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155" activeTab="2"/>
  </bookViews>
  <sheets>
    <sheet name="BILAN JUIN 18" sheetId="1" r:id="rId1"/>
    <sheet name="BILAN JUILLET 18" sheetId="2" r:id="rId2"/>
    <sheet name="BILAN AOUT 18" sheetId="4" r:id="rId3"/>
    <sheet name="Feuil1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4"/>
  <c r="G12" s="1"/>
  <c r="B12"/>
  <c r="F12" s="1"/>
  <c r="G11"/>
  <c r="F11"/>
  <c r="D11"/>
  <c r="G10"/>
  <c r="F10"/>
  <c r="D10"/>
  <c r="D12" s="1"/>
  <c r="H9"/>
  <c r="F9"/>
  <c r="E9"/>
  <c r="H8"/>
  <c r="H12" s="1"/>
  <c r="F8"/>
  <c r="E8"/>
  <c r="E12" s="1"/>
  <c r="B14" l="1"/>
  <c r="B13"/>
  <c r="B15"/>
  <c r="B17" s="1"/>
  <c r="B19" s="1"/>
  <c r="D12" i="2" l="1"/>
  <c r="B13" l="1"/>
  <c r="B12"/>
  <c r="C12" l="1"/>
  <c r="G12" s="1"/>
  <c r="G11"/>
  <c r="F11"/>
  <c r="D11"/>
  <c r="G10"/>
  <c r="F10"/>
  <c r="D10"/>
  <c r="H9"/>
  <c r="F9"/>
  <c r="E9"/>
  <c r="H8"/>
  <c r="F8"/>
  <c r="E8"/>
  <c r="C12" i="1"/>
  <c r="G12" s="1"/>
  <c r="B12"/>
  <c r="F12" s="1"/>
  <c r="G11"/>
  <c r="F11"/>
  <c r="D11"/>
  <c r="G10"/>
  <c r="F10"/>
  <c r="D10"/>
  <c r="D12" s="1"/>
  <c r="B14" s="1"/>
  <c r="B15" s="1"/>
  <c r="B17" s="1"/>
  <c r="B19" s="1"/>
  <c r="H9"/>
  <c r="F9"/>
  <c r="E9"/>
  <c r="E12" s="1"/>
  <c r="H8"/>
  <c r="H12" s="1"/>
  <c r="F8"/>
  <c r="E8"/>
  <c r="H12" i="2" l="1"/>
  <c r="E12"/>
  <c r="B14" s="1"/>
  <c r="B16" s="1"/>
  <c r="F12"/>
  <c r="B13" i="1"/>
</calcChain>
</file>

<file path=xl/sharedStrings.xml><?xml version="1.0" encoding="utf-8"?>
<sst xmlns="http://schemas.openxmlformats.org/spreadsheetml/2006/main" count="96" uniqueCount="37">
  <si>
    <t>BILAN : MOIS DE JUIN 2018</t>
  </si>
  <si>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</si>
  <si>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</si>
  <si>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</si>
  <si>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</si>
  <si>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</si>
  <si>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</si>
  <si>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Email:amadasta@yahoo.fr</t>
  </si>
  <si>
    <t xml:space="preserve">10 BP 799 ABIDJAN 10  </t>
  </si>
  <si>
    <t xml:space="preserve">    - FILLE FATOU : 07 11 53 84</t>
  </si>
  <si>
    <t>Mme : 07680863</t>
  </si>
  <si>
    <t xml:space="preserve">     Mr: 06273243</t>
  </si>
  <si>
    <t>M DIOMANDE LOSSENI</t>
  </si>
  <si>
    <t>57924621 - 02427607</t>
  </si>
  <si>
    <t>QUARTIER</t>
  </si>
  <si>
    <t>LOYERS ENCAISSES</t>
  </si>
  <si>
    <t>BAUX</t>
  </si>
  <si>
    <t>IMPOT</t>
  </si>
  <si>
    <t>AVOIRS BAUX</t>
  </si>
  <si>
    <t>AVOIRS LOYERS</t>
  </si>
  <si>
    <t>YOPOUGON NIANGON ACADEMIE 06/18</t>
  </si>
  <si>
    <t>YOPOUGON NIANGON ACADEMIE 07/18</t>
  </si>
  <si>
    <t>SGBCI</t>
  </si>
  <si>
    <t>SIB</t>
  </si>
  <si>
    <t>TOTAUX</t>
  </si>
  <si>
    <t>BILAN KOURANIMA</t>
  </si>
  <si>
    <t>BILAN CCGIM</t>
  </si>
  <si>
    <t>TOTAL A VERSER</t>
  </si>
  <si>
    <t xml:space="preserve">ENCAISSES  PAR PAPA FOFANA </t>
  </si>
  <si>
    <t>SOMME A VERSER PAR  LE CCGIM 14/07/2018</t>
  </si>
  <si>
    <t>SOMME VERSEE LE 18/07/2018</t>
  </si>
  <si>
    <t>TROP VERSE</t>
  </si>
  <si>
    <t>M FOFANA MOUSSA 3D1 : VIREMENT DE 40 000 F CFA LOYER DE MAI 2018 PARVENU A LA BHCI  LE 20/06/2018</t>
  </si>
  <si>
    <t>BILAN : MOIS DE JUILLET 2018</t>
  </si>
  <si>
    <t>YOPOUGON NIANGON ACADEMIE 08/18</t>
  </si>
  <si>
    <t>2 MOIS AVANCES 1G3</t>
  </si>
  <si>
    <t>BILAN : MOIS D'AOUT 2018</t>
  </si>
</sst>
</file>

<file path=xl/styles.xml><?xml version="1.0" encoding="utf-8"?>
<styleSheet xmlns="http://schemas.openxmlformats.org/spreadsheetml/2006/main">
  <numFmts count="1">
    <numFmt numFmtId="164" formatCode="#,##0\ &quot;F&quot;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0" borderId="2" xfId="0" applyBorder="1"/>
    <xf numFmtId="164" fontId="2" fillId="0" borderId="2" xfId="0" applyNumberFormat="1" applyFont="1" applyBorder="1"/>
    <xf numFmtId="0" fontId="2" fillId="0" borderId="2" xfId="0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4" fontId="4" fillId="0" borderId="2" xfId="0" applyNumberFormat="1" applyFont="1" applyBorder="1"/>
    <xf numFmtId="164" fontId="3" fillId="2" borderId="2" xfId="0" applyNumberFormat="1" applyFont="1" applyFill="1" applyBorder="1"/>
    <xf numFmtId="164" fontId="5" fillId="2" borderId="2" xfId="0" applyNumberFormat="1" applyFont="1" applyFill="1" applyBorder="1"/>
    <xf numFmtId="164" fontId="4" fillId="2" borderId="2" xfId="0" applyNumberFormat="1" applyFont="1" applyFill="1" applyBorder="1"/>
    <xf numFmtId="0" fontId="6" fillId="0" borderId="2" xfId="0" applyFont="1" applyFill="1" applyBorder="1"/>
    <xf numFmtId="0" fontId="3" fillId="0" borderId="0" xfId="0" applyFont="1"/>
    <xf numFmtId="164" fontId="3" fillId="0" borderId="2" xfId="0" applyNumberFormat="1" applyFont="1" applyBorder="1"/>
    <xf numFmtId="0" fontId="4" fillId="0" borderId="2" xfId="0" applyFont="1" applyFill="1" applyBorder="1"/>
    <xf numFmtId="164" fontId="0" fillId="0" borderId="0" xfId="0" applyNumberFormat="1"/>
    <xf numFmtId="0" fontId="7" fillId="0" borderId="2" xfId="0" applyFont="1" applyFill="1" applyBorder="1"/>
    <xf numFmtId="164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14" sqref="D14"/>
    </sheetView>
  </sheetViews>
  <sheetFormatPr baseColWidth="10" defaultRowHeight="1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8.75">
      <c r="A2" s="1" t="s">
        <v>1</v>
      </c>
      <c r="C2" s="2" t="s">
        <v>2</v>
      </c>
      <c r="F2" s="2"/>
      <c r="H2" s="3" t="s">
        <v>3</v>
      </c>
      <c r="I2" s="3"/>
    </row>
    <row r="3" spans="1:9" ht="18.75">
      <c r="A3" s="1" t="s">
        <v>4</v>
      </c>
      <c r="C3" s="2" t="s">
        <v>5</v>
      </c>
      <c r="F3" s="2"/>
      <c r="G3" s="2" t="s">
        <v>6</v>
      </c>
    </row>
    <row r="4" spans="1:9" ht="18.75">
      <c r="A4" s="1" t="s">
        <v>7</v>
      </c>
      <c r="B4" s="4" t="s">
        <v>8</v>
      </c>
      <c r="C4" s="4"/>
      <c r="D4" s="5" t="s">
        <v>9</v>
      </c>
      <c r="G4" s="5"/>
    </row>
    <row r="5" spans="1:9" ht="18.75">
      <c r="C5" s="34" t="s">
        <v>10</v>
      </c>
      <c r="D5" s="34"/>
      <c r="F5" s="34" t="s">
        <v>11</v>
      </c>
      <c r="G5" s="34"/>
      <c r="H5" s="6" t="s">
        <v>12</v>
      </c>
    </row>
    <row r="6" spans="1:9">
      <c r="H6" s="7" t="s">
        <v>13</v>
      </c>
    </row>
    <row r="7" spans="1:9" ht="18.75">
      <c r="A7" s="8" t="s">
        <v>14</v>
      </c>
      <c r="B7" s="8" t="s">
        <v>15</v>
      </c>
      <c r="C7" s="8" t="s">
        <v>16</v>
      </c>
      <c r="D7" s="9">
        <v>0.05</v>
      </c>
      <c r="E7" s="9">
        <v>0.1</v>
      </c>
      <c r="F7" s="10" t="s">
        <v>17</v>
      </c>
      <c r="G7" s="10" t="s">
        <v>18</v>
      </c>
      <c r="H7" s="11" t="s">
        <v>19</v>
      </c>
    </row>
    <row r="8" spans="1:9" ht="18.75">
      <c r="A8" s="12" t="s">
        <v>20</v>
      </c>
      <c r="B8" s="13">
        <v>266600</v>
      </c>
      <c r="C8" s="14"/>
      <c r="D8" s="15"/>
      <c r="E8" s="15">
        <f>B8*0.1</f>
        <v>26660</v>
      </c>
      <c r="F8" s="15">
        <f>(B8+C8)*0.12</f>
        <v>31992</v>
      </c>
      <c r="G8" s="15"/>
      <c r="H8" s="16">
        <f>B8*0.78</f>
        <v>207948</v>
      </c>
    </row>
    <row r="9" spans="1:9" ht="18.75">
      <c r="A9" s="12" t="s">
        <v>21</v>
      </c>
      <c r="B9" s="13">
        <v>320000</v>
      </c>
      <c r="C9" s="14"/>
      <c r="D9" s="15"/>
      <c r="E9" s="15">
        <f>B9*0.1</f>
        <v>32000</v>
      </c>
      <c r="F9" s="15">
        <f>(B9+C9)*0.12</f>
        <v>38400</v>
      </c>
      <c r="G9" s="15"/>
      <c r="H9" s="16">
        <f>B9*0.78</f>
        <v>249600</v>
      </c>
    </row>
    <row r="10" spans="1:9" ht="18.75">
      <c r="A10" s="14" t="s">
        <v>22</v>
      </c>
      <c r="B10" s="14"/>
      <c r="C10" s="17">
        <v>140000</v>
      </c>
      <c r="D10" s="13">
        <f>C10*0.05</f>
        <v>7000</v>
      </c>
      <c r="E10" s="15"/>
      <c r="F10" s="15">
        <f t="shared" ref="F10:F12" si="0">(B10+C10)*0.12</f>
        <v>16800</v>
      </c>
      <c r="G10" s="16">
        <f t="shared" ref="G10:G11" si="1">C10*0.88</f>
        <v>123200</v>
      </c>
      <c r="H10" s="16"/>
    </row>
    <row r="11" spans="1:9" ht="18.75">
      <c r="A11" s="14" t="s">
        <v>23</v>
      </c>
      <c r="B11" s="14"/>
      <c r="C11" s="17">
        <v>300000</v>
      </c>
      <c r="D11" s="13">
        <f>C11*0.05</f>
        <v>15000</v>
      </c>
      <c r="E11" s="15"/>
      <c r="F11" s="15">
        <f t="shared" si="0"/>
        <v>36000</v>
      </c>
      <c r="G11" s="16">
        <f t="shared" si="1"/>
        <v>264000</v>
      </c>
      <c r="H11" s="15"/>
    </row>
    <row r="12" spans="1:9" ht="18.75">
      <c r="A12" s="8" t="s">
        <v>24</v>
      </c>
      <c r="B12" s="18">
        <f>SUM(B8:B11)</f>
        <v>586600</v>
      </c>
      <c r="C12" s="19">
        <f>SUM(C10:C11)</f>
        <v>440000</v>
      </c>
      <c r="D12" s="16">
        <f>SUM(D10:D11)</f>
        <v>22000</v>
      </c>
      <c r="E12" s="20">
        <f>SUM(E8:E11)</f>
        <v>58660</v>
      </c>
      <c r="F12" s="15">
        <f t="shared" si="0"/>
        <v>123192</v>
      </c>
      <c r="G12" s="16">
        <f>C12*0.88</f>
        <v>387200</v>
      </c>
      <c r="H12" s="16">
        <f>SUM(H8:H11)</f>
        <v>457548</v>
      </c>
    </row>
    <row r="13" spans="1:9" ht="21">
      <c r="A13" s="21" t="s">
        <v>25</v>
      </c>
      <c r="B13" s="16">
        <f>B12+C12</f>
        <v>1026600</v>
      </c>
    </row>
    <row r="14" spans="1:9" ht="21">
      <c r="A14" s="21" t="s">
        <v>26</v>
      </c>
      <c r="B14" s="18">
        <f>D12+E12</f>
        <v>80660</v>
      </c>
    </row>
    <row r="15" spans="1:9" ht="18.75">
      <c r="A15" s="22" t="s">
        <v>27</v>
      </c>
      <c r="B15" s="23">
        <f>B12-B14</f>
        <v>505940</v>
      </c>
    </row>
    <row r="16" spans="1:9" ht="18.75">
      <c r="A16" s="24" t="s">
        <v>28</v>
      </c>
      <c r="B16" s="16">
        <v>390000</v>
      </c>
      <c r="C16" s="25"/>
    </row>
    <row r="17" spans="1:9" ht="18.75">
      <c r="A17" s="26" t="s">
        <v>29</v>
      </c>
      <c r="B17" s="16">
        <f>B15-B16</f>
        <v>115940</v>
      </c>
      <c r="C17" s="35"/>
      <c r="D17" s="36"/>
      <c r="E17" s="36"/>
      <c r="F17" s="36"/>
      <c r="G17" s="36"/>
      <c r="H17" s="36"/>
      <c r="I17" s="25"/>
    </row>
    <row r="18" spans="1:9" ht="18.75">
      <c r="A18" s="26" t="s">
        <v>30</v>
      </c>
      <c r="B18" s="18">
        <v>175000</v>
      </c>
      <c r="C18" s="27"/>
      <c r="D18" s="28"/>
      <c r="E18" s="28"/>
      <c r="F18" s="28"/>
      <c r="G18" s="28"/>
      <c r="H18" s="28"/>
      <c r="I18" s="25"/>
    </row>
    <row r="19" spans="1:9" ht="18.75">
      <c r="A19" s="26" t="s">
        <v>31</v>
      </c>
      <c r="B19" s="18">
        <f>B17-B18</f>
        <v>-59060</v>
      </c>
      <c r="C19" s="27"/>
      <c r="D19" s="28"/>
      <c r="E19" s="28"/>
      <c r="F19" s="28"/>
      <c r="G19" s="28"/>
      <c r="H19" s="28"/>
      <c r="I19" s="25"/>
    </row>
    <row r="20" spans="1:9">
      <c r="A20" s="37"/>
      <c r="B20" s="37"/>
      <c r="C20" s="37"/>
      <c r="D20" s="37"/>
      <c r="E20" s="37"/>
      <c r="F20" s="37"/>
      <c r="G20" s="37"/>
      <c r="H20" s="37"/>
      <c r="I20" s="37"/>
    </row>
    <row r="21" spans="1:9">
      <c r="A21" s="32"/>
      <c r="B21" s="32"/>
      <c r="C21" s="32"/>
      <c r="D21" s="32"/>
      <c r="E21" s="32"/>
      <c r="F21" s="32"/>
      <c r="G21" s="32"/>
      <c r="H21" s="32"/>
    </row>
    <row r="22" spans="1:9">
      <c r="A22" s="32" t="s">
        <v>32</v>
      </c>
      <c r="B22" s="32"/>
      <c r="C22" s="32"/>
      <c r="D22" s="32"/>
      <c r="E22" s="32"/>
      <c r="F22" s="32"/>
      <c r="G22" s="32"/>
      <c r="H22" s="32"/>
    </row>
    <row r="23" spans="1:9">
      <c r="A23" s="32"/>
      <c r="B23" s="32"/>
      <c r="C23" s="32"/>
      <c r="D23" s="32"/>
      <c r="E23" s="32"/>
      <c r="F23" s="32"/>
      <c r="G23" s="32"/>
      <c r="H23" s="32"/>
    </row>
  </sheetData>
  <mergeCells count="8">
    <mergeCell ref="A22:H22"/>
    <mergeCell ref="A23:H23"/>
    <mergeCell ref="A1:I1"/>
    <mergeCell ref="C5:D5"/>
    <mergeCell ref="F5:G5"/>
    <mergeCell ref="C17:H17"/>
    <mergeCell ref="A20:I20"/>
    <mergeCell ref="A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zoomScaleNormal="100" workbookViewId="0">
      <selection activeCell="A8" sqref="A8"/>
    </sheetView>
  </sheetViews>
  <sheetFormatPr baseColWidth="10" defaultRowHeight="1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>
      <c r="A1" s="33" t="s">
        <v>33</v>
      </c>
      <c r="B1" s="33"/>
      <c r="C1" s="33"/>
      <c r="D1" s="33"/>
      <c r="E1" s="33"/>
      <c r="F1" s="33"/>
      <c r="G1" s="33"/>
      <c r="H1" s="33"/>
      <c r="I1" s="33"/>
    </row>
    <row r="2" spans="1:9" ht="18.75">
      <c r="A2" s="1" t="s">
        <v>1</v>
      </c>
      <c r="C2" s="2" t="s">
        <v>2</v>
      </c>
      <c r="F2" s="2"/>
      <c r="H2" s="3" t="s">
        <v>3</v>
      </c>
      <c r="I2" s="3"/>
    </row>
    <row r="3" spans="1:9" ht="18.75">
      <c r="A3" s="1" t="s">
        <v>4</v>
      </c>
      <c r="C3" s="2" t="s">
        <v>5</v>
      </c>
      <c r="F3" s="2"/>
      <c r="G3" s="2" t="s">
        <v>6</v>
      </c>
    </row>
    <row r="4" spans="1:9" ht="18.75">
      <c r="A4" s="1" t="s">
        <v>7</v>
      </c>
      <c r="B4" s="4" t="s">
        <v>8</v>
      </c>
      <c r="C4" s="4"/>
      <c r="D4" s="5" t="s">
        <v>9</v>
      </c>
      <c r="G4" s="5"/>
    </row>
    <row r="5" spans="1:9" ht="18.75">
      <c r="C5" s="34" t="s">
        <v>10</v>
      </c>
      <c r="D5" s="34"/>
      <c r="F5" s="34" t="s">
        <v>11</v>
      </c>
      <c r="G5" s="34"/>
      <c r="H5" s="6" t="s">
        <v>12</v>
      </c>
    </row>
    <row r="6" spans="1:9">
      <c r="H6" s="7" t="s">
        <v>13</v>
      </c>
    </row>
    <row r="7" spans="1:9" ht="18.75">
      <c r="A7" s="8" t="s">
        <v>14</v>
      </c>
      <c r="B7" s="8" t="s">
        <v>15</v>
      </c>
      <c r="C7" s="8" t="s">
        <v>16</v>
      </c>
      <c r="D7" s="9">
        <v>0.05</v>
      </c>
      <c r="E7" s="9">
        <v>0.1</v>
      </c>
      <c r="F7" s="10" t="s">
        <v>17</v>
      </c>
      <c r="G7" s="10" t="s">
        <v>18</v>
      </c>
      <c r="H7" s="11" t="s">
        <v>19</v>
      </c>
    </row>
    <row r="8" spans="1:9" ht="18.75">
      <c r="A8" s="12" t="s">
        <v>21</v>
      </c>
      <c r="B8" s="13">
        <v>328200</v>
      </c>
      <c r="C8" s="14"/>
      <c r="D8" s="15"/>
      <c r="E8" s="15">
        <f>B8*0.1</f>
        <v>32820</v>
      </c>
      <c r="F8" s="15">
        <f>(B8+C8)*0.12</f>
        <v>39384</v>
      </c>
      <c r="G8" s="15"/>
      <c r="H8" s="16">
        <f>B8*0.78</f>
        <v>255996</v>
      </c>
    </row>
    <row r="9" spans="1:9" ht="18.75">
      <c r="A9" s="12" t="s">
        <v>34</v>
      </c>
      <c r="B9" s="13">
        <v>225000</v>
      </c>
      <c r="C9" s="14"/>
      <c r="D9" s="15"/>
      <c r="E9" s="15">
        <f>B9*0.1</f>
        <v>22500</v>
      </c>
      <c r="F9" s="15">
        <f>(B9+C9)*0.12</f>
        <v>27000</v>
      </c>
      <c r="G9" s="15"/>
      <c r="H9" s="16">
        <f>B9*0.78</f>
        <v>175500</v>
      </c>
    </row>
    <row r="10" spans="1:9" ht="18.75">
      <c r="A10" s="14" t="s">
        <v>22</v>
      </c>
      <c r="B10" s="14"/>
      <c r="C10" s="17">
        <v>140000</v>
      </c>
      <c r="D10" s="13">
        <f>C10*0.05</f>
        <v>7000</v>
      </c>
      <c r="E10" s="15"/>
      <c r="F10" s="15">
        <f t="shared" ref="F10:F12" si="0">(B10+C10)*0.12</f>
        <v>16800</v>
      </c>
      <c r="G10" s="16">
        <f t="shared" ref="G10:G11" si="1">C10*0.88</f>
        <v>123200</v>
      </c>
      <c r="H10" s="16"/>
    </row>
    <row r="11" spans="1:9" ht="18.75">
      <c r="A11" s="14" t="s">
        <v>23</v>
      </c>
      <c r="B11" s="14"/>
      <c r="C11" s="17">
        <v>300000</v>
      </c>
      <c r="D11" s="13">
        <f>C11*0.05</f>
        <v>15000</v>
      </c>
      <c r="E11" s="15"/>
      <c r="F11" s="15">
        <f t="shared" si="0"/>
        <v>36000</v>
      </c>
      <c r="G11" s="16">
        <f t="shared" si="1"/>
        <v>264000</v>
      </c>
      <c r="H11" s="15"/>
    </row>
    <row r="12" spans="1:9" ht="18.75">
      <c r="A12" s="8" t="s">
        <v>24</v>
      </c>
      <c r="B12" s="18">
        <f>SUM(B8:B11)</f>
        <v>553200</v>
      </c>
      <c r="C12" s="19">
        <f>SUM(C10:C11)</f>
        <v>440000</v>
      </c>
      <c r="D12" s="16">
        <f>SUM(D10:D11)</f>
        <v>22000</v>
      </c>
      <c r="E12" s="20">
        <f>SUM(E8:E11)</f>
        <v>55320</v>
      </c>
      <c r="F12" s="15">
        <f t="shared" si="0"/>
        <v>119184</v>
      </c>
      <c r="G12" s="16">
        <f>C12*0.88</f>
        <v>387200</v>
      </c>
      <c r="H12" s="16">
        <f>SUM(H8:H11)</f>
        <v>431496</v>
      </c>
    </row>
    <row r="13" spans="1:9" ht="21">
      <c r="A13" s="21" t="s">
        <v>25</v>
      </c>
      <c r="B13" s="16">
        <f>B12+C12</f>
        <v>993200</v>
      </c>
    </row>
    <row r="14" spans="1:9" ht="21">
      <c r="A14" s="21" t="s">
        <v>26</v>
      </c>
      <c r="B14" s="18">
        <f>D12+E12</f>
        <v>77320</v>
      </c>
    </row>
    <row r="15" spans="1:9" ht="18.75">
      <c r="A15" s="24" t="s">
        <v>35</v>
      </c>
      <c r="B15" s="16">
        <v>80000</v>
      </c>
      <c r="C15" s="35"/>
      <c r="D15" s="36"/>
      <c r="E15" s="36"/>
      <c r="F15" s="36"/>
      <c r="G15" s="36"/>
      <c r="H15" s="36"/>
      <c r="I15" s="25"/>
    </row>
    <row r="16" spans="1:9" ht="18.75">
      <c r="A16" s="22" t="s">
        <v>27</v>
      </c>
      <c r="B16" s="23">
        <f>B12-B14-B15</f>
        <v>395880</v>
      </c>
      <c r="C16" s="27"/>
      <c r="D16" s="28"/>
      <c r="E16" s="28"/>
      <c r="F16" s="28"/>
      <c r="G16" s="28"/>
      <c r="H16" s="28"/>
      <c r="I16" s="25"/>
    </row>
    <row r="17" spans="1:9" ht="18.75">
      <c r="A17" s="26"/>
      <c r="B17" s="18"/>
      <c r="C17" s="27"/>
      <c r="D17" s="28"/>
      <c r="E17" s="28"/>
      <c r="F17" s="28"/>
      <c r="G17" s="28"/>
      <c r="H17" s="28"/>
      <c r="I17" s="25"/>
    </row>
    <row r="18" spans="1:9">
      <c r="A18" s="37"/>
      <c r="B18" s="37"/>
      <c r="C18" s="37"/>
      <c r="D18" s="37"/>
      <c r="E18" s="37"/>
      <c r="F18" s="37"/>
      <c r="G18" s="37"/>
      <c r="H18" s="37"/>
      <c r="I18" s="37"/>
    </row>
    <row r="19" spans="1:9">
      <c r="A19" s="32"/>
      <c r="B19" s="32"/>
      <c r="C19" s="32"/>
      <c r="D19" s="32"/>
      <c r="E19" s="32"/>
      <c r="F19" s="32"/>
      <c r="G19" s="32"/>
      <c r="H19" s="32"/>
    </row>
    <row r="20" spans="1:9">
      <c r="A20" s="32" t="s">
        <v>32</v>
      </c>
      <c r="B20" s="32"/>
      <c r="C20" s="32"/>
      <c r="D20" s="32"/>
      <c r="E20" s="32"/>
      <c r="F20" s="32"/>
      <c r="G20" s="32"/>
      <c r="H20" s="32"/>
    </row>
    <row r="21" spans="1:9">
      <c r="A21" s="32"/>
      <c r="B21" s="32"/>
      <c r="C21" s="32"/>
      <c r="D21" s="32"/>
      <c r="E21" s="32"/>
      <c r="F21" s="32"/>
      <c r="G21" s="32"/>
      <c r="H21" s="32"/>
    </row>
  </sheetData>
  <mergeCells count="8">
    <mergeCell ref="A20:H20"/>
    <mergeCell ref="A21:H21"/>
    <mergeCell ref="A1:I1"/>
    <mergeCell ref="C5:D5"/>
    <mergeCell ref="F5:G5"/>
    <mergeCell ref="C15:H15"/>
    <mergeCell ref="A18:I18"/>
    <mergeCell ref="A19:H1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sqref="A1:XFD1048576"/>
    </sheetView>
  </sheetViews>
  <sheetFormatPr baseColWidth="10" defaultRowHeight="1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>
      <c r="A1" s="33" t="s">
        <v>36</v>
      </c>
      <c r="B1" s="33"/>
      <c r="C1" s="33"/>
      <c r="D1" s="33"/>
      <c r="E1" s="33"/>
      <c r="F1" s="33"/>
      <c r="G1" s="33"/>
      <c r="H1" s="33"/>
      <c r="I1" s="33"/>
    </row>
    <row r="2" spans="1:9" ht="18.75">
      <c r="A2" s="1" t="s">
        <v>1</v>
      </c>
      <c r="C2" s="2" t="s">
        <v>2</v>
      </c>
      <c r="F2" s="2"/>
      <c r="H2" s="3" t="s">
        <v>3</v>
      </c>
      <c r="I2" s="3"/>
    </row>
    <row r="3" spans="1:9" ht="18.75">
      <c r="A3" s="1" t="s">
        <v>4</v>
      </c>
      <c r="C3" s="2" t="s">
        <v>5</v>
      </c>
      <c r="F3" s="2"/>
      <c r="G3" s="2" t="s">
        <v>6</v>
      </c>
    </row>
    <row r="4" spans="1:9" ht="18.75">
      <c r="A4" s="1" t="s">
        <v>7</v>
      </c>
      <c r="B4" s="4" t="s">
        <v>8</v>
      </c>
      <c r="C4" s="4"/>
      <c r="D4" s="5" t="s">
        <v>9</v>
      </c>
      <c r="G4" s="5"/>
    </row>
    <row r="5" spans="1:9" ht="18.75">
      <c r="C5" s="34" t="s">
        <v>10</v>
      </c>
      <c r="D5" s="34"/>
      <c r="F5" s="34" t="s">
        <v>11</v>
      </c>
      <c r="G5" s="34"/>
      <c r="H5" s="29" t="s">
        <v>12</v>
      </c>
    </row>
    <row r="6" spans="1:9">
      <c r="H6" s="7" t="s">
        <v>13</v>
      </c>
    </row>
    <row r="7" spans="1:9" ht="18.75">
      <c r="A7" s="8" t="s">
        <v>14</v>
      </c>
      <c r="B7" s="8" t="s">
        <v>15</v>
      </c>
      <c r="C7" s="8" t="s">
        <v>16</v>
      </c>
      <c r="D7" s="9">
        <v>0.05</v>
      </c>
      <c r="E7" s="9">
        <v>0.1</v>
      </c>
      <c r="F7" s="10" t="s">
        <v>17</v>
      </c>
      <c r="G7" s="10" t="s">
        <v>18</v>
      </c>
      <c r="H7" s="11" t="s">
        <v>19</v>
      </c>
    </row>
    <row r="8" spans="1:9" ht="18.75">
      <c r="A8" s="12" t="s">
        <v>20</v>
      </c>
      <c r="B8" s="13">
        <v>266600</v>
      </c>
      <c r="C8" s="14"/>
      <c r="D8" s="15"/>
      <c r="E8" s="15">
        <f>B8*0.1</f>
        <v>26660</v>
      </c>
      <c r="F8" s="15">
        <f>(B8+C8)*0.12</f>
        <v>31992</v>
      </c>
      <c r="G8" s="15"/>
      <c r="H8" s="16">
        <f>B8*0.78</f>
        <v>207948</v>
      </c>
    </row>
    <row r="9" spans="1:9" ht="18.75">
      <c r="A9" s="12" t="s">
        <v>21</v>
      </c>
      <c r="B9" s="13">
        <v>320000</v>
      </c>
      <c r="C9" s="14"/>
      <c r="D9" s="15"/>
      <c r="E9" s="15">
        <f>B9*0.1</f>
        <v>32000</v>
      </c>
      <c r="F9" s="15">
        <f>(B9+C9)*0.12</f>
        <v>38400</v>
      </c>
      <c r="G9" s="15"/>
      <c r="H9" s="16">
        <f>B9*0.78</f>
        <v>249600</v>
      </c>
    </row>
    <row r="10" spans="1:9" ht="18.75">
      <c r="A10" s="14" t="s">
        <v>22</v>
      </c>
      <c r="B10" s="14"/>
      <c r="C10" s="17">
        <v>140000</v>
      </c>
      <c r="D10" s="13">
        <f>C10*0.05</f>
        <v>7000</v>
      </c>
      <c r="E10" s="15"/>
      <c r="F10" s="15">
        <f t="shared" ref="F10:F12" si="0">(B10+C10)*0.12</f>
        <v>16800</v>
      </c>
      <c r="G10" s="16">
        <f t="shared" ref="G10:G11" si="1">C10*0.88</f>
        <v>123200</v>
      </c>
      <c r="H10" s="16"/>
    </row>
    <row r="11" spans="1:9" ht="18.75">
      <c r="A11" s="14" t="s">
        <v>23</v>
      </c>
      <c r="B11" s="14"/>
      <c r="C11" s="17">
        <v>300000</v>
      </c>
      <c r="D11" s="13">
        <f>C11*0.05</f>
        <v>15000</v>
      </c>
      <c r="E11" s="15"/>
      <c r="F11" s="15">
        <f t="shared" si="0"/>
        <v>36000</v>
      </c>
      <c r="G11" s="16">
        <f t="shared" si="1"/>
        <v>264000</v>
      </c>
      <c r="H11" s="15"/>
    </row>
    <row r="12" spans="1:9" ht="18.75">
      <c r="A12" s="8" t="s">
        <v>24</v>
      </c>
      <c r="B12" s="18">
        <f>SUM(B8:B11)</f>
        <v>586600</v>
      </c>
      <c r="C12" s="19">
        <f>SUM(C10:C11)</f>
        <v>440000</v>
      </c>
      <c r="D12" s="16">
        <f>SUM(D10:D11)</f>
        <v>22000</v>
      </c>
      <c r="E12" s="20">
        <f>SUM(E8:E11)</f>
        <v>58660</v>
      </c>
      <c r="F12" s="15">
        <f t="shared" si="0"/>
        <v>123192</v>
      </c>
      <c r="G12" s="16">
        <f>C12*0.88</f>
        <v>387200</v>
      </c>
      <c r="H12" s="16">
        <f>SUM(H8:H11)</f>
        <v>457548</v>
      </c>
    </row>
    <row r="13" spans="1:9" ht="21">
      <c r="A13" s="21" t="s">
        <v>25</v>
      </c>
      <c r="B13" s="16">
        <f>B12+C12</f>
        <v>1026600</v>
      </c>
    </row>
    <row r="14" spans="1:9" ht="21">
      <c r="A14" s="21" t="s">
        <v>26</v>
      </c>
      <c r="B14" s="18">
        <f>D12+E12</f>
        <v>80660</v>
      </c>
    </row>
    <row r="15" spans="1:9" ht="18.75">
      <c r="A15" s="22" t="s">
        <v>27</v>
      </c>
      <c r="B15" s="23">
        <f>B12-B14</f>
        <v>505940</v>
      </c>
    </row>
    <row r="16" spans="1:9" ht="18.75">
      <c r="A16" s="24" t="s">
        <v>28</v>
      </c>
      <c r="B16" s="16">
        <v>390000</v>
      </c>
      <c r="C16" s="25"/>
    </row>
    <row r="17" spans="1:9" ht="18.75">
      <c r="A17" s="26" t="s">
        <v>29</v>
      </c>
      <c r="B17" s="16">
        <f>B15-B16</f>
        <v>115940</v>
      </c>
      <c r="C17" s="35"/>
      <c r="D17" s="36"/>
      <c r="E17" s="36"/>
      <c r="F17" s="36"/>
      <c r="G17" s="36"/>
      <c r="H17" s="36"/>
      <c r="I17" s="25"/>
    </row>
    <row r="18" spans="1:9" ht="18.75">
      <c r="A18" s="26" t="s">
        <v>30</v>
      </c>
      <c r="B18" s="18">
        <v>175000</v>
      </c>
      <c r="C18" s="30"/>
      <c r="D18" s="31"/>
      <c r="E18" s="31"/>
      <c r="F18" s="31"/>
      <c r="G18" s="31"/>
      <c r="H18" s="31"/>
      <c r="I18" s="25"/>
    </row>
    <row r="19" spans="1:9" ht="18.75">
      <c r="A19" s="26" t="s">
        <v>31</v>
      </c>
      <c r="B19" s="18">
        <f>B17-B18</f>
        <v>-59060</v>
      </c>
      <c r="C19" s="30"/>
      <c r="D19" s="31"/>
      <c r="E19" s="31"/>
      <c r="F19" s="31"/>
      <c r="G19" s="31"/>
      <c r="H19" s="31"/>
      <c r="I19" s="25"/>
    </row>
    <row r="20" spans="1:9" ht="15.75" customHeight="1">
      <c r="A20" s="37"/>
      <c r="B20" s="37"/>
      <c r="C20" s="37"/>
      <c r="D20" s="37"/>
      <c r="E20" s="37"/>
      <c r="F20" s="37"/>
      <c r="G20" s="37"/>
      <c r="H20" s="37"/>
      <c r="I20" s="37"/>
    </row>
    <row r="21" spans="1:9">
      <c r="A21" s="32"/>
      <c r="B21" s="32"/>
      <c r="C21" s="32"/>
      <c r="D21" s="32"/>
      <c r="E21" s="32"/>
      <c r="F21" s="32"/>
      <c r="G21" s="32"/>
      <c r="H21" s="32"/>
    </row>
    <row r="22" spans="1:9">
      <c r="A22" s="32" t="s">
        <v>32</v>
      </c>
      <c r="B22" s="32"/>
      <c r="C22" s="32"/>
      <c r="D22" s="32"/>
      <c r="E22" s="32"/>
      <c r="F22" s="32"/>
      <c r="G22" s="32"/>
      <c r="H22" s="32"/>
    </row>
    <row r="23" spans="1:9">
      <c r="A23" s="32"/>
      <c r="B23" s="32"/>
      <c r="C23" s="32"/>
      <c r="D23" s="32"/>
      <c r="E23" s="32"/>
      <c r="F23" s="32"/>
      <c r="G23" s="32"/>
      <c r="H23" s="32"/>
    </row>
  </sheetData>
  <mergeCells count="8">
    <mergeCell ref="A21:H21"/>
    <mergeCell ref="A22:H22"/>
    <mergeCell ref="A23:H23"/>
    <mergeCell ref="A1:I1"/>
    <mergeCell ref="C5:D5"/>
    <mergeCell ref="F5:G5"/>
    <mergeCell ref="C17:H17"/>
    <mergeCell ref="A20:I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BILAN JUIN 18</vt:lpstr>
      <vt:lpstr>BILAN JUILLET 18</vt:lpstr>
      <vt:lpstr>BILAN AOUT 18</vt:lpstr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Internet</cp:lastModifiedBy>
  <dcterms:created xsi:type="dcterms:W3CDTF">2018-08-04T08:41:18Z</dcterms:created>
  <dcterms:modified xsi:type="dcterms:W3CDTF">2018-09-14T13:51:51Z</dcterms:modified>
</cp:coreProperties>
</file>