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CGIM\CCGIM 2019\PROPRIETAIRES\FOFANA KOURANIMA\"/>
    </mc:Choice>
  </mc:AlternateContent>
  <bookViews>
    <workbookView xWindow="0" yWindow="0" windowWidth="28800" windowHeight="12435"/>
  </bookViews>
  <sheets>
    <sheet name="IMPOTS 202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I36" i="1"/>
  <c r="J34" i="1"/>
  <c r="I34" i="1"/>
  <c r="I33" i="1"/>
  <c r="I35" i="1" s="1"/>
  <c r="I31" i="1"/>
  <c r="J31" i="1" s="1"/>
  <c r="J30" i="1"/>
  <c r="I30" i="1"/>
  <c r="I29" i="1"/>
  <c r="J29" i="1" s="1"/>
  <c r="J28" i="1"/>
  <c r="J32" i="1" s="1"/>
  <c r="I28" i="1"/>
  <c r="I32" i="1" s="1"/>
  <c r="J26" i="1"/>
  <c r="I26" i="1"/>
  <c r="I25" i="1"/>
  <c r="J25" i="1" s="1"/>
  <c r="J24" i="1"/>
  <c r="I24" i="1"/>
  <c r="I23" i="1"/>
  <c r="J23" i="1" s="1"/>
  <c r="J22" i="1"/>
  <c r="I22" i="1"/>
  <c r="I27" i="1" s="1"/>
  <c r="J27" i="1" s="1"/>
  <c r="J20" i="1"/>
  <c r="I20" i="1"/>
  <c r="I19" i="1"/>
  <c r="J19" i="1" s="1"/>
  <c r="J18" i="1"/>
  <c r="I18" i="1"/>
  <c r="I17" i="1"/>
  <c r="J17" i="1" s="1"/>
  <c r="J16" i="1"/>
  <c r="I16" i="1"/>
  <c r="I15" i="1"/>
  <c r="J15" i="1" s="1"/>
  <c r="J14" i="1"/>
  <c r="I14" i="1"/>
  <c r="I13" i="1"/>
  <c r="J13" i="1" s="1"/>
  <c r="J12" i="1"/>
  <c r="I12" i="1"/>
  <c r="I11" i="1"/>
  <c r="J11" i="1" s="1"/>
  <c r="J10" i="1"/>
  <c r="I10" i="1"/>
  <c r="I9" i="1"/>
  <c r="I21" i="1" s="1"/>
  <c r="J21" i="1" s="1"/>
  <c r="J37" i="1" s="1"/>
  <c r="J8" i="1"/>
  <c r="I8" i="1"/>
  <c r="I7" i="1"/>
  <c r="J7" i="1" s="1"/>
  <c r="J9" i="1" l="1"/>
  <c r="J33" i="1"/>
  <c r="J35" i="1" s="1"/>
</calcChain>
</file>

<file path=xl/sharedStrings.xml><?xml version="1.0" encoding="utf-8"?>
<sst xmlns="http://schemas.openxmlformats.org/spreadsheetml/2006/main" count="137" uniqueCount="95">
  <si>
    <t>ETAT D'OCCUPATION : 21  D'OCTOBRE 2019</t>
  </si>
  <si>
    <t>M FOFANA: 06 27 32 43 - 78 54 34 50</t>
  </si>
  <si>
    <t>Mme FOFANA KOURANIMA  -  N° CC: N° CC:9602847Q</t>
  </si>
  <si>
    <t>10 BP 799 ABIDJAN 10  - LOT N° 1477 - ILOT N° 158</t>
  </si>
  <si>
    <t>N°</t>
  </si>
  <si>
    <t>NOM &amp; PRENOMS</t>
  </si>
  <si>
    <t>N° PORTE</t>
  </si>
  <si>
    <t>ETAGE</t>
  </si>
  <si>
    <t>Nbre de Pièces</t>
  </si>
  <si>
    <t>CONTACTS</t>
  </si>
  <si>
    <t>LOYERS</t>
  </si>
  <si>
    <t>NATURE</t>
  </si>
  <si>
    <t>LOYERS ANNUELS</t>
  </si>
  <si>
    <t>IMPOSITION</t>
  </si>
  <si>
    <t>IRIE BI CLEMENT</t>
  </si>
  <si>
    <t>M1</t>
  </si>
  <si>
    <t>RDC</t>
  </si>
  <si>
    <t>07744211-44702890</t>
  </si>
  <si>
    <t>LOCATAIRE</t>
  </si>
  <si>
    <t>DIALLO MOHAMED</t>
  </si>
  <si>
    <t>M2</t>
  </si>
  <si>
    <t>53099409</t>
  </si>
  <si>
    <t>Mme BROU AKE ROSINE</t>
  </si>
  <si>
    <t>M3</t>
  </si>
  <si>
    <t>09241251-04538804</t>
  </si>
  <si>
    <t>Mme OULAÏ ODILE</t>
  </si>
  <si>
    <t>M4</t>
  </si>
  <si>
    <t>07678755</t>
  </si>
  <si>
    <t>M N'GUESSAN ZINIBA</t>
  </si>
  <si>
    <t>RC1</t>
  </si>
  <si>
    <t>08511244-09805919</t>
  </si>
  <si>
    <t>AKA AKE HERMANCE</t>
  </si>
  <si>
    <t>RC2</t>
  </si>
  <si>
    <t>09303686</t>
  </si>
  <si>
    <t>AFFOUKOU MAHOUSSI DARIUS LEZIN DEDJI</t>
  </si>
  <si>
    <t>RC3</t>
  </si>
  <si>
    <t>07595990</t>
  </si>
  <si>
    <t>AIKPA JEAN</t>
  </si>
  <si>
    <t>RC4</t>
  </si>
  <si>
    <t>08131160-04671127</t>
  </si>
  <si>
    <t>N'DA KOUAKOU</t>
  </si>
  <si>
    <t>1G2</t>
  </si>
  <si>
    <t>1er ET</t>
  </si>
  <si>
    <t>40445986-77784402</t>
  </si>
  <si>
    <t>DIOMANDE STEPHANIE</t>
  </si>
  <si>
    <t>1G3</t>
  </si>
  <si>
    <t>78740950</t>
  </si>
  <si>
    <t>FOFANA MOUSSA</t>
  </si>
  <si>
    <t>1D1</t>
  </si>
  <si>
    <t>47291598-01417514</t>
  </si>
  <si>
    <t>POCKA GNOLEBA GHISLAIN</t>
  </si>
  <si>
    <t>2D2</t>
  </si>
  <si>
    <t>2ième</t>
  </si>
  <si>
    <t>ADAM ROCHE</t>
  </si>
  <si>
    <t>3G1</t>
  </si>
  <si>
    <t>3ième</t>
  </si>
  <si>
    <t>41629154-07332890</t>
  </si>
  <si>
    <t>TRAZIE LOU N'GUESSAN MELISSA</t>
  </si>
  <si>
    <t>3D1</t>
  </si>
  <si>
    <t>49672473-74740691</t>
  </si>
  <si>
    <t>TOTAL ANNUEL LOCATAIRES</t>
  </si>
  <si>
    <t>VACANT</t>
  </si>
  <si>
    <t>AR1</t>
  </si>
  <si>
    <t>1G1</t>
  </si>
  <si>
    <t>1G4</t>
  </si>
  <si>
    <t>2D1</t>
  </si>
  <si>
    <t>2D3</t>
  </si>
  <si>
    <t>TOTAL ANNUEL VACANT</t>
  </si>
  <si>
    <t>TOURE KOSSA BLE ERIC</t>
  </si>
  <si>
    <t>AR2</t>
  </si>
  <si>
    <t>BAIL FACI</t>
  </si>
  <si>
    <t>TANOH N'DRI BERENGER</t>
  </si>
  <si>
    <t>3D2</t>
  </si>
  <si>
    <t>47144460-03297692</t>
  </si>
  <si>
    <t>TRAORE VIE</t>
  </si>
  <si>
    <t>1D2</t>
  </si>
  <si>
    <t>07184074</t>
  </si>
  <si>
    <t>BAIL MARINE</t>
  </si>
  <si>
    <t>FOFANA KASSIM</t>
  </si>
  <si>
    <t>2G1</t>
  </si>
  <si>
    <t>41649106</t>
  </si>
  <si>
    <t>TOTAL ANNUEL BAIL FACI (ATTESTATION DE RETENUES FISCALES)</t>
  </si>
  <si>
    <t>FOFANA MAMADOU</t>
  </si>
  <si>
    <t>2G2</t>
  </si>
  <si>
    <t>08412622-43001639</t>
  </si>
  <si>
    <t>BAIL POLICE</t>
  </si>
  <si>
    <t>DIOMANDE LOSSENY</t>
  </si>
  <si>
    <t>3G2</t>
  </si>
  <si>
    <t>57924621-02427607</t>
  </si>
  <si>
    <t>TOTAL ANNUEL BAIL POLICE (ATTESTATION DE RETENUES FISCALES)</t>
  </si>
  <si>
    <t>ENFANTS FOFANA</t>
  </si>
  <si>
    <t>2D4</t>
  </si>
  <si>
    <t>57924621- 02427607</t>
  </si>
  <si>
    <t>PROPRIETAIRE</t>
  </si>
  <si>
    <t>TOTAL ANNUEL A PAYER AUX IMPOTS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</si>
</sst>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3" fontId="0" fillId="0" borderId="1" xfId="0" applyNumberFormat="1" applyBorder="1"/>
    <xf numFmtId="0" fontId="0" fillId="2" borderId="1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3" fontId="1" fillId="0" borderId="1" xfId="0" applyNumberFormat="1" applyFont="1" applyBorder="1"/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3" fontId="0" fillId="3" borderId="1" xfId="0" applyNumberFormat="1" applyFill="1" applyBorder="1"/>
    <xf numFmtId="0" fontId="7" fillId="3" borderId="2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3" borderId="4" xfId="0" applyFont="1" applyFill="1" applyBorder="1" applyAlignment="1">
      <alignment horizontal="right" vertical="center"/>
    </xf>
    <xf numFmtId="3" fontId="1" fillId="3" borderId="1" xfId="0" applyNumberFormat="1" applyFont="1" applyFill="1" applyBorder="1"/>
    <xf numFmtId="0" fontId="8" fillId="0" borderId="1" xfId="0" applyFont="1" applyBorder="1"/>
    <xf numFmtId="0" fontId="8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8" fillId="3" borderId="1" xfId="0" applyFont="1" applyFill="1" applyBorder="1"/>
    <xf numFmtId="0" fontId="7" fillId="3" borderId="1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top" wrapText="1"/>
    </xf>
    <xf numFmtId="3" fontId="0" fillId="0" borderId="0" xfId="0" applyNumberFormat="1" applyBorder="1" applyAlignment="1">
      <alignment horizontal="left" vertical="center" wrapText="1"/>
    </xf>
    <xf numFmtId="3" fontId="5" fillId="0" borderId="0" xfId="0" applyNumberFormat="1" applyFon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3" fontId="10" fillId="0" borderId="0" xfId="0" applyNumberFormat="1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top" wrapText="1"/>
    </xf>
    <xf numFmtId="3" fontId="0" fillId="4" borderId="0" xfId="0" applyNumberFormat="1" applyFill="1" applyBorder="1" applyAlignment="1">
      <alignment horizontal="left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3" fontId="0" fillId="4" borderId="0" xfId="0" applyNumberFormat="1" applyFill="1" applyBorder="1" applyAlignment="1">
      <alignment horizontal="center" vertical="center" wrapText="1"/>
    </xf>
    <xf numFmtId="49" fontId="5" fillId="4" borderId="0" xfId="0" applyNumberFormat="1" applyFont="1" applyFill="1" applyBorder="1" applyAlignment="1">
      <alignment horizontal="center" vertical="center" wrapText="1"/>
    </xf>
    <xf numFmtId="3" fontId="0" fillId="4" borderId="0" xfId="0" applyNumberFormat="1" applyFont="1" applyFill="1" applyBorder="1" applyAlignment="1">
      <alignment horizontal="left" vertical="center" wrapText="1"/>
    </xf>
    <xf numFmtId="49" fontId="0" fillId="4" borderId="0" xfId="0" applyNumberFormat="1" applyFont="1" applyFill="1" applyBorder="1" applyAlignment="1">
      <alignment horizontal="center" vertical="center" wrapText="1"/>
    </xf>
    <xf numFmtId="49" fontId="0" fillId="4" borderId="0" xfId="0" applyNumberFormat="1" applyFill="1" applyBorder="1" applyAlignment="1">
      <alignment horizontal="center" vertical="center" wrapText="1"/>
    </xf>
    <xf numFmtId="3" fontId="0" fillId="2" borderId="0" xfId="0" applyNumberFormat="1" applyFill="1" applyBorder="1" applyAlignment="1">
      <alignment horizontal="left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3" fontId="1" fillId="0" borderId="0" xfId="0" applyNumberFormat="1" applyFont="1" applyBorder="1" applyAlignment="1">
      <alignment horizontal="right" vertical="center"/>
    </xf>
    <xf numFmtId="3" fontId="11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O27" sqref="O27"/>
    </sheetView>
  </sheetViews>
  <sheetFormatPr baseColWidth="10" defaultRowHeight="15" x14ac:dyDescent="0.25"/>
  <cols>
    <col min="1" max="1" width="3.28515625" customWidth="1"/>
    <col min="2" max="2" width="29.140625" customWidth="1"/>
    <col min="3" max="4" width="7.5703125" customWidth="1"/>
    <col min="5" max="5" width="12.42578125" customWidth="1"/>
    <col min="6" max="6" width="18.28515625" customWidth="1"/>
    <col min="7" max="7" width="9.85546875" customWidth="1"/>
    <col min="8" max="8" width="11.85546875" customWidth="1"/>
    <col min="9" max="9" width="15.42578125" customWidth="1"/>
  </cols>
  <sheetData>
    <row r="1" spans="1:10" ht="18.75" x14ac:dyDescent="0.25">
      <c r="A1" s="1" t="s">
        <v>0</v>
      </c>
      <c r="B1" s="1"/>
      <c r="C1" s="1"/>
      <c r="D1" s="1"/>
      <c r="E1" s="1"/>
      <c r="F1" s="1"/>
      <c r="G1" s="1"/>
    </row>
    <row r="2" spans="1:10" ht="18.75" x14ac:dyDescent="0.3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10" ht="18.75" x14ac:dyDescent="0.3">
      <c r="A3" s="2" t="s">
        <v>2</v>
      </c>
      <c r="B3" s="2"/>
      <c r="C3" s="2"/>
      <c r="D3" s="2"/>
      <c r="E3" s="2"/>
      <c r="F3" s="2"/>
      <c r="G3" s="2"/>
    </row>
    <row r="4" spans="1:10" ht="18.75" x14ac:dyDescent="0.3">
      <c r="A4" s="2" t="s">
        <v>3</v>
      </c>
      <c r="B4" s="2"/>
      <c r="C4" s="2"/>
      <c r="D4" s="2"/>
      <c r="E4" s="2"/>
      <c r="F4" s="2"/>
      <c r="G4" s="2"/>
      <c r="H4" s="3"/>
    </row>
    <row r="5" spans="1:10" x14ac:dyDescent="0.25">
      <c r="H5" s="4"/>
    </row>
    <row r="6" spans="1:10" x14ac:dyDescent="0.25">
      <c r="A6" s="5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7" t="s">
        <v>11</v>
      </c>
      <c r="I6" s="8" t="s">
        <v>12</v>
      </c>
      <c r="J6" s="9" t="s">
        <v>13</v>
      </c>
    </row>
    <row r="7" spans="1:10" ht="15.75" x14ac:dyDescent="0.25">
      <c r="A7" s="10">
        <v>1</v>
      </c>
      <c r="B7" s="11" t="s">
        <v>14</v>
      </c>
      <c r="C7" s="12" t="s">
        <v>15</v>
      </c>
      <c r="D7" s="12" t="s">
        <v>16</v>
      </c>
      <c r="E7" s="12">
        <v>1</v>
      </c>
      <c r="F7" s="13" t="s">
        <v>17</v>
      </c>
      <c r="G7" s="14">
        <v>30000</v>
      </c>
      <c r="H7" s="7" t="s">
        <v>18</v>
      </c>
      <c r="I7" s="15">
        <f>G7*12</f>
        <v>360000</v>
      </c>
      <c r="J7" s="15">
        <f>I7*12/100</f>
        <v>43200</v>
      </c>
    </row>
    <row r="8" spans="1:10" ht="15.75" x14ac:dyDescent="0.25">
      <c r="A8" s="10">
        <v>2</v>
      </c>
      <c r="B8" s="11" t="s">
        <v>19</v>
      </c>
      <c r="C8" s="12" t="s">
        <v>20</v>
      </c>
      <c r="D8" s="12" t="s">
        <v>16</v>
      </c>
      <c r="E8" s="12">
        <v>1</v>
      </c>
      <c r="F8" s="13" t="s">
        <v>21</v>
      </c>
      <c r="G8" s="14">
        <v>30000</v>
      </c>
      <c r="H8" s="7" t="s">
        <v>18</v>
      </c>
      <c r="I8" s="15">
        <f t="shared" ref="I8:I33" si="0">G8*12</f>
        <v>360000</v>
      </c>
      <c r="J8" s="15">
        <f t="shared" ref="J8:J34" si="1">I8*12/100</f>
        <v>43200</v>
      </c>
    </row>
    <row r="9" spans="1:10" ht="15.75" x14ac:dyDescent="0.25">
      <c r="A9" s="10">
        <v>3</v>
      </c>
      <c r="B9" s="11" t="s">
        <v>22</v>
      </c>
      <c r="C9" s="12" t="s">
        <v>23</v>
      </c>
      <c r="D9" s="12" t="s">
        <v>16</v>
      </c>
      <c r="E9" s="12">
        <v>1</v>
      </c>
      <c r="F9" s="13" t="s">
        <v>24</v>
      </c>
      <c r="G9" s="14">
        <v>30000</v>
      </c>
      <c r="H9" s="7" t="s">
        <v>18</v>
      </c>
      <c r="I9" s="15">
        <f t="shared" si="0"/>
        <v>360000</v>
      </c>
      <c r="J9" s="15">
        <f t="shared" si="1"/>
        <v>43200</v>
      </c>
    </row>
    <row r="10" spans="1:10" ht="15.75" x14ac:dyDescent="0.25">
      <c r="A10" s="10">
        <v>4</v>
      </c>
      <c r="B10" s="11" t="s">
        <v>25</v>
      </c>
      <c r="C10" s="12" t="s">
        <v>26</v>
      </c>
      <c r="D10" s="12" t="s">
        <v>16</v>
      </c>
      <c r="E10" s="12">
        <v>1</v>
      </c>
      <c r="F10" s="13" t="s">
        <v>27</v>
      </c>
      <c r="G10" s="14">
        <v>30000</v>
      </c>
      <c r="H10" s="7" t="s">
        <v>18</v>
      </c>
      <c r="I10" s="15">
        <f t="shared" si="0"/>
        <v>360000</v>
      </c>
      <c r="J10" s="15">
        <f t="shared" si="1"/>
        <v>43200</v>
      </c>
    </row>
    <row r="11" spans="1:10" ht="15.75" x14ac:dyDescent="0.25">
      <c r="A11" s="10">
        <v>5</v>
      </c>
      <c r="B11" s="11" t="s">
        <v>28</v>
      </c>
      <c r="C11" s="10" t="s">
        <v>29</v>
      </c>
      <c r="D11" s="12" t="s">
        <v>16</v>
      </c>
      <c r="E11" s="10">
        <v>1</v>
      </c>
      <c r="F11" s="13" t="s">
        <v>30</v>
      </c>
      <c r="G11" s="14">
        <v>35000</v>
      </c>
      <c r="H11" s="7" t="s">
        <v>18</v>
      </c>
      <c r="I11" s="15">
        <f t="shared" si="0"/>
        <v>420000</v>
      </c>
      <c r="J11" s="15">
        <f t="shared" si="1"/>
        <v>50400</v>
      </c>
    </row>
    <row r="12" spans="1:10" ht="15.75" x14ac:dyDescent="0.25">
      <c r="A12" s="10">
        <v>6</v>
      </c>
      <c r="B12" s="16" t="s">
        <v>31</v>
      </c>
      <c r="C12" s="17" t="s">
        <v>32</v>
      </c>
      <c r="D12" s="12" t="s">
        <v>16</v>
      </c>
      <c r="E12" s="17">
        <v>1</v>
      </c>
      <c r="F12" s="18" t="s">
        <v>33</v>
      </c>
      <c r="G12" s="14">
        <v>35000</v>
      </c>
      <c r="H12" s="7" t="s">
        <v>18</v>
      </c>
      <c r="I12" s="15">
        <f t="shared" si="0"/>
        <v>420000</v>
      </c>
      <c r="J12" s="15">
        <f t="shared" si="1"/>
        <v>50400</v>
      </c>
    </row>
    <row r="13" spans="1:10" ht="15.75" x14ac:dyDescent="0.25">
      <c r="A13" s="10">
        <v>7</v>
      </c>
      <c r="B13" s="19" t="s">
        <v>34</v>
      </c>
      <c r="C13" s="12" t="s">
        <v>35</v>
      </c>
      <c r="D13" s="12" t="s">
        <v>16</v>
      </c>
      <c r="E13" s="12">
        <v>1</v>
      </c>
      <c r="F13" s="18" t="s">
        <v>36</v>
      </c>
      <c r="G13" s="14">
        <v>30000</v>
      </c>
      <c r="H13" s="7" t="s">
        <v>18</v>
      </c>
      <c r="I13" s="15">
        <f t="shared" si="0"/>
        <v>360000</v>
      </c>
      <c r="J13" s="15">
        <f t="shared" si="1"/>
        <v>43200</v>
      </c>
    </row>
    <row r="14" spans="1:10" ht="15.75" x14ac:dyDescent="0.25">
      <c r="A14" s="10">
        <v>8</v>
      </c>
      <c r="B14" s="16" t="s">
        <v>37</v>
      </c>
      <c r="C14" s="20" t="s">
        <v>38</v>
      </c>
      <c r="D14" s="12" t="s">
        <v>16</v>
      </c>
      <c r="E14" s="20">
        <v>1</v>
      </c>
      <c r="F14" s="21" t="s">
        <v>39</v>
      </c>
      <c r="G14" s="22">
        <v>35000</v>
      </c>
      <c r="H14" s="7" t="s">
        <v>18</v>
      </c>
      <c r="I14" s="15">
        <f t="shared" si="0"/>
        <v>420000</v>
      </c>
      <c r="J14" s="15">
        <f t="shared" si="1"/>
        <v>50400</v>
      </c>
    </row>
    <row r="15" spans="1:10" ht="15.75" x14ac:dyDescent="0.25">
      <c r="A15" s="10">
        <v>9</v>
      </c>
      <c r="B15" s="11" t="s">
        <v>40</v>
      </c>
      <c r="C15" s="12" t="s">
        <v>41</v>
      </c>
      <c r="D15" s="12" t="s">
        <v>42</v>
      </c>
      <c r="E15" s="12">
        <v>1</v>
      </c>
      <c r="F15" s="18" t="s">
        <v>43</v>
      </c>
      <c r="G15" s="14">
        <v>40000</v>
      </c>
      <c r="H15" s="7" t="s">
        <v>18</v>
      </c>
      <c r="I15" s="15">
        <f>G15*12</f>
        <v>480000</v>
      </c>
      <c r="J15" s="15">
        <f t="shared" si="1"/>
        <v>57600</v>
      </c>
    </row>
    <row r="16" spans="1:10" ht="15.75" x14ac:dyDescent="0.25">
      <c r="A16" s="10">
        <v>10</v>
      </c>
      <c r="B16" s="16" t="s">
        <v>44</v>
      </c>
      <c r="C16" s="20" t="s">
        <v>45</v>
      </c>
      <c r="D16" s="20" t="s">
        <v>42</v>
      </c>
      <c r="E16" s="20">
        <v>1</v>
      </c>
      <c r="F16" s="21" t="s">
        <v>46</v>
      </c>
      <c r="G16" s="22">
        <v>40000</v>
      </c>
      <c r="H16" s="7" t="s">
        <v>18</v>
      </c>
      <c r="I16" s="15">
        <f>G16*12</f>
        <v>480000</v>
      </c>
      <c r="J16" s="15">
        <f t="shared" si="1"/>
        <v>57600</v>
      </c>
    </row>
    <row r="17" spans="1:10" ht="15.75" x14ac:dyDescent="0.25">
      <c r="A17" s="10">
        <v>11</v>
      </c>
      <c r="B17" s="16" t="s">
        <v>47</v>
      </c>
      <c r="C17" s="20" t="s">
        <v>48</v>
      </c>
      <c r="D17" s="20" t="s">
        <v>42</v>
      </c>
      <c r="E17" s="20">
        <v>2</v>
      </c>
      <c r="F17" s="21" t="s">
        <v>49</v>
      </c>
      <c r="G17" s="22">
        <v>70000</v>
      </c>
      <c r="H17" s="7" t="s">
        <v>18</v>
      </c>
      <c r="I17" s="15">
        <f>G17*12</f>
        <v>840000</v>
      </c>
      <c r="J17" s="15">
        <f t="shared" si="1"/>
        <v>100800</v>
      </c>
    </row>
    <row r="18" spans="1:10" ht="15.75" x14ac:dyDescent="0.25">
      <c r="A18" s="10">
        <v>12</v>
      </c>
      <c r="B18" s="16" t="s">
        <v>50</v>
      </c>
      <c r="C18" s="20" t="s">
        <v>51</v>
      </c>
      <c r="D18" s="20" t="s">
        <v>52</v>
      </c>
      <c r="E18" s="20">
        <v>1</v>
      </c>
      <c r="F18" s="16">
        <v>45999414</v>
      </c>
      <c r="G18" s="22">
        <v>50000</v>
      </c>
      <c r="H18" s="7" t="s">
        <v>18</v>
      </c>
      <c r="I18" s="15">
        <f>G18*12</f>
        <v>600000</v>
      </c>
      <c r="J18" s="15">
        <f t="shared" si="1"/>
        <v>72000</v>
      </c>
    </row>
    <row r="19" spans="1:10" ht="15.75" x14ac:dyDescent="0.25">
      <c r="A19" s="10">
        <v>13</v>
      </c>
      <c r="B19" s="16" t="s">
        <v>53</v>
      </c>
      <c r="C19" s="20" t="s">
        <v>54</v>
      </c>
      <c r="D19" s="20" t="s">
        <v>55</v>
      </c>
      <c r="E19" s="20">
        <v>2</v>
      </c>
      <c r="F19" s="16" t="s">
        <v>56</v>
      </c>
      <c r="G19" s="22">
        <v>70000</v>
      </c>
      <c r="H19" s="7" t="s">
        <v>18</v>
      </c>
      <c r="I19" s="15">
        <f>G19*12</f>
        <v>840000</v>
      </c>
      <c r="J19" s="15">
        <f t="shared" si="1"/>
        <v>100800</v>
      </c>
    </row>
    <row r="20" spans="1:10" ht="15.75" x14ac:dyDescent="0.25">
      <c r="A20" s="10">
        <v>14</v>
      </c>
      <c r="B20" s="23" t="s">
        <v>57</v>
      </c>
      <c r="C20" s="17" t="s">
        <v>58</v>
      </c>
      <c r="D20" s="20" t="s">
        <v>55</v>
      </c>
      <c r="E20" s="17">
        <v>2</v>
      </c>
      <c r="F20" s="24" t="s">
        <v>59</v>
      </c>
      <c r="G20" s="22">
        <v>50000</v>
      </c>
      <c r="H20" s="7" t="s">
        <v>18</v>
      </c>
      <c r="I20" s="15">
        <f>G20*12</f>
        <v>600000</v>
      </c>
      <c r="J20" s="15">
        <f t="shared" si="1"/>
        <v>72000</v>
      </c>
    </row>
    <row r="21" spans="1:10" ht="15.75" x14ac:dyDescent="0.25">
      <c r="A21" s="25" t="s">
        <v>60</v>
      </c>
      <c r="B21" s="26"/>
      <c r="C21" s="26"/>
      <c r="D21" s="26"/>
      <c r="E21" s="26"/>
      <c r="F21" s="26"/>
      <c r="G21" s="26"/>
      <c r="H21" s="27"/>
      <c r="I21" s="28">
        <f>SUM(I7:I20)</f>
        <v>6900000</v>
      </c>
      <c r="J21" s="28">
        <f t="shared" si="1"/>
        <v>828000</v>
      </c>
    </row>
    <row r="22" spans="1:10" ht="15.75" x14ac:dyDescent="0.25">
      <c r="A22" s="29">
        <v>1</v>
      </c>
      <c r="B22" s="30" t="s">
        <v>61</v>
      </c>
      <c r="C22" s="31" t="s">
        <v>62</v>
      </c>
      <c r="D22" s="31" t="s">
        <v>16</v>
      </c>
      <c r="E22" s="31">
        <v>3</v>
      </c>
      <c r="F22" s="32"/>
      <c r="G22" s="33">
        <v>90000</v>
      </c>
      <c r="H22" s="34"/>
      <c r="I22" s="35">
        <f>G22*12</f>
        <v>1080000</v>
      </c>
      <c r="J22" s="35">
        <f>I22*3/100</f>
        <v>32400</v>
      </c>
    </row>
    <row r="23" spans="1:10" ht="15.75" x14ac:dyDescent="0.25">
      <c r="A23" s="29">
        <v>2</v>
      </c>
      <c r="B23" s="30" t="s">
        <v>61</v>
      </c>
      <c r="C23" s="31" t="s">
        <v>63</v>
      </c>
      <c r="D23" s="31" t="s">
        <v>42</v>
      </c>
      <c r="E23" s="31">
        <v>1</v>
      </c>
      <c r="F23" s="32"/>
      <c r="G23" s="33">
        <v>30000</v>
      </c>
      <c r="H23" s="34"/>
      <c r="I23" s="35">
        <f t="shared" ref="I23:I26" si="2">G23*12</f>
        <v>360000</v>
      </c>
      <c r="J23" s="35">
        <f t="shared" ref="J23:J27" si="3">I23*3/100</f>
        <v>10800</v>
      </c>
    </row>
    <row r="24" spans="1:10" ht="15.75" x14ac:dyDescent="0.25">
      <c r="A24" s="29">
        <v>3</v>
      </c>
      <c r="B24" s="30" t="s">
        <v>61</v>
      </c>
      <c r="C24" s="31" t="s">
        <v>64</v>
      </c>
      <c r="D24" s="31" t="s">
        <v>42</v>
      </c>
      <c r="E24" s="31">
        <v>1</v>
      </c>
      <c r="F24" s="32"/>
      <c r="G24" s="33">
        <v>30000</v>
      </c>
      <c r="H24" s="34"/>
      <c r="I24" s="35">
        <f t="shared" si="2"/>
        <v>360000</v>
      </c>
      <c r="J24" s="35">
        <f t="shared" si="3"/>
        <v>10800</v>
      </c>
    </row>
    <row r="25" spans="1:10" ht="15.75" x14ac:dyDescent="0.25">
      <c r="A25" s="29">
        <v>4</v>
      </c>
      <c r="B25" s="30" t="s">
        <v>61</v>
      </c>
      <c r="C25" s="31" t="s">
        <v>65</v>
      </c>
      <c r="D25" s="31" t="s">
        <v>52</v>
      </c>
      <c r="E25" s="31">
        <v>1</v>
      </c>
      <c r="F25" s="32"/>
      <c r="G25" s="33">
        <v>30000</v>
      </c>
      <c r="H25" s="34"/>
      <c r="I25" s="35">
        <f t="shared" si="2"/>
        <v>360000</v>
      </c>
      <c r="J25" s="35">
        <f t="shared" si="3"/>
        <v>10800</v>
      </c>
    </row>
    <row r="26" spans="1:10" ht="15.75" x14ac:dyDescent="0.25">
      <c r="A26" s="29">
        <v>5</v>
      </c>
      <c r="B26" s="30" t="s">
        <v>61</v>
      </c>
      <c r="C26" s="31" t="s">
        <v>66</v>
      </c>
      <c r="D26" s="31" t="s">
        <v>52</v>
      </c>
      <c r="E26" s="31">
        <v>1</v>
      </c>
      <c r="F26" s="32"/>
      <c r="G26" s="33">
        <v>30000</v>
      </c>
      <c r="H26" s="34"/>
      <c r="I26" s="35">
        <f t="shared" si="2"/>
        <v>360000</v>
      </c>
      <c r="J26" s="35">
        <f t="shared" si="3"/>
        <v>10800</v>
      </c>
    </row>
    <row r="27" spans="1:10" ht="15.75" x14ac:dyDescent="0.25">
      <c r="A27" s="36" t="s">
        <v>67</v>
      </c>
      <c r="B27" s="37"/>
      <c r="C27" s="37"/>
      <c r="D27" s="37"/>
      <c r="E27" s="37"/>
      <c r="F27" s="37"/>
      <c r="G27" s="37"/>
      <c r="H27" s="38"/>
      <c r="I27" s="39">
        <f>SUM(I22:I26)</f>
        <v>2520000</v>
      </c>
      <c r="J27" s="39">
        <f t="shared" si="3"/>
        <v>75600</v>
      </c>
    </row>
    <row r="28" spans="1:10" ht="15.75" x14ac:dyDescent="0.25">
      <c r="A28" s="10">
        <v>1</v>
      </c>
      <c r="B28" s="16" t="s">
        <v>68</v>
      </c>
      <c r="C28" s="20" t="s">
        <v>69</v>
      </c>
      <c r="D28" s="12" t="s">
        <v>16</v>
      </c>
      <c r="E28" s="20">
        <v>3</v>
      </c>
      <c r="F28" s="21"/>
      <c r="G28" s="22">
        <v>70000</v>
      </c>
      <c r="H28" s="40" t="s">
        <v>70</v>
      </c>
      <c r="I28" s="15">
        <f t="shared" si="0"/>
        <v>840000</v>
      </c>
      <c r="J28" s="15">
        <f t="shared" si="1"/>
        <v>100800</v>
      </c>
    </row>
    <row r="29" spans="1:10" ht="15.75" x14ac:dyDescent="0.25">
      <c r="A29" s="10">
        <v>2</v>
      </c>
      <c r="B29" s="23" t="s">
        <v>71</v>
      </c>
      <c r="C29" s="17" t="s">
        <v>72</v>
      </c>
      <c r="D29" s="20" t="s">
        <v>55</v>
      </c>
      <c r="E29" s="17">
        <v>3</v>
      </c>
      <c r="F29" s="24" t="s">
        <v>73</v>
      </c>
      <c r="G29" s="22">
        <v>90000</v>
      </c>
      <c r="H29" s="40" t="s">
        <v>70</v>
      </c>
      <c r="I29" s="15">
        <f>G29*12</f>
        <v>1080000</v>
      </c>
      <c r="J29" s="15">
        <f t="shared" si="1"/>
        <v>129600</v>
      </c>
    </row>
    <row r="30" spans="1:10" ht="15.75" x14ac:dyDescent="0.25">
      <c r="A30" s="10">
        <v>3</v>
      </c>
      <c r="B30" s="16" t="s">
        <v>74</v>
      </c>
      <c r="C30" s="20" t="s">
        <v>75</v>
      </c>
      <c r="D30" s="20" t="s">
        <v>42</v>
      </c>
      <c r="E30" s="20">
        <v>2</v>
      </c>
      <c r="F30" s="21" t="s">
        <v>76</v>
      </c>
      <c r="G30" s="22">
        <v>70000</v>
      </c>
      <c r="H30" s="41" t="s">
        <v>77</v>
      </c>
      <c r="I30" s="15">
        <f t="shared" si="0"/>
        <v>840000</v>
      </c>
      <c r="J30" s="15">
        <f t="shared" si="1"/>
        <v>100800</v>
      </c>
    </row>
    <row r="31" spans="1:10" ht="15.75" x14ac:dyDescent="0.25">
      <c r="A31" s="10">
        <v>4</v>
      </c>
      <c r="B31" s="16" t="s">
        <v>78</v>
      </c>
      <c r="C31" s="20" t="s">
        <v>79</v>
      </c>
      <c r="D31" s="20" t="s">
        <v>52</v>
      </c>
      <c r="E31" s="20">
        <v>2</v>
      </c>
      <c r="F31" s="21" t="s">
        <v>80</v>
      </c>
      <c r="G31" s="22">
        <v>70000</v>
      </c>
      <c r="H31" s="41" t="s">
        <v>77</v>
      </c>
      <c r="I31" s="15">
        <f t="shared" si="0"/>
        <v>840000</v>
      </c>
      <c r="J31" s="15">
        <f t="shared" si="1"/>
        <v>100800</v>
      </c>
    </row>
    <row r="32" spans="1:10" ht="15.75" x14ac:dyDescent="0.25">
      <c r="A32" s="25" t="s">
        <v>81</v>
      </c>
      <c r="B32" s="26"/>
      <c r="C32" s="26"/>
      <c r="D32" s="26"/>
      <c r="E32" s="26"/>
      <c r="F32" s="26"/>
      <c r="G32" s="26"/>
      <c r="H32" s="27"/>
      <c r="I32" s="28">
        <f>SUM(I28:I31)</f>
        <v>3600000</v>
      </c>
      <c r="J32" s="28">
        <f>SUM(J28:J31)</f>
        <v>432000</v>
      </c>
    </row>
    <row r="33" spans="1:13" ht="15.75" customHeight="1" x14ac:dyDescent="0.25">
      <c r="A33" s="10">
        <v>1</v>
      </c>
      <c r="B33" s="16" t="s">
        <v>82</v>
      </c>
      <c r="C33" s="20" t="s">
        <v>83</v>
      </c>
      <c r="D33" s="20" t="s">
        <v>52</v>
      </c>
      <c r="E33" s="20">
        <v>2</v>
      </c>
      <c r="F33" s="21" t="s">
        <v>84</v>
      </c>
      <c r="G33" s="22">
        <v>90000</v>
      </c>
      <c r="H33" s="41" t="s">
        <v>85</v>
      </c>
      <c r="I33" s="15">
        <f t="shared" si="0"/>
        <v>1080000</v>
      </c>
      <c r="J33" s="15">
        <f t="shared" si="1"/>
        <v>129600</v>
      </c>
    </row>
    <row r="34" spans="1:13" ht="15.75" customHeight="1" x14ac:dyDescent="0.25">
      <c r="A34" s="10">
        <v>2</v>
      </c>
      <c r="B34" s="16" t="s">
        <v>86</v>
      </c>
      <c r="C34" s="20" t="s">
        <v>87</v>
      </c>
      <c r="D34" s="20" t="s">
        <v>55</v>
      </c>
      <c r="E34" s="20">
        <v>3</v>
      </c>
      <c r="F34" s="16" t="s">
        <v>88</v>
      </c>
      <c r="G34" s="22">
        <v>90000</v>
      </c>
      <c r="H34" s="41" t="s">
        <v>85</v>
      </c>
      <c r="I34" s="15">
        <f>G34*12</f>
        <v>1080000</v>
      </c>
      <c r="J34" s="15">
        <f t="shared" si="1"/>
        <v>129600</v>
      </c>
    </row>
    <row r="35" spans="1:13" ht="15.75" customHeight="1" x14ac:dyDescent="0.25">
      <c r="A35" s="25" t="s">
        <v>89</v>
      </c>
      <c r="B35" s="26"/>
      <c r="C35" s="26"/>
      <c r="D35" s="26"/>
      <c r="E35" s="26"/>
      <c r="F35" s="26"/>
      <c r="G35" s="26"/>
      <c r="H35" s="27"/>
      <c r="I35" s="28">
        <f>SUM(I33:I34)</f>
        <v>2160000</v>
      </c>
      <c r="J35" s="28">
        <f>SUM(J33:J34)</f>
        <v>259200</v>
      </c>
    </row>
    <row r="36" spans="1:13" ht="13.5" customHeight="1" x14ac:dyDescent="0.25">
      <c r="A36" s="29">
        <v>1</v>
      </c>
      <c r="B36" s="42" t="s">
        <v>90</v>
      </c>
      <c r="C36" s="31" t="s">
        <v>91</v>
      </c>
      <c r="D36" s="31" t="s">
        <v>52</v>
      </c>
      <c r="E36" s="31">
        <v>1</v>
      </c>
      <c r="F36" s="42" t="s">
        <v>92</v>
      </c>
      <c r="G36" s="33">
        <v>30000</v>
      </c>
      <c r="H36" s="43" t="s">
        <v>93</v>
      </c>
      <c r="I36" s="39">
        <f t="shared" ref="I36" si="4">G36*12</f>
        <v>360000</v>
      </c>
      <c r="J36" s="39">
        <f t="shared" ref="J36" si="5">I36*3/100</f>
        <v>10800</v>
      </c>
    </row>
    <row r="37" spans="1:13" ht="13.5" customHeight="1" x14ac:dyDescent="0.25">
      <c r="A37" s="44" t="s">
        <v>94</v>
      </c>
      <c r="B37" s="44"/>
      <c r="C37" s="44"/>
      <c r="D37" s="44"/>
      <c r="E37" s="44"/>
      <c r="F37" s="44"/>
      <c r="G37" s="44"/>
      <c r="H37" s="44"/>
      <c r="I37" s="39"/>
      <c r="J37" s="39">
        <f>J21+J27+J36</f>
        <v>914400</v>
      </c>
    </row>
    <row r="38" spans="1:13" ht="13.5" customHeight="1" x14ac:dyDescent="0.25">
      <c r="A38" s="45"/>
    </row>
    <row r="39" spans="1:13" ht="14.25" customHeight="1" x14ac:dyDescent="0.25">
      <c r="A39" s="45"/>
    </row>
    <row r="40" spans="1:13" ht="14.25" customHeight="1" x14ac:dyDescent="0.25">
      <c r="A40" s="45"/>
    </row>
    <row r="41" spans="1:13" ht="17.25" customHeight="1" x14ac:dyDescent="0.25">
      <c r="A41" s="46"/>
      <c r="B41" s="47"/>
      <c r="C41" s="48"/>
      <c r="D41" s="48"/>
      <c r="E41" s="48"/>
      <c r="F41" s="49"/>
      <c r="G41" s="50"/>
      <c r="H41" s="45"/>
    </row>
    <row r="42" spans="1:13" ht="15" customHeight="1" x14ac:dyDescent="0.25"/>
    <row r="43" spans="1:13" ht="15.75" customHeight="1" x14ac:dyDescent="0.25">
      <c r="A43" s="51"/>
      <c r="B43" s="52"/>
      <c r="C43" s="53"/>
      <c r="D43" s="53"/>
      <c r="E43" s="53"/>
      <c r="F43" s="54"/>
      <c r="G43" s="55"/>
      <c r="H43" s="53"/>
      <c r="I43" s="56"/>
      <c r="J43" s="57"/>
      <c r="K43" s="58"/>
      <c r="L43" s="59"/>
      <c r="M43" s="45"/>
    </row>
    <row r="44" spans="1:13" ht="15.75" customHeight="1" x14ac:dyDescent="0.25">
      <c r="A44" s="51"/>
      <c r="B44" s="52"/>
      <c r="C44" s="53"/>
      <c r="D44" s="53"/>
      <c r="E44" s="53"/>
      <c r="F44" s="60"/>
      <c r="G44" s="55"/>
      <c r="H44" s="53"/>
      <c r="I44" s="61"/>
      <c r="J44" s="53"/>
      <c r="K44" s="62"/>
      <c r="L44" s="54"/>
      <c r="M44" s="55"/>
    </row>
    <row r="45" spans="1:13" ht="15.75" customHeight="1" x14ac:dyDescent="0.25">
      <c r="A45" s="51"/>
      <c r="B45" s="52"/>
      <c r="C45" s="53"/>
      <c r="D45" s="53"/>
      <c r="E45" s="53"/>
      <c r="F45" s="60"/>
      <c r="G45" s="55"/>
      <c r="H45" s="53"/>
      <c r="I45" s="61"/>
      <c r="J45" s="53"/>
      <c r="K45" s="53"/>
      <c r="L45" s="54"/>
      <c r="M45" s="55"/>
    </row>
    <row r="46" spans="1:13" ht="15.75" customHeight="1" x14ac:dyDescent="0.25">
      <c r="A46" s="51"/>
      <c r="B46" s="52"/>
      <c r="C46" s="53"/>
      <c r="D46" s="53"/>
      <c r="E46" s="53"/>
      <c r="F46" s="60"/>
      <c r="G46" s="55"/>
      <c r="H46" s="53"/>
      <c r="I46" s="61"/>
      <c r="J46" s="53"/>
      <c r="K46" s="62"/>
      <c r="L46" s="54"/>
      <c r="M46" s="55"/>
    </row>
    <row r="47" spans="1:13" ht="15.75" customHeight="1" x14ac:dyDescent="0.25">
      <c r="A47" s="51"/>
      <c r="B47" s="52"/>
      <c r="C47" s="53"/>
      <c r="D47" s="53"/>
      <c r="E47" s="53"/>
      <c r="F47" s="60"/>
      <c r="G47" s="55"/>
      <c r="H47" s="53"/>
      <c r="I47" s="61"/>
      <c r="J47" s="53"/>
      <c r="K47" s="62"/>
      <c r="L47" s="62"/>
      <c r="M47" s="55"/>
    </row>
    <row r="48" spans="1:13" ht="15.75" customHeight="1" x14ac:dyDescent="0.25">
      <c r="A48" s="51"/>
      <c r="B48" s="52"/>
      <c r="C48" s="53"/>
      <c r="D48" s="53"/>
      <c r="E48" s="53"/>
      <c r="F48" s="60"/>
      <c r="G48" s="55"/>
      <c r="H48" s="53"/>
      <c r="I48" s="61"/>
      <c r="J48" s="53"/>
      <c r="K48" s="53"/>
      <c r="L48" s="54"/>
      <c r="M48" s="55"/>
    </row>
    <row r="49" spans="1:13" ht="15.75" customHeight="1" x14ac:dyDescent="0.25">
      <c r="A49" s="63"/>
      <c r="B49" s="64"/>
      <c r="C49" s="65"/>
      <c r="D49" s="65"/>
      <c r="E49" s="65"/>
      <c r="F49" s="66"/>
      <c r="G49" s="67"/>
      <c r="H49" s="65"/>
      <c r="I49" s="68"/>
      <c r="J49" s="65"/>
      <c r="K49" s="69"/>
      <c r="L49" s="70"/>
      <c r="M49" s="67"/>
    </row>
    <row r="50" spans="1:13" ht="15.75" x14ac:dyDescent="0.25">
      <c r="A50" s="51"/>
      <c r="B50" s="71"/>
      <c r="C50" s="53"/>
      <c r="D50" s="53"/>
      <c r="E50" s="53"/>
      <c r="F50" s="60"/>
      <c r="G50" s="55"/>
      <c r="H50" s="53"/>
      <c r="I50" s="60"/>
      <c r="J50" s="54"/>
      <c r="K50" s="53"/>
      <c r="L50" s="54"/>
      <c r="M50" s="55"/>
    </row>
    <row r="51" spans="1:13" ht="15.75" x14ac:dyDescent="0.25">
      <c r="A51" s="51"/>
      <c r="B51" s="71"/>
      <c r="C51" s="53"/>
      <c r="D51" s="53"/>
      <c r="E51" s="53"/>
      <c r="F51" s="60"/>
      <c r="G51" s="55"/>
      <c r="H51" s="53"/>
      <c r="I51" s="53"/>
      <c r="J51" s="72"/>
      <c r="K51" s="62"/>
      <c r="L51" s="58"/>
      <c r="M51" s="55"/>
    </row>
    <row r="52" spans="1:13" x14ac:dyDescent="0.25">
      <c r="A52" s="73"/>
      <c r="B52" s="73"/>
      <c r="C52" s="73"/>
      <c r="D52" s="73"/>
      <c r="E52" s="73"/>
      <c r="F52" s="73"/>
      <c r="G52" s="73"/>
      <c r="H52" s="74"/>
      <c r="I52" s="75"/>
      <c r="J52" s="74"/>
      <c r="K52" s="76"/>
      <c r="L52" s="76"/>
      <c r="M52" s="77"/>
    </row>
  </sheetData>
  <mergeCells count="10">
    <mergeCell ref="A32:H32"/>
    <mergeCell ref="A35:H35"/>
    <mergeCell ref="A37:H37"/>
    <mergeCell ref="A52:G52"/>
    <mergeCell ref="A1:G1"/>
    <mergeCell ref="A2:I2"/>
    <mergeCell ref="A3:G3"/>
    <mergeCell ref="A4:G4"/>
    <mergeCell ref="A21:H21"/>
    <mergeCell ref="A27:H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IMPOTS 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gouro</dc:creator>
  <cp:lastModifiedBy>gouro</cp:lastModifiedBy>
  <dcterms:created xsi:type="dcterms:W3CDTF">2019-10-22T12:51:49Z</dcterms:created>
  <dcterms:modified xsi:type="dcterms:W3CDTF">2019-10-22T12:52:27Z</dcterms:modified>
</cp:coreProperties>
</file>