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CCGIM 2018\PRORIETAIRES\SIDIBE KADIATOU\"/>
    </mc:Choice>
  </mc:AlternateContent>
  <bookViews>
    <workbookView xWindow="0" yWindow="135" windowWidth="17715" windowHeight="6150" firstSheet="1" activeTab="4"/>
  </bookViews>
  <sheets>
    <sheet name="IMPOT 2017" sheetId="66" r:id="rId1"/>
    <sheet name="IMPOT 2018 LOT 4328" sheetId="96" r:id="rId2"/>
    <sheet name="IMPOT 2018 LOT 4329" sheetId="98" r:id="rId3"/>
    <sheet name="IMPOT 2019 LOT 4328" sheetId="99" r:id="rId4"/>
    <sheet name="IMPOT 2019 LOT 4329" sheetId="100" r:id="rId5"/>
    <sheet name="Feuil1" sheetId="101" r:id="rId6"/>
  </sheets>
  <calcPr calcId="152511"/>
</workbook>
</file>

<file path=xl/calcChain.xml><?xml version="1.0" encoding="utf-8"?>
<calcChain xmlns="http://schemas.openxmlformats.org/spreadsheetml/2006/main">
  <c r="H17" i="99" l="1"/>
  <c r="H18" i="99"/>
  <c r="H17" i="100" l="1"/>
  <c r="H18" i="100" s="1"/>
  <c r="I16" i="100"/>
  <c r="I15" i="100"/>
  <c r="I14" i="100"/>
  <c r="I13" i="100"/>
  <c r="I12" i="100"/>
  <c r="I11" i="100"/>
  <c r="I18" i="98"/>
  <c r="H18" i="98"/>
  <c r="H19" i="99"/>
  <c r="I16" i="99"/>
  <c r="I15" i="99"/>
  <c r="I14" i="99"/>
  <c r="I13" i="99"/>
  <c r="I12" i="99"/>
  <c r="I11" i="99"/>
  <c r="I15" i="96"/>
  <c r="I12" i="96"/>
  <c r="I13" i="96"/>
  <c r="I14" i="96"/>
  <c r="I16" i="96"/>
  <c r="H17" i="98"/>
  <c r="I16" i="98"/>
  <c r="I15" i="98"/>
  <c r="I14" i="98"/>
  <c r="I13" i="98"/>
  <c r="I12" i="98"/>
  <c r="I11" i="98"/>
  <c r="H17" i="96"/>
  <c r="H18" i="96" s="1"/>
  <c r="I11" i="96"/>
  <c r="I17" i="100" l="1"/>
  <c r="I18" i="100" s="1"/>
  <c r="I17" i="96"/>
  <c r="I18" i="96" s="1"/>
  <c r="I17" i="98"/>
  <c r="H12" i="66" l="1"/>
  <c r="H13" i="66"/>
  <c r="H14" i="66"/>
  <c r="H15" i="66"/>
  <c r="H16" i="66"/>
  <c r="H17" i="66"/>
  <c r="H18" i="66"/>
  <c r="H19" i="66"/>
  <c r="H20" i="66"/>
  <c r="H21" i="66"/>
  <c r="H11" i="66"/>
  <c r="M20" i="66"/>
  <c r="H23" i="66" l="1"/>
  <c r="G23" i="66" l="1"/>
  <c r="G24" i="66" l="1"/>
</calcChain>
</file>

<file path=xl/sharedStrings.xml><?xml version="1.0" encoding="utf-8"?>
<sst xmlns="http://schemas.openxmlformats.org/spreadsheetml/2006/main" count="254" uniqueCount="94">
  <si>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</si>
  <si>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</si>
  <si>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</si>
  <si>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</si>
  <si>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</si>
  <si>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</si>
  <si>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</si>
  <si>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</si>
  <si>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MONTANT</t>
  </si>
  <si>
    <t>AMANI KOFFI BRUNO</t>
  </si>
  <si>
    <t>PM</t>
  </si>
  <si>
    <t>MARINE NATIONALE</t>
  </si>
  <si>
    <t>CELESTIN DIANGORE YAOBI</t>
  </si>
  <si>
    <t>DAPLE GUEU GASTON</t>
  </si>
  <si>
    <t>SGT</t>
  </si>
  <si>
    <t>GMMG</t>
  </si>
  <si>
    <t>ADJT</t>
  </si>
  <si>
    <t>KOUAKOU KONAN LAMBERT</t>
  </si>
  <si>
    <t>COMTER EM</t>
  </si>
  <si>
    <t>TA BI TRAH RAYMOND</t>
  </si>
  <si>
    <t>TAKOUO HINO PAUL</t>
  </si>
  <si>
    <t>GR ABIDJAN</t>
  </si>
  <si>
    <t>VANLY KANATE</t>
  </si>
  <si>
    <t>ZAMBLE BI ZAMBLE</t>
  </si>
  <si>
    <t>2iè BTON</t>
  </si>
  <si>
    <t>FOFANA YSSOUF JEAN PHILIPPE</t>
  </si>
  <si>
    <t>SM</t>
  </si>
  <si>
    <t>GSPM 4ième Cie YAKRO</t>
  </si>
  <si>
    <t>02444</t>
  </si>
  <si>
    <t>07898</t>
  </si>
  <si>
    <t>KOUAKOU CHARLES</t>
  </si>
  <si>
    <t>QM1</t>
  </si>
  <si>
    <t>Mobiles: 49 29 64 27 - 05 81 63 35</t>
  </si>
  <si>
    <t>FOFANA LANCINE WILFRIED</t>
  </si>
  <si>
    <t>GARDE PENITENTIAIRE</t>
  </si>
  <si>
    <t>Nbre de pièces</t>
  </si>
  <si>
    <t>SIDIBE SEYDOU</t>
  </si>
  <si>
    <t>FAMILLE PROPRIETAIRE</t>
  </si>
  <si>
    <t>MONTANT MENSUEL DES LOYERS</t>
  </si>
  <si>
    <t>MONTANT ANNUEL DES LOYERS</t>
  </si>
  <si>
    <t>PROPRIETAIRE: SIDIBE KADIATOU - N° CC: 9004312B</t>
  </si>
  <si>
    <t>DECLARATION IMPOT FONCIER 2017</t>
  </si>
  <si>
    <t>YOPOUGON ATTIE 9ième TRANCHE LOT N° 4329 - ÎLOT 448</t>
  </si>
  <si>
    <t>LE GERANT BAGAYOGO AMADOU : 07 85 65 28</t>
  </si>
  <si>
    <t>IMPOT 2017</t>
  </si>
  <si>
    <t>LOGEMENT SEYDOU</t>
  </si>
  <si>
    <t>LOGEMENT FOFANA</t>
  </si>
  <si>
    <t>LOGEMENT TA BI TRA RAYMOND</t>
  </si>
  <si>
    <t>MONTAN A REGLER</t>
  </si>
  <si>
    <t>RETENUES FISCALES BAUX</t>
  </si>
  <si>
    <t>CONTACTS</t>
  </si>
  <si>
    <t>07 56 54 32</t>
  </si>
  <si>
    <t>SGT/C</t>
  </si>
  <si>
    <t>RETENUES FISCALES</t>
  </si>
  <si>
    <t>YOPOUGON ATTIE 9ième TRANCHE LOT N° 4328 - ÎLOT 448</t>
  </si>
  <si>
    <t>LOCATAIRE</t>
  </si>
  <si>
    <t>BUREAU</t>
  </si>
  <si>
    <t>N° APPT</t>
  </si>
  <si>
    <t>Mme ASSA CHAYE CELINE</t>
  </si>
  <si>
    <t>Mme SON JEANNE</t>
  </si>
  <si>
    <t>CIVILE</t>
  </si>
  <si>
    <t>A0-3</t>
  </si>
  <si>
    <t>A0-4</t>
  </si>
  <si>
    <t>A1-3</t>
  </si>
  <si>
    <t>A1-4</t>
  </si>
  <si>
    <t>B0-3</t>
  </si>
  <si>
    <t>B0-4</t>
  </si>
  <si>
    <t>RETENUES</t>
  </si>
  <si>
    <t>Nbre de P</t>
  </si>
  <si>
    <t>40181056 - 57169076</t>
  </si>
  <si>
    <t>01 51 43 55</t>
  </si>
  <si>
    <t>40026111 - 77563612</t>
  </si>
  <si>
    <t>07882808 - 05380889</t>
  </si>
  <si>
    <t>A0-1</t>
  </si>
  <si>
    <t>A0-2</t>
  </si>
  <si>
    <t>A1-1</t>
  </si>
  <si>
    <t>A1-2</t>
  </si>
  <si>
    <t>B0-1</t>
  </si>
  <si>
    <t>B0-2</t>
  </si>
  <si>
    <t>DECLARATION IMPOT FONCIER 2019</t>
  </si>
  <si>
    <t>LOCATAIRE CIVILE</t>
  </si>
  <si>
    <t>DECLARATION IMPOT FONCIER 2018 CORRIGEE</t>
  </si>
  <si>
    <t>01388991 - 07812670</t>
  </si>
  <si>
    <t>03385895 - 05657430</t>
  </si>
  <si>
    <t>01 87 31 32</t>
  </si>
  <si>
    <t>07 72 54 50</t>
  </si>
  <si>
    <t>07856528 - 03325924</t>
  </si>
  <si>
    <t>05 41 73 69</t>
  </si>
  <si>
    <t>07410826 - 01046177</t>
  </si>
  <si>
    <t xml:space="preserve">CCGIM </t>
  </si>
  <si>
    <t>ANNUELLE AVEC REVENUE</t>
  </si>
  <si>
    <t>ANNUELLE HP SANS REVENUE</t>
  </si>
  <si>
    <t>BERTE AMINATOU TIEPORO</t>
  </si>
  <si>
    <t>77 10 33 07 - 07 10 06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</si>
</sst>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1" xfId="0" applyBorder="1"/>
    <xf numFmtId="3" fontId="0" fillId="0" borderId="1" xfId="0" applyNumberFormat="1" applyBorder="1"/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center" vertical="top" wrapText="1"/>
    </xf>
    <xf numFmtId="3" fontId="3" fillId="2" borderId="4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3" fillId="0" borderId="6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/>
    </xf>
    <xf numFmtId="3" fontId="3" fillId="0" borderId="4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0" workbookViewId="0">
      <selection activeCell="C16" sqref="C16:E16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5.140625" customWidth="1"/>
    <col min="6" max="6" width="15.85546875" customWidth="1"/>
    <col min="7" max="7" width="13.42578125" customWidth="1"/>
    <col min="8" max="8" width="22.28515625" customWidth="1"/>
  </cols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ht="15" customHeight="1" x14ac:dyDescent="0.25">
      <c r="A3" s="1" t="s">
        <v>2</v>
      </c>
    </row>
    <row r="4" spans="1:14" ht="15" customHeight="1" x14ac:dyDescent="0.25">
      <c r="A4" s="1"/>
    </row>
    <row r="5" spans="1:14" ht="15" customHeight="1" x14ac:dyDescent="0.3">
      <c r="A5" s="28" t="s">
        <v>40</v>
      </c>
      <c r="B5" s="28"/>
      <c r="C5" s="28"/>
      <c r="D5" s="28"/>
      <c r="E5" s="28"/>
      <c r="F5" s="28"/>
      <c r="G5" s="28"/>
    </row>
    <row r="6" spans="1:14" ht="15" customHeight="1" x14ac:dyDescent="0.25">
      <c r="A6" s="29" t="s">
        <v>32</v>
      </c>
      <c r="B6" s="29"/>
      <c r="C6" s="29"/>
      <c r="D6" s="29"/>
      <c r="E6" s="29"/>
      <c r="F6" s="29"/>
      <c r="G6" s="29"/>
    </row>
    <row r="7" spans="1:14" ht="22.5" customHeight="1" x14ac:dyDescent="0.3">
      <c r="A7" s="28" t="s">
        <v>41</v>
      </c>
      <c r="B7" s="28"/>
      <c r="C7" s="28"/>
      <c r="D7" s="28"/>
      <c r="E7" s="28"/>
      <c r="F7" s="28"/>
      <c r="G7" s="28"/>
    </row>
    <row r="8" spans="1:14" ht="23.25" customHeight="1" x14ac:dyDescent="0.3">
      <c r="A8" s="30" t="s">
        <v>42</v>
      </c>
      <c r="B8" s="30"/>
      <c r="C8" s="30"/>
      <c r="D8" s="30"/>
      <c r="E8" s="30"/>
      <c r="F8" s="30"/>
      <c r="G8" s="30"/>
    </row>
    <row r="9" spans="1:14" ht="12" customHeight="1" x14ac:dyDescent="0.3">
      <c r="A9" s="13"/>
      <c r="B9" s="13"/>
      <c r="C9" s="13"/>
      <c r="D9" s="13"/>
      <c r="E9" s="13"/>
      <c r="F9" s="13"/>
      <c r="G9" s="13"/>
    </row>
    <row r="10" spans="1:14" ht="22.5" customHeight="1" x14ac:dyDescent="0.25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35</v>
      </c>
      <c r="G10" s="2" t="s">
        <v>8</v>
      </c>
      <c r="H10" s="11" t="s">
        <v>53</v>
      </c>
      <c r="I10" s="6"/>
    </row>
    <row r="11" spans="1:14" ht="17.25" customHeight="1" x14ac:dyDescent="0.25">
      <c r="A11" s="2">
        <v>1</v>
      </c>
      <c r="B11" s="3" t="s">
        <v>9</v>
      </c>
      <c r="C11" s="2" t="s">
        <v>10</v>
      </c>
      <c r="D11" s="2">
        <v>50416</v>
      </c>
      <c r="E11" s="2" t="s">
        <v>11</v>
      </c>
      <c r="F11" s="2">
        <v>4</v>
      </c>
      <c r="G11" s="2">
        <v>90000</v>
      </c>
      <c r="H11" s="11">
        <f>G11*0.12</f>
        <v>10800</v>
      </c>
      <c r="I11" s="11">
        <v>1</v>
      </c>
    </row>
    <row r="12" spans="1:14" ht="17.25" customHeight="1" x14ac:dyDescent="0.25">
      <c r="A12" s="2">
        <v>2</v>
      </c>
      <c r="B12" s="3" t="s">
        <v>25</v>
      </c>
      <c r="C12" s="2" t="s">
        <v>26</v>
      </c>
      <c r="D12" s="2">
        <v>50624</v>
      </c>
      <c r="E12" s="2" t="s">
        <v>11</v>
      </c>
      <c r="F12" s="2">
        <v>4</v>
      </c>
      <c r="G12" s="2">
        <v>70000</v>
      </c>
      <c r="H12" s="11">
        <f t="shared" ref="H12:H21" si="0">G12*0.12</f>
        <v>8400</v>
      </c>
      <c r="I12" s="11">
        <v>2</v>
      </c>
    </row>
    <row r="13" spans="1:14" ht="17.25" customHeight="1" x14ac:dyDescent="0.25">
      <c r="A13" s="2">
        <v>3</v>
      </c>
      <c r="B13" s="3" t="s">
        <v>30</v>
      </c>
      <c r="C13" s="2" t="s">
        <v>31</v>
      </c>
      <c r="D13" s="2">
        <v>57333</v>
      </c>
      <c r="E13" s="2" t="s">
        <v>11</v>
      </c>
      <c r="F13" s="2">
        <v>4</v>
      </c>
      <c r="G13" s="2">
        <v>70000</v>
      </c>
      <c r="H13" s="11">
        <f t="shared" si="0"/>
        <v>8400</v>
      </c>
      <c r="I13" s="11">
        <v>3</v>
      </c>
    </row>
    <row r="14" spans="1:14" ht="17.25" customHeight="1" x14ac:dyDescent="0.25">
      <c r="A14" s="2">
        <v>4</v>
      </c>
      <c r="B14" s="3" t="s">
        <v>19</v>
      </c>
      <c r="C14" s="2" t="s">
        <v>10</v>
      </c>
      <c r="D14" s="2">
        <v>50437</v>
      </c>
      <c r="E14" s="2" t="s">
        <v>11</v>
      </c>
      <c r="F14" s="2">
        <v>4</v>
      </c>
      <c r="G14" s="2"/>
      <c r="H14" s="11">
        <f t="shared" si="0"/>
        <v>0</v>
      </c>
      <c r="I14" s="11">
        <v>4</v>
      </c>
    </row>
    <row r="15" spans="1:14" ht="17.25" customHeight="1" x14ac:dyDescent="0.25">
      <c r="A15" s="2">
        <v>5</v>
      </c>
      <c r="B15" s="3" t="s">
        <v>22</v>
      </c>
      <c r="C15" s="2" t="s">
        <v>10</v>
      </c>
      <c r="D15" s="2">
        <v>50173</v>
      </c>
      <c r="E15" s="2" t="s">
        <v>11</v>
      </c>
      <c r="F15" s="2">
        <v>4</v>
      </c>
      <c r="G15" s="15">
        <v>90000</v>
      </c>
      <c r="H15" s="11">
        <f t="shared" si="0"/>
        <v>10800</v>
      </c>
      <c r="I15" s="11">
        <v>5</v>
      </c>
      <c r="K15" s="33" t="s">
        <v>44</v>
      </c>
      <c r="L15" s="33"/>
      <c r="M15" s="33">
        <v>1360800</v>
      </c>
      <c r="N15" s="33"/>
    </row>
    <row r="16" spans="1:14" ht="18" customHeight="1" x14ac:dyDescent="0.25">
      <c r="A16" s="2">
        <v>6</v>
      </c>
      <c r="B16" s="9" t="s">
        <v>33</v>
      </c>
      <c r="C16" s="8" t="s">
        <v>14</v>
      </c>
      <c r="D16" s="10" t="s">
        <v>28</v>
      </c>
      <c r="E16" s="8" t="s">
        <v>34</v>
      </c>
      <c r="F16" s="2">
        <v>4</v>
      </c>
      <c r="G16" s="15"/>
      <c r="H16" s="11">
        <f t="shared" si="0"/>
        <v>0</v>
      </c>
      <c r="I16" s="11">
        <v>6</v>
      </c>
      <c r="K16" s="34" t="s">
        <v>49</v>
      </c>
      <c r="L16" s="34"/>
      <c r="M16" s="35">
        <v>1080000</v>
      </c>
      <c r="N16" s="35"/>
    </row>
    <row r="17" spans="1:14" ht="17.25" customHeight="1" x14ac:dyDescent="0.25">
      <c r="A17" s="2">
        <v>7</v>
      </c>
      <c r="B17" s="3" t="s">
        <v>12</v>
      </c>
      <c r="C17" s="2" t="s">
        <v>16</v>
      </c>
      <c r="D17" s="2">
        <v>81853</v>
      </c>
      <c r="E17" s="2" t="s">
        <v>27</v>
      </c>
      <c r="F17" s="2">
        <v>4</v>
      </c>
      <c r="G17" s="2">
        <v>90000</v>
      </c>
      <c r="H17" s="11">
        <f t="shared" si="0"/>
        <v>10800</v>
      </c>
      <c r="I17" s="11">
        <v>7</v>
      </c>
      <c r="K17" s="34" t="s">
        <v>45</v>
      </c>
      <c r="L17" s="34"/>
      <c r="M17" s="35">
        <v>50400</v>
      </c>
      <c r="N17" s="35"/>
    </row>
    <row r="18" spans="1:14" ht="15.75" x14ac:dyDescent="0.25">
      <c r="A18" s="2">
        <v>8</v>
      </c>
      <c r="B18" s="3" t="s">
        <v>13</v>
      </c>
      <c r="C18" s="2" t="s">
        <v>14</v>
      </c>
      <c r="D18" s="2">
        <v>30005</v>
      </c>
      <c r="E18" s="2" t="s">
        <v>15</v>
      </c>
      <c r="F18" s="2">
        <v>4</v>
      </c>
      <c r="G18" s="2">
        <v>70000</v>
      </c>
      <c r="H18" s="11">
        <f t="shared" si="0"/>
        <v>8400</v>
      </c>
      <c r="I18" s="11">
        <v>8</v>
      </c>
      <c r="K18" s="34" t="s">
        <v>46</v>
      </c>
      <c r="L18" s="34"/>
      <c r="M18" s="35">
        <v>129600</v>
      </c>
      <c r="N18" s="35"/>
    </row>
    <row r="19" spans="1:14" ht="15.75" x14ac:dyDescent="0.25">
      <c r="A19" s="2">
        <v>9</v>
      </c>
      <c r="B19" s="3" t="s">
        <v>17</v>
      </c>
      <c r="C19" s="2" t="s">
        <v>16</v>
      </c>
      <c r="D19" s="4" t="s">
        <v>29</v>
      </c>
      <c r="E19" s="2" t="s">
        <v>18</v>
      </c>
      <c r="F19" s="2">
        <v>4</v>
      </c>
      <c r="G19" s="2">
        <v>90000</v>
      </c>
      <c r="H19" s="11">
        <f t="shared" si="0"/>
        <v>10800</v>
      </c>
      <c r="I19" s="11">
        <v>9</v>
      </c>
      <c r="K19" s="34" t="s">
        <v>47</v>
      </c>
      <c r="L19" s="34"/>
      <c r="M19" s="35">
        <v>129600</v>
      </c>
      <c r="N19" s="35"/>
    </row>
    <row r="20" spans="1:14" ht="18.75" x14ac:dyDescent="0.3">
      <c r="A20" s="2">
        <v>10</v>
      </c>
      <c r="B20" s="3" t="s">
        <v>20</v>
      </c>
      <c r="C20" s="2" t="s">
        <v>14</v>
      </c>
      <c r="D20" s="2">
        <v>32378</v>
      </c>
      <c r="E20" s="2" t="s">
        <v>21</v>
      </c>
      <c r="F20" s="2">
        <v>4</v>
      </c>
      <c r="G20" s="2">
        <v>70000</v>
      </c>
      <c r="H20" s="11">
        <f t="shared" si="0"/>
        <v>8400</v>
      </c>
      <c r="I20" s="11">
        <v>10</v>
      </c>
      <c r="K20" s="36" t="s">
        <v>48</v>
      </c>
      <c r="L20" s="36"/>
      <c r="M20" s="37">
        <f>SUM(M17:N19)</f>
        <v>309600</v>
      </c>
      <c r="N20" s="36"/>
    </row>
    <row r="21" spans="1:14" ht="15.75" x14ac:dyDescent="0.25">
      <c r="A21" s="2">
        <v>11</v>
      </c>
      <c r="B21" s="3" t="s">
        <v>23</v>
      </c>
      <c r="C21" s="2" t="s">
        <v>16</v>
      </c>
      <c r="D21" s="2">
        <v>31518</v>
      </c>
      <c r="E21" s="2" t="s">
        <v>24</v>
      </c>
      <c r="F21" s="2">
        <v>4</v>
      </c>
      <c r="G21" s="2">
        <v>90000</v>
      </c>
      <c r="H21" s="11">
        <f t="shared" si="0"/>
        <v>10800</v>
      </c>
      <c r="I21" s="11">
        <v>11</v>
      </c>
    </row>
    <row r="22" spans="1:14" ht="15.75" x14ac:dyDescent="0.25">
      <c r="A22" s="11">
        <v>12</v>
      </c>
      <c r="B22" s="12" t="s">
        <v>36</v>
      </c>
      <c r="C22" s="31" t="s">
        <v>37</v>
      </c>
      <c r="D22" s="31"/>
      <c r="E22" s="31"/>
      <c r="F22" s="2">
        <v>4</v>
      </c>
      <c r="G22" s="15"/>
      <c r="H22" s="11"/>
      <c r="I22" s="11">
        <v>12</v>
      </c>
    </row>
    <row r="23" spans="1:14" x14ac:dyDescent="0.25">
      <c r="A23" s="31" t="s">
        <v>38</v>
      </c>
      <c r="B23" s="31"/>
      <c r="C23" s="31"/>
      <c r="D23" s="31"/>
      <c r="E23" s="31"/>
      <c r="F23" s="31"/>
      <c r="G23" s="7">
        <f>SUM(G11:G22)</f>
        <v>730000</v>
      </c>
      <c r="H23" s="17">
        <f>SUM(H11:H22)</f>
        <v>87600</v>
      </c>
      <c r="K23" s="29"/>
      <c r="L23" s="29"/>
    </row>
    <row r="24" spans="1:14" ht="15.75" x14ac:dyDescent="0.25">
      <c r="A24" s="32" t="s">
        <v>39</v>
      </c>
      <c r="B24" s="32"/>
      <c r="C24" s="32"/>
      <c r="D24" s="32"/>
      <c r="E24" s="32"/>
      <c r="F24" s="32"/>
      <c r="G24" s="14">
        <f>PRODUCT(G23,12)</f>
        <v>8760000</v>
      </c>
      <c r="H24" s="16"/>
      <c r="I24" s="29"/>
      <c r="J24" s="29"/>
    </row>
    <row r="25" spans="1:14" ht="15.75" x14ac:dyDescent="0.25">
      <c r="H25" s="16"/>
    </row>
    <row r="26" spans="1:14" x14ac:dyDescent="0.25">
      <c r="A26" s="29" t="s">
        <v>43</v>
      </c>
      <c r="B26" s="29"/>
      <c r="C26" s="29"/>
      <c r="D26" s="29"/>
      <c r="E26" s="29"/>
      <c r="F26" s="29"/>
      <c r="G26" s="29"/>
      <c r="H26" s="5"/>
    </row>
    <row r="27" spans="1:14" ht="15.75" x14ac:dyDescent="0.25">
      <c r="H27" s="16"/>
    </row>
  </sheetData>
  <mergeCells count="22">
    <mergeCell ref="I24:J2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3:L23"/>
    <mergeCell ref="A5:G5"/>
    <mergeCell ref="A6:G6"/>
    <mergeCell ref="A7:G7"/>
    <mergeCell ref="A8:G8"/>
    <mergeCell ref="A26:G26"/>
    <mergeCell ref="C22:E22"/>
    <mergeCell ref="A23:F23"/>
    <mergeCell ref="A24:F24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7" workbookViewId="0">
      <selection activeCell="F10" sqref="F10:F16"/>
    </sheetView>
  </sheetViews>
  <sheetFormatPr baseColWidth="10" defaultRowHeight="15" x14ac:dyDescent="0.25"/>
  <cols>
    <col min="1" max="1" width="5.42578125" customWidth="1"/>
    <col min="2" max="2" width="26.85546875" customWidth="1"/>
    <col min="3" max="3" width="7.42578125" customWidth="1"/>
    <col min="4" max="4" width="10.28515625" customWidth="1"/>
    <col min="5" max="5" width="24" customWidth="1"/>
    <col min="6" max="6" width="23.140625" customWidth="1"/>
    <col min="7" max="7" width="10" bestFit="1" customWidth="1"/>
    <col min="8" max="8" width="12.42578125" customWidth="1"/>
    <col min="9" max="9" width="10.7109375" bestFit="1" customWidth="1"/>
    <col min="10" max="10" width="8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28" t="s">
        <v>40</v>
      </c>
      <c r="B5" s="28"/>
      <c r="C5" s="28"/>
      <c r="D5" s="28"/>
      <c r="E5" s="28"/>
      <c r="F5" s="28"/>
      <c r="G5" s="28"/>
      <c r="H5" s="28"/>
    </row>
    <row r="6" spans="1:15" ht="15" customHeight="1" x14ac:dyDescent="0.25">
      <c r="A6" s="29" t="s">
        <v>32</v>
      </c>
      <c r="B6" s="29"/>
      <c r="C6" s="29"/>
      <c r="D6" s="29"/>
      <c r="E6" s="29"/>
      <c r="F6" s="29"/>
      <c r="G6" s="29"/>
      <c r="H6" s="29"/>
    </row>
    <row r="7" spans="1:15" ht="22.5" customHeight="1" x14ac:dyDescent="0.3">
      <c r="A7" s="28" t="s">
        <v>81</v>
      </c>
      <c r="B7" s="28"/>
      <c r="C7" s="28"/>
      <c r="D7" s="28"/>
      <c r="E7" s="28"/>
      <c r="F7" s="28"/>
      <c r="G7" s="28"/>
      <c r="H7" s="28"/>
    </row>
    <row r="8" spans="1:15" ht="23.25" customHeight="1" x14ac:dyDescent="0.3">
      <c r="A8" s="30" t="s">
        <v>54</v>
      </c>
      <c r="B8" s="30"/>
      <c r="C8" s="30"/>
      <c r="D8" s="30"/>
      <c r="E8" s="30"/>
      <c r="F8" s="30"/>
      <c r="G8" s="30"/>
      <c r="H8" s="30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23" t="s">
        <v>57</v>
      </c>
    </row>
    <row r="11" spans="1:15" ht="17.25" customHeight="1" x14ac:dyDescent="0.25">
      <c r="A11" s="18">
        <v>1</v>
      </c>
      <c r="B11" s="3" t="s">
        <v>9</v>
      </c>
      <c r="C11" s="18" t="s">
        <v>10</v>
      </c>
      <c r="D11" s="18">
        <v>50416</v>
      </c>
      <c r="E11" s="18" t="s">
        <v>11</v>
      </c>
      <c r="F11" s="18" t="s">
        <v>84</v>
      </c>
      <c r="G11" s="18">
        <v>4</v>
      </c>
      <c r="H11" s="18">
        <v>90000</v>
      </c>
      <c r="I11" s="11">
        <f>H11*0.12</f>
        <v>10800</v>
      </c>
      <c r="J11" s="11" t="s">
        <v>73</v>
      </c>
    </row>
    <row r="12" spans="1:15" ht="17.25" customHeight="1" x14ac:dyDescent="0.25">
      <c r="A12" s="18">
        <v>2</v>
      </c>
      <c r="B12" s="3" t="s">
        <v>23</v>
      </c>
      <c r="C12" s="18" t="s">
        <v>16</v>
      </c>
      <c r="D12" s="18">
        <v>31518</v>
      </c>
      <c r="E12" s="18" t="s">
        <v>24</v>
      </c>
      <c r="F12" s="18"/>
      <c r="G12" s="18">
        <v>4</v>
      </c>
      <c r="H12" s="18">
        <v>90000</v>
      </c>
      <c r="I12" s="11">
        <f t="shared" ref="I12:I16" si="0">H12*0.12</f>
        <v>10800</v>
      </c>
      <c r="J12" s="11" t="s">
        <v>74</v>
      </c>
    </row>
    <row r="13" spans="1:15" ht="17.25" customHeight="1" x14ac:dyDescent="0.25">
      <c r="A13" s="18">
        <v>3</v>
      </c>
      <c r="B13" s="3" t="s">
        <v>12</v>
      </c>
      <c r="C13" s="18" t="s">
        <v>16</v>
      </c>
      <c r="D13" s="18">
        <v>81853</v>
      </c>
      <c r="E13" s="18" t="s">
        <v>27</v>
      </c>
      <c r="F13" s="18" t="s">
        <v>82</v>
      </c>
      <c r="G13" s="18">
        <v>4</v>
      </c>
      <c r="H13" s="18">
        <v>90000</v>
      </c>
      <c r="I13" s="11">
        <f t="shared" si="0"/>
        <v>10800</v>
      </c>
      <c r="J13" s="11" t="s">
        <v>75</v>
      </c>
    </row>
    <row r="14" spans="1:15" ht="17.25" customHeight="1" x14ac:dyDescent="0.25">
      <c r="A14" s="18">
        <v>4</v>
      </c>
      <c r="B14" s="3" t="s">
        <v>13</v>
      </c>
      <c r="C14" s="18" t="s">
        <v>14</v>
      </c>
      <c r="D14" s="18">
        <v>30005</v>
      </c>
      <c r="E14" s="18" t="s">
        <v>15</v>
      </c>
      <c r="F14" s="18"/>
      <c r="G14" s="18">
        <v>4</v>
      </c>
      <c r="H14" s="18">
        <v>70000</v>
      </c>
      <c r="I14" s="11">
        <f t="shared" si="0"/>
        <v>8400</v>
      </c>
      <c r="J14" s="11" t="s">
        <v>76</v>
      </c>
    </row>
    <row r="15" spans="1:15" ht="17.25" customHeight="1" x14ac:dyDescent="0.25">
      <c r="A15" s="18">
        <v>5</v>
      </c>
      <c r="B15" s="12" t="s">
        <v>36</v>
      </c>
      <c r="C15" s="31" t="s">
        <v>37</v>
      </c>
      <c r="D15" s="31"/>
      <c r="E15" s="31"/>
      <c r="F15" s="18" t="s">
        <v>85</v>
      </c>
      <c r="G15" s="18">
        <v>4</v>
      </c>
      <c r="H15" s="18">
        <v>140000</v>
      </c>
      <c r="I15" s="11">
        <f>H15*0.03</f>
        <v>4200</v>
      </c>
      <c r="J15" s="11" t="s">
        <v>77</v>
      </c>
    </row>
    <row r="16" spans="1:15" ht="17.25" customHeight="1" x14ac:dyDescent="0.25">
      <c r="A16" s="18">
        <v>6</v>
      </c>
      <c r="B16" s="3" t="s">
        <v>22</v>
      </c>
      <c r="C16" s="18" t="s">
        <v>10</v>
      </c>
      <c r="D16" s="18">
        <v>50173</v>
      </c>
      <c r="E16" s="18" t="s">
        <v>11</v>
      </c>
      <c r="F16" s="18" t="s">
        <v>83</v>
      </c>
      <c r="G16" s="18">
        <v>4</v>
      </c>
      <c r="H16" s="18">
        <v>90000</v>
      </c>
      <c r="I16" s="11">
        <f t="shared" si="0"/>
        <v>10800</v>
      </c>
      <c r="J16" s="11" t="s">
        <v>78</v>
      </c>
      <c r="L16" s="38"/>
      <c r="M16" s="38"/>
      <c r="N16" s="38"/>
      <c r="O16" s="38"/>
    </row>
    <row r="17" spans="1:13" x14ac:dyDescent="0.25">
      <c r="A17" s="31" t="s">
        <v>38</v>
      </c>
      <c r="B17" s="31"/>
      <c r="C17" s="31"/>
      <c r="D17" s="31"/>
      <c r="E17" s="31"/>
      <c r="F17" s="31"/>
      <c r="G17" s="31"/>
      <c r="H17" s="20">
        <f>SUM(H11:H16)</f>
        <v>570000</v>
      </c>
      <c r="I17" s="22">
        <f>SUM(I11:I16)</f>
        <v>55800</v>
      </c>
      <c r="L17" s="29"/>
      <c r="M17" s="29"/>
    </row>
    <row r="18" spans="1:13" ht="15.75" x14ac:dyDescent="0.25">
      <c r="A18" s="32" t="s">
        <v>39</v>
      </c>
      <c r="B18" s="32"/>
      <c r="C18" s="32"/>
      <c r="D18" s="32"/>
      <c r="E18" s="32"/>
      <c r="F18" s="32"/>
      <c r="G18" s="32"/>
      <c r="H18" s="19">
        <f>PRODUCT(H17,12)</f>
        <v>6840000</v>
      </c>
      <c r="I18" s="19">
        <f>PRODUCT(I17,12)</f>
        <v>669600</v>
      </c>
      <c r="J18" s="29"/>
      <c r="K18" s="29"/>
    </row>
    <row r="19" spans="1:13" ht="15.75" x14ac:dyDescent="0.25">
      <c r="I19" s="16"/>
    </row>
    <row r="20" spans="1:13" x14ac:dyDescent="0.25">
      <c r="A20" s="29" t="s">
        <v>43</v>
      </c>
      <c r="B20" s="29"/>
      <c r="C20" s="29"/>
      <c r="D20" s="29"/>
      <c r="E20" s="29"/>
      <c r="F20" s="29"/>
      <c r="G20" s="29"/>
      <c r="H20" s="29"/>
      <c r="I20" s="5"/>
    </row>
    <row r="21" spans="1:13" ht="15.75" x14ac:dyDescent="0.25">
      <c r="I21" s="16"/>
    </row>
  </sheetData>
  <mergeCells count="12">
    <mergeCell ref="N16:O16"/>
    <mergeCell ref="L17:M17"/>
    <mergeCell ref="A5:H5"/>
    <mergeCell ref="A6:H6"/>
    <mergeCell ref="A7:H7"/>
    <mergeCell ref="A8:H8"/>
    <mergeCell ref="L16:M16"/>
    <mergeCell ref="A18:G18"/>
    <mergeCell ref="J18:K18"/>
    <mergeCell ref="A20:H20"/>
    <mergeCell ref="C15:E15"/>
    <mergeCell ref="A17:G17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7" workbookViewId="0">
      <selection activeCell="A8" sqref="A8:H8"/>
    </sheetView>
  </sheetViews>
  <sheetFormatPr baseColWidth="10" defaultRowHeight="15" x14ac:dyDescent="0.25"/>
  <cols>
    <col min="1" max="1" width="3.7109375" customWidth="1"/>
    <col min="2" max="2" width="30.5703125" bestFit="1" customWidth="1"/>
    <col min="3" max="3" width="7.42578125" customWidth="1"/>
    <col min="4" max="4" width="10.28515625" customWidth="1"/>
    <col min="5" max="5" width="22" customWidth="1"/>
    <col min="6" max="6" width="21.28515625" customWidth="1"/>
    <col min="7" max="7" width="10" customWidth="1"/>
    <col min="8" max="8" width="12.140625" customWidth="1"/>
    <col min="9" max="9" width="11.7109375" customWidth="1"/>
    <col min="10" max="10" width="8.7109375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28" t="s">
        <v>40</v>
      </c>
      <c r="B5" s="28"/>
      <c r="C5" s="28"/>
      <c r="D5" s="28"/>
      <c r="E5" s="28"/>
      <c r="F5" s="28"/>
      <c r="G5" s="28"/>
      <c r="H5" s="28"/>
    </row>
    <row r="6" spans="1:15" ht="15" customHeight="1" x14ac:dyDescent="0.25">
      <c r="A6" s="29" t="s">
        <v>32</v>
      </c>
      <c r="B6" s="29"/>
      <c r="C6" s="29"/>
      <c r="D6" s="29"/>
      <c r="E6" s="29"/>
      <c r="F6" s="29"/>
      <c r="G6" s="29"/>
      <c r="H6" s="29"/>
    </row>
    <row r="7" spans="1:15" ht="22.5" customHeight="1" x14ac:dyDescent="0.3">
      <c r="A7" s="28" t="s">
        <v>81</v>
      </c>
      <c r="B7" s="28"/>
      <c r="C7" s="28"/>
      <c r="D7" s="28"/>
      <c r="E7" s="28"/>
      <c r="F7" s="28"/>
      <c r="G7" s="28"/>
      <c r="H7" s="28"/>
    </row>
    <row r="8" spans="1:15" ht="23.25" customHeight="1" x14ac:dyDescent="0.3">
      <c r="A8" s="30" t="s">
        <v>42</v>
      </c>
      <c r="B8" s="30"/>
      <c r="C8" s="30"/>
      <c r="D8" s="30"/>
      <c r="E8" s="30"/>
      <c r="F8" s="30"/>
      <c r="G8" s="30"/>
      <c r="H8" s="30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6" t="s">
        <v>57</v>
      </c>
    </row>
    <row r="11" spans="1:15" ht="15" customHeight="1" x14ac:dyDescent="0.25">
      <c r="A11" s="18">
        <v>1</v>
      </c>
      <c r="B11" s="3" t="s">
        <v>19</v>
      </c>
      <c r="C11" s="39" t="s">
        <v>55</v>
      </c>
      <c r="D11" s="40"/>
      <c r="E11" s="8" t="s">
        <v>60</v>
      </c>
      <c r="F11" s="8" t="s">
        <v>51</v>
      </c>
      <c r="G11" s="18">
        <v>4</v>
      </c>
      <c r="H11" s="18">
        <v>90000</v>
      </c>
      <c r="I11" s="11">
        <f>H11*0.12</f>
        <v>10800</v>
      </c>
      <c r="J11" s="11" t="s">
        <v>61</v>
      </c>
    </row>
    <row r="12" spans="1:15" ht="17.25" customHeight="1" x14ac:dyDescent="0.25">
      <c r="A12" s="18">
        <v>2</v>
      </c>
      <c r="B12" s="3" t="s">
        <v>25</v>
      </c>
      <c r="C12" s="18" t="s">
        <v>26</v>
      </c>
      <c r="D12" s="18">
        <v>50624</v>
      </c>
      <c r="E12" s="18" t="s">
        <v>11</v>
      </c>
      <c r="F12" s="18" t="s">
        <v>69</v>
      </c>
      <c r="G12" s="18">
        <v>4</v>
      </c>
      <c r="H12" s="18">
        <v>70000</v>
      </c>
      <c r="I12" s="11">
        <f t="shared" ref="I12:I16" si="0">H12*0.12</f>
        <v>8400</v>
      </c>
      <c r="J12" s="11" t="s">
        <v>62</v>
      </c>
    </row>
    <row r="13" spans="1:15" ht="17.25" customHeight="1" x14ac:dyDescent="0.25">
      <c r="A13" s="18">
        <v>3</v>
      </c>
      <c r="B13" s="3" t="s">
        <v>20</v>
      </c>
      <c r="C13" s="18" t="s">
        <v>52</v>
      </c>
      <c r="D13" s="18">
        <v>31518</v>
      </c>
      <c r="E13" s="18" t="s">
        <v>24</v>
      </c>
      <c r="G13" s="18">
        <v>4</v>
      </c>
      <c r="H13" s="18">
        <v>70000</v>
      </c>
      <c r="I13" s="11">
        <f>H13*0.12</f>
        <v>8400</v>
      </c>
      <c r="J13" s="11" t="s">
        <v>63</v>
      </c>
    </row>
    <row r="14" spans="1:15" ht="17.25" customHeight="1" x14ac:dyDescent="0.25">
      <c r="A14" s="18">
        <v>4</v>
      </c>
      <c r="B14" s="3" t="s">
        <v>30</v>
      </c>
      <c r="C14" s="18" t="s">
        <v>26</v>
      </c>
      <c r="D14" s="18">
        <v>57333</v>
      </c>
      <c r="E14" s="18" t="s">
        <v>11</v>
      </c>
      <c r="F14" s="18" t="s">
        <v>70</v>
      </c>
      <c r="G14" s="18">
        <v>4</v>
      </c>
      <c r="H14" s="18">
        <v>70000</v>
      </c>
      <c r="I14" s="11">
        <f t="shared" si="0"/>
        <v>8400</v>
      </c>
      <c r="J14" s="11" t="s">
        <v>64</v>
      </c>
    </row>
    <row r="15" spans="1:15" ht="17.25" customHeight="1" x14ac:dyDescent="0.25">
      <c r="A15" s="18">
        <v>5</v>
      </c>
      <c r="B15" s="3" t="s">
        <v>17</v>
      </c>
      <c r="C15" s="39" t="s">
        <v>55</v>
      </c>
      <c r="D15" s="40"/>
      <c r="E15" s="8" t="s">
        <v>60</v>
      </c>
      <c r="F15" s="8" t="s">
        <v>71</v>
      </c>
      <c r="G15" s="18">
        <v>4</v>
      </c>
      <c r="H15" s="18">
        <v>90000</v>
      </c>
      <c r="I15" s="11">
        <f>H15*0.12</f>
        <v>10800</v>
      </c>
      <c r="J15" s="11" t="s">
        <v>65</v>
      </c>
    </row>
    <row r="16" spans="1:15" ht="18" customHeight="1" x14ac:dyDescent="0.25">
      <c r="A16" s="18">
        <v>6</v>
      </c>
      <c r="B16" s="9" t="s">
        <v>33</v>
      </c>
      <c r="C16" s="8" t="s">
        <v>14</v>
      </c>
      <c r="D16" s="10" t="s">
        <v>28</v>
      </c>
      <c r="E16" s="8" t="s">
        <v>34</v>
      </c>
      <c r="F16" s="8" t="s">
        <v>72</v>
      </c>
      <c r="G16" s="18">
        <v>4</v>
      </c>
      <c r="H16" s="18">
        <v>90000</v>
      </c>
      <c r="I16" s="11">
        <f t="shared" si="0"/>
        <v>10800</v>
      </c>
      <c r="J16" s="11" t="s">
        <v>66</v>
      </c>
      <c r="L16" s="41"/>
      <c r="M16" s="41"/>
      <c r="N16" s="42"/>
      <c r="O16" s="42"/>
    </row>
    <row r="17" spans="1:13" ht="15.75" x14ac:dyDescent="0.25">
      <c r="A17" s="31" t="s">
        <v>38</v>
      </c>
      <c r="B17" s="31"/>
      <c r="C17" s="31"/>
      <c r="D17" s="31"/>
      <c r="E17" s="31"/>
      <c r="F17" s="31"/>
      <c r="G17" s="31"/>
      <c r="H17" s="21">
        <f>SUM(H11:H16)</f>
        <v>480000</v>
      </c>
      <c r="I17" s="22">
        <f>SUM(I11:I16)</f>
        <v>57600</v>
      </c>
      <c r="L17" s="29"/>
      <c r="M17" s="29"/>
    </row>
    <row r="18" spans="1:13" ht="15.75" x14ac:dyDescent="0.25">
      <c r="A18" s="32" t="s">
        <v>39</v>
      </c>
      <c r="B18" s="32"/>
      <c r="C18" s="32"/>
      <c r="D18" s="32"/>
      <c r="E18" s="32"/>
      <c r="F18" s="32"/>
      <c r="G18" s="32"/>
      <c r="H18" s="19">
        <f>PRODUCT(H17,12)</f>
        <v>5760000</v>
      </c>
      <c r="I18" s="19">
        <f>PRODUCT(I17,12)</f>
        <v>691200</v>
      </c>
      <c r="J18" s="29"/>
      <c r="K18" s="29"/>
    </row>
    <row r="19" spans="1:13" ht="15.75" x14ac:dyDescent="0.25">
      <c r="I19" s="16"/>
    </row>
    <row r="20" spans="1:13" x14ac:dyDescent="0.25">
      <c r="A20" s="29" t="s">
        <v>43</v>
      </c>
      <c r="B20" s="29"/>
      <c r="C20" s="29"/>
      <c r="D20" s="29"/>
      <c r="E20" s="29"/>
      <c r="F20" s="29"/>
      <c r="G20" s="29"/>
      <c r="H20" s="29"/>
      <c r="I20" s="5"/>
    </row>
    <row r="21" spans="1:13" ht="15.75" x14ac:dyDescent="0.25">
      <c r="I21" s="16"/>
    </row>
  </sheetData>
  <mergeCells count="13">
    <mergeCell ref="N16:O16"/>
    <mergeCell ref="A17:G17"/>
    <mergeCell ref="L17:M17"/>
    <mergeCell ref="A5:H5"/>
    <mergeCell ref="A6:H6"/>
    <mergeCell ref="A7:H7"/>
    <mergeCell ref="A8:H8"/>
    <mergeCell ref="C11:D11"/>
    <mergeCell ref="A18:G18"/>
    <mergeCell ref="J18:K18"/>
    <mergeCell ref="A20:H20"/>
    <mergeCell ref="C15:D15"/>
    <mergeCell ref="L16:M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7" workbookViewId="0">
      <selection activeCell="L17" sqref="L17:M17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15.140625" customWidth="1"/>
    <col min="6" max="6" width="21.140625" customWidth="1"/>
    <col min="7" max="7" width="9.85546875" customWidth="1"/>
    <col min="8" max="8" width="10.85546875" bestFit="1" customWidth="1"/>
    <col min="9" max="9" width="10.7109375" bestFit="1" customWidth="1"/>
    <col min="10" max="10" width="8.28515625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28" t="s">
        <v>40</v>
      </c>
      <c r="B5" s="28"/>
      <c r="C5" s="28"/>
      <c r="D5" s="28"/>
      <c r="E5" s="28"/>
      <c r="F5" s="28"/>
      <c r="G5" s="28"/>
      <c r="H5" s="28"/>
    </row>
    <row r="6" spans="1:15" ht="15" customHeight="1" x14ac:dyDescent="0.25">
      <c r="A6" s="29" t="s">
        <v>32</v>
      </c>
      <c r="B6" s="29"/>
      <c r="C6" s="29"/>
      <c r="D6" s="29"/>
      <c r="E6" s="29"/>
      <c r="F6" s="29"/>
      <c r="G6" s="29"/>
      <c r="H6" s="29"/>
    </row>
    <row r="7" spans="1:15" ht="22.5" customHeight="1" x14ac:dyDescent="0.3">
      <c r="A7" s="28" t="s">
        <v>79</v>
      </c>
      <c r="B7" s="28"/>
      <c r="C7" s="28"/>
      <c r="D7" s="28"/>
      <c r="E7" s="28"/>
      <c r="F7" s="28"/>
      <c r="G7" s="28"/>
      <c r="H7" s="28"/>
    </row>
    <row r="8" spans="1:15" ht="23.25" customHeight="1" x14ac:dyDescent="0.3">
      <c r="A8" s="30" t="s">
        <v>54</v>
      </c>
      <c r="B8" s="30"/>
      <c r="C8" s="30"/>
      <c r="D8" s="30"/>
      <c r="E8" s="30"/>
      <c r="F8" s="30"/>
      <c r="G8" s="30"/>
      <c r="H8" s="30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23" t="s">
        <v>57</v>
      </c>
    </row>
    <row r="11" spans="1:15" ht="17.25" customHeight="1" x14ac:dyDescent="0.25">
      <c r="A11" s="18">
        <v>1</v>
      </c>
      <c r="B11" s="3" t="s">
        <v>89</v>
      </c>
      <c r="C11" s="43" t="s">
        <v>55</v>
      </c>
      <c r="D11" s="45"/>
      <c r="E11" s="18" t="s">
        <v>56</v>
      </c>
      <c r="F11" s="18" t="s">
        <v>86</v>
      </c>
      <c r="G11" s="18">
        <v>4</v>
      </c>
      <c r="H11" s="18">
        <v>90000</v>
      </c>
      <c r="I11" s="11">
        <f>H11*0.12</f>
        <v>10800</v>
      </c>
      <c r="J11" s="11" t="s">
        <v>73</v>
      </c>
    </row>
    <row r="12" spans="1:15" ht="17.25" customHeight="1" x14ac:dyDescent="0.25">
      <c r="A12" s="18">
        <v>2</v>
      </c>
      <c r="B12" s="3" t="s">
        <v>23</v>
      </c>
      <c r="C12" s="18" t="s">
        <v>16</v>
      </c>
      <c r="D12" s="18">
        <v>31518</v>
      </c>
      <c r="E12" s="18" t="s">
        <v>24</v>
      </c>
      <c r="F12" s="18"/>
      <c r="G12" s="18">
        <v>4</v>
      </c>
      <c r="H12" s="18">
        <v>110000</v>
      </c>
      <c r="I12" s="11">
        <f t="shared" ref="I12:I16" si="0">H12*0.12</f>
        <v>13200</v>
      </c>
      <c r="J12" s="11" t="s">
        <v>74</v>
      </c>
    </row>
    <row r="13" spans="1:15" ht="17.25" customHeight="1" x14ac:dyDescent="0.25">
      <c r="A13" s="18">
        <v>3</v>
      </c>
      <c r="B13" s="3" t="s">
        <v>12</v>
      </c>
      <c r="C13" s="43" t="s">
        <v>80</v>
      </c>
      <c r="D13" s="44"/>
      <c r="E13" s="45"/>
      <c r="F13" s="18" t="s">
        <v>82</v>
      </c>
      <c r="G13" s="18">
        <v>4</v>
      </c>
      <c r="H13" s="18">
        <v>90000</v>
      </c>
      <c r="I13" s="11">
        <f t="shared" si="0"/>
        <v>10800</v>
      </c>
      <c r="J13" s="11" t="s">
        <v>75</v>
      </c>
    </row>
    <row r="14" spans="1:15" ht="17.25" customHeight="1" x14ac:dyDescent="0.25">
      <c r="A14" s="18">
        <v>4</v>
      </c>
      <c r="B14" s="3" t="s">
        <v>13</v>
      </c>
      <c r="C14" s="18" t="s">
        <v>14</v>
      </c>
      <c r="D14" s="18">
        <v>30005</v>
      </c>
      <c r="E14" s="18" t="s">
        <v>15</v>
      </c>
      <c r="F14" s="18"/>
      <c r="G14" s="18">
        <v>4</v>
      </c>
      <c r="H14" s="18">
        <v>90000</v>
      </c>
      <c r="I14" s="11">
        <f t="shared" si="0"/>
        <v>10800</v>
      </c>
      <c r="J14" s="11" t="s">
        <v>76</v>
      </c>
    </row>
    <row r="15" spans="1:15" ht="17.25" customHeight="1" x14ac:dyDescent="0.25">
      <c r="A15" s="18">
        <v>5</v>
      </c>
      <c r="B15" s="12" t="s">
        <v>36</v>
      </c>
      <c r="C15" s="31" t="s">
        <v>37</v>
      </c>
      <c r="D15" s="31"/>
      <c r="E15" s="31"/>
      <c r="F15" s="18" t="s">
        <v>85</v>
      </c>
      <c r="G15" s="18">
        <v>4</v>
      </c>
      <c r="H15" s="49">
        <v>140000</v>
      </c>
      <c r="I15" s="11">
        <f>H18*0.03</f>
        <v>50400</v>
      </c>
      <c r="J15" s="11" t="s">
        <v>77</v>
      </c>
    </row>
    <row r="16" spans="1:15" ht="17.25" customHeight="1" x14ac:dyDescent="0.25">
      <c r="A16" s="18">
        <v>6</v>
      </c>
      <c r="B16" s="3" t="s">
        <v>22</v>
      </c>
      <c r="C16" s="43" t="s">
        <v>80</v>
      </c>
      <c r="D16" s="44"/>
      <c r="E16" s="45"/>
      <c r="F16" s="18" t="s">
        <v>83</v>
      </c>
      <c r="G16" s="18">
        <v>4</v>
      </c>
      <c r="H16" s="26">
        <v>90000</v>
      </c>
      <c r="I16" s="51">
        <f t="shared" si="0"/>
        <v>10800</v>
      </c>
      <c r="J16" s="11" t="s">
        <v>78</v>
      </c>
      <c r="L16" s="38"/>
      <c r="M16" s="38"/>
      <c r="N16" s="38"/>
      <c r="O16" s="38"/>
    </row>
    <row r="17" spans="1:13" x14ac:dyDescent="0.25">
      <c r="A17" s="31" t="s">
        <v>38</v>
      </c>
      <c r="B17" s="31"/>
      <c r="C17" s="31"/>
      <c r="D17" s="31"/>
      <c r="E17" s="31"/>
      <c r="F17" s="31"/>
      <c r="G17" s="31"/>
      <c r="H17" s="7">
        <f>H11+H12+H13+H14+H16</f>
        <v>470000</v>
      </c>
      <c r="I17" s="50"/>
      <c r="L17" s="29"/>
      <c r="M17" s="29"/>
    </row>
    <row r="18" spans="1:13" ht="15.75" x14ac:dyDescent="0.25">
      <c r="A18" s="46" t="s">
        <v>91</v>
      </c>
      <c r="B18" s="47"/>
      <c r="C18" s="47"/>
      <c r="D18" s="47"/>
      <c r="E18" s="47"/>
      <c r="F18" s="47"/>
      <c r="G18" s="48"/>
      <c r="H18" s="26">
        <f>140000*12</f>
        <v>1680000</v>
      </c>
      <c r="I18" s="50"/>
      <c r="L18" s="24"/>
      <c r="M18" s="24"/>
    </row>
    <row r="19" spans="1:13" ht="15.75" x14ac:dyDescent="0.25">
      <c r="A19" s="32" t="s">
        <v>90</v>
      </c>
      <c r="B19" s="32"/>
      <c r="C19" s="32"/>
      <c r="D19" s="32"/>
      <c r="E19" s="32"/>
      <c r="F19" s="32"/>
      <c r="G19" s="32"/>
      <c r="H19" s="25">
        <f>PRODUCT(H17,12)</f>
        <v>5640000</v>
      </c>
      <c r="I19" s="27"/>
      <c r="J19" s="29"/>
      <c r="K19" s="29"/>
    </row>
    <row r="20" spans="1:13" ht="15.75" x14ac:dyDescent="0.25">
      <c r="I20" s="16"/>
    </row>
    <row r="21" spans="1:13" x14ac:dyDescent="0.25">
      <c r="A21" s="29" t="s">
        <v>43</v>
      </c>
      <c r="B21" s="29"/>
      <c r="C21" s="29"/>
      <c r="D21" s="29"/>
      <c r="E21" s="29"/>
      <c r="F21" s="29"/>
      <c r="G21" s="29"/>
      <c r="H21" s="29"/>
      <c r="I21" s="5"/>
    </row>
    <row r="22" spans="1:13" ht="15.75" x14ac:dyDescent="0.25">
      <c r="I22" s="16"/>
    </row>
  </sheetData>
  <mergeCells count="16">
    <mergeCell ref="A5:H5"/>
    <mergeCell ref="A6:H6"/>
    <mergeCell ref="A7:H7"/>
    <mergeCell ref="A8:H8"/>
    <mergeCell ref="C11:D11"/>
    <mergeCell ref="A21:H21"/>
    <mergeCell ref="C13:E13"/>
    <mergeCell ref="C16:E16"/>
    <mergeCell ref="L16:M16"/>
    <mergeCell ref="N16:O16"/>
    <mergeCell ref="A17:G17"/>
    <mergeCell ref="L17:M17"/>
    <mergeCell ref="A19:G19"/>
    <mergeCell ref="J19:K19"/>
    <mergeCell ref="C15:E15"/>
    <mergeCell ref="A18:G18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C13" sqref="C13:D13"/>
    </sheetView>
  </sheetViews>
  <sheetFormatPr baseColWidth="10" defaultRowHeight="15" x14ac:dyDescent="0.25"/>
  <cols>
    <col min="1" max="1" width="3.7109375" customWidth="1"/>
    <col min="2" max="2" width="30.5703125" bestFit="1" customWidth="1"/>
    <col min="3" max="3" width="7.42578125" customWidth="1"/>
    <col min="4" max="4" width="10.28515625" customWidth="1"/>
    <col min="5" max="5" width="22" customWidth="1"/>
    <col min="6" max="6" width="21.28515625" customWidth="1"/>
    <col min="7" max="7" width="10" customWidth="1"/>
    <col min="8" max="8" width="12.140625" customWidth="1"/>
    <col min="9" max="9" width="11.7109375" customWidth="1"/>
    <col min="10" max="10" width="8.7109375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28" t="s">
        <v>40</v>
      </c>
      <c r="B5" s="28"/>
      <c r="C5" s="28"/>
      <c r="D5" s="28"/>
      <c r="E5" s="28"/>
      <c r="F5" s="28"/>
      <c r="G5" s="28"/>
      <c r="H5" s="28"/>
    </row>
    <row r="6" spans="1:15" ht="15" customHeight="1" x14ac:dyDescent="0.25">
      <c r="A6" s="29" t="s">
        <v>32</v>
      </c>
      <c r="B6" s="29"/>
      <c r="C6" s="29"/>
      <c r="D6" s="29"/>
      <c r="E6" s="29"/>
      <c r="F6" s="29"/>
      <c r="G6" s="29"/>
      <c r="H6" s="29"/>
    </row>
    <row r="7" spans="1:15" ht="22.5" customHeight="1" x14ac:dyDescent="0.3">
      <c r="A7" s="28" t="s">
        <v>79</v>
      </c>
      <c r="B7" s="28"/>
      <c r="C7" s="28"/>
      <c r="D7" s="28"/>
      <c r="E7" s="28"/>
      <c r="F7" s="28"/>
      <c r="G7" s="28"/>
      <c r="H7" s="28"/>
    </row>
    <row r="8" spans="1:15" ht="23.25" customHeight="1" x14ac:dyDescent="0.3">
      <c r="A8" s="30" t="s">
        <v>42</v>
      </c>
      <c r="B8" s="30"/>
      <c r="C8" s="30"/>
      <c r="D8" s="30"/>
      <c r="E8" s="30"/>
      <c r="F8" s="30"/>
      <c r="G8" s="30"/>
      <c r="H8" s="30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6" t="s">
        <v>57</v>
      </c>
    </row>
    <row r="11" spans="1:15" ht="15" customHeight="1" x14ac:dyDescent="0.25">
      <c r="A11" s="18">
        <v>1</v>
      </c>
      <c r="B11" s="3" t="s">
        <v>19</v>
      </c>
      <c r="C11" s="39" t="s">
        <v>55</v>
      </c>
      <c r="D11" s="40"/>
      <c r="E11" s="8" t="s">
        <v>60</v>
      </c>
      <c r="F11" s="8" t="s">
        <v>51</v>
      </c>
      <c r="G11" s="18">
        <v>4</v>
      </c>
      <c r="H11" s="18">
        <v>90000</v>
      </c>
      <c r="I11" s="11">
        <f>H11*0.12</f>
        <v>10800</v>
      </c>
      <c r="J11" s="11" t="s">
        <v>61</v>
      </c>
    </row>
    <row r="12" spans="1:15" ht="17.25" customHeight="1" x14ac:dyDescent="0.25">
      <c r="A12" s="18">
        <v>2</v>
      </c>
      <c r="B12" s="3" t="s">
        <v>25</v>
      </c>
      <c r="C12" s="18" t="s">
        <v>26</v>
      </c>
      <c r="D12" s="18">
        <v>50624</v>
      </c>
      <c r="E12" s="18" t="s">
        <v>11</v>
      </c>
      <c r="F12" s="18" t="s">
        <v>69</v>
      </c>
      <c r="G12" s="18">
        <v>4</v>
      </c>
      <c r="H12" s="18">
        <v>90000</v>
      </c>
      <c r="I12" s="11">
        <f t="shared" ref="I12:I16" si="0">H12*0.12</f>
        <v>10800</v>
      </c>
      <c r="J12" s="11" t="s">
        <v>62</v>
      </c>
    </row>
    <row r="13" spans="1:15" ht="17.25" customHeight="1" x14ac:dyDescent="0.25">
      <c r="A13" s="18">
        <v>3</v>
      </c>
      <c r="B13" s="52" t="s">
        <v>92</v>
      </c>
      <c r="C13" s="39" t="s">
        <v>55</v>
      </c>
      <c r="D13" s="40"/>
      <c r="E13" s="54" t="s">
        <v>60</v>
      </c>
      <c r="F13" s="53" t="s">
        <v>93</v>
      </c>
      <c r="G13" s="18">
        <v>4</v>
      </c>
      <c r="H13" s="18">
        <v>120000</v>
      </c>
      <c r="I13" s="11">
        <f>H13*0.12</f>
        <v>14400</v>
      </c>
      <c r="J13" s="11" t="s">
        <v>63</v>
      </c>
    </row>
    <row r="14" spans="1:15" ht="17.25" customHeight="1" x14ac:dyDescent="0.25">
      <c r="A14" s="18">
        <v>4</v>
      </c>
      <c r="B14" s="3" t="s">
        <v>58</v>
      </c>
      <c r="C14" s="39" t="s">
        <v>55</v>
      </c>
      <c r="D14" s="40"/>
      <c r="E14" s="8" t="s">
        <v>60</v>
      </c>
      <c r="F14" s="18" t="s">
        <v>88</v>
      </c>
      <c r="G14" s="18">
        <v>4</v>
      </c>
      <c r="H14" s="18">
        <v>120000</v>
      </c>
      <c r="I14" s="11">
        <f t="shared" si="0"/>
        <v>14400</v>
      </c>
      <c r="J14" s="11" t="s">
        <v>64</v>
      </c>
    </row>
    <row r="15" spans="1:15" ht="17.25" customHeight="1" x14ac:dyDescent="0.25">
      <c r="A15" s="18">
        <v>5</v>
      </c>
      <c r="B15" s="3" t="s">
        <v>17</v>
      </c>
      <c r="C15" s="39" t="s">
        <v>55</v>
      </c>
      <c r="D15" s="40"/>
      <c r="E15" s="8" t="s">
        <v>60</v>
      </c>
      <c r="F15" s="8" t="s">
        <v>71</v>
      </c>
      <c r="G15" s="18">
        <v>4</v>
      </c>
      <c r="H15" s="18">
        <v>90000</v>
      </c>
      <c r="I15" s="11">
        <f>H15*0.12</f>
        <v>10800</v>
      </c>
      <c r="J15" s="11" t="s">
        <v>65</v>
      </c>
    </row>
    <row r="16" spans="1:15" ht="18" customHeight="1" x14ac:dyDescent="0.25">
      <c r="A16" s="18">
        <v>6</v>
      </c>
      <c r="B16" s="9" t="s">
        <v>59</v>
      </c>
      <c r="C16" s="39" t="s">
        <v>55</v>
      </c>
      <c r="D16" s="40"/>
      <c r="E16" s="8" t="s">
        <v>60</v>
      </c>
      <c r="F16" s="8" t="s">
        <v>87</v>
      </c>
      <c r="G16" s="18">
        <v>4</v>
      </c>
      <c r="H16" s="18">
        <v>120000</v>
      </c>
      <c r="I16" s="11">
        <f t="shared" si="0"/>
        <v>14400</v>
      </c>
      <c r="J16" s="11" t="s">
        <v>66</v>
      </c>
      <c r="L16" s="41"/>
      <c r="M16" s="41"/>
      <c r="N16" s="42"/>
      <c r="O16" s="42"/>
    </row>
    <row r="17" spans="1:13" ht="15.75" x14ac:dyDescent="0.25">
      <c r="A17" s="31" t="s">
        <v>38</v>
      </c>
      <c r="B17" s="31"/>
      <c r="C17" s="31"/>
      <c r="D17" s="31"/>
      <c r="E17" s="31"/>
      <c r="F17" s="31"/>
      <c r="G17" s="31"/>
      <c r="H17" s="21">
        <f>SUM(H11:H16)</f>
        <v>630000</v>
      </c>
      <c r="I17" s="22">
        <f>SUM(I11:I16)</f>
        <v>75600</v>
      </c>
      <c r="L17" s="29"/>
      <c r="M17" s="29"/>
    </row>
    <row r="18" spans="1:13" ht="15.75" x14ac:dyDescent="0.25">
      <c r="A18" s="32" t="s">
        <v>39</v>
      </c>
      <c r="B18" s="32"/>
      <c r="C18" s="32"/>
      <c r="D18" s="32"/>
      <c r="E18" s="32"/>
      <c r="F18" s="32"/>
      <c r="G18" s="32"/>
      <c r="H18" s="19">
        <f>PRODUCT(H17,12)</f>
        <v>7560000</v>
      </c>
      <c r="I18" s="19">
        <f>PRODUCT(I17,12)</f>
        <v>907200</v>
      </c>
      <c r="J18" s="29"/>
      <c r="K18" s="29"/>
    </row>
    <row r="19" spans="1:13" ht="15.75" x14ac:dyDescent="0.25">
      <c r="I19" s="16"/>
    </row>
    <row r="20" spans="1:13" x14ac:dyDescent="0.25">
      <c r="A20" s="29" t="s">
        <v>43</v>
      </c>
      <c r="B20" s="29"/>
      <c r="C20" s="29"/>
      <c r="D20" s="29"/>
      <c r="E20" s="29"/>
      <c r="F20" s="29"/>
      <c r="G20" s="29"/>
      <c r="H20" s="29"/>
      <c r="I20" s="5"/>
    </row>
    <row r="21" spans="1:13" ht="15.75" x14ac:dyDescent="0.25">
      <c r="I21" s="16"/>
    </row>
  </sheetData>
  <mergeCells count="16">
    <mergeCell ref="C13:D13"/>
    <mergeCell ref="A5:H5"/>
    <mergeCell ref="A6:H6"/>
    <mergeCell ref="A7:H7"/>
    <mergeCell ref="A8:H8"/>
    <mergeCell ref="C11:D11"/>
    <mergeCell ref="A20:H20"/>
    <mergeCell ref="C16:D16"/>
    <mergeCell ref="C14:D14"/>
    <mergeCell ref="L16:M16"/>
    <mergeCell ref="N16:O16"/>
    <mergeCell ref="A17:G17"/>
    <mergeCell ref="L17:M17"/>
    <mergeCell ref="A18:G18"/>
    <mergeCell ref="J18:K18"/>
    <mergeCell ref="C15:D15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IMPOT 2017</vt:lpstr>
      <vt:lpstr>IMPOT 2018 LOT 4328</vt:lpstr>
      <vt:lpstr>IMPOT 2018 LOT 4329</vt:lpstr>
      <vt:lpstr>IMPOT 2019 LOT 4328</vt:lpstr>
      <vt:lpstr>IMPOT 2019 LOT 4329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2018-10-23T12:15:10Z</cp:lastPrinted>
  <dcterms:created xsi:type="dcterms:W3CDTF">2012-07-06T09:59:04Z</dcterms:created>
  <dcterms:modified xsi:type="dcterms:W3CDTF">2018-10-23T12:18:32Z</dcterms:modified>
</cp:coreProperties>
</file>