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CGIM\CCGIM 2019\PROPRIETAIRES\TOURE MOUSSA\FICHES D'ENCAISSEMENT\BONIKRO EN BAS\"/>
    </mc:Choice>
  </mc:AlternateContent>
  <bookViews>
    <workbookView xWindow="240" yWindow="45" windowWidth="19440" windowHeight="7995" firstSheet="5" activeTab="13"/>
  </bookViews>
  <sheets>
    <sheet name="BILAN" sheetId="2" r:id="rId1"/>
    <sheet name="DECEMBRE 18" sheetId="48" r:id="rId2"/>
    <sheet name="JANVIER 19" sheetId="49" r:id="rId3"/>
    <sheet name="FEVRIER 2019" sheetId="50" r:id="rId4"/>
    <sheet name="MARS 2019" sheetId="51" r:id="rId5"/>
    <sheet name="AVRIL 2019" sheetId="52" r:id="rId6"/>
    <sheet name="MAI 2019" sheetId="53" r:id="rId7"/>
    <sheet name="JUIN 2019" sheetId="54" r:id="rId8"/>
    <sheet name="JUILLET 2019" sheetId="55" r:id="rId9"/>
    <sheet name="AOUT 2019" sheetId="56" r:id="rId10"/>
    <sheet name="SEPTEMBRE 2019" sheetId="57" r:id="rId11"/>
    <sheet name="OCTOBRE 2019" sheetId="58" r:id="rId12"/>
    <sheet name="NOVEMBRE 2019" sheetId="59" r:id="rId13"/>
    <sheet name="DECEMBRE 2019" sheetId="60" r:id="rId14"/>
  </sheets>
  <calcPr calcId="152511"/>
</workbook>
</file>

<file path=xl/calcChain.xml><?xml version="1.0" encoding="utf-8"?>
<calcChain xmlns="http://schemas.openxmlformats.org/spreadsheetml/2006/main">
  <c r="G15" i="60" l="1"/>
  <c r="F15" i="60"/>
  <c r="E15" i="60"/>
  <c r="J17" i="59"/>
  <c r="J16" i="59"/>
  <c r="H15" i="59"/>
  <c r="I15" i="59"/>
  <c r="J15" i="59"/>
  <c r="J14" i="59"/>
  <c r="G15" i="59" l="1"/>
  <c r="F15" i="59"/>
  <c r="E15" i="59"/>
  <c r="J13" i="58" l="1"/>
  <c r="I15" i="58" l="1"/>
  <c r="H15" i="58"/>
  <c r="G15" i="58"/>
  <c r="F15" i="58"/>
  <c r="E15" i="58"/>
  <c r="J15" i="58"/>
  <c r="J19" i="57"/>
  <c r="J17" i="57"/>
  <c r="H16" i="57"/>
  <c r="I16" i="57"/>
  <c r="J14" i="57"/>
  <c r="J15" i="57"/>
  <c r="J16" i="57" s="1"/>
  <c r="J13" i="57"/>
  <c r="J16" i="58" l="1"/>
  <c r="J17" i="58" s="1"/>
  <c r="G16" i="57"/>
  <c r="F16" i="57"/>
  <c r="E16" i="57"/>
  <c r="H17" i="56" l="1"/>
  <c r="I17" i="56"/>
  <c r="J14" i="56"/>
  <c r="J17" i="56" s="1"/>
  <c r="J15" i="56"/>
  <c r="J16" i="56"/>
  <c r="J13" i="56"/>
  <c r="G17" i="56" l="1"/>
  <c r="F17" i="56"/>
  <c r="E17" i="56"/>
  <c r="J18" i="56" l="1"/>
  <c r="J20" i="56" s="1"/>
  <c r="J14" i="55"/>
  <c r="J15" i="55"/>
  <c r="J16" i="55"/>
  <c r="J13" i="55"/>
  <c r="H17" i="55" l="1"/>
  <c r="J17" i="55" s="1"/>
  <c r="J18" i="55" s="1"/>
  <c r="I17" i="55"/>
  <c r="J20" i="54"/>
  <c r="J18" i="54"/>
  <c r="H17" i="54"/>
  <c r="I17" i="54"/>
  <c r="J17" i="54"/>
  <c r="G17" i="55"/>
  <c r="F17" i="55"/>
  <c r="E17" i="55"/>
  <c r="G17" i="54"/>
  <c r="F17" i="54"/>
  <c r="E17" i="54"/>
  <c r="J20" i="55" l="1"/>
  <c r="G17" i="53"/>
  <c r="F17" i="53"/>
  <c r="E17" i="53"/>
  <c r="I17" i="52"/>
  <c r="J20" i="52"/>
  <c r="J18" i="52"/>
  <c r="H17" i="52"/>
  <c r="J17" i="52"/>
  <c r="G17" i="52" l="1"/>
  <c r="F17" i="52"/>
  <c r="E17" i="52"/>
  <c r="J16" i="52"/>
  <c r="J15" i="52"/>
  <c r="J13" i="52"/>
  <c r="J14" i="51" l="1"/>
  <c r="J15" i="51"/>
  <c r="J16" i="51"/>
  <c r="J17" i="51"/>
  <c r="J13" i="51"/>
  <c r="F18" i="51" l="1"/>
  <c r="G18" i="51"/>
  <c r="H18" i="51"/>
  <c r="I18" i="51"/>
  <c r="E18" i="51"/>
  <c r="J18" i="51"/>
  <c r="J19" i="51" l="1"/>
  <c r="J21" i="51" s="1"/>
  <c r="H18" i="50"/>
  <c r="I18" i="50"/>
  <c r="J14" i="50"/>
  <c r="J15" i="50"/>
  <c r="J16" i="50"/>
  <c r="J17" i="50"/>
  <c r="J13" i="50"/>
  <c r="J18" i="50" l="1"/>
  <c r="G18" i="50"/>
  <c r="F18" i="50"/>
  <c r="E18" i="50"/>
  <c r="J19" i="50" l="1"/>
  <c r="J21" i="50"/>
  <c r="I18" i="49"/>
  <c r="H18" i="49"/>
  <c r="G18" i="49"/>
  <c r="F18" i="49"/>
  <c r="E18" i="49"/>
  <c r="J17" i="49"/>
  <c r="J14" i="49"/>
  <c r="J13" i="49"/>
  <c r="J18" i="49" l="1"/>
  <c r="F18" i="48"/>
  <c r="G18" i="48"/>
  <c r="H18" i="48"/>
  <c r="I18" i="48"/>
  <c r="J14" i="48"/>
  <c r="J15" i="48"/>
  <c r="J16" i="48"/>
  <c r="J17" i="48"/>
  <c r="J13" i="48"/>
  <c r="J18" i="48" s="1"/>
  <c r="J22" i="48" s="1"/>
  <c r="J19" i="49" l="1"/>
  <c r="J21" i="49" s="1"/>
  <c r="J27" i="49" s="1"/>
  <c r="E18" i="48"/>
  <c r="F8" i="2" l="1"/>
  <c r="D8" i="2"/>
  <c r="C10" i="2" l="1"/>
  <c r="B10" i="2"/>
  <c r="H9" i="2"/>
  <c r="G9" i="2"/>
  <c r="F9" i="2"/>
  <c r="E9" i="2"/>
  <c r="D9" i="2"/>
  <c r="H8" i="2"/>
  <c r="E8" i="2"/>
  <c r="H7" i="2"/>
  <c r="G7" i="2"/>
  <c r="F7" i="2"/>
  <c r="E7" i="2"/>
  <c r="D7" i="2"/>
  <c r="D10" i="2" l="1"/>
  <c r="E10" i="2"/>
  <c r="B13" i="2" s="1"/>
  <c r="B15" i="2" s="1"/>
  <c r="B12" i="2"/>
  <c r="H10" i="2"/>
  <c r="F10" i="2"/>
  <c r="B14" i="2" s="1"/>
  <c r="G10" i="2"/>
</calcChain>
</file>

<file path=xl/sharedStrings.xml><?xml version="1.0" encoding="utf-8"?>
<sst xmlns="http://schemas.openxmlformats.org/spreadsheetml/2006/main" count="633" uniqueCount="123">
  <si>
    <t>N°</t>
  </si>
  <si>
    <t>NOM &amp; PRENOMS</t>
  </si>
  <si>
    <t>LOYERS</t>
  </si>
  <si>
    <t>LOYERS NP</t>
  </si>
  <si>
    <t>MONTANTS PAYES</t>
  </si>
  <si>
    <t>ARRIERES</t>
  </si>
  <si>
    <t>SIGNATURES</t>
  </si>
  <si>
    <t>TOTAL</t>
  </si>
  <si>
    <t>DATES</t>
  </si>
  <si>
    <t>LOYERS PAYES</t>
  </si>
  <si>
    <t>QUARTIER</t>
  </si>
  <si>
    <t>LOYERS ENCAISSES</t>
  </si>
  <si>
    <t>BAUX</t>
  </si>
  <si>
    <t>IMPOT</t>
  </si>
  <si>
    <t>AVOIRS BAUX</t>
  </si>
  <si>
    <t>AVOIRS LOYERS</t>
  </si>
  <si>
    <t>TOTAUX</t>
  </si>
  <si>
    <t>BILAN CCGIM</t>
  </si>
  <si>
    <t>BILAN IMPOT</t>
  </si>
  <si>
    <t>MONTANT VERSE</t>
  </si>
  <si>
    <t>CONTACTS</t>
  </si>
  <si>
    <t>N° PORTE</t>
  </si>
  <si>
    <t>CABINET CONSEILS  ET DE GESTION IMMOBILIERE  (CCGIM) </t>
  </si>
  <si>
    <t>07 85 65 28 - 03 32 59 24 - 04 92 79 51</t>
  </si>
  <si>
    <t>Email:amadasta@yahoo.fr</t>
  </si>
  <si>
    <t>BILAN FOFANA KOURAMANI</t>
  </si>
  <si>
    <t>BENEFICIAIRE: M TOURE MOUSSA</t>
  </si>
  <si>
    <t>N° CC: 0513520V</t>
  </si>
  <si>
    <t>YOPOUGON NIANGON ADJAME BONIKRO</t>
  </si>
  <si>
    <t xml:space="preserve">   LOT N° …………….. - ILOT ………….</t>
  </si>
  <si>
    <t>01 BP 4859 ABIDJAN 01</t>
  </si>
  <si>
    <t>07 67 16 27</t>
  </si>
  <si>
    <t>01 05 01 76</t>
  </si>
  <si>
    <t>EN BAS</t>
  </si>
  <si>
    <t>AKPOUE AMALAN ROSE</t>
  </si>
  <si>
    <t>03492664</t>
  </si>
  <si>
    <t>EHUI ASSANDE BAUDOUIN</t>
  </si>
  <si>
    <t>KOUADIO N'GORAN TEHODORE</t>
  </si>
  <si>
    <t>01510124</t>
  </si>
  <si>
    <t>TOHOUEI NANOU NADEGE</t>
  </si>
  <si>
    <t>06608218</t>
  </si>
  <si>
    <t xml:space="preserve">BILAN : MOIS DE </t>
  </si>
  <si>
    <t>N° CC:0513520V</t>
  </si>
  <si>
    <t>YOPOUGON NIANGON ADJAME BONIKRO EN BAS</t>
  </si>
  <si>
    <t>LOT N° ……….. - ILOT ………..</t>
  </si>
  <si>
    <t xml:space="preserve">01 BP 4859 ABIDJAN 01  </t>
  </si>
  <si>
    <t>B1</t>
  </si>
  <si>
    <t>B4</t>
  </si>
  <si>
    <t>B5</t>
  </si>
  <si>
    <t>B7</t>
  </si>
  <si>
    <t>B9</t>
  </si>
  <si>
    <t>BANHORO KANDOU AMIDOU</t>
  </si>
  <si>
    <t>COMMISSION CCGIM</t>
  </si>
  <si>
    <t>PENALITES</t>
  </si>
  <si>
    <t>42572459</t>
  </si>
  <si>
    <t>ESPECES</t>
  </si>
  <si>
    <t>CCGIM</t>
  </si>
  <si>
    <t>PRELEVEMENT DE 50 000 F CFA POUR LES TARVAUX</t>
  </si>
  <si>
    <t>03907179-07509162</t>
  </si>
  <si>
    <t>CENTRE D'IMPOSITION: YOP I</t>
  </si>
  <si>
    <t>FICHE D'ENCAISSEMENT : MOIS DE DECEMBRE 2018</t>
  </si>
  <si>
    <t>TROP VERSE  NOVEMBRE 2018</t>
  </si>
  <si>
    <t>11/01/19</t>
  </si>
  <si>
    <t>14/01/19</t>
  </si>
  <si>
    <t>TOTAL A VERSER LE 15/01/2019</t>
  </si>
  <si>
    <t>FICHE D'ENCAISSEMENT : MOIS DE JANVIER 2019</t>
  </si>
  <si>
    <t>11/02/19</t>
  </si>
  <si>
    <t>TOTAL A VERSER LE 16/02/2019</t>
  </si>
  <si>
    <t>DECOIFFEMENT TOLES LE 04/02/2019</t>
  </si>
  <si>
    <t>FIXATION ET ETANCHEITE DES TOLES LE 07/02/2019</t>
  </si>
  <si>
    <t>ETANCHEITE DE MURS LE 11/02/2019</t>
  </si>
  <si>
    <t>MONTANT A VERSER JANVIER 2019</t>
  </si>
  <si>
    <t>16/02/19</t>
  </si>
  <si>
    <t>FICHE D'ENCAISSEMENT : MOIS DE FEVRIER 2019</t>
  </si>
  <si>
    <t>19/02/19</t>
  </si>
  <si>
    <t>11/03/19</t>
  </si>
  <si>
    <t>TOTAL A VERSER LE 26/03/2019</t>
  </si>
  <si>
    <t>26/03/19</t>
  </si>
  <si>
    <t>FICHE D'ENCAISSEMENT : MOIS DE MARS 2019</t>
  </si>
  <si>
    <t>09/04/10</t>
  </si>
  <si>
    <t>10/04/19</t>
  </si>
  <si>
    <t>09/04/19</t>
  </si>
  <si>
    <t>15/04/19</t>
  </si>
  <si>
    <t>TOTAL A VERSER LE 13/04/2019</t>
  </si>
  <si>
    <t>FICHE D'ENCAISSEMENT : MOIS D'AVRIL 2019</t>
  </si>
  <si>
    <t>09/05/19</t>
  </si>
  <si>
    <t>TOTAL A VERSER LE …../05/2019</t>
  </si>
  <si>
    <t>IL A LIBERE L'APPARTEMENT EN AVRIL 2019</t>
  </si>
  <si>
    <t>13/05/19</t>
  </si>
  <si>
    <t>FICHE D'ENCAISSEMENT : MOIS DE MAI 2019</t>
  </si>
  <si>
    <t>TOTAL A VERSER LE 13/05/2019</t>
  </si>
  <si>
    <t>10/16/19</t>
  </si>
  <si>
    <t>13/06/19</t>
  </si>
  <si>
    <t>FICHE D'ENCAISSEMENT : MOIS DE JUIN 2019</t>
  </si>
  <si>
    <t>FICHE D'ENCAISSEMENT : MOIS DE JUILLET 2019</t>
  </si>
  <si>
    <t>11/07/19</t>
  </si>
  <si>
    <t>TOTAL A VERSER LE 13/07/2019</t>
  </si>
  <si>
    <t>12/08/19</t>
  </si>
  <si>
    <t>17/08/19</t>
  </si>
  <si>
    <t>TOTAL A VERSER LE 17/08/2019</t>
  </si>
  <si>
    <t>FICHE D'ENCAISSEMENT : MOIS D'AOUT 2019</t>
  </si>
  <si>
    <t>11/09/19</t>
  </si>
  <si>
    <t>14/09/19</t>
  </si>
  <si>
    <t>FICHE D'ENCAISSEMENT : MOIS DE SEPTEMBRE 2019</t>
  </si>
  <si>
    <t>A LIBERE LE STUDIO EN SEPTEMBRE 2019</t>
  </si>
  <si>
    <t>TOTAL A VERSER LE 14/09/2019</t>
  </si>
  <si>
    <t>14/10/19</t>
  </si>
  <si>
    <t>CAUTION</t>
  </si>
  <si>
    <t>12/10/19</t>
  </si>
  <si>
    <t>ORANGE MONEY</t>
  </si>
  <si>
    <t>16/10/19</t>
  </si>
  <si>
    <t>TOTAL A VERSER LE 16/10/2019</t>
  </si>
  <si>
    <t>FICHE D'ENCAISSEMENT : MOIS D'OCTOBRE 2019</t>
  </si>
  <si>
    <t>16/10/19 ESP</t>
  </si>
  <si>
    <t>11/11/19</t>
  </si>
  <si>
    <t>TOTAL A VERSER LE ,,,,/11/2019</t>
  </si>
  <si>
    <t>16/11/19</t>
  </si>
  <si>
    <t>FICHE D'ENCAISSEMENT : MOIS DE NOVEMBRE 2019</t>
  </si>
  <si>
    <t>10/12/19</t>
  </si>
  <si>
    <t>TOTAL A VERSER LE          /12/2019</t>
  </si>
  <si>
    <t>13/12/19</t>
  </si>
  <si>
    <t>FICHE D'ENCAISSEMENT : MOIS DE DCEMBRE 2019</t>
  </si>
  <si>
    <t>TOTAL A VERSER LE          /01/2020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</si>
</sst>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\ &quot;F&quot;;[Red]\-#,##0\ &quot;F&quot;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6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5" fillId="0" borderId="1" xfId="0" applyFont="1" applyBorder="1"/>
    <xf numFmtId="0" fontId="4" fillId="0" borderId="1" xfId="0" applyFont="1" applyBorder="1" applyAlignment="1">
      <alignment horizontal="center"/>
    </xf>
    <xf numFmtId="9" fontId="4" fillId="2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/>
    <xf numFmtId="0" fontId="5" fillId="2" borderId="1" xfId="0" applyFont="1" applyFill="1" applyBorder="1"/>
    <xf numFmtId="0" fontId="0" fillId="2" borderId="0" xfId="0" applyFill="1"/>
    <xf numFmtId="0" fontId="7" fillId="0" borderId="1" xfId="0" applyFont="1" applyFill="1" applyBorder="1"/>
    <xf numFmtId="0" fontId="7" fillId="0" borderId="1" xfId="0" applyFont="1" applyBorder="1"/>
    <xf numFmtId="0" fontId="8" fillId="0" borderId="1" xfId="0" applyFont="1" applyBorder="1"/>
    <xf numFmtId="0" fontId="3" fillId="0" borderId="1" xfId="0" applyFont="1" applyBorder="1"/>
    <xf numFmtId="0" fontId="4" fillId="0" borderId="1" xfId="0" applyFont="1" applyFill="1" applyBorder="1"/>
    <xf numFmtId="164" fontId="3" fillId="0" borderId="1" xfId="0" applyNumberFormat="1" applyFont="1" applyBorder="1" applyAlignment="1">
      <alignment horizontal="center" vertical="center"/>
    </xf>
    <xf numFmtId="0" fontId="1" fillId="0" borderId="0" xfId="0" applyFont="1"/>
    <xf numFmtId="0" fontId="5" fillId="0" borderId="0" xfId="0" applyFont="1"/>
    <xf numFmtId="0" fontId="5" fillId="0" borderId="0" xfId="0" applyFont="1" applyAlignment="1">
      <alignment horizontal="center"/>
    </xf>
    <xf numFmtId="0" fontId="3" fillId="0" borderId="1" xfId="0" applyFont="1" applyBorder="1" applyAlignment="1">
      <alignment horizontal="left" vertical="center"/>
    </xf>
    <xf numFmtId="49" fontId="3" fillId="0" borderId="1" xfId="0" applyNumberFormat="1" applyFont="1" applyBorder="1" applyAlignment="1">
      <alignment horizontal="left" vertical="center"/>
    </xf>
    <xf numFmtId="0" fontId="7" fillId="0" borderId="2" xfId="0" applyFont="1" applyBorder="1" applyAlignment="1">
      <alignment horizontal="center"/>
    </xf>
    <xf numFmtId="0" fontId="0" fillId="0" borderId="1" xfId="0" applyFont="1" applyBorder="1" applyAlignment="1">
      <alignment horizontal="left" vertical="center"/>
    </xf>
    <xf numFmtId="0" fontId="3" fillId="0" borderId="0" xfId="0" applyFont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0" borderId="0" xfId="0" applyBorder="1"/>
    <xf numFmtId="164" fontId="2" fillId="0" borderId="1" xfId="0" applyNumberFormat="1" applyFont="1" applyFill="1" applyBorder="1" applyAlignment="1">
      <alignment horizontal="center" vertical="center"/>
    </xf>
    <xf numFmtId="164" fontId="0" fillId="0" borderId="1" xfId="0" applyNumberFormat="1" applyFont="1" applyBorder="1" applyAlignment="1">
      <alignment horizontal="center" vertical="center"/>
    </xf>
    <xf numFmtId="0" fontId="5" fillId="0" borderId="0" xfId="0" applyFont="1" applyAlignment="1"/>
    <xf numFmtId="49" fontId="0" fillId="0" borderId="1" xfId="0" applyNumberFormat="1" applyBorder="1" applyAlignment="1">
      <alignment horizontal="center" vertical="center"/>
    </xf>
    <xf numFmtId="164" fontId="2" fillId="0" borderId="0" xfId="0" applyNumberFormat="1" applyFont="1" applyFill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164" fontId="0" fillId="0" borderId="0" xfId="0" applyNumberFormat="1"/>
    <xf numFmtId="164" fontId="3" fillId="0" borderId="0" xfId="0" applyNumberFormat="1" applyFont="1" applyBorder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/>
    </xf>
    <xf numFmtId="164" fontId="0" fillId="0" borderId="0" xfId="0" applyNumberFormat="1" applyBorder="1"/>
    <xf numFmtId="164" fontId="10" fillId="0" borderId="0" xfId="0" applyNumberFormat="1" applyFont="1" applyBorder="1"/>
    <xf numFmtId="164" fontId="1" fillId="0" borderId="1" xfId="0" applyNumberFormat="1" applyFont="1" applyBorder="1" applyAlignment="1">
      <alignment horizontal="center" vertical="center"/>
    </xf>
    <xf numFmtId="164" fontId="11" fillId="0" borderId="1" xfId="0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top"/>
    </xf>
    <xf numFmtId="0" fontId="5" fillId="0" borderId="0" xfId="0" applyFont="1" applyAlignment="1">
      <alignment horizontal="center"/>
    </xf>
    <xf numFmtId="0" fontId="7" fillId="0" borderId="0" xfId="0" applyFont="1" applyBorder="1" applyAlignment="1">
      <alignment horizontal="center"/>
    </xf>
    <xf numFmtId="0" fontId="5" fillId="0" borderId="0" xfId="0" applyFont="1" applyAlignment="1">
      <alignment horizontal="center" vertical="top"/>
    </xf>
    <xf numFmtId="0" fontId="5" fillId="0" borderId="0" xfId="0" applyFont="1" applyAlignment="1">
      <alignment horizontal="center"/>
    </xf>
    <xf numFmtId="0" fontId="7" fillId="0" borderId="0" xfId="0" applyFont="1" applyBorder="1" applyAlignment="1">
      <alignment horizontal="center"/>
    </xf>
    <xf numFmtId="164" fontId="7" fillId="0" borderId="1" xfId="0" applyNumberFormat="1" applyFont="1" applyBorder="1"/>
    <xf numFmtId="0" fontId="5" fillId="0" borderId="0" xfId="0" applyFont="1" applyAlignment="1">
      <alignment horizontal="center" vertical="top"/>
    </xf>
    <xf numFmtId="0" fontId="5" fillId="0" borderId="0" xfId="0" applyFont="1" applyAlignment="1">
      <alignment horizontal="center"/>
    </xf>
    <xf numFmtId="0" fontId="7" fillId="0" borderId="0" xfId="0" applyFont="1" applyBorder="1" applyAlignment="1">
      <alignment horizontal="center"/>
    </xf>
    <xf numFmtId="0" fontId="5" fillId="0" borderId="0" xfId="0" applyFont="1" applyAlignment="1">
      <alignment horizontal="center" vertical="top"/>
    </xf>
    <xf numFmtId="0" fontId="5" fillId="0" borderId="0" xfId="0" applyFont="1" applyAlignment="1">
      <alignment horizontal="center"/>
    </xf>
    <xf numFmtId="0" fontId="7" fillId="0" borderId="0" xfId="0" applyFont="1" applyBorder="1" applyAlignment="1">
      <alignment horizontal="center"/>
    </xf>
    <xf numFmtId="0" fontId="5" fillId="0" borderId="0" xfId="0" applyFont="1" applyAlignment="1">
      <alignment horizontal="center" vertical="top"/>
    </xf>
    <xf numFmtId="0" fontId="5" fillId="0" borderId="0" xfId="0" applyFont="1" applyAlignment="1">
      <alignment horizontal="center"/>
    </xf>
    <xf numFmtId="0" fontId="7" fillId="0" borderId="0" xfId="0" applyFont="1" applyBorder="1" applyAlignment="1">
      <alignment horizontal="center"/>
    </xf>
    <xf numFmtId="0" fontId="5" fillId="0" borderId="0" xfId="0" applyFont="1" applyAlignment="1">
      <alignment horizontal="center" vertical="top"/>
    </xf>
    <xf numFmtId="0" fontId="5" fillId="0" borderId="0" xfId="0" applyFont="1" applyAlignment="1">
      <alignment horizontal="center"/>
    </xf>
    <xf numFmtId="0" fontId="7" fillId="0" borderId="0" xfId="0" applyFont="1" applyBorder="1" applyAlignment="1">
      <alignment horizontal="center"/>
    </xf>
    <xf numFmtId="0" fontId="5" fillId="0" borderId="0" xfId="0" applyFont="1" applyAlignment="1">
      <alignment horizontal="center" vertical="top"/>
    </xf>
    <xf numFmtId="0" fontId="5" fillId="0" borderId="0" xfId="0" applyFont="1" applyAlignment="1">
      <alignment horizontal="center"/>
    </xf>
    <xf numFmtId="0" fontId="7" fillId="0" borderId="0" xfId="0" applyFont="1" applyBorder="1" applyAlignment="1">
      <alignment horizontal="center"/>
    </xf>
    <xf numFmtId="0" fontId="5" fillId="0" borderId="0" xfId="0" applyFont="1" applyAlignment="1">
      <alignment horizontal="center" vertical="top"/>
    </xf>
    <xf numFmtId="0" fontId="5" fillId="0" borderId="0" xfId="0" applyFont="1" applyAlignment="1">
      <alignment horizontal="center"/>
    </xf>
    <xf numFmtId="0" fontId="7" fillId="0" borderId="0" xfId="0" applyFont="1" applyBorder="1" applyAlignment="1">
      <alignment horizontal="center"/>
    </xf>
    <xf numFmtId="0" fontId="5" fillId="0" borderId="0" xfId="0" applyFont="1" applyAlignment="1">
      <alignment horizontal="center" vertical="top"/>
    </xf>
    <xf numFmtId="0" fontId="5" fillId="0" borderId="0" xfId="0" applyFont="1" applyAlignment="1">
      <alignment horizontal="center"/>
    </xf>
    <xf numFmtId="0" fontId="7" fillId="0" borderId="0" xfId="0" applyFont="1" applyBorder="1" applyAlignment="1">
      <alignment horizontal="center"/>
    </xf>
    <xf numFmtId="0" fontId="5" fillId="0" borderId="0" xfId="0" applyFont="1" applyAlignment="1">
      <alignment horizontal="center" vertical="top"/>
    </xf>
    <xf numFmtId="0" fontId="5" fillId="0" borderId="0" xfId="0" applyFont="1" applyAlignment="1">
      <alignment horizontal="center"/>
    </xf>
    <xf numFmtId="0" fontId="7" fillId="0" borderId="0" xfId="0" applyFont="1" applyBorder="1" applyAlignment="1">
      <alignment horizontal="center"/>
    </xf>
    <xf numFmtId="49" fontId="12" fillId="0" borderId="1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top"/>
    </xf>
    <xf numFmtId="0" fontId="5" fillId="0" borderId="0" xfId="0" applyFont="1" applyAlignment="1">
      <alignment horizontal="center"/>
    </xf>
    <xf numFmtId="0" fontId="7" fillId="0" borderId="0" xfId="0" applyFont="1" applyBorder="1" applyAlignment="1">
      <alignment horizontal="center"/>
    </xf>
    <xf numFmtId="0" fontId="5" fillId="0" borderId="0" xfId="0" applyFont="1" applyAlignment="1">
      <alignment horizontal="center" vertical="top"/>
    </xf>
    <xf numFmtId="0" fontId="5" fillId="0" borderId="0" xfId="0" applyFont="1" applyAlignment="1">
      <alignment horizontal="center"/>
    </xf>
    <xf numFmtId="0" fontId="7" fillId="0" borderId="0" xfId="0" applyFont="1" applyBorder="1" applyAlignment="1">
      <alignment horizontal="center"/>
    </xf>
    <xf numFmtId="0" fontId="5" fillId="0" borderId="0" xfId="0" applyFont="1" applyAlignment="1">
      <alignment horizontal="center" vertical="top"/>
    </xf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1" xfId="0" applyFont="1" applyBorder="1" applyAlignment="1">
      <alignment horizontal="right"/>
    </xf>
    <xf numFmtId="0" fontId="2" fillId="0" borderId="5" xfId="0" applyFont="1" applyBorder="1" applyAlignment="1">
      <alignment horizontal="right"/>
    </xf>
    <xf numFmtId="0" fontId="2" fillId="0" borderId="4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7" fillId="0" borderId="0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right"/>
    </xf>
    <xf numFmtId="0" fontId="7" fillId="0" borderId="1" xfId="0" applyFont="1" applyBorder="1" applyAlignment="1">
      <alignment horizontal="right"/>
    </xf>
    <xf numFmtId="164" fontId="3" fillId="0" borderId="6" xfId="0" applyNumberFormat="1" applyFont="1" applyBorder="1" applyAlignment="1">
      <alignment horizontal="center" vertical="center"/>
    </xf>
    <xf numFmtId="164" fontId="3" fillId="0" borderId="4" xfId="0" applyNumberFormat="1" applyFont="1" applyBorder="1" applyAlignment="1">
      <alignment horizontal="center" vertical="center"/>
    </xf>
    <xf numFmtId="164" fontId="3" fillId="0" borderId="3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workbookViewId="0">
      <selection activeCell="H12" sqref="H12"/>
    </sheetView>
  </sheetViews>
  <sheetFormatPr baseColWidth="10" defaultRowHeight="15" x14ac:dyDescent="0.25"/>
  <cols>
    <col min="1" max="1" width="34.28515625" customWidth="1"/>
    <col min="2" max="2" width="23.140625" customWidth="1"/>
    <col min="5" max="6" width="11" customWidth="1"/>
    <col min="7" max="7" width="17" customWidth="1"/>
    <col min="8" max="8" width="18.7109375" customWidth="1"/>
  </cols>
  <sheetData>
    <row r="1" spans="1:11" ht="18.75" x14ac:dyDescent="0.25">
      <c r="A1" s="82" t="s">
        <v>41</v>
      </c>
      <c r="B1" s="82"/>
      <c r="C1" s="82"/>
      <c r="D1" s="82"/>
      <c r="E1" s="82"/>
      <c r="F1" s="82"/>
      <c r="G1" s="82"/>
      <c r="H1" s="82"/>
      <c r="I1" s="82"/>
      <c r="J1" s="82"/>
      <c r="K1" s="82"/>
    </row>
    <row r="2" spans="1:11" ht="18.75" x14ac:dyDescent="0.3">
      <c r="A2" s="16" t="s">
        <v>22</v>
      </c>
      <c r="C2" s="17" t="s">
        <v>26</v>
      </c>
      <c r="F2" s="17"/>
      <c r="H2" s="17" t="s">
        <v>42</v>
      </c>
      <c r="I2" s="17"/>
    </row>
    <row r="3" spans="1:11" ht="18.75" x14ac:dyDescent="0.3">
      <c r="A3" s="16" t="s">
        <v>23</v>
      </c>
      <c r="C3" s="17" t="s">
        <v>43</v>
      </c>
      <c r="F3" s="17"/>
      <c r="G3" s="17" t="s">
        <v>44</v>
      </c>
      <c r="I3" s="17"/>
    </row>
    <row r="4" spans="1:11" ht="18.75" x14ac:dyDescent="0.3">
      <c r="A4" s="16" t="s">
        <v>24</v>
      </c>
      <c r="B4" s="83" t="s">
        <v>45</v>
      </c>
      <c r="C4" s="83"/>
      <c r="D4" s="83"/>
      <c r="E4" s="83"/>
      <c r="F4" s="84" t="s">
        <v>31</v>
      </c>
      <c r="G4" s="84"/>
      <c r="H4" s="23" t="s">
        <v>32</v>
      </c>
      <c r="I4" s="18"/>
      <c r="J4" s="18"/>
    </row>
    <row r="6" spans="1:11" ht="18.75" x14ac:dyDescent="0.3">
      <c r="A6" s="4" t="s">
        <v>10</v>
      </c>
      <c r="B6" s="4" t="s">
        <v>11</v>
      </c>
      <c r="C6" s="4" t="s">
        <v>12</v>
      </c>
      <c r="D6" s="5">
        <v>0.05</v>
      </c>
      <c r="E6" s="5">
        <v>0.1</v>
      </c>
      <c r="F6" s="6" t="s">
        <v>13</v>
      </c>
      <c r="G6" s="6" t="s">
        <v>14</v>
      </c>
      <c r="H6" s="7" t="s">
        <v>15</v>
      </c>
    </row>
    <row r="7" spans="1:11" ht="18.75" x14ac:dyDescent="0.3">
      <c r="A7" s="13"/>
      <c r="B7" s="3">
        <v>0</v>
      </c>
      <c r="C7" s="3">
        <v>0</v>
      </c>
      <c r="D7" s="8">
        <f t="shared" ref="D7:D9" si="0">C7*0.05</f>
        <v>0</v>
      </c>
      <c r="E7" s="8">
        <f t="shared" ref="E7:E9" si="1">B7*0.1</f>
        <v>0</v>
      </c>
      <c r="F7" s="8">
        <f t="shared" ref="F7:F9" si="2">(B7+C7)*0.15</f>
        <v>0</v>
      </c>
      <c r="G7" s="8">
        <f t="shared" ref="G7" si="3">C7*0.15</f>
        <v>0</v>
      </c>
      <c r="H7" s="8">
        <f t="shared" ref="H7:H9" si="4">B7*0.75</f>
        <v>0</v>
      </c>
    </row>
    <row r="8" spans="1:11" ht="18.75" x14ac:dyDescent="0.3">
      <c r="A8" s="13"/>
      <c r="B8" s="3"/>
      <c r="C8" s="3"/>
      <c r="D8" s="8">
        <f t="shared" si="0"/>
        <v>0</v>
      </c>
      <c r="E8" s="8">
        <f t="shared" si="1"/>
        <v>0</v>
      </c>
      <c r="F8" s="8">
        <f t="shared" si="2"/>
        <v>0</v>
      </c>
      <c r="G8" s="8"/>
      <c r="H8" s="8">
        <f t="shared" si="4"/>
        <v>0</v>
      </c>
    </row>
    <row r="9" spans="1:11" ht="18.75" x14ac:dyDescent="0.3">
      <c r="A9" s="13"/>
      <c r="B9" s="3"/>
      <c r="C9" s="3"/>
      <c r="D9" s="8">
        <f t="shared" si="0"/>
        <v>0</v>
      </c>
      <c r="E9" s="8">
        <f t="shared" si="1"/>
        <v>0</v>
      </c>
      <c r="F9" s="8">
        <f t="shared" si="2"/>
        <v>0</v>
      </c>
      <c r="G9" s="8">
        <f>C9*0.8</f>
        <v>0</v>
      </c>
      <c r="H9" s="8">
        <f t="shared" si="4"/>
        <v>0</v>
      </c>
    </row>
    <row r="10" spans="1:11" ht="18.75" x14ac:dyDescent="0.3">
      <c r="A10" s="4" t="s">
        <v>16</v>
      </c>
      <c r="B10" s="4">
        <f>SUM(B7:B9)</f>
        <v>0</v>
      </c>
      <c r="C10" s="4">
        <f>SUM(C7:C9)</f>
        <v>0</v>
      </c>
      <c r="D10" s="6">
        <f>SUM(D7:D9)</f>
        <v>0</v>
      </c>
      <c r="E10" s="6">
        <f>SUM(E7:E9)</f>
        <v>0</v>
      </c>
      <c r="F10" s="6">
        <f>SUM(F7:F9)</f>
        <v>0</v>
      </c>
      <c r="G10" s="8">
        <f>SUM(G9:G9)</f>
        <v>0</v>
      </c>
      <c r="H10" s="8">
        <f>SUM(H7:H9)</f>
        <v>0</v>
      </c>
    </row>
    <row r="11" spans="1:11" x14ac:dyDescent="0.25">
      <c r="D11" s="9"/>
      <c r="E11" s="9"/>
      <c r="F11" s="9"/>
      <c r="G11" s="9"/>
      <c r="H11" s="9"/>
    </row>
    <row r="12" spans="1:11" ht="21" x14ac:dyDescent="0.35">
      <c r="A12" s="14" t="s">
        <v>25</v>
      </c>
      <c r="B12" s="11">
        <f>B10+C10</f>
        <v>0</v>
      </c>
    </row>
    <row r="13" spans="1:11" ht="21" x14ac:dyDescent="0.35">
      <c r="A13" s="10" t="s">
        <v>17</v>
      </c>
      <c r="B13" s="11">
        <f>D10+E10</f>
        <v>0</v>
      </c>
    </row>
    <row r="14" spans="1:11" ht="21" x14ac:dyDescent="0.35">
      <c r="A14" s="10" t="s">
        <v>18</v>
      </c>
      <c r="B14" s="11">
        <f>F10</f>
        <v>0</v>
      </c>
    </row>
    <row r="15" spans="1:11" ht="18.75" x14ac:dyDescent="0.3">
      <c r="A15" s="12" t="s">
        <v>19</v>
      </c>
      <c r="B15" s="12">
        <f>B10-B13</f>
        <v>0</v>
      </c>
    </row>
  </sheetData>
  <mergeCells count="3">
    <mergeCell ref="A1:K1"/>
    <mergeCell ref="B4:E4"/>
    <mergeCell ref="F4:G4"/>
  </mergeCells>
  <printOptions horizontalCentered="1"/>
  <pageMargins left="0.11811023622047245" right="0.11811023622047245" top="0.35433070866141736" bottom="0" header="0.31496062992125984" footer="0.31496062992125984"/>
  <pageSetup paperSize="9" orientation="landscape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view="pageLayout" workbookViewId="0">
      <selection activeCell="A21" sqref="A21"/>
    </sheetView>
  </sheetViews>
  <sheetFormatPr baseColWidth="10" defaultRowHeight="15" x14ac:dyDescent="0.25"/>
  <cols>
    <col min="1" max="1" width="3.28515625" customWidth="1"/>
    <col min="2" max="2" width="26.5703125" customWidth="1"/>
    <col min="3" max="3" width="6.28515625" customWidth="1"/>
    <col min="4" max="4" width="18.5703125" customWidth="1"/>
    <col min="5" max="5" width="9.7109375" customWidth="1"/>
    <col min="6" max="6" width="10.85546875" customWidth="1"/>
    <col min="7" max="7" width="8.42578125" customWidth="1"/>
    <col min="8" max="8" width="12.5703125" customWidth="1"/>
    <col min="9" max="9" width="9.85546875" customWidth="1"/>
    <col min="10" max="10" width="14.42578125" customWidth="1"/>
    <col min="11" max="11" width="8" customWidth="1"/>
    <col min="12" max="12" width="11.7109375" customWidth="1"/>
  </cols>
  <sheetData>
    <row r="1" spans="1:12" x14ac:dyDescent="0.25">
      <c r="A1" s="16" t="s">
        <v>22</v>
      </c>
    </row>
    <row r="2" spans="1:12" ht="15.75" x14ac:dyDescent="0.25">
      <c r="A2" s="16" t="s">
        <v>23</v>
      </c>
      <c r="J2" s="37"/>
      <c r="K2" s="28"/>
      <c r="L2" s="28"/>
    </row>
    <row r="3" spans="1:12" x14ac:dyDescent="0.25">
      <c r="A3" s="16" t="s">
        <v>24</v>
      </c>
      <c r="J3" s="28"/>
      <c r="K3" s="28"/>
      <c r="L3" s="39"/>
    </row>
    <row r="4" spans="1:12" ht="18.75" x14ac:dyDescent="0.25">
      <c r="A4" s="82" t="s">
        <v>100</v>
      </c>
      <c r="B4" s="82"/>
      <c r="C4" s="82"/>
      <c r="D4" s="82"/>
      <c r="E4" s="82"/>
      <c r="F4" s="82"/>
      <c r="G4" s="82"/>
      <c r="H4" s="82"/>
      <c r="I4" s="82"/>
      <c r="J4" s="82"/>
      <c r="K4" s="82"/>
      <c r="L4" s="66"/>
    </row>
    <row r="5" spans="1:12" ht="18.75" x14ac:dyDescent="0.3">
      <c r="E5" s="17"/>
      <c r="I5" s="17"/>
      <c r="J5" s="17" t="s">
        <v>27</v>
      </c>
      <c r="L5" s="37"/>
    </row>
    <row r="6" spans="1:12" ht="18.75" x14ac:dyDescent="0.3">
      <c r="D6" s="31" t="s">
        <v>28</v>
      </c>
      <c r="E6" s="31"/>
      <c r="F6" s="31"/>
      <c r="G6" s="67"/>
      <c r="H6" s="17" t="s">
        <v>29</v>
      </c>
      <c r="I6" s="17"/>
      <c r="L6" s="28"/>
    </row>
    <row r="7" spans="1:12" ht="18.75" x14ac:dyDescent="0.3">
      <c r="B7" s="36"/>
      <c r="D7" s="67" t="s">
        <v>30</v>
      </c>
      <c r="E7" s="67"/>
      <c r="F7" s="83" t="s">
        <v>31</v>
      </c>
      <c r="G7" s="83"/>
      <c r="H7" s="83"/>
      <c r="I7" s="83" t="s">
        <v>32</v>
      </c>
      <c r="J7" s="83"/>
      <c r="K7" s="17"/>
      <c r="L7" s="40"/>
    </row>
    <row r="8" spans="1:12" ht="18.75" customHeight="1" x14ac:dyDescent="0.3">
      <c r="A8" s="83" t="s">
        <v>59</v>
      </c>
      <c r="B8" s="83"/>
      <c r="C8" s="83"/>
      <c r="D8" s="83"/>
      <c r="E8" s="83"/>
      <c r="F8" s="83"/>
      <c r="G8" s="83"/>
      <c r="H8" s="83"/>
      <c r="I8" s="83"/>
      <c r="J8" s="83"/>
      <c r="K8" s="83"/>
      <c r="L8" s="83"/>
    </row>
    <row r="9" spans="1:12" ht="9" customHeight="1" x14ac:dyDescent="0.3">
      <c r="A9" s="16"/>
      <c r="D9" s="67"/>
      <c r="E9" s="67"/>
      <c r="F9" s="67"/>
      <c r="G9" s="67"/>
      <c r="H9" s="67"/>
      <c r="I9" s="67"/>
      <c r="J9" s="67"/>
      <c r="K9" s="17"/>
      <c r="L9" s="17"/>
    </row>
    <row r="10" spans="1:12" ht="17.25" customHeight="1" x14ac:dyDescent="0.35">
      <c r="E10" s="89" t="s">
        <v>33</v>
      </c>
      <c r="F10" s="89"/>
      <c r="G10" s="68"/>
      <c r="H10" s="36"/>
    </row>
    <row r="11" spans="1:12" ht="7.5" customHeight="1" x14ac:dyDescent="0.35">
      <c r="E11" s="21"/>
      <c r="F11" s="21"/>
      <c r="G11" s="68"/>
    </row>
    <row r="12" spans="1:12" ht="15.75" x14ac:dyDescent="0.25">
      <c r="A12" s="1" t="s">
        <v>0</v>
      </c>
      <c r="B12" s="1" t="s">
        <v>1</v>
      </c>
      <c r="C12" s="25" t="s">
        <v>21</v>
      </c>
      <c r="D12" s="1" t="s">
        <v>20</v>
      </c>
      <c r="E12" s="1" t="s">
        <v>2</v>
      </c>
      <c r="F12" s="1" t="s">
        <v>3</v>
      </c>
      <c r="G12" s="27" t="s">
        <v>53</v>
      </c>
      <c r="H12" s="26" t="s">
        <v>9</v>
      </c>
      <c r="I12" s="1" t="s">
        <v>5</v>
      </c>
      <c r="J12" s="27" t="s">
        <v>4</v>
      </c>
      <c r="K12" s="1" t="s">
        <v>8</v>
      </c>
      <c r="L12" s="25" t="s">
        <v>6</v>
      </c>
    </row>
    <row r="13" spans="1:12" ht="21" customHeight="1" x14ac:dyDescent="0.25">
      <c r="A13" s="2">
        <v>1</v>
      </c>
      <c r="B13" s="22" t="s">
        <v>37</v>
      </c>
      <c r="C13" s="24" t="s">
        <v>46</v>
      </c>
      <c r="D13" s="20" t="s">
        <v>38</v>
      </c>
      <c r="E13" s="15">
        <v>15000</v>
      </c>
      <c r="F13" s="15">
        <v>22000</v>
      </c>
      <c r="G13" s="30">
        <v>13500</v>
      </c>
      <c r="H13" s="15"/>
      <c r="I13" s="15"/>
      <c r="J13" s="15">
        <f>SUM(H13:I13)</f>
        <v>0</v>
      </c>
      <c r="K13" s="32"/>
      <c r="L13" s="43"/>
    </row>
    <row r="14" spans="1:12" ht="21.75" customHeight="1" x14ac:dyDescent="0.25">
      <c r="A14" s="2">
        <v>2</v>
      </c>
      <c r="B14" s="19" t="s">
        <v>39</v>
      </c>
      <c r="C14" s="24" t="s">
        <v>47</v>
      </c>
      <c r="D14" s="20" t="s">
        <v>40</v>
      </c>
      <c r="E14" s="15">
        <v>15000</v>
      </c>
      <c r="F14" s="15">
        <v>195500</v>
      </c>
      <c r="G14" s="30">
        <v>25500</v>
      </c>
      <c r="H14" s="15"/>
      <c r="I14" s="42"/>
      <c r="J14" s="15">
        <f t="shared" ref="J14:J16" si="0">SUM(H14:I14)</f>
        <v>0</v>
      </c>
      <c r="K14" s="32"/>
      <c r="L14" s="43"/>
    </row>
    <row r="15" spans="1:12" ht="21" customHeight="1" x14ac:dyDescent="0.25">
      <c r="A15" s="2">
        <v>3</v>
      </c>
      <c r="B15" s="19" t="s">
        <v>34</v>
      </c>
      <c r="C15" s="24" t="s">
        <v>49</v>
      </c>
      <c r="D15" s="20" t="s">
        <v>35</v>
      </c>
      <c r="E15" s="15">
        <v>15000</v>
      </c>
      <c r="F15" s="15">
        <v>25500</v>
      </c>
      <c r="G15" s="30">
        <v>10500</v>
      </c>
      <c r="H15" s="15">
        <v>15000</v>
      </c>
      <c r="I15" s="15"/>
      <c r="J15" s="15">
        <f t="shared" si="0"/>
        <v>15000</v>
      </c>
      <c r="K15" s="32" t="s">
        <v>101</v>
      </c>
      <c r="L15" s="43" t="s">
        <v>55</v>
      </c>
    </row>
    <row r="16" spans="1:12" ht="21" customHeight="1" x14ac:dyDescent="0.25">
      <c r="A16" s="2">
        <v>4</v>
      </c>
      <c r="B16" s="19" t="s">
        <v>51</v>
      </c>
      <c r="C16" s="24" t="s">
        <v>50</v>
      </c>
      <c r="D16" s="20" t="s">
        <v>54</v>
      </c>
      <c r="E16" s="15">
        <v>15000</v>
      </c>
      <c r="F16" s="15">
        <v>1500</v>
      </c>
      <c r="G16" s="30">
        <v>7500</v>
      </c>
      <c r="H16" s="15">
        <v>15000</v>
      </c>
      <c r="I16" s="15"/>
      <c r="J16" s="15">
        <f t="shared" si="0"/>
        <v>15000</v>
      </c>
      <c r="K16" s="32" t="s">
        <v>101</v>
      </c>
      <c r="L16" s="43" t="s">
        <v>55</v>
      </c>
    </row>
    <row r="17" spans="1:12" ht="21" customHeight="1" x14ac:dyDescent="0.25">
      <c r="A17" s="90" t="s">
        <v>7</v>
      </c>
      <c r="B17" s="90"/>
      <c r="C17" s="90"/>
      <c r="D17" s="90"/>
      <c r="E17" s="34">
        <f t="shared" ref="E17:J17" si="1">SUM(E13:E16)</f>
        <v>60000</v>
      </c>
      <c r="F17" s="34">
        <f t="shared" si="1"/>
        <v>244500</v>
      </c>
      <c r="G17" s="41">
        <f t="shared" si="1"/>
        <v>57000</v>
      </c>
      <c r="H17" s="41">
        <f t="shared" si="1"/>
        <v>30000</v>
      </c>
      <c r="I17" s="41">
        <f t="shared" si="1"/>
        <v>0</v>
      </c>
      <c r="J17" s="41">
        <f t="shared" si="1"/>
        <v>30000</v>
      </c>
      <c r="K17" s="35" t="s">
        <v>102</v>
      </c>
      <c r="L17" s="35" t="s">
        <v>56</v>
      </c>
    </row>
    <row r="18" spans="1:12" ht="15.75" x14ac:dyDescent="0.25">
      <c r="A18" s="85" t="s">
        <v>52</v>
      </c>
      <c r="B18" s="85"/>
      <c r="C18" s="85"/>
      <c r="D18" s="85"/>
      <c r="E18" s="85"/>
      <c r="F18" s="85"/>
      <c r="G18" s="85"/>
      <c r="H18" s="85"/>
      <c r="I18" s="85"/>
      <c r="J18" s="29">
        <f>-J17*0.1</f>
        <v>-3000</v>
      </c>
      <c r="K18" s="28"/>
      <c r="L18" s="28"/>
    </row>
    <row r="19" spans="1:12" ht="15.75" x14ac:dyDescent="0.25">
      <c r="A19" s="86" t="s">
        <v>57</v>
      </c>
      <c r="B19" s="86"/>
      <c r="C19" s="86"/>
      <c r="D19" s="86"/>
      <c r="E19" s="86"/>
      <c r="F19" s="86"/>
      <c r="G19" s="86"/>
      <c r="H19" s="86"/>
      <c r="I19" s="86"/>
      <c r="J19" s="29"/>
      <c r="K19" s="28"/>
      <c r="L19" s="28"/>
    </row>
    <row r="20" spans="1:12" ht="15.75" x14ac:dyDescent="0.25">
      <c r="A20" s="85" t="s">
        <v>105</v>
      </c>
      <c r="B20" s="85"/>
      <c r="C20" s="85"/>
      <c r="D20" s="85"/>
      <c r="E20" s="85"/>
      <c r="F20" s="85"/>
      <c r="G20" s="85"/>
      <c r="H20" s="85"/>
      <c r="I20" s="85"/>
      <c r="J20" s="29">
        <f>SUM(J17:J19)</f>
        <v>27000</v>
      </c>
      <c r="K20" s="28"/>
      <c r="L20" s="28"/>
    </row>
    <row r="21" spans="1:12" ht="6" customHeight="1" x14ac:dyDescent="0.25">
      <c r="A21" s="36"/>
      <c r="J21" s="33"/>
      <c r="K21" s="28"/>
      <c r="L21" s="28"/>
    </row>
    <row r="22" spans="1:12" ht="2.25" customHeight="1" x14ac:dyDescent="0.25"/>
    <row r="24" spans="1:12" ht="15.75" x14ac:dyDescent="0.25">
      <c r="E24" s="37"/>
      <c r="F24" s="36"/>
    </row>
    <row r="25" spans="1:12" ht="15.75" x14ac:dyDescent="0.25">
      <c r="E25" s="37"/>
    </row>
    <row r="26" spans="1:12" ht="15.75" x14ac:dyDescent="0.25">
      <c r="E26" s="37"/>
      <c r="F26" s="36"/>
    </row>
    <row r="27" spans="1:12" ht="15.75" x14ac:dyDescent="0.25">
      <c r="E27" s="37"/>
    </row>
    <row r="28" spans="1:12" ht="15.75" x14ac:dyDescent="0.25">
      <c r="E28" s="37"/>
    </row>
    <row r="29" spans="1:12" ht="15.75" x14ac:dyDescent="0.25">
      <c r="E29" s="37"/>
    </row>
    <row r="30" spans="1:12" ht="15.75" x14ac:dyDescent="0.25">
      <c r="E30" s="37"/>
    </row>
    <row r="31" spans="1:12" ht="15.75" x14ac:dyDescent="0.25">
      <c r="E31" s="37"/>
    </row>
    <row r="32" spans="1:12" ht="15.75" x14ac:dyDescent="0.25">
      <c r="E32" s="38"/>
    </row>
  </sheetData>
  <mergeCells count="9">
    <mergeCell ref="A18:I18"/>
    <mergeCell ref="A19:I19"/>
    <mergeCell ref="A20:I20"/>
    <mergeCell ref="A4:K4"/>
    <mergeCell ref="F7:H7"/>
    <mergeCell ref="I7:J7"/>
    <mergeCell ref="A8:L8"/>
    <mergeCell ref="E10:F10"/>
    <mergeCell ref="A17:D17"/>
  </mergeCells>
  <printOptions horizontalCentered="1"/>
  <pageMargins left="0.11811023622047245" right="0.11811023622047245" top="0.19685039370078741" bottom="0.55118110236220474" header="0.31496062992125984" footer="0.31496062992125984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view="pageLayout" zoomScale="95" zoomScalePageLayoutView="95" workbookViewId="0">
      <selection activeCell="A20" sqref="A20"/>
    </sheetView>
  </sheetViews>
  <sheetFormatPr baseColWidth="10" defaultRowHeight="15" x14ac:dyDescent="0.25"/>
  <cols>
    <col min="1" max="1" width="3.28515625" customWidth="1"/>
    <col min="2" max="2" width="26.5703125" customWidth="1"/>
    <col min="3" max="3" width="6.28515625" customWidth="1"/>
    <col min="4" max="4" width="18.5703125" customWidth="1"/>
    <col min="5" max="5" width="9.7109375" customWidth="1"/>
    <col min="6" max="6" width="10.85546875" customWidth="1"/>
    <col min="7" max="7" width="8.42578125" customWidth="1"/>
    <col min="8" max="8" width="12.5703125" customWidth="1"/>
    <col min="9" max="9" width="9.85546875" customWidth="1"/>
    <col min="10" max="10" width="14.42578125" customWidth="1"/>
    <col min="11" max="11" width="8" customWidth="1"/>
    <col min="12" max="12" width="11.7109375" customWidth="1"/>
  </cols>
  <sheetData>
    <row r="1" spans="1:12" x14ac:dyDescent="0.25">
      <c r="A1" s="16" t="s">
        <v>22</v>
      </c>
    </row>
    <row r="2" spans="1:12" ht="15.75" x14ac:dyDescent="0.25">
      <c r="A2" s="16" t="s">
        <v>23</v>
      </c>
      <c r="J2" s="37"/>
      <c r="K2" s="28"/>
      <c r="L2" s="28"/>
    </row>
    <row r="3" spans="1:12" x14ac:dyDescent="0.25">
      <c r="A3" s="16" t="s">
        <v>24</v>
      </c>
      <c r="J3" s="28"/>
      <c r="K3" s="28"/>
      <c r="L3" s="39"/>
    </row>
    <row r="4" spans="1:12" ht="18.75" x14ac:dyDescent="0.25">
      <c r="A4" s="82" t="s">
        <v>103</v>
      </c>
      <c r="B4" s="82"/>
      <c r="C4" s="82"/>
      <c r="D4" s="82"/>
      <c r="E4" s="82"/>
      <c r="F4" s="82"/>
      <c r="G4" s="82"/>
      <c r="H4" s="82"/>
      <c r="I4" s="82"/>
      <c r="J4" s="82"/>
      <c r="K4" s="82"/>
      <c r="L4" s="69"/>
    </row>
    <row r="5" spans="1:12" ht="18.75" x14ac:dyDescent="0.3">
      <c r="E5" s="17"/>
      <c r="I5" s="17"/>
      <c r="J5" s="17" t="s">
        <v>27</v>
      </c>
      <c r="L5" s="37"/>
    </row>
    <row r="6" spans="1:12" ht="18.75" x14ac:dyDescent="0.3">
      <c r="D6" s="31" t="s">
        <v>28</v>
      </c>
      <c r="E6" s="31"/>
      <c r="F6" s="31"/>
      <c r="G6" s="70"/>
      <c r="H6" s="17" t="s">
        <v>29</v>
      </c>
      <c r="I6" s="17"/>
      <c r="L6" s="28"/>
    </row>
    <row r="7" spans="1:12" ht="18.75" x14ac:dyDescent="0.3">
      <c r="B7" s="36"/>
      <c r="D7" s="70" t="s">
        <v>30</v>
      </c>
      <c r="E7" s="70"/>
      <c r="F7" s="83" t="s">
        <v>31</v>
      </c>
      <c r="G7" s="83"/>
      <c r="H7" s="83"/>
      <c r="I7" s="83" t="s">
        <v>32</v>
      </c>
      <c r="J7" s="83"/>
      <c r="K7" s="17"/>
      <c r="L7" s="40"/>
    </row>
    <row r="8" spans="1:12" ht="18.75" customHeight="1" x14ac:dyDescent="0.3">
      <c r="A8" s="83" t="s">
        <v>59</v>
      </c>
      <c r="B8" s="83"/>
      <c r="C8" s="83"/>
      <c r="D8" s="83"/>
      <c r="E8" s="83"/>
      <c r="F8" s="83"/>
      <c r="G8" s="83"/>
      <c r="H8" s="83"/>
      <c r="I8" s="83"/>
      <c r="J8" s="83"/>
      <c r="K8" s="83"/>
      <c r="L8" s="83"/>
    </row>
    <row r="9" spans="1:12" ht="9" customHeight="1" x14ac:dyDescent="0.3">
      <c r="A9" s="16"/>
      <c r="D9" s="70"/>
      <c r="E9" s="70"/>
      <c r="F9" s="70"/>
      <c r="G9" s="70"/>
      <c r="H9" s="70"/>
      <c r="I9" s="70"/>
      <c r="J9" s="70"/>
      <c r="K9" s="17"/>
      <c r="L9" s="17"/>
    </row>
    <row r="10" spans="1:12" ht="17.25" customHeight="1" x14ac:dyDescent="0.35">
      <c r="E10" s="89" t="s">
        <v>33</v>
      </c>
      <c r="F10" s="89"/>
      <c r="G10" s="71"/>
      <c r="H10" s="36"/>
    </row>
    <row r="11" spans="1:12" ht="7.5" customHeight="1" x14ac:dyDescent="0.35">
      <c r="E11" s="21"/>
      <c r="F11" s="21"/>
      <c r="G11" s="71"/>
    </row>
    <row r="12" spans="1:12" ht="15.75" x14ac:dyDescent="0.25">
      <c r="A12" s="1" t="s">
        <v>0</v>
      </c>
      <c r="B12" s="1" t="s">
        <v>1</v>
      </c>
      <c r="C12" s="25" t="s">
        <v>21</v>
      </c>
      <c r="D12" s="1" t="s">
        <v>20</v>
      </c>
      <c r="E12" s="1" t="s">
        <v>2</v>
      </c>
      <c r="F12" s="1" t="s">
        <v>3</v>
      </c>
      <c r="G12" s="27" t="s">
        <v>53</v>
      </c>
      <c r="H12" s="26" t="s">
        <v>9</v>
      </c>
      <c r="I12" s="1" t="s">
        <v>5</v>
      </c>
      <c r="J12" s="27" t="s">
        <v>4</v>
      </c>
      <c r="K12" s="1" t="s">
        <v>8</v>
      </c>
      <c r="L12" s="25" t="s">
        <v>6</v>
      </c>
    </row>
    <row r="13" spans="1:12" ht="21" customHeight="1" x14ac:dyDescent="0.25">
      <c r="A13" s="2">
        <v>1</v>
      </c>
      <c r="B13" s="22" t="s">
        <v>37</v>
      </c>
      <c r="C13" s="24" t="s">
        <v>46</v>
      </c>
      <c r="D13" s="20" t="s">
        <v>38</v>
      </c>
      <c r="E13" s="15">
        <v>15000</v>
      </c>
      <c r="F13" s="15">
        <v>38500</v>
      </c>
      <c r="G13" s="30">
        <v>15000</v>
      </c>
      <c r="H13" s="15">
        <v>15000</v>
      </c>
      <c r="I13" s="15">
        <v>30000</v>
      </c>
      <c r="J13" s="15">
        <f>SUM(H13:I13)</f>
        <v>45000</v>
      </c>
      <c r="K13" s="32" t="s">
        <v>106</v>
      </c>
      <c r="L13" s="43" t="s">
        <v>107</v>
      </c>
    </row>
    <row r="14" spans="1:12" ht="21" customHeight="1" x14ac:dyDescent="0.25">
      <c r="A14" s="2">
        <v>2</v>
      </c>
      <c r="B14" s="19" t="s">
        <v>34</v>
      </c>
      <c r="C14" s="24" t="s">
        <v>49</v>
      </c>
      <c r="D14" s="20" t="s">
        <v>35</v>
      </c>
      <c r="E14" s="15">
        <v>15000</v>
      </c>
      <c r="F14" s="15">
        <v>25500</v>
      </c>
      <c r="G14" s="30">
        <v>10500</v>
      </c>
      <c r="H14" s="15"/>
      <c r="I14" s="15"/>
      <c r="J14" s="15">
        <f t="shared" ref="J14:J15" si="0">SUM(H14:I14)</f>
        <v>0</v>
      </c>
      <c r="K14" s="32"/>
      <c r="L14" s="43"/>
    </row>
    <row r="15" spans="1:12" ht="21" customHeight="1" x14ac:dyDescent="0.25">
      <c r="A15" s="2">
        <v>3</v>
      </c>
      <c r="B15" s="19" t="s">
        <v>51</v>
      </c>
      <c r="C15" s="24" t="s">
        <v>50</v>
      </c>
      <c r="D15" s="20" t="s">
        <v>54</v>
      </c>
      <c r="E15" s="15">
        <v>15000</v>
      </c>
      <c r="F15" s="15">
        <v>1500</v>
      </c>
      <c r="G15" s="30">
        <v>7500</v>
      </c>
      <c r="H15" s="15">
        <v>15000</v>
      </c>
      <c r="I15" s="15"/>
      <c r="J15" s="15">
        <f t="shared" si="0"/>
        <v>15000</v>
      </c>
      <c r="K15" s="32" t="s">
        <v>108</v>
      </c>
      <c r="L15" s="75" t="s">
        <v>109</v>
      </c>
    </row>
    <row r="16" spans="1:12" ht="21" customHeight="1" x14ac:dyDescent="0.25">
      <c r="A16" s="90" t="s">
        <v>7</v>
      </c>
      <c r="B16" s="90"/>
      <c r="C16" s="90"/>
      <c r="D16" s="90"/>
      <c r="E16" s="34">
        <f>SUM(E13:E15)</f>
        <v>45000</v>
      </c>
      <c r="F16" s="34">
        <f>SUM(F13:F15)</f>
        <v>65500</v>
      </c>
      <c r="G16" s="41">
        <f>SUM(G13:G15)</f>
        <v>33000</v>
      </c>
      <c r="H16" s="41">
        <f t="shared" ref="H16:J16" si="1">SUM(H13:H15)</f>
        <v>30000</v>
      </c>
      <c r="I16" s="41">
        <f t="shared" si="1"/>
        <v>30000</v>
      </c>
      <c r="J16" s="41">
        <f t="shared" si="1"/>
        <v>60000</v>
      </c>
      <c r="K16" s="35" t="s">
        <v>110</v>
      </c>
      <c r="L16" s="35" t="s">
        <v>56</v>
      </c>
    </row>
    <row r="17" spans="1:12" ht="15.75" x14ac:dyDescent="0.25">
      <c r="A17" s="85" t="s">
        <v>52</v>
      </c>
      <c r="B17" s="85"/>
      <c r="C17" s="85"/>
      <c r="D17" s="85"/>
      <c r="E17" s="85"/>
      <c r="F17" s="85"/>
      <c r="G17" s="85"/>
      <c r="H17" s="85"/>
      <c r="I17" s="85"/>
      <c r="J17" s="29">
        <f>-J16*0.1</f>
        <v>-6000</v>
      </c>
      <c r="K17" s="28"/>
      <c r="L17" s="28"/>
    </row>
    <row r="18" spans="1:12" ht="15.75" x14ac:dyDescent="0.25">
      <c r="A18" s="86" t="s">
        <v>57</v>
      </c>
      <c r="B18" s="86"/>
      <c r="C18" s="86"/>
      <c r="D18" s="86"/>
      <c r="E18" s="86"/>
      <c r="F18" s="86"/>
      <c r="G18" s="86"/>
      <c r="H18" s="86"/>
      <c r="I18" s="86"/>
      <c r="J18" s="29">
        <v>-50000</v>
      </c>
      <c r="K18" s="28"/>
      <c r="L18" s="28"/>
    </row>
    <row r="19" spans="1:12" ht="15.75" x14ac:dyDescent="0.25">
      <c r="A19" s="85" t="s">
        <v>111</v>
      </c>
      <c r="B19" s="85"/>
      <c r="C19" s="85"/>
      <c r="D19" s="85"/>
      <c r="E19" s="85"/>
      <c r="F19" s="85"/>
      <c r="G19" s="85"/>
      <c r="H19" s="85"/>
      <c r="I19" s="85"/>
      <c r="J19" s="29">
        <f>SUM(J16:J18)</f>
        <v>4000</v>
      </c>
      <c r="K19" s="28"/>
      <c r="L19" s="28"/>
    </row>
    <row r="20" spans="1:12" ht="6" customHeight="1" x14ac:dyDescent="0.25">
      <c r="A20" s="36"/>
      <c r="J20" s="33"/>
      <c r="K20" s="28"/>
      <c r="L20" s="28"/>
    </row>
    <row r="21" spans="1:12" ht="2.25" customHeight="1" x14ac:dyDescent="0.25"/>
    <row r="22" spans="1:12" ht="18.75" x14ac:dyDescent="0.25">
      <c r="A22" s="2">
        <v>2</v>
      </c>
      <c r="B22" s="19" t="s">
        <v>39</v>
      </c>
      <c r="C22" s="24" t="s">
        <v>47</v>
      </c>
      <c r="D22" s="20" t="s">
        <v>40</v>
      </c>
      <c r="E22" s="15">
        <v>15000</v>
      </c>
      <c r="F22" s="15">
        <v>195500</v>
      </c>
      <c r="G22" s="30">
        <v>25500</v>
      </c>
      <c r="H22" s="93" t="s">
        <v>104</v>
      </c>
      <c r="I22" s="94"/>
      <c r="J22" s="94"/>
      <c r="K22" s="94"/>
      <c r="L22" s="95"/>
    </row>
    <row r="23" spans="1:12" ht="15.75" x14ac:dyDescent="0.25">
      <c r="E23" s="37"/>
      <c r="F23" s="36"/>
    </row>
    <row r="24" spans="1:12" ht="15.75" x14ac:dyDescent="0.25">
      <c r="E24" s="37"/>
      <c r="F24" s="36"/>
    </row>
    <row r="25" spans="1:12" ht="15.75" x14ac:dyDescent="0.25">
      <c r="E25" s="37"/>
      <c r="F25" s="36"/>
    </row>
    <row r="26" spans="1:12" ht="15.75" x14ac:dyDescent="0.25">
      <c r="E26" s="37"/>
    </row>
    <row r="27" spans="1:12" ht="15.75" x14ac:dyDescent="0.25">
      <c r="E27" s="37"/>
    </row>
    <row r="28" spans="1:12" ht="15.75" x14ac:dyDescent="0.25">
      <c r="E28" s="37"/>
    </row>
    <row r="29" spans="1:12" ht="15.75" x14ac:dyDescent="0.25">
      <c r="E29" s="37"/>
    </row>
    <row r="30" spans="1:12" ht="15.75" x14ac:dyDescent="0.25">
      <c r="E30" s="37"/>
    </row>
    <row r="31" spans="1:12" ht="15.75" x14ac:dyDescent="0.25">
      <c r="E31" s="38"/>
    </row>
  </sheetData>
  <mergeCells count="10">
    <mergeCell ref="A17:I17"/>
    <mergeCell ref="A18:I18"/>
    <mergeCell ref="A19:I19"/>
    <mergeCell ref="H22:L22"/>
    <mergeCell ref="A4:K4"/>
    <mergeCell ref="F7:H7"/>
    <mergeCell ref="I7:J7"/>
    <mergeCell ref="A8:L8"/>
    <mergeCell ref="E10:F10"/>
    <mergeCell ref="A16:D16"/>
  </mergeCells>
  <printOptions horizontalCentered="1"/>
  <pageMargins left="0.11811023622047245" right="0.11811023622047245" top="0.19685039370078741" bottom="0.55118110236220474" header="0.31496062992125984" footer="0.31496062992125984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view="pageLayout" zoomScale="95" zoomScalePageLayoutView="95" workbookViewId="0">
      <selection activeCell="L16" sqref="L16"/>
    </sheetView>
  </sheetViews>
  <sheetFormatPr baseColWidth="10" defaultRowHeight="15" x14ac:dyDescent="0.25"/>
  <cols>
    <col min="1" max="1" width="3.28515625" customWidth="1"/>
    <col min="2" max="2" width="26.5703125" customWidth="1"/>
    <col min="3" max="3" width="6.28515625" customWidth="1"/>
    <col min="4" max="4" width="18.5703125" customWidth="1"/>
    <col min="5" max="5" width="9.7109375" customWidth="1"/>
    <col min="6" max="6" width="10.85546875" customWidth="1"/>
    <col min="7" max="7" width="8.42578125" customWidth="1"/>
    <col min="8" max="8" width="12.5703125" customWidth="1"/>
    <col min="9" max="9" width="9.85546875" customWidth="1"/>
    <col min="10" max="10" width="14.42578125" customWidth="1"/>
    <col min="11" max="11" width="8" customWidth="1"/>
    <col min="12" max="12" width="11.7109375" customWidth="1"/>
  </cols>
  <sheetData>
    <row r="1" spans="1:12" x14ac:dyDescent="0.25">
      <c r="A1" s="16" t="s">
        <v>22</v>
      </c>
    </row>
    <row r="2" spans="1:12" ht="15.75" x14ac:dyDescent="0.25">
      <c r="A2" s="16" t="s">
        <v>23</v>
      </c>
      <c r="J2" s="37"/>
      <c r="K2" s="28"/>
      <c r="L2" s="28"/>
    </row>
    <row r="3" spans="1:12" x14ac:dyDescent="0.25">
      <c r="A3" s="16" t="s">
        <v>24</v>
      </c>
      <c r="J3" s="28"/>
      <c r="K3" s="28"/>
      <c r="L3" s="39"/>
    </row>
    <row r="4" spans="1:12" ht="18.75" x14ac:dyDescent="0.25">
      <c r="A4" s="82" t="s">
        <v>112</v>
      </c>
      <c r="B4" s="82"/>
      <c r="C4" s="82"/>
      <c r="D4" s="82"/>
      <c r="E4" s="82"/>
      <c r="F4" s="82"/>
      <c r="G4" s="82"/>
      <c r="H4" s="82"/>
      <c r="I4" s="82"/>
      <c r="J4" s="82"/>
      <c r="K4" s="82"/>
      <c r="L4" s="72"/>
    </row>
    <row r="5" spans="1:12" ht="18.75" x14ac:dyDescent="0.3">
      <c r="E5" s="17"/>
      <c r="I5" s="17"/>
      <c r="J5" s="17" t="s">
        <v>27</v>
      </c>
      <c r="L5" s="37"/>
    </row>
    <row r="6" spans="1:12" ht="18.75" x14ac:dyDescent="0.3">
      <c r="D6" s="31" t="s">
        <v>28</v>
      </c>
      <c r="E6" s="31"/>
      <c r="F6" s="31"/>
      <c r="G6" s="73"/>
      <c r="H6" s="17" t="s">
        <v>29</v>
      </c>
      <c r="I6" s="17"/>
      <c r="L6" s="28"/>
    </row>
    <row r="7" spans="1:12" ht="18.75" x14ac:dyDescent="0.3">
      <c r="B7" s="36"/>
      <c r="D7" s="73" t="s">
        <v>30</v>
      </c>
      <c r="E7" s="73"/>
      <c r="F7" s="83" t="s">
        <v>31</v>
      </c>
      <c r="G7" s="83"/>
      <c r="H7" s="83"/>
      <c r="I7" s="83" t="s">
        <v>32</v>
      </c>
      <c r="J7" s="83"/>
      <c r="K7" s="17"/>
      <c r="L7" s="40"/>
    </row>
    <row r="8" spans="1:12" ht="18.75" customHeight="1" x14ac:dyDescent="0.3">
      <c r="A8" s="83" t="s">
        <v>59</v>
      </c>
      <c r="B8" s="83"/>
      <c r="C8" s="83"/>
      <c r="D8" s="83"/>
      <c r="E8" s="83"/>
      <c r="F8" s="83"/>
      <c r="G8" s="83"/>
      <c r="H8" s="83"/>
      <c r="I8" s="83"/>
      <c r="J8" s="83"/>
      <c r="K8" s="83"/>
      <c r="L8" s="83"/>
    </row>
    <row r="9" spans="1:12" ht="9" customHeight="1" x14ac:dyDescent="0.3">
      <c r="A9" s="16"/>
      <c r="D9" s="73"/>
      <c r="E9" s="73"/>
      <c r="F9" s="73"/>
      <c r="G9" s="73"/>
      <c r="H9" s="73"/>
      <c r="I9" s="73"/>
      <c r="J9" s="73"/>
      <c r="K9" s="17"/>
      <c r="L9" s="17"/>
    </row>
    <row r="10" spans="1:12" ht="17.25" customHeight="1" x14ac:dyDescent="0.35">
      <c r="E10" s="89" t="s">
        <v>33</v>
      </c>
      <c r="F10" s="89"/>
      <c r="G10" s="74"/>
      <c r="H10" s="36"/>
    </row>
    <row r="11" spans="1:12" ht="7.5" customHeight="1" x14ac:dyDescent="0.35">
      <c r="E11" s="21"/>
      <c r="F11" s="21"/>
      <c r="G11" s="74"/>
    </row>
    <row r="12" spans="1:12" ht="15.75" x14ac:dyDescent="0.25">
      <c r="A12" s="1" t="s">
        <v>0</v>
      </c>
      <c r="B12" s="1" t="s">
        <v>1</v>
      </c>
      <c r="C12" s="25" t="s">
        <v>21</v>
      </c>
      <c r="D12" s="1" t="s">
        <v>20</v>
      </c>
      <c r="E12" s="1" t="s">
        <v>2</v>
      </c>
      <c r="F12" s="1" t="s">
        <v>3</v>
      </c>
      <c r="G12" s="27" t="s">
        <v>53</v>
      </c>
      <c r="H12" s="26" t="s">
        <v>9</v>
      </c>
      <c r="I12" s="1" t="s">
        <v>5</v>
      </c>
      <c r="J12" s="27" t="s">
        <v>4</v>
      </c>
      <c r="K12" s="1" t="s">
        <v>8</v>
      </c>
      <c r="L12" s="25" t="s">
        <v>6</v>
      </c>
    </row>
    <row r="13" spans="1:12" ht="21" customHeight="1" x14ac:dyDescent="0.25">
      <c r="A13" s="2">
        <v>1</v>
      </c>
      <c r="B13" s="19" t="s">
        <v>34</v>
      </c>
      <c r="C13" s="24" t="s">
        <v>49</v>
      </c>
      <c r="D13" s="20" t="s">
        <v>35</v>
      </c>
      <c r="E13" s="15">
        <v>15000</v>
      </c>
      <c r="F13" s="15">
        <v>42000</v>
      </c>
      <c r="G13" s="30">
        <v>12000</v>
      </c>
      <c r="H13" s="15">
        <v>15000</v>
      </c>
      <c r="I13" s="15">
        <v>15000</v>
      </c>
      <c r="J13" s="15">
        <f>SUM(H13:I13)</f>
        <v>30000</v>
      </c>
      <c r="K13" s="32" t="s">
        <v>114</v>
      </c>
      <c r="L13" s="43" t="s">
        <v>113</v>
      </c>
    </row>
    <row r="14" spans="1:12" ht="21" customHeight="1" x14ac:dyDescent="0.25">
      <c r="A14" s="2">
        <v>2</v>
      </c>
      <c r="B14" s="19" t="s">
        <v>51</v>
      </c>
      <c r="C14" s="24" t="s">
        <v>50</v>
      </c>
      <c r="D14" s="20" t="s">
        <v>54</v>
      </c>
      <c r="E14" s="15">
        <v>15000</v>
      </c>
      <c r="F14" s="15">
        <v>1500</v>
      </c>
      <c r="G14" s="30">
        <v>7500</v>
      </c>
      <c r="H14" s="15"/>
      <c r="I14" s="15"/>
      <c r="J14" s="15"/>
      <c r="K14" s="32"/>
      <c r="L14" s="75"/>
    </row>
    <row r="15" spans="1:12" ht="21" customHeight="1" x14ac:dyDescent="0.25">
      <c r="A15" s="90" t="s">
        <v>7</v>
      </c>
      <c r="B15" s="90"/>
      <c r="C15" s="90"/>
      <c r="D15" s="90"/>
      <c r="E15" s="34">
        <f t="shared" ref="E15:J15" si="0">SUM(E13:E14)</f>
        <v>30000</v>
      </c>
      <c r="F15" s="34">
        <f t="shared" si="0"/>
        <v>43500</v>
      </c>
      <c r="G15" s="41">
        <f t="shared" si="0"/>
        <v>19500</v>
      </c>
      <c r="H15" s="41">
        <f t="shared" si="0"/>
        <v>15000</v>
      </c>
      <c r="I15" s="41">
        <f t="shared" si="0"/>
        <v>15000</v>
      </c>
      <c r="J15" s="41">
        <f t="shared" si="0"/>
        <v>30000</v>
      </c>
      <c r="K15" s="35" t="s">
        <v>116</v>
      </c>
      <c r="L15" s="35" t="s">
        <v>56</v>
      </c>
    </row>
    <row r="16" spans="1:12" ht="15.75" x14ac:dyDescent="0.25">
      <c r="A16" s="85" t="s">
        <v>52</v>
      </c>
      <c r="B16" s="85"/>
      <c r="C16" s="85"/>
      <c r="D16" s="85"/>
      <c r="E16" s="85"/>
      <c r="F16" s="85"/>
      <c r="G16" s="85"/>
      <c r="H16" s="85"/>
      <c r="I16" s="85"/>
      <c r="J16" s="29">
        <f>-J15*0.1</f>
        <v>-3000</v>
      </c>
      <c r="K16" s="28"/>
      <c r="L16" s="28"/>
    </row>
    <row r="17" spans="1:12" ht="15.75" x14ac:dyDescent="0.25">
      <c r="A17" s="85" t="s">
        <v>115</v>
      </c>
      <c r="B17" s="85"/>
      <c r="C17" s="85"/>
      <c r="D17" s="85"/>
      <c r="E17" s="85"/>
      <c r="F17" s="85"/>
      <c r="G17" s="85"/>
      <c r="H17" s="85"/>
      <c r="I17" s="85"/>
      <c r="J17" s="29">
        <f>SUM(J15:J16)</f>
        <v>27000</v>
      </c>
      <c r="K17" s="28"/>
      <c r="L17" s="28"/>
    </row>
    <row r="18" spans="1:12" ht="6" customHeight="1" x14ac:dyDescent="0.25">
      <c r="A18" s="36"/>
      <c r="J18" s="33"/>
      <c r="K18" s="28"/>
      <c r="L18" s="28"/>
    </row>
    <row r="19" spans="1:12" ht="2.25" customHeight="1" x14ac:dyDescent="0.25"/>
    <row r="20" spans="1:12" ht="15.75" x14ac:dyDescent="0.25">
      <c r="E20" s="37"/>
      <c r="F20" s="36"/>
    </row>
    <row r="21" spans="1:12" ht="15.75" x14ac:dyDescent="0.25">
      <c r="E21" s="37"/>
      <c r="F21" s="36"/>
    </row>
    <row r="22" spans="1:12" ht="15.75" x14ac:dyDescent="0.25">
      <c r="E22" s="37"/>
      <c r="F22" s="36"/>
    </row>
    <row r="23" spans="1:12" ht="15.75" x14ac:dyDescent="0.25">
      <c r="E23" s="37"/>
    </row>
    <row r="24" spans="1:12" ht="15.75" x14ac:dyDescent="0.25">
      <c r="E24" s="37"/>
    </row>
    <row r="25" spans="1:12" ht="15.75" x14ac:dyDescent="0.25">
      <c r="E25" s="37"/>
    </row>
    <row r="26" spans="1:12" ht="15.75" x14ac:dyDescent="0.25">
      <c r="E26" s="37"/>
    </row>
    <row r="27" spans="1:12" ht="15.75" x14ac:dyDescent="0.25">
      <c r="E27" s="37"/>
    </row>
    <row r="28" spans="1:12" ht="15.75" x14ac:dyDescent="0.25">
      <c r="E28" s="38"/>
    </row>
  </sheetData>
  <mergeCells count="8">
    <mergeCell ref="A16:I16"/>
    <mergeCell ref="A17:I17"/>
    <mergeCell ref="A4:K4"/>
    <mergeCell ref="F7:H7"/>
    <mergeCell ref="I7:J7"/>
    <mergeCell ref="A8:L8"/>
    <mergeCell ref="E10:F10"/>
    <mergeCell ref="A15:D15"/>
  </mergeCells>
  <printOptions horizontalCentered="1"/>
  <pageMargins left="0.11811023622047245" right="0.11811023622047245" top="0.19685039370078741" bottom="0.55118110236220474" header="0.31496062992125984" footer="0.31496062992125984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view="pageLayout" zoomScale="95" zoomScalePageLayoutView="95" workbookViewId="0">
      <selection activeCell="L16" sqref="L16"/>
    </sheetView>
  </sheetViews>
  <sheetFormatPr baseColWidth="10" defaultRowHeight="15" x14ac:dyDescent="0.25"/>
  <cols>
    <col min="1" max="1" width="3.28515625" customWidth="1"/>
    <col min="2" max="2" width="26.5703125" customWidth="1"/>
    <col min="3" max="3" width="6.28515625" customWidth="1"/>
    <col min="4" max="4" width="18.5703125" customWidth="1"/>
    <col min="5" max="5" width="9.7109375" customWidth="1"/>
    <col min="6" max="6" width="10.85546875" customWidth="1"/>
    <col min="7" max="7" width="8.42578125" customWidth="1"/>
    <col min="8" max="8" width="12.5703125" customWidth="1"/>
    <col min="9" max="9" width="9.85546875" customWidth="1"/>
    <col min="10" max="10" width="14.42578125" customWidth="1"/>
    <col min="11" max="11" width="8" customWidth="1"/>
    <col min="12" max="12" width="11.7109375" customWidth="1"/>
  </cols>
  <sheetData>
    <row r="1" spans="1:12" x14ac:dyDescent="0.25">
      <c r="A1" s="16" t="s">
        <v>22</v>
      </c>
    </row>
    <row r="2" spans="1:12" ht="15.75" x14ac:dyDescent="0.25">
      <c r="A2" s="16" t="s">
        <v>23</v>
      </c>
      <c r="J2" s="37"/>
      <c r="K2" s="28"/>
      <c r="L2" s="28"/>
    </row>
    <row r="3" spans="1:12" x14ac:dyDescent="0.25">
      <c r="A3" s="16" t="s">
        <v>24</v>
      </c>
      <c r="J3" s="28"/>
      <c r="K3" s="28"/>
      <c r="L3" s="39"/>
    </row>
    <row r="4" spans="1:12" ht="18.75" x14ac:dyDescent="0.25">
      <c r="A4" s="82" t="s">
        <v>117</v>
      </c>
      <c r="B4" s="82"/>
      <c r="C4" s="82"/>
      <c r="D4" s="82"/>
      <c r="E4" s="82"/>
      <c r="F4" s="82"/>
      <c r="G4" s="82"/>
      <c r="H4" s="82"/>
      <c r="I4" s="82"/>
      <c r="J4" s="82"/>
      <c r="K4" s="82"/>
      <c r="L4" s="76"/>
    </row>
    <row r="5" spans="1:12" ht="18.75" x14ac:dyDescent="0.3">
      <c r="E5" s="17"/>
      <c r="I5" s="17"/>
      <c r="J5" s="17" t="s">
        <v>27</v>
      </c>
      <c r="L5" s="37"/>
    </row>
    <row r="6" spans="1:12" ht="18.75" x14ac:dyDescent="0.3">
      <c r="D6" s="31" t="s">
        <v>28</v>
      </c>
      <c r="E6" s="31"/>
      <c r="F6" s="31"/>
      <c r="G6" s="77"/>
      <c r="H6" s="17" t="s">
        <v>29</v>
      </c>
      <c r="I6" s="17"/>
      <c r="L6" s="28"/>
    </row>
    <row r="7" spans="1:12" ht="18.75" x14ac:dyDescent="0.3">
      <c r="B7" s="36"/>
      <c r="D7" s="77" t="s">
        <v>30</v>
      </c>
      <c r="E7" s="77"/>
      <c r="F7" s="83" t="s">
        <v>31</v>
      </c>
      <c r="G7" s="83"/>
      <c r="H7" s="83"/>
      <c r="I7" s="83" t="s">
        <v>32</v>
      </c>
      <c r="J7" s="83"/>
      <c r="K7" s="17"/>
      <c r="L7" s="40"/>
    </row>
    <row r="8" spans="1:12" ht="18.75" customHeight="1" x14ac:dyDescent="0.3">
      <c r="A8" s="83" t="s">
        <v>59</v>
      </c>
      <c r="B8" s="83"/>
      <c r="C8" s="83"/>
      <c r="D8" s="83"/>
      <c r="E8" s="83"/>
      <c r="F8" s="83"/>
      <c r="G8" s="83"/>
      <c r="H8" s="83"/>
      <c r="I8" s="83"/>
      <c r="J8" s="83"/>
      <c r="K8" s="83"/>
      <c r="L8" s="83"/>
    </row>
    <row r="9" spans="1:12" ht="9" customHeight="1" x14ac:dyDescent="0.3">
      <c r="A9" s="16"/>
      <c r="D9" s="77"/>
      <c r="E9" s="77"/>
      <c r="F9" s="77"/>
      <c r="G9" s="77"/>
      <c r="H9" s="77"/>
      <c r="I9" s="77"/>
      <c r="J9" s="77"/>
      <c r="K9" s="17"/>
      <c r="L9" s="17"/>
    </row>
    <row r="10" spans="1:12" ht="17.25" customHeight="1" x14ac:dyDescent="0.35">
      <c r="E10" s="89" t="s">
        <v>33</v>
      </c>
      <c r="F10" s="89"/>
      <c r="G10" s="78"/>
      <c r="H10" s="36"/>
    </row>
    <row r="11" spans="1:12" ht="7.5" customHeight="1" x14ac:dyDescent="0.35">
      <c r="E11" s="21"/>
      <c r="F11" s="21"/>
      <c r="G11" s="78"/>
    </row>
    <row r="12" spans="1:12" ht="15.75" x14ac:dyDescent="0.25">
      <c r="A12" s="1" t="s">
        <v>0</v>
      </c>
      <c r="B12" s="1" t="s">
        <v>1</v>
      </c>
      <c r="C12" s="25" t="s">
        <v>21</v>
      </c>
      <c r="D12" s="1" t="s">
        <v>20</v>
      </c>
      <c r="E12" s="1" t="s">
        <v>2</v>
      </c>
      <c r="F12" s="1" t="s">
        <v>3</v>
      </c>
      <c r="G12" s="27" t="s">
        <v>53</v>
      </c>
      <c r="H12" s="26" t="s">
        <v>9</v>
      </c>
      <c r="I12" s="1" t="s">
        <v>5</v>
      </c>
      <c r="J12" s="27" t="s">
        <v>4</v>
      </c>
      <c r="K12" s="1" t="s">
        <v>8</v>
      </c>
      <c r="L12" s="25" t="s">
        <v>6</v>
      </c>
    </row>
    <row r="13" spans="1:12" ht="21" customHeight="1" x14ac:dyDescent="0.25">
      <c r="A13" s="2">
        <v>1</v>
      </c>
      <c r="B13" s="19" t="s">
        <v>34</v>
      </c>
      <c r="C13" s="24" t="s">
        <v>49</v>
      </c>
      <c r="D13" s="20" t="s">
        <v>35</v>
      </c>
      <c r="E13" s="15">
        <v>15000</v>
      </c>
      <c r="F13" s="15">
        <v>27000</v>
      </c>
      <c r="G13" s="30">
        <v>12000</v>
      </c>
      <c r="H13" s="15"/>
      <c r="I13" s="15"/>
      <c r="J13" s="15"/>
      <c r="K13" s="32"/>
      <c r="L13" s="43"/>
    </row>
    <row r="14" spans="1:12" ht="21" customHeight="1" x14ac:dyDescent="0.25">
      <c r="A14" s="2">
        <v>2</v>
      </c>
      <c r="B14" s="19" t="s">
        <v>51</v>
      </c>
      <c r="C14" s="24" t="s">
        <v>50</v>
      </c>
      <c r="D14" s="20" t="s">
        <v>54</v>
      </c>
      <c r="E14" s="15">
        <v>15000</v>
      </c>
      <c r="F14" s="15">
        <v>25500</v>
      </c>
      <c r="G14" s="30">
        <v>10500</v>
      </c>
      <c r="H14" s="15">
        <v>15000</v>
      </c>
      <c r="I14" s="15">
        <v>5000</v>
      </c>
      <c r="J14" s="15">
        <f>SUM(H14:I14)</f>
        <v>20000</v>
      </c>
      <c r="K14" s="32" t="s">
        <v>118</v>
      </c>
      <c r="L14" s="75" t="s">
        <v>109</v>
      </c>
    </row>
    <row r="15" spans="1:12" ht="21" customHeight="1" x14ac:dyDescent="0.25">
      <c r="A15" s="90" t="s">
        <v>7</v>
      </c>
      <c r="B15" s="90"/>
      <c r="C15" s="90"/>
      <c r="D15" s="90"/>
      <c r="E15" s="34">
        <f t="shared" ref="E15:J15" si="0">SUM(E13:E14)</f>
        <v>30000</v>
      </c>
      <c r="F15" s="34">
        <f t="shared" si="0"/>
        <v>52500</v>
      </c>
      <c r="G15" s="41">
        <f t="shared" si="0"/>
        <v>22500</v>
      </c>
      <c r="H15" s="41">
        <f t="shared" si="0"/>
        <v>15000</v>
      </c>
      <c r="I15" s="41">
        <f t="shared" si="0"/>
        <v>5000</v>
      </c>
      <c r="J15" s="41">
        <f t="shared" si="0"/>
        <v>20000</v>
      </c>
      <c r="K15" s="35" t="s">
        <v>120</v>
      </c>
      <c r="L15" s="35" t="s">
        <v>56</v>
      </c>
    </row>
    <row r="16" spans="1:12" ht="15.75" x14ac:dyDescent="0.25">
      <c r="A16" s="85" t="s">
        <v>52</v>
      </c>
      <c r="B16" s="85"/>
      <c r="C16" s="85"/>
      <c r="D16" s="85"/>
      <c r="E16" s="85"/>
      <c r="F16" s="85"/>
      <c r="G16" s="85"/>
      <c r="H16" s="85"/>
      <c r="I16" s="85"/>
      <c r="J16" s="29">
        <f>-J15*0.1</f>
        <v>-2000</v>
      </c>
      <c r="K16" s="28"/>
      <c r="L16" s="28"/>
    </row>
    <row r="17" spans="1:12" ht="15.75" x14ac:dyDescent="0.25">
      <c r="A17" s="85" t="s">
        <v>119</v>
      </c>
      <c r="B17" s="85"/>
      <c r="C17" s="85"/>
      <c r="D17" s="85"/>
      <c r="E17" s="85"/>
      <c r="F17" s="85"/>
      <c r="G17" s="85"/>
      <c r="H17" s="85"/>
      <c r="I17" s="85"/>
      <c r="J17" s="29">
        <f>SUM(J15:J16)</f>
        <v>18000</v>
      </c>
      <c r="K17" s="28"/>
      <c r="L17" s="28"/>
    </row>
    <row r="18" spans="1:12" ht="6" customHeight="1" x14ac:dyDescent="0.25">
      <c r="A18" s="36"/>
      <c r="J18" s="33"/>
      <c r="K18" s="28"/>
      <c r="L18" s="28"/>
    </row>
    <row r="19" spans="1:12" ht="2.25" customHeight="1" x14ac:dyDescent="0.25"/>
    <row r="20" spans="1:12" ht="15.75" x14ac:dyDescent="0.25">
      <c r="E20" s="37"/>
      <c r="F20" s="36"/>
    </row>
    <row r="21" spans="1:12" ht="15.75" x14ac:dyDescent="0.25">
      <c r="E21" s="37"/>
      <c r="F21" s="36"/>
    </row>
    <row r="22" spans="1:12" ht="15.75" x14ac:dyDescent="0.25">
      <c r="E22" s="37"/>
      <c r="F22" s="36"/>
    </row>
    <row r="23" spans="1:12" ht="15.75" x14ac:dyDescent="0.25">
      <c r="E23" s="37"/>
    </row>
    <row r="24" spans="1:12" ht="15.75" x14ac:dyDescent="0.25">
      <c r="E24" s="37"/>
    </row>
    <row r="25" spans="1:12" ht="15.75" x14ac:dyDescent="0.25">
      <c r="E25" s="37"/>
    </row>
    <row r="26" spans="1:12" ht="15.75" x14ac:dyDescent="0.25">
      <c r="E26" s="37"/>
    </row>
    <row r="27" spans="1:12" ht="15.75" x14ac:dyDescent="0.25">
      <c r="E27" s="37"/>
    </row>
    <row r="28" spans="1:12" ht="15.75" x14ac:dyDescent="0.25">
      <c r="E28" s="38"/>
    </row>
  </sheetData>
  <mergeCells count="8">
    <mergeCell ref="A16:I16"/>
    <mergeCell ref="A17:I17"/>
    <mergeCell ref="A4:K4"/>
    <mergeCell ref="F7:H7"/>
    <mergeCell ref="I7:J7"/>
    <mergeCell ref="A8:L8"/>
    <mergeCell ref="E10:F10"/>
    <mergeCell ref="A15:D15"/>
  </mergeCells>
  <printOptions horizontalCentered="1"/>
  <pageMargins left="0.11811023622047245" right="0.11811023622047245" top="0.19685039370078741" bottom="0.55118110236220474" header="0.31496062992125984" footer="0.31496062992125984"/>
  <pageSetup paperSize="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tabSelected="1" view="pageLayout" zoomScale="95" zoomScalePageLayoutView="95" workbookViewId="0">
      <selection activeCell="B21" sqref="B21"/>
    </sheetView>
  </sheetViews>
  <sheetFormatPr baseColWidth="10" defaultRowHeight="15" x14ac:dyDescent="0.25"/>
  <cols>
    <col min="1" max="1" width="3.28515625" customWidth="1"/>
    <col min="2" max="2" width="26.5703125" customWidth="1"/>
    <col min="3" max="3" width="6.28515625" customWidth="1"/>
    <col min="4" max="4" width="18.5703125" customWidth="1"/>
    <col min="5" max="5" width="9.7109375" customWidth="1"/>
    <col min="6" max="6" width="10.85546875" customWidth="1"/>
    <col min="7" max="7" width="8.42578125" customWidth="1"/>
    <col min="8" max="8" width="12.5703125" customWidth="1"/>
    <col min="9" max="9" width="9.85546875" customWidth="1"/>
    <col min="10" max="10" width="14.42578125" customWidth="1"/>
    <col min="11" max="11" width="8" customWidth="1"/>
    <col min="12" max="12" width="11.7109375" customWidth="1"/>
  </cols>
  <sheetData>
    <row r="1" spans="1:12" x14ac:dyDescent="0.25">
      <c r="A1" s="16" t="s">
        <v>22</v>
      </c>
    </row>
    <row r="2" spans="1:12" ht="15.75" x14ac:dyDescent="0.25">
      <c r="A2" s="16" t="s">
        <v>23</v>
      </c>
      <c r="J2" s="37"/>
      <c r="K2" s="28"/>
      <c r="L2" s="28"/>
    </row>
    <row r="3" spans="1:12" x14ac:dyDescent="0.25">
      <c r="A3" s="16" t="s">
        <v>24</v>
      </c>
      <c r="J3" s="28"/>
      <c r="K3" s="28"/>
      <c r="L3" s="39"/>
    </row>
    <row r="4" spans="1:12" ht="18.75" x14ac:dyDescent="0.25">
      <c r="A4" s="82" t="s">
        <v>121</v>
      </c>
      <c r="B4" s="82"/>
      <c r="C4" s="82"/>
      <c r="D4" s="82"/>
      <c r="E4" s="82"/>
      <c r="F4" s="82"/>
      <c r="G4" s="82"/>
      <c r="H4" s="82"/>
      <c r="I4" s="82"/>
      <c r="J4" s="82"/>
      <c r="K4" s="82"/>
      <c r="L4" s="79"/>
    </row>
    <row r="5" spans="1:12" ht="18.75" x14ac:dyDescent="0.3">
      <c r="E5" s="17"/>
      <c r="I5" s="17"/>
      <c r="J5" s="17" t="s">
        <v>27</v>
      </c>
      <c r="L5" s="37"/>
    </row>
    <row r="6" spans="1:12" ht="18.75" x14ac:dyDescent="0.3">
      <c r="D6" s="31" t="s">
        <v>28</v>
      </c>
      <c r="E6" s="31"/>
      <c r="F6" s="31"/>
      <c r="G6" s="80"/>
      <c r="H6" s="17" t="s">
        <v>29</v>
      </c>
      <c r="I6" s="17"/>
      <c r="L6" s="28"/>
    </row>
    <row r="7" spans="1:12" ht="18.75" x14ac:dyDescent="0.3">
      <c r="B7" s="36"/>
      <c r="D7" s="80" t="s">
        <v>30</v>
      </c>
      <c r="E7" s="80"/>
      <c r="F7" s="83" t="s">
        <v>31</v>
      </c>
      <c r="G7" s="83"/>
      <c r="H7" s="83"/>
      <c r="I7" s="83" t="s">
        <v>32</v>
      </c>
      <c r="J7" s="83"/>
      <c r="K7" s="17"/>
      <c r="L7" s="40"/>
    </row>
    <row r="8" spans="1:12" ht="18.75" customHeight="1" x14ac:dyDescent="0.3">
      <c r="A8" s="83" t="s">
        <v>59</v>
      </c>
      <c r="B8" s="83"/>
      <c r="C8" s="83"/>
      <c r="D8" s="83"/>
      <c r="E8" s="83"/>
      <c r="F8" s="83"/>
      <c r="G8" s="83"/>
      <c r="H8" s="83"/>
      <c r="I8" s="83"/>
      <c r="J8" s="83"/>
      <c r="K8" s="83"/>
      <c r="L8" s="83"/>
    </row>
    <row r="9" spans="1:12" ht="9" customHeight="1" x14ac:dyDescent="0.3">
      <c r="A9" s="16"/>
      <c r="D9" s="80"/>
      <c r="E9" s="80"/>
      <c r="F9" s="80"/>
      <c r="G9" s="80"/>
      <c r="H9" s="80"/>
      <c r="I9" s="80"/>
      <c r="J9" s="80"/>
      <c r="K9" s="17"/>
      <c r="L9" s="17"/>
    </row>
    <row r="10" spans="1:12" ht="17.25" customHeight="1" x14ac:dyDescent="0.35">
      <c r="E10" s="89" t="s">
        <v>33</v>
      </c>
      <c r="F10" s="89"/>
      <c r="G10" s="81"/>
      <c r="H10" s="36"/>
    </row>
    <row r="11" spans="1:12" ht="7.5" customHeight="1" x14ac:dyDescent="0.35">
      <c r="E11" s="21"/>
      <c r="F11" s="21"/>
      <c r="G11" s="81"/>
    </row>
    <row r="12" spans="1:12" ht="15.75" x14ac:dyDescent="0.25">
      <c r="A12" s="1" t="s">
        <v>0</v>
      </c>
      <c r="B12" s="1" t="s">
        <v>1</v>
      </c>
      <c r="C12" s="25" t="s">
        <v>21</v>
      </c>
      <c r="D12" s="1" t="s">
        <v>20</v>
      </c>
      <c r="E12" s="1" t="s">
        <v>2</v>
      </c>
      <c r="F12" s="1" t="s">
        <v>3</v>
      </c>
      <c r="G12" s="27" t="s">
        <v>53</v>
      </c>
      <c r="H12" s="26" t="s">
        <v>9</v>
      </c>
      <c r="I12" s="1" t="s">
        <v>5</v>
      </c>
      <c r="J12" s="27" t="s">
        <v>4</v>
      </c>
      <c r="K12" s="1" t="s">
        <v>8</v>
      </c>
      <c r="L12" s="25" t="s">
        <v>6</v>
      </c>
    </row>
    <row r="13" spans="1:12" ht="21" customHeight="1" x14ac:dyDescent="0.25">
      <c r="A13" s="2">
        <v>1</v>
      </c>
      <c r="B13" s="19" t="s">
        <v>34</v>
      </c>
      <c r="C13" s="24" t="s">
        <v>49</v>
      </c>
      <c r="D13" s="20" t="s">
        <v>35</v>
      </c>
      <c r="E13" s="15">
        <v>15000</v>
      </c>
      <c r="F13" s="15">
        <v>44500</v>
      </c>
      <c r="G13" s="30">
        <v>13500</v>
      </c>
      <c r="H13" s="15"/>
      <c r="I13" s="15"/>
      <c r="J13" s="15"/>
      <c r="K13" s="32"/>
      <c r="L13" s="43"/>
    </row>
    <row r="14" spans="1:12" ht="21" customHeight="1" x14ac:dyDescent="0.25">
      <c r="A14" s="2">
        <v>2</v>
      </c>
      <c r="B14" s="19" t="s">
        <v>51</v>
      </c>
      <c r="C14" s="24" t="s">
        <v>50</v>
      </c>
      <c r="D14" s="20" t="s">
        <v>54</v>
      </c>
      <c r="E14" s="15">
        <v>15000</v>
      </c>
      <c r="F14" s="15">
        <v>20500</v>
      </c>
      <c r="G14" s="30">
        <v>10500</v>
      </c>
      <c r="H14" s="15"/>
      <c r="I14" s="15"/>
      <c r="J14" s="15"/>
      <c r="K14" s="32"/>
      <c r="L14" s="75"/>
    </row>
    <row r="15" spans="1:12" ht="21" customHeight="1" x14ac:dyDescent="0.25">
      <c r="A15" s="90" t="s">
        <v>7</v>
      </c>
      <c r="B15" s="90"/>
      <c r="C15" s="90"/>
      <c r="D15" s="90"/>
      <c r="E15" s="34">
        <f t="shared" ref="E15:J15" si="0">SUM(E13:E14)</f>
        <v>30000</v>
      </c>
      <c r="F15" s="34">
        <f t="shared" si="0"/>
        <v>65000</v>
      </c>
      <c r="G15" s="41">
        <f t="shared" si="0"/>
        <v>24000</v>
      </c>
      <c r="H15" s="41"/>
      <c r="I15" s="41"/>
      <c r="J15" s="41"/>
      <c r="K15" s="35"/>
      <c r="L15" s="35"/>
    </row>
    <row r="16" spans="1:12" ht="15.75" x14ac:dyDescent="0.25">
      <c r="A16" s="85" t="s">
        <v>52</v>
      </c>
      <c r="B16" s="85"/>
      <c r="C16" s="85"/>
      <c r="D16" s="85"/>
      <c r="E16" s="85"/>
      <c r="F16" s="85"/>
      <c r="G16" s="85"/>
      <c r="H16" s="85"/>
      <c r="I16" s="85"/>
      <c r="J16" s="29"/>
      <c r="K16" s="28"/>
      <c r="L16" s="28"/>
    </row>
    <row r="17" spans="1:12" ht="15.75" x14ac:dyDescent="0.25">
      <c r="A17" s="85" t="s">
        <v>122</v>
      </c>
      <c r="B17" s="85"/>
      <c r="C17" s="85"/>
      <c r="D17" s="85"/>
      <c r="E17" s="85"/>
      <c r="F17" s="85"/>
      <c r="G17" s="85"/>
      <c r="H17" s="85"/>
      <c r="I17" s="85"/>
      <c r="J17" s="29"/>
      <c r="K17" s="28"/>
      <c r="L17" s="28"/>
    </row>
    <row r="18" spans="1:12" ht="6" customHeight="1" x14ac:dyDescent="0.25">
      <c r="A18" s="36"/>
      <c r="J18" s="33"/>
      <c r="K18" s="28"/>
      <c r="L18" s="28"/>
    </row>
    <row r="19" spans="1:12" ht="2.25" customHeight="1" x14ac:dyDescent="0.25"/>
    <row r="20" spans="1:12" ht="15.75" x14ac:dyDescent="0.25">
      <c r="E20" s="37"/>
      <c r="F20" s="36"/>
    </row>
    <row r="21" spans="1:12" ht="15.75" x14ac:dyDescent="0.25">
      <c r="E21" s="37"/>
      <c r="F21" s="36"/>
    </row>
    <row r="22" spans="1:12" ht="15.75" x14ac:dyDescent="0.25">
      <c r="E22" s="37"/>
      <c r="F22" s="36"/>
    </row>
    <row r="23" spans="1:12" ht="15.75" x14ac:dyDescent="0.25">
      <c r="E23" s="37"/>
    </row>
    <row r="24" spans="1:12" ht="15.75" x14ac:dyDescent="0.25">
      <c r="E24" s="37"/>
    </row>
    <row r="25" spans="1:12" ht="15.75" x14ac:dyDescent="0.25">
      <c r="E25" s="37"/>
    </row>
    <row r="26" spans="1:12" ht="15.75" x14ac:dyDescent="0.25">
      <c r="E26" s="37"/>
    </row>
    <row r="27" spans="1:12" ht="15.75" x14ac:dyDescent="0.25">
      <c r="E27" s="37"/>
    </row>
    <row r="28" spans="1:12" ht="15.75" x14ac:dyDescent="0.25">
      <c r="E28" s="38"/>
    </row>
  </sheetData>
  <mergeCells count="8">
    <mergeCell ref="A16:I16"/>
    <mergeCell ref="A17:I17"/>
    <mergeCell ref="A4:K4"/>
    <mergeCell ref="F7:H7"/>
    <mergeCell ref="I7:J7"/>
    <mergeCell ref="A8:L8"/>
    <mergeCell ref="E10:F10"/>
    <mergeCell ref="A15:D15"/>
  </mergeCells>
  <printOptions horizontalCentered="1"/>
  <pageMargins left="0.11811023622047245" right="0.11811023622047245" top="0.19685039370078741" bottom="0.55118110236220474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view="pageLayout" topLeftCell="A4" workbookViewId="0">
      <selection activeCell="A13" sqref="A13:A17"/>
    </sheetView>
  </sheetViews>
  <sheetFormatPr baseColWidth="10" defaultRowHeight="15" x14ac:dyDescent="0.25"/>
  <cols>
    <col min="1" max="1" width="3.28515625" customWidth="1"/>
    <col min="2" max="2" width="26.5703125" customWidth="1"/>
    <col min="3" max="3" width="6.28515625" customWidth="1"/>
    <col min="4" max="4" width="18.5703125" customWidth="1"/>
    <col min="5" max="5" width="9.7109375" customWidth="1"/>
    <col min="6" max="6" width="10.85546875" customWidth="1"/>
    <col min="7" max="7" width="8.42578125" customWidth="1"/>
    <col min="8" max="8" width="12.5703125" customWidth="1"/>
    <col min="9" max="9" width="9.85546875" customWidth="1"/>
    <col min="10" max="10" width="14.42578125" customWidth="1"/>
    <col min="11" max="11" width="8" customWidth="1"/>
    <col min="12" max="12" width="11.7109375" customWidth="1"/>
  </cols>
  <sheetData>
    <row r="1" spans="1:12" x14ac:dyDescent="0.25">
      <c r="A1" s="16" t="s">
        <v>22</v>
      </c>
    </row>
    <row r="2" spans="1:12" ht="15.75" x14ac:dyDescent="0.25">
      <c r="A2" s="16" t="s">
        <v>23</v>
      </c>
      <c r="J2" s="37"/>
      <c r="K2" s="28"/>
      <c r="L2" s="28"/>
    </row>
    <row r="3" spans="1:12" x14ac:dyDescent="0.25">
      <c r="A3" s="16" t="s">
        <v>24</v>
      </c>
      <c r="J3" s="28"/>
      <c r="K3" s="28"/>
      <c r="L3" s="39"/>
    </row>
    <row r="4" spans="1:12" ht="18.75" x14ac:dyDescent="0.25">
      <c r="A4" s="82" t="s">
        <v>60</v>
      </c>
      <c r="B4" s="82"/>
      <c r="C4" s="82"/>
      <c r="D4" s="82"/>
      <c r="E4" s="82"/>
      <c r="F4" s="82"/>
      <c r="G4" s="82"/>
      <c r="H4" s="82"/>
      <c r="I4" s="82"/>
      <c r="J4" s="82"/>
      <c r="K4" s="82"/>
      <c r="L4" s="44"/>
    </row>
    <row r="5" spans="1:12" ht="18.75" x14ac:dyDescent="0.3">
      <c r="E5" s="17"/>
      <c r="I5" s="17"/>
      <c r="J5" s="17" t="s">
        <v>27</v>
      </c>
      <c r="L5" s="37"/>
    </row>
    <row r="6" spans="1:12" ht="18.75" x14ac:dyDescent="0.3">
      <c r="D6" s="31" t="s">
        <v>28</v>
      </c>
      <c r="E6" s="31"/>
      <c r="F6" s="31"/>
      <c r="G6" s="45"/>
      <c r="H6" s="17" t="s">
        <v>29</v>
      </c>
      <c r="I6" s="17"/>
      <c r="L6" s="28"/>
    </row>
    <row r="7" spans="1:12" ht="18.75" x14ac:dyDescent="0.3">
      <c r="B7" s="36"/>
      <c r="D7" s="45" t="s">
        <v>30</v>
      </c>
      <c r="E7" s="45"/>
      <c r="F7" s="83" t="s">
        <v>31</v>
      </c>
      <c r="G7" s="83"/>
      <c r="H7" s="83"/>
      <c r="I7" s="83" t="s">
        <v>32</v>
      </c>
      <c r="J7" s="83"/>
      <c r="K7" s="17"/>
      <c r="L7" s="40"/>
    </row>
    <row r="8" spans="1:12" ht="18.75" customHeight="1" x14ac:dyDescent="0.3">
      <c r="A8" s="83" t="s">
        <v>59</v>
      </c>
      <c r="B8" s="83"/>
      <c r="C8" s="83"/>
      <c r="D8" s="83"/>
      <c r="E8" s="83"/>
      <c r="F8" s="83"/>
      <c r="G8" s="83"/>
      <c r="H8" s="83"/>
      <c r="I8" s="83"/>
      <c r="J8" s="83"/>
      <c r="K8" s="83"/>
      <c r="L8" s="83"/>
    </row>
    <row r="9" spans="1:12" ht="9" customHeight="1" x14ac:dyDescent="0.3">
      <c r="A9" s="16"/>
      <c r="D9" s="45"/>
      <c r="E9" s="45"/>
      <c r="F9" s="45"/>
      <c r="G9" s="45"/>
      <c r="H9" s="45"/>
      <c r="I9" s="45"/>
      <c r="J9" s="45"/>
      <c r="K9" s="17"/>
      <c r="L9" s="17"/>
    </row>
    <row r="10" spans="1:12" ht="17.25" customHeight="1" x14ac:dyDescent="0.35">
      <c r="E10" s="89" t="s">
        <v>33</v>
      </c>
      <c r="F10" s="89"/>
      <c r="G10" s="46"/>
      <c r="H10" s="36"/>
    </row>
    <row r="11" spans="1:12" ht="7.5" customHeight="1" x14ac:dyDescent="0.35">
      <c r="E11" s="21"/>
      <c r="F11" s="21"/>
      <c r="G11" s="46"/>
    </row>
    <row r="12" spans="1:12" ht="15.75" x14ac:dyDescent="0.25">
      <c r="A12" s="1" t="s">
        <v>0</v>
      </c>
      <c r="B12" s="1" t="s">
        <v>1</v>
      </c>
      <c r="C12" s="25" t="s">
        <v>21</v>
      </c>
      <c r="D12" s="1" t="s">
        <v>20</v>
      </c>
      <c r="E12" s="1" t="s">
        <v>2</v>
      </c>
      <c r="F12" s="1" t="s">
        <v>3</v>
      </c>
      <c r="G12" s="27" t="s">
        <v>53</v>
      </c>
      <c r="H12" s="26" t="s">
        <v>9</v>
      </c>
      <c r="I12" s="1" t="s">
        <v>5</v>
      </c>
      <c r="J12" s="27" t="s">
        <v>4</v>
      </c>
      <c r="K12" s="1" t="s">
        <v>8</v>
      </c>
      <c r="L12" s="25" t="s">
        <v>6</v>
      </c>
    </row>
    <row r="13" spans="1:12" ht="21" customHeight="1" x14ac:dyDescent="0.25">
      <c r="A13" s="2">
        <v>1</v>
      </c>
      <c r="B13" s="22" t="s">
        <v>37</v>
      </c>
      <c r="C13" s="24" t="s">
        <v>46</v>
      </c>
      <c r="D13" s="20" t="s">
        <v>38</v>
      </c>
      <c r="E13" s="15">
        <v>15000</v>
      </c>
      <c r="F13" s="15">
        <v>21000</v>
      </c>
      <c r="G13" s="30">
        <v>9000</v>
      </c>
      <c r="H13" s="15">
        <v>15000</v>
      </c>
      <c r="I13" s="15"/>
      <c r="J13" s="15">
        <f>SUM(H13:I13)</f>
        <v>15000</v>
      </c>
      <c r="K13" s="32" t="s">
        <v>62</v>
      </c>
      <c r="L13" s="43" t="s">
        <v>55</v>
      </c>
    </row>
    <row r="14" spans="1:12" ht="21.75" customHeight="1" x14ac:dyDescent="0.25">
      <c r="A14" s="2">
        <v>2</v>
      </c>
      <c r="B14" s="19" t="s">
        <v>39</v>
      </c>
      <c r="C14" s="24" t="s">
        <v>47</v>
      </c>
      <c r="D14" s="20" t="s">
        <v>40</v>
      </c>
      <c r="E14" s="15">
        <v>15000</v>
      </c>
      <c r="F14" s="15">
        <v>83000</v>
      </c>
      <c r="G14" s="30">
        <v>19500</v>
      </c>
      <c r="H14" s="15">
        <v>15000</v>
      </c>
      <c r="I14" s="42"/>
      <c r="J14" s="15">
        <f t="shared" ref="J14:J17" si="0">SUM(H14:I14)</f>
        <v>15000</v>
      </c>
      <c r="K14" s="32" t="s">
        <v>62</v>
      </c>
      <c r="L14" s="43" t="s">
        <v>55</v>
      </c>
    </row>
    <row r="15" spans="1:12" ht="21" customHeight="1" x14ac:dyDescent="0.25">
      <c r="A15" s="2">
        <v>3</v>
      </c>
      <c r="B15" s="19" t="s">
        <v>36</v>
      </c>
      <c r="C15" s="24" t="s">
        <v>48</v>
      </c>
      <c r="D15" s="20" t="s">
        <v>58</v>
      </c>
      <c r="E15" s="15">
        <v>15000</v>
      </c>
      <c r="F15" s="15">
        <v>102500</v>
      </c>
      <c r="G15" s="30">
        <v>21000</v>
      </c>
      <c r="H15" s="15">
        <v>15000</v>
      </c>
      <c r="I15" s="15">
        <v>15000</v>
      </c>
      <c r="J15" s="15">
        <f t="shared" si="0"/>
        <v>30000</v>
      </c>
      <c r="K15" s="32" t="s">
        <v>62</v>
      </c>
      <c r="L15" s="43" t="s">
        <v>55</v>
      </c>
    </row>
    <row r="16" spans="1:12" ht="21" customHeight="1" x14ac:dyDescent="0.25">
      <c r="A16" s="2">
        <v>4</v>
      </c>
      <c r="B16" s="19" t="s">
        <v>34</v>
      </c>
      <c r="C16" s="24" t="s">
        <v>49</v>
      </c>
      <c r="D16" s="20" t="s">
        <v>35</v>
      </c>
      <c r="E16" s="15">
        <v>15000</v>
      </c>
      <c r="F16" s="15">
        <v>15000</v>
      </c>
      <c r="G16" s="30">
        <v>4500</v>
      </c>
      <c r="H16" s="15">
        <v>15000</v>
      </c>
      <c r="I16" s="15"/>
      <c r="J16" s="15">
        <f t="shared" si="0"/>
        <v>15000</v>
      </c>
      <c r="K16" s="32" t="s">
        <v>62</v>
      </c>
      <c r="L16" s="43" t="s">
        <v>55</v>
      </c>
    </row>
    <row r="17" spans="1:12" ht="21" customHeight="1" x14ac:dyDescent="0.25">
      <c r="A17" s="2">
        <v>5</v>
      </c>
      <c r="B17" s="19" t="s">
        <v>51</v>
      </c>
      <c r="C17" s="24" t="s">
        <v>50</v>
      </c>
      <c r="D17" s="20" t="s">
        <v>54</v>
      </c>
      <c r="E17" s="15">
        <v>15000</v>
      </c>
      <c r="F17" s="15"/>
      <c r="G17" s="30">
        <v>3000</v>
      </c>
      <c r="H17" s="15">
        <v>15000</v>
      </c>
      <c r="I17" s="15"/>
      <c r="J17" s="15">
        <f t="shared" si="0"/>
        <v>15000</v>
      </c>
      <c r="K17" s="32" t="s">
        <v>62</v>
      </c>
      <c r="L17" s="43" t="s">
        <v>55</v>
      </c>
    </row>
    <row r="18" spans="1:12" ht="21" customHeight="1" x14ac:dyDescent="0.25">
      <c r="A18" s="90" t="s">
        <v>7</v>
      </c>
      <c r="B18" s="90"/>
      <c r="C18" s="90"/>
      <c r="D18" s="90"/>
      <c r="E18" s="34">
        <f t="shared" ref="E18:J18" si="1">SUM(E13:E17)</f>
        <v>75000</v>
      </c>
      <c r="F18" s="34">
        <f t="shared" si="1"/>
        <v>221500</v>
      </c>
      <c r="G18" s="41">
        <f t="shared" si="1"/>
        <v>57000</v>
      </c>
      <c r="H18" s="34">
        <f t="shared" si="1"/>
        <v>75000</v>
      </c>
      <c r="I18" s="34">
        <f t="shared" si="1"/>
        <v>15000</v>
      </c>
      <c r="J18" s="34">
        <f t="shared" si="1"/>
        <v>90000</v>
      </c>
      <c r="K18" s="35" t="s">
        <v>63</v>
      </c>
      <c r="L18" s="35" t="s">
        <v>56</v>
      </c>
    </row>
    <row r="19" spans="1:12" ht="15.75" x14ac:dyDescent="0.25">
      <c r="A19" s="85" t="s">
        <v>52</v>
      </c>
      <c r="B19" s="85"/>
      <c r="C19" s="85"/>
      <c r="D19" s="85"/>
      <c r="E19" s="85"/>
      <c r="F19" s="85"/>
      <c r="G19" s="85"/>
      <c r="H19" s="85"/>
      <c r="I19" s="85"/>
      <c r="J19" s="29">
        <v>-11500</v>
      </c>
      <c r="K19" s="28"/>
      <c r="L19" s="28"/>
    </row>
    <row r="20" spans="1:12" ht="15.75" x14ac:dyDescent="0.25">
      <c r="A20" s="87" t="s">
        <v>61</v>
      </c>
      <c r="B20" s="87"/>
      <c r="C20" s="87"/>
      <c r="D20" s="87"/>
      <c r="E20" s="87"/>
      <c r="F20" s="87"/>
      <c r="G20" s="87"/>
      <c r="H20" s="87"/>
      <c r="I20" s="88"/>
      <c r="J20" s="29">
        <v>-27500</v>
      </c>
      <c r="K20" s="28"/>
      <c r="L20" s="28"/>
    </row>
    <row r="21" spans="1:12" ht="15.75" x14ac:dyDescent="0.25">
      <c r="A21" s="86" t="s">
        <v>57</v>
      </c>
      <c r="B21" s="86"/>
      <c r="C21" s="86"/>
      <c r="D21" s="86"/>
      <c r="E21" s="86"/>
      <c r="F21" s="86"/>
      <c r="G21" s="86"/>
      <c r="H21" s="86"/>
      <c r="I21" s="86"/>
      <c r="J21" s="29">
        <v>-50000</v>
      </c>
      <c r="K21" s="28"/>
      <c r="L21" s="28"/>
    </row>
    <row r="22" spans="1:12" ht="15.75" x14ac:dyDescent="0.25">
      <c r="A22" s="85" t="s">
        <v>64</v>
      </c>
      <c r="B22" s="85"/>
      <c r="C22" s="85"/>
      <c r="D22" s="85"/>
      <c r="E22" s="85"/>
      <c r="F22" s="85"/>
      <c r="G22" s="85"/>
      <c r="H22" s="85"/>
      <c r="I22" s="85"/>
      <c r="J22" s="29">
        <f>SUM(J18:J21)</f>
        <v>1000</v>
      </c>
      <c r="K22" s="28"/>
      <c r="L22" s="28"/>
    </row>
    <row r="23" spans="1:12" ht="6" customHeight="1" x14ac:dyDescent="0.25">
      <c r="A23" s="36"/>
      <c r="J23" s="33"/>
      <c r="K23" s="28"/>
      <c r="L23" s="28"/>
    </row>
    <row r="24" spans="1:12" ht="2.25" customHeight="1" x14ac:dyDescent="0.25"/>
    <row r="30" spans="1:12" ht="15.75" x14ac:dyDescent="0.25">
      <c r="E30" s="37"/>
    </row>
    <row r="31" spans="1:12" ht="15.75" x14ac:dyDescent="0.25">
      <c r="E31" s="37"/>
    </row>
    <row r="32" spans="1:12" ht="15.75" x14ac:dyDescent="0.25">
      <c r="E32" s="37"/>
    </row>
    <row r="33" spans="5:5" ht="15.75" x14ac:dyDescent="0.25">
      <c r="E33" s="37"/>
    </row>
    <row r="34" spans="5:5" ht="15.75" x14ac:dyDescent="0.25">
      <c r="E34" s="37"/>
    </row>
    <row r="35" spans="5:5" ht="15.75" x14ac:dyDescent="0.25">
      <c r="E35" s="37"/>
    </row>
    <row r="36" spans="5:5" ht="15.75" x14ac:dyDescent="0.25">
      <c r="E36" s="37"/>
    </row>
    <row r="37" spans="5:5" ht="15.75" x14ac:dyDescent="0.25">
      <c r="E37" s="37"/>
    </row>
    <row r="38" spans="5:5" ht="15.75" x14ac:dyDescent="0.25">
      <c r="E38" s="37"/>
    </row>
    <row r="39" spans="5:5" ht="15.75" x14ac:dyDescent="0.25">
      <c r="E39" s="38"/>
    </row>
  </sheetData>
  <mergeCells count="10">
    <mergeCell ref="A19:I19"/>
    <mergeCell ref="A21:I21"/>
    <mergeCell ref="A22:I22"/>
    <mergeCell ref="A20:I20"/>
    <mergeCell ref="A4:K4"/>
    <mergeCell ref="F7:H7"/>
    <mergeCell ref="I7:J7"/>
    <mergeCell ref="A8:L8"/>
    <mergeCell ref="E10:F10"/>
    <mergeCell ref="A18:D18"/>
  </mergeCells>
  <printOptions horizontalCentered="1"/>
  <pageMargins left="0.11811023622047245" right="0.11811023622047245" top="0.19685039370078741" bottom="0.55118110236220474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view="pageLayout" topLeftCell="A4" workbookViewId="0">
      <selection activeCell="A13" sqref="A13:A17"/>
    </sheetView>
  </sheetViews>
  <sheetFormatPr baseColWidth="10" defaultRowHeight="15" x14ac:dyDescent="0.25"/>
  <cols>
    <col min="1" max="1" width="3.28515625" customWidth="1"/>
    <col min="2" max="2" width="26.5703125" customWidth="1"/>
    <col min="3" max="3" width="6.28515625" customWidth="1"/>
    <col min="4" max="4" width="18.5703125" customWidth="1"/>
    <col min="5" max="5" width="9.7109375" customWidth="1"/>
    <col min="6" max="6" width="10.85546875" customWidth="1"/>
    <col min="7" max="7" width="8.42578125" customWidth="1"/>
    <col min="8" max="8" width="12.5703125" customWidth="1"/>
    <col min="9" max="9" width="9.85546875" customWidth="1"/>
    <col min="10" max="10" width="14.42578125" customWidth="1"/>
    <col min="11" max="11" width="8" customWidth="1"/>
    <col min="12" max="12" width="11.7109375" customWidth="1"/>
  </cols>
  <sheetData>
    <row r="1" spans="1:12" x14ac:dyDescent="0.25">
      <c r="A1" s="16" t="s">
        <v>22</v>
      </c>
    </row>
    <row r="2" spans="1:12" ht="15.75" x14ac:dyDescent="0.25">
      <c r="A2" s="16" t="s">
        <v>23</v>
      </c>
      <c r="J2" s="37"/>
      <c r="K2" s="28"/>
      <c r="L2" s="28"/>
    </row>
    <row r="3" spans="1:12" x14ac:dyDescent="0.25">
      <c r="A3" s="16" t="s">
        <v>24</v>
      </c>
      <c r="J3" s="28"/>
      <c r="K3" s="28"/>
      <c r="L3" s="39"/>
    </row>
    <row r="4" spans="1:12" ht="18.75" x14ac:dyDescent="0.25">
      <c r="A4" s="82" t="s">
        <v>65</v>
      </c>
      <c r="B4" s="82"/>
      <c r="C4" s="82"/>
      <c r="D4" s="82"/>
      <c r="E4" s="82"/>
      <c r="F4" s="82"/>
      <c r="G4" s="82"/>
      <c r="H4" s="82"/>
      <c r="I4" s="82"/>
      <c r="J4" s="82"/>
      <c r="K4" s="82"/>
      <c r="L4" s="47"/>
    </row>
    <row r="5" spans="1:12" ht="18.75" x14ac:dyDescent="0.3">
      <c r="E5" s="17"/>
      <c r="I5" s="17"/>
      <c r="J5" s="17" t="s">
        <v>27</v>
      </c>
      <c r="L5" s="37"/>
    </row>
    <row r="6" spans="1:12" ht="18.75" x14ac:dyDescent="0.3">
      <c r="D6" s="31" t="s">
        <v>28</v>
      </c>
      <c r="E6" s="31"/>
      <c r="F6" s="31"/>
      <c r="G6" s="48"/>
      <c r="H6" s="17" t="s">
        <v>29</v>
      </c>
      <c r="I6" s="17"/>
      <c r="L6" s="28"/>
    </row>
    <row r="7" spans="1:12" ht="18.75" x14ac:dyDescent="0.3">
      <c r="B7" s="36"/>
      <c r="D7" s="48" t="s">
        <v>30</v>
      </c>
      <c r="E7" s="48"/>
      <c r="F7" s="83" t="s">
        <v>31</v>
      </c>
      <c r="G7" s="83"/>
      <c r="H7" s="83"/>
      <c r="I7" s="83" t="s">
        <v>32</v>
      </c>
      <c r="J7" s="83"/>
      <c r="K7" s="17"/>
      <c r="L7" s="40"/>
    </row>
    <row r="8" spans="1:12" ht="18.75" customHeight="1" x14ac:dyDescent="0.3">
      <c r="A8" s="83" t="s">
        <v>59</v>
      </c>
      <c r="B8" s="83"/>
      <c r="C8" s="83"/>
      <c r="D8" s="83"/>
      <c r="E8" s="83"/>
      <c r="F8" s="83"/>
      <c r="G8" s="83"/>
      <c r="H8" s="83"/>
      <c r="I8" s="83"/>
      <c r="J8" s="83"/>
      <c r="K8" s="83"/>
      <c r="L8" s="83"/>
    </row>
    <row r="9" spans="1:12" ht="9" customHeight="1" x14ac:dyDescent="0.3">
      <c r="A9" s="16"/>
      <c r="D9" s="48"/>
      <c r="E9" s="48"/>
      <c r="F9" s="48"/>
      <c r="G9" s="48"/>
      <c r="H9" s="48"/>
      <c r="I9" s="48"/>
      <c r="J9" s="48"/>
      <c r="K9" s="17"/>
      <c r="L9" s="17"/>
    </row>
    <row r="10" spans="1:12" ht="17.25" customHeight="1" x14ac:dyDescent="0.35">
      <c r="E10" s="89" t="s">
        <v>33</v>
      </c>
      <c r="F10" s="89"/>
      <c r="G10" s="49"/>
      <c r="H10" s="36"/>
    </row>
    <row r="11" spans="1:12" ht="7.5" customHeight="1" x14ac:dyDescent="0.35">
      <c r="E11" s="21"/>
      <c r="F11" s="21"/>
      <c r="G11" s="49"/>
    </row>
    <row r="12" spans="1:12" ht="15.75" x14ac:dyDescent="0.25">
      <c r="A12" s="1" t="s">
        <v>0</v>
      </c>
      <c r="B12" s="1" t="s">
        <v>1</v>
      </c>
      <c r="C12" s="25" t="s">
        <v>21</v>
      </c>
      <c r="D12" s="1" t="s">
        <v>20</v>
      </c>
      <c r="E12" s="1" t="s">
        <v>2</v>
      </c>
      <c r="F12" s="1" t="s">
        <v>3</v>
      </c>
      <c r="G12" s="27" t="s">
        <v>53</v>
      </c>
      <c r="H12" s="26" t="s">
        <v>9</v>
      </c>
      <c r="I12" s="1" t="s">
        <v>5</v>
      </c>
      <c r="J12" s="27" t="s">
        <v>4</v>
      </c>
      <c r="K12" s="1" t="s">
        <v>8</v>
      </c>
      <c r="L12" s="25" t="s">
        <v>6</v>
      </c>
    </row>
    <row r="13" spans="1:12" ht="21" customHeight="1" x14ac:dyDescent="0.25">
      <c r="A13" s="2">
        <v>1</v>
      </c>
      <c r="B13" s="22" t="s">
        <v>37</v>
      </c>
      <c r="C13" s="24" t="s">
        <v>46</v>
      </c>
      <c r="D13" s="20" t="s">
        <v>38</v>
      </c>
      <c r="E13" s="15">
        <v>15000</v>
      </c>
      <c r="F13" s="15">
        <v>21000</v>
      </c>
      <c r="G13" s="30">
        <v>9000</v>
      </c>
      <c r="H13" s="15">
        <v>15000</v>
      </c>
      <c r="I13" s="15"/>
      <c r="J13" s="15">
        <f>SUM(H13:I13)</f>
        <v>15000</v>
      </c>
      <c r="K13" s="32" t="s">
        <v>66</v>
      </c>
      <c r="L13" s="43" t="s">
        <v>55</v>
      </c>
    </row>
    <row r="14" spans="1:12" ht="21.75" customHeight="1" x14ac:dyDescent="0.25">
      <c r="A14" s="2">
        <v>2</v>
      </c>
      <c r="B14" s="19" t="s">
        <v>39</v>
      </c>
      <c r="C14" s="24" t="s">
        <v>47</v>
      </c>
      <c r="D14" s="20" t="s">
        <v>40</v>
      </c>
      <c r="E14" s="15">
        <v>15000</v>
      </c>
      <c r="F14" s="15">
        <v>83000</v>
      </c>
      <c r="G14" s="30">
        <v>19500</v>
      </c>
      <c r="H14" s="15"/>
      <c r="I14" s="42"/>
      <c r="J14" s="15">
        <f t="shared" ref="J14:J17" si="0">SUM(H14:I14)</f>
        <v>0</v>
      </c>
      <c r="K14" s="32"/>
      <c r="L14" s="43"/>
    </row>
    <row r="15" spans="1:12" ht="21" customHeight="1" x14ac:dyDescent="0.25">
      <c r="A15" s="2">
        <v>3</v>
      </c>
      <c r="B15" s="19" t="s">
        <v>36</v>
      </c>
      <c r="C15" s="24" t="s">
        <v>48</v>
      </c>
      <c r="D15" s="20" t="s">
        <v>58</v>
      </c>
      <c r="E15" s="15">
        <v>15000</v>
      </c>
      <c r="F15" s="15">
        <v>102500</v>
      </c>
      <c r="G15" s="30">
        <v>21000</v>
      </c>
      <c r="H15" s="15"/>
      <c r="I15" s="15"/>
      <c r="J15" s="15"/>
      <c r="K15" s="32"/>
      <c r="L15" s="43"/>
    </row>
    <row r="16" spans="1:12" ht="21" customHeight="1" x14ac:dyDescent="0.25">
      <c r="A16" s="2">
        <v>4</v>
      </c>
      <c r="B16" s="19" t="s">
        <v>34</v>
      </c>
      <c r="C16" s="24" t="s">
        <v>49</v>
      </c>
      <c r="D16" s="20" t="s">
        <v>35</v>
      </c>
      <c r="E16" s="15">
        <v>15000</v>
      </c>
      <c r="F16" s="15">
        <v>15000</v>
      </c>
      <c r="G16" s="30">
        <v>4500</v>
      </c>
      <c r="H16" s="15"/>
      <c r="I16" s="15"/>
      <c r="J16" s="15"/>
      <c r="K16" s="32"/>
      <c r="L16" s="43"/>
    </row>
    <row r="17" spans="1:12" ht="21" customHeight="1" x14ac:dyDescent="0.25">
      <c r="A17" s="2">
        <v>5</v>
      </c>
      <c r="B17" s="19" t="s">
        <v>51</v>
      </c>
      <c r="C17" s="24" t="s">
        <v>50</v>
      </c>
      <c r="D17" s="20" t="s">
        <v>54</v>
      </c>
      <c r="E17" s="15">
        <v>15000</v>
      </c>
      <c r="F17" s="15"/>
      <c r="G17" s="30">
        <v>3000</v>
      </c>
      <c r="H17" s="15">
        <v>15000</v>
      </c>
      <c r="I17" s="15"/>
      <c r="J17" s="15">
        <f t="shared" si="0"/>
        <v>15000</v>
      </c>
      <c r="K17" s="32" t="s">
        <v>66</v>
      </c>
      <c r="L17" s="43" t="s">
        <v>55</v>
      </c>
    </row>
    <row r="18" spans="1:12" ht="21" customHeight="1" x14ac:dyDescent="0.25">
      <c r="A18" s="90" t="s">
        <v>7</v>
      </c>
      <c r="B18" s="90"/>
      <c r="C18" s="90"/>
      <c r="D18" s="90"/>
      <c r="E18" s="34">
        <f t="shared" ref="E18:J18" si="1">SUM(E13:E17)</f>
        <v>75000</v>
      </c>
      <c r="F18" s="34">
        <f t="shared" si="1"/>
        <v>221500</v>
      </c>
      <c r="G18" s="41">
        <f t="shared" si="1"/>
        <v>57000</v>
      </c>
      <c r="H18" s="34">
        <f t="shared" si="1"/>
        <v>30000</v>
      </c>
      <c r="I18" s="34">
        <f t="shared" si="1"/>
        <v>0</v>
      </c>
      <c r="J18" s="34">
        <f t="shared" si="1"/>
        <v>30000</v>
      </c>
      <c r="K18" s="35" t="s">
        <v>72</v>
      </c>
      <c r="L18" s="35" t="s">
        <v>56</v>
      </c>
    </row>
    <row r="19" spans="1:12" ht="15.75" x14ac:dyDescent="0.25">
      <c r="A19" s="85" t="s">
        <v>52</v>
      </c>
      <c r="B19" s="85"/>
      <c r="C19" s="85"/>
      <c r="D19" s="85"/>
      <c r="E19" s="85"/>
      <c r="F19" s="85"/>
      <c r="G19" s="85"/>
      <c r="H19" s="85"/>
      <c r="I19" s="85"/>
      <c r="J19" s="29">
        <f>-J18*0.1</f>
        <v>-3000</v>
      </c>
      <c r="K19" s="28"/>
      <c r="L19" s="28"/>
    </row>
    <row r="20" spans="1:12" ht="15.75" x14ac:dyDescent="0.25">
      <c r="A20" s="86" t="s">
        <v>57</v>
      </c>
      <c r="B20" s="86"/>
      <c r="C20" s="86"/>
      <c r="D20" s="86"/>
      <c r="E20" s="86"/>
      <c r="F20" s="86"/>
      <c r="G20" s="86"/>
      <c r="H20" s="86"/>
      <c r="I20" s="86"/>
      <c r="J20" s="29">
        <v>-50000</v>
      </c>
      <c r="K20" s="28"/>
      <c r="L20" s="28"/>
    </row>
    <row r="21" spans="1:12" ht="15.75" x14ac:dyDescent="0.25">
      <c r="A21" s="85" t="s">
        <v>67</v>
      </c>
      <c r="B21" s="85"/>
      <c r="C21" s="85"/>
      <c r="D21" s="85"/>
      <c r="E21" s="85"/>
      <c r="F21" s="85"/>
      <c r="G21" s="85"/>
      <c r="H21" s="85"/>
      <c r="I21" s="85"/>
      <c r="J21" s="29">
        <f>SUM(J18:J20)</f>
        <v>-23000</v>
      </c>
      <c r="K21" s="28"/>
      <c r="L21" s="28"/>
    </row>
    <row r="22" spans="1:12" ht="6" customHeight="1" x14ac:dyDescent="0.25">
      <c r="A22" s="36"/>
      <c r="J22" s="33"/>
      <c r="K22" s="28"/>
      <c r="L22" s="28"/>
    </row>
    <row r="23" spans="1:12" ht="2.25" customHeight="1" x14ac:dyDescent="0.25"/>
    <row r="24" spans="1:12" ht="15.75" x14ac:dyDescent="0.25">
      <c r="A24" s="91" t="s">
        <v>68</v>
      </c>
      <c r="B24" s="91"/>
      <c r="C24" s="91"/>
      <c r="D24" s="91"/>
      <c r="E24" s="91"/>
      <c r="F24" s="91"/>
      <c r="G24" s="91"/>
      <c r="H24" s="91"/>
      <c r="I24" s="91"/>
      <c r="J24" s="29">
        <v>-12000</v>
      </c>
    </row>
    <row r="25" spans="1:12" ht="15.75" x14ac:dyDescent="0.25">
      <c r="A25" s="91" t="s">
        <v>69</v>
      </c>
      <c r="B25" s="91"/>
      <c r="C25" s="91"/>
      <c r="D25" s="91"/>
      <c r="E25" s="91"/>
      <c r="F25" s="91"/>
      <c r="G25" s="91"/>
      <c r="H25" s="91"/>
      <c r="I25" s="91"/>
      <c r="J25" s="29">
        <v>-20000</v>
      </c>
    </row>
    <row r="26" spans="1:12" ht="15.75" x14ac:dyDescent="0.25">
      <c r="A26" s="91" t="s">
        <v>70</v>
      </c>
      <c r="B26" s="91"/>
      <c r="C26" s="91"/>
      <c r="D26" s="91"/>
      <c r="E26" s="91"/>
      <c r="F26" s="91"/>
      <c r="G26" s="91"/>
      <c r="H26" s="91"/>
      <c r="I26" s="91"/>
      <c r="J26" s="29">
        <v>-15000</v>
      </c>
    </row>
    <row r="27" spans="1:12" ht="21" customHeight="1" x14ac:dyDescent="0.35">
      <c r="A27" s="92" t="s">
        <v>71</v>
      </c>
      <c r="B27" s="92"/>
      <c r="C27" s="92"/>
      <c r="D27" s="92"/>
      <c r="E27" s="92"/>
      <c r="F27" s="92"/>
      <c r="G27" s="92"/>
      <c r="H27" s="92"/>
      <c r="I27" s="92"/>
      <c r="J27" s="50">
        <f>SUM(J21:J26)</f>
        <v>-70000</v>
      </c>
    </row>
    <row r="29" spans="1:12" ht="15.75" x14ac:dyDescent="0.25">
      <c r="E29" s="37"/>
    </row>
    <row r="30" spans="1:12" ht="15.75" x14ac:dyDescent="0.25">
      <c r="E30" s="37"/>
    </row>
    <row r="31" spans="1:12" ht="15.75" x14ac:dyDescent="0.25">
      <c r="E31" s="37"/>
    </row>
    <row r="32" spans="1:12" ht="15.75" x14ac:dyDescent="0.25">
      <c r="E32" s="37"/>
    </row>
    <row r="33" spans="5:5" ht="15.75" x14ac:dyDescent="0.25">
      <c r="E33" s="37"/>
    </row>
    <row r="34" spans="5:5" ht="15.75" x14ac:dyDescent="0.25">
      <c r="E34" s="37"/>
    </row>
    <row r="35" spans="5:5" ht="15.75" x14ac:dyDescent="0.25">
      <c r="E35" s="37"/>
    </row>
    <row r="36" spans="5:5" ht="15.75" x14ac:dyDescent="0.25">
      <c r="E36" s="37"/>
    </row>
    <row r="37" spans="5:5" ht="15.75" x14ac:dyDescent="0.25">
      <c r="E37" s="37"/>
    </row>
    <row r="38" spans="5:5" ht="15.75" x14ac:dyDescent="0.25">
      <c r="E38" s="38"/>
    </row>
  </sheetData>
  <mergeCells count="13">
    <mergeCell ref="A18:D18"/>
    <mergeCell ref="A4:K4"/>
    <mergeCell ref="F7:H7"/>
    <mergeCell ref="I7:J7"/>
    <mergeCell ref="A8:L8"/>
    <mergeCell ref="E10:F10"/>
    <mergeCell ref="A26:I26"/>
    <mergeCell ref="A27:I27"/>
    <mergeCell ref="A19:I19"/>
    <mergeCell ref="A20:I20"/>
    <mergeCell ref="A21:I21"/>
    <mergeCell ref="A24:I24"/>
    <mergeCell ref="A25:I25"/>
  </mergeCells>
  <printOptions horizontalCentered="1"/>
  <pageMargins left="0.11811023622047245" right="0.11811023622047245" top="0.19685039370078741" bottom="0.55118110236220474" header="0.31496062992125984" footer="0.31496062992125984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view="pageLayout" topLeftCell="A4" workbookViewId="0">
      <selection activeCell="D28" sqref="D28"/>
    </sheetView>
  </sheetViews>
  <sheetFormatPr baseColWidth="10" defaultRowHeight="15" x14ac:dyDescent="0.25"/>
  <cols>
    <col min="1" max="1" width="3.28515625" customWidth="1"/>
    <col min="2" max="2" width="26.5703125" customWidth="1"/>
    <col min="3" max="3" width="6.28515625" customWidth="1"/>
    <col min="4" max="4" width="18.5703125" customWidth="1"/>
    <col min="5" max="5" width="9.7109375" customWidth="1"/>
    <col min="6" max="6" width="10.85546875" customWidth="1"/>
    <col min="7" max="7" width="8.42578125" customWidth="1"/>
    <col min="8" max="8" width="12.5703125" customWidth="1"/>
    <col min="9" max="9" width="9.85546875" customWidth="1"/>
    <col min="10" max="10" width="14.42578125" customWidth="1"/>
    <col min="11" max="11" width="8" customWidth="1"/>
    <col min="12" max="12" width="11.7109375" customWidth="1"/>
  </cols>
  <sheetData>
    <row r="1" spans="1:12" x14ac:dyDescent="0.25">
      <c r="A1" s="16" t="s">
        <v>22</v>
      </c>
    </row>
    <row r="2" spans="1:12" ht="15.75" x14ac:dyDescent="0.25">
      <c r="A2" s="16" t="s">
        <v>23</v>
      </c>
      <c r="J2" s="37"/>
      <c r="K2" s="28"/>
      <c r="L2" s="28"/>
    </row>
    <row r="3" spans="1:12" x14ac:dyDescent="0.25">
      <c r="A3" s="16" t="s">
        <v>24</v>
      </c>
      <c r="J3" s="28"/>
      <c r="K3" s="28"/>
      <c r="L3" s="39"/>
    </row>
    <row r="4" spans="1:12" ht="18.75" x14ac:dyDescent="0.25">
      <c r="A4" s="82" t="s">
        <v>73</v>
      </c>
      <c r="B4" s="82"/>
      <c r="C4" s="82"/>
      <c r="D4" s="82"/>
      <c r="E4" s="82"/>
      <c r="F4" s="82"/>
      <c r="G4" s="82"/>
      <c r="H4" s="82"/>
      <c r="I4" s="82"/>
      <c r="J4" s="82"/>
      <c r="K4" s="82"/>
      <c r="L4" s="51"/>
    </row>
    <row r="5" spans="1:12" ht="18.75" x14ac:dyDescent="0.3">
      <c r="E5" s="17"/>
      <c r="I5" s="17"/>
      <c r="J5" s="17" t="s">
        <v>27</v>
      </c>
      <c r="L5" s="37"/>
    </row>
    <row r="6" spans="1:12" ht="18.75" x14ac:dyDescent="0.3">
      <c r="D6" s="31" t="s">
        <v>28</v>
      </c>
      <c r="E6" s="31"/>
      <c r="F6" s="31"/>
      <c r="G6" s="52"/>
      <c r="H6" s="17" t="s">
        <v>29</v>
      </c>
      <c r="I6" s="17"/>
      <c r="L6" s="28"/>
    </row>
    <row r="7" spans="1:12" ht="18.75" x14ac:dyDescent="0.3">
      <c r="B7" s="36"/>
      <c r="D7" s="52" t="s">
        <v>30</v>
      </c>
      <c r="E7" s="52"/>
      <c r="F7" s="83" t="s">
        <v>31</v>
      </c>
      <c r="G7" s="83"/>
      <c r="H7" s="83"/>
      <c r="I7" s="83" t="s">
        <v>32</v>
      </c>
      <c r="J7" s="83"/>
      <c r="K7" s="17"/>
      <c r="L7" s="40"/>
    </row>
    <row r="8" spans="1:12" ht="18.75" customHeight="1" x14ac:dyDescent="0.3">
      <c r="A8" s="83" t="s">
        <v>59</v>
      </c>
      <c r="B8" s="83"/>
      <c r="C8" s="83"/>
      <c r="D8" s="83"/>
      <c r="E8" s="83"/>
      <c r="F8" s="83"/>
      <c r="G8" s="83"/>
      <c r="H8" s="83"/>
      <c r="I8" s="83"/>
      <c r="J8" s="83"/>
      <c r="K8" s="83"/>
      <c r="L8" s="83"/>
    </row>
    <row r="9" spans="1:12" ht="9" customHeight="1" x14ac:dyDescent="0.3">
      <c r="A9" s="16"/>
      <c r="D9" s="52"/>
      <c r="E9" s="52"/>
      <c r="F9" s="52"/>
      <c r="G9" s="52"/>
      <c r="H9" s="52"/>
      <c r="I9" s="52"/>
      <c r="J9" s="52"/>
      <c r="K9" s="17"/>
      <c r="L9" s="17"/>
    </row>
    <row r="10" spans="1:12" ht="17.25" customHeight="1" x14ac:dyDescent="0.35">
      <c r="E10" s="89" t="s">
        <v>33</v>
      </c>
      <c r="F10" s="89"/>
      <c r="G10" s="53"/>
      <c r="H10" s="36"/>
    </row>
    <row r="11" spans="1:12" ht="7.5" customHeight="1" x14ac:dyDescent="0.35">
      <c r="E11" s="21"/>
      <c r="F11" s="21"/>
      <c r="G11" s="53"/>
    </row>
    <row r="12" spans="1:12" ht="15.75" x14ac:dyDescent="0.25">
      <c r="A12" s="1" t="s">
        <v>0</v>
      </c>
      <c r="B12" s="1" t="s">
        <v>1</v>
      </c>
      <c r="C12" s="25" t="s">
        <v>21</v>
      </c>
      <c r="D12" s="1" t="s">
        <v>20</v>
      </c>
      <c r="E12" s="1" t="s">
        <v>2</v>
      </c>
      <c r="F12" s="1" t="s">
        <v>3</v>
      </c>
      <c r="G12" s="27" t="s">
        <v>53</v>
      </c>
      <c r="H12" s="26" t="s">
        <v>9</v>
      </c>
      <c r="I12" s="1" t="s">
        <v>5</v>
      </c>
      <c r="J12" s="27" t="s">
        <v>4</v>
      </c>
      <c r="K12" s="1" t="s">
        <v>8</v>
      </c>
      <c r="L12" s="25" t="s">
        <v>6</v>
      </c>
    </row>
    <row r="13" spans="1:12" ht="21" customHeight="1" x14ac:dyDescent="0.25">
      <c r="A13" s="2">
        <v>1</v>
      </c>
      <c r="B13" s="22" t="s">
        <v>37</v>
      </c>
      <c r="C13" s="24" t="s">
        <v>46</v>
      </c>
      <c r="D13" s="20" t="s">
        <v>38</v>
      </c>
      <c r="E13" s="15">
        <v>15000</v>
      </c>
      <c r="F13" s="15">
        <v>21000</v>
      </c>
      <c r="G13" s="30">
        <v>10500</v>
      </c>
      <c r="H13" s="15">
        <v>15000</v>
      </c>
      <c r="I13" s="15"/>
      <c r="J13" s="15">
        <f>SUM(H13:I13)</f>
        <v>15000</v>
      </c>
      <c r="K13" s="32" t="s">
        <v>75</v>
      </c>
      <c r="L13" s="43" t="s">
        <v>55</v>
      </c>
    </row>
    <row r="14" spans="1:12" ht="21.75" customHeight="1" x14ac:dyDescent="0.25">
      <c r="A14" s="2">
        <v>2</v>
      </c>
      <c r="B14" s="19" t="s">
        <v>39</v>
      </c>
      <c r="C14" s="24" t="s">
        <v>47</v>
      </c>
      <c r="D14" s="20" t="s">
        <v>40</v>
      </c>
      <c r="E14" s="15">
        <v>15000</v>
      </c>
      <c r="F14" s="15">
        <v>99500</v>
      </c>
      <c r="G14" s="30">
        <v>19500</v>
      </c>
      <c r="H14" s="15"/>
      <c r="I14" s="42"/>
      <c r="J14" s="15">
        <f t="shared" ref="J14:J17" si="0">SUM(H14:I14)</f>
        <v>0</v>
      </c>
      <c r="K14" s="32"/>
      <c r="L14" s="43"/>
    </row>
    <row r="15" spans="1:12" ht="21" customHeight="1" x14ac:dyDescent="0.25">
      <c r="A15" s="2">
        <v>3</v>
      </c>
      <c r="B15" s="19" t="s">
        <v>36</v>
      </c>
      <c r="C15" s="24" t="s">
        <v>48</v>
      </c>
      <c r="D15" s="20" t="s">
        <v>58</v>
      </c>
      <c r="E15" s="15">
        <v>15000</v>
      </c>
      <c r="F15" s="15">
        <v>119000</v>
      </c>
      <c r="G15" s="30">
        <v>21000</v>
      </c>
      <c r="H15" s="15"/>
      <c r="I15" s="15"/>
      <c r="J15" s="15">
        <f t="shared" si="0"/>
        <v>0</v>
      </c>
      <c r="K15" s="32"/>
      <c r="L15" s="43"/>
    </row>
    <row r="16" spans="1:12" ht="21" customHeight="1" x14ac:dyDescent="0.25">
      <c r="A16" s="2">
        <v>4</v>
      </c>
      <c r="B16" s="19" t="s">
        <v>34</v>
      </c>
      <c r="C16" s="24" t="s">
        <v>49</v>
      </c>
      <c r="D16" s="20" t="s">
        <v>35</v>
      </c>
      <c r="E16" s="15">
        <v>15000</v>
      </c>
      <c r="F16" s="15">
        <v>36000</v>
      </c>
      <c r="G16" s="30">
        <v>6000</v>
      </c>
      <c r="H16" s="15"/>
      <c r="I16" s="15">
        <v>15000</v>
      </c>
      <c r="J16" s="15">
        <f t="shared" si="0"/>
        <v>15000</v>
      </c>
      <c r="K16" s="32"/>
      <c r="L16" s="43" t="s">
        <v>74</v>
      </c>
    </row>
    <row r="17" spans="1:12" ht="21" customHeight="1" x14ac:dyDescent="0.25">
      <c r="A17" s="2">
        <v>5</v>
      </c>
      <c r="B17" s="19" t="s">
        <v>51</v>
      </c>
      <c r="C17" s="24" t="s">
        <v>50</v>
      </c>
      <c r="D17" s="20" t="s">
        <v>54</v>
      </c>
      <c r="E17" s="15">
        <v>15000</v>
      </c>
      <c r="F17" s="15"/>
      <c r="G17" s="30">
        <v>4500</v>
      </c>
      <c r="H17" s="15">
        <v>15000</v>
      </c>
      <c r="I17" s="15"/>
      <c r="J17" s="15">
        <f t="shared" si="0"/>
        <v>15000</v>
      </c>
      <c r="K17" s="32" t="s">
        <v>75</v>
      </c>
      <c r="L17" s="43" t="s">
        <v>55</v>
      </c>
    </row>
    <row r="18" spans="1:12" ht="21" customHeight="1" x14ac:dyDescent="0.25">
      <c r="A18" s="90" t="s">
        <v>7</v>
      </c>
      <c r="B18" s="90"/>
      <c r="C18" s="90"/>
      <c r="D18" s="90"/>
      <c r="E18" s="34">
        <f t="shared" ref="E18:J18" si="1">SUM(E13:E17)</f>
        <v>75000</v>
      </c>
      <c r="F18" s="34">
        <f t="shared" si="1"/>
        <v>275500</v>
      </c>
      <c r="G18" s="41">
        <f t="shared" si="1"/>
        <v>61500</v>
      </c>
      <c r="H18" s="41">
        <f t="shared" si="1"/>
        <v>30000</v>
      </c>
      <c r="I18" s="41">
        <f t="shared" si="1"/>
        <v>15000</v>
      </c>
      <c r="J18" s="41">
        <f t="shared" si="1"/>
        <v>45000</v>
      </c>
      <c r="K18" s="35" t="s">
        <v>77</v>
      </c>
      <c r="L18" s="35" t="s">
        <v>56</v>
      </c>
    </row>
    <row r="19" spans="1:12" ht="15.75" x14ac:dyDescent="0.25">
      <c r="A19" s="85" t="s">
        <v>52</v>
      </c>
      <c r="B19" s="85"/>
      <c r="C19" s="85"/>
      <c r="D19" s="85"/>
      <c r="E19" s="85"/>
      <c r="F19" s="85"/>
      <c r="G19" s="85"/>
      <c r="H19" s="85"/>
      <c r="I19" s="85"/>
      <c r="J19" s="29">
        <f>-J18*0.1</f>
        <v>-4500</v>
      </c>
      <c r="K19" s="28"/>
      <c r="L19" s="28"/>
    </row>
    <row r="20" spans="1:12" ht="15.75" x14ac:dyDescent="0.25">
      <c r="A20" s="86" t="s">
        <v>57</v>
      </c>
      <c r="B20" s="86"/>
      <c r="C20" s="86"/>
      <c r="D20" s="86"/>
      <c r="E20" s="86"/>
      <c r="F20" s="86"/>
      <c r="G20" s="86"/>
      <c r="H20" s="86"/>
      <c r="I20" s="86"/>
      <c r="J20" s="29"/>
      <c r="K20" s="28"/>
      <c r="L20" s="28"/>
    </row>
    <row r="21" spans="1:12" ht="15.75" x14ac:dyDescent="0.25">
      <c r="A21" s="85" t="s">
        <v>76</v>
      </c>
      <c r="B21" s="85"/>
      <c r="C21" s="85"/>
      <c r="D21" s="85"/>
      <c r="E21" s="85"/>
      <c r="F21" s="85"/>
      <c r="G21" s="85"/>
      <c r="H21" s="85"/>
      <c r="I21" s="85"/>
      <c r="J21" s="29">
        <f>SUM(J18:J20)</f>
        <v>40500</v>
      </c>
      <c r="K21" s="28"/>
      <c r="L21" s="28"/>
    </row>
    <row r="22" spans="1:12" ht="6" customHeight="1" x14ac:dyDescent="0.25">
      <c r="A22" s="36"/>
      <c r="J22" s="33"/>
      <c r="K22" s="28"/>
      <c r="L22" s="28"/>
    </row>
    <row r="23" spans="1:12" ht="2.25" customHeight="1" x14ac:dyDescent="0.25"/>
    <row r="25" spans="1:12" ht="15.75" x14ac:dyDescent="0.25">
      <c r="E25" s="37"/>
    </row>
    <row r="26" spans="1:12" ht="15.75" x14ac:dyDescent="0.25">
      <c r="E26" s="37"/>
    </row>
    <row r="27" spans="1:12" ht="15.75" x14ac:dyDescent="0.25">
      <c r="E27" s="37"/>
    </row>
    <row r="28" spans="1:12" ht="15.75" x14ac:dyDescent="0.25">
      <c r="E28" s="37"/>
    </row>
    <row r="29" spans="1:12" ht="15.75" x14ac:dyDescent="0.25">
      <c r="E29" s="37"/>
    </row>
    <row r="30" spans="1:12" ht="15.75" x14ac:dyDescent="0.25">
      <c r="E30" s="37"/>
    </row>
    <row r="31" spans="1:12" ht="15.75" x14ac:dyDescent="0.25">
      <c r="E31" s="37"/>
    </row>
    <row r="32" spans="1:12" ht="15.75" x14ac:dyDescent="0.25">
      <c r="E32" s="37"/>
    </row>
    <row r="33" spans="5:5" ht="15.75" x14ac:dyDescent="0.25">
      <c r="E33" s="37"/>
    </row>
    <row r="34" spans="5:5" ht="15.75" x14ac:dyDescent="0.25">
      <c r="E34" s="38"/>
    </row>
  </sheetData>
  <mergeCells count="9">
    <mergeCell ref="A19:I19"/>
    <mergeCell ref="A20:I20"/>
    <mergeCell ref="A21:I21"/>
    <mergeCell ref="A18:D18"/>
    <mergeCell ref="A4:K4"/>
    <mergeCell ref="F7:H7"/>
    <mergeCell ref="I7:J7"/>
    <mergeCell ref="A8:L8"/>
    <mergeCell ref="E10:F10"/>
  </mergeCells>
  <printOptions horizontalCentered="1"/>
  <pageMargins left="0.11811023622047245" right="0.11811023622047245" top="0.19685039370078741" bottom="0.55118110236220474" header="0.31496062992125984" footer="0.31496062992125984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view="pageLayout" workbookViewId="0">
      <selection activeCell="J21" sqref="J21"/>
    </sheetView>
  </sheetViews>
  <sheetFormatPr baseColWidth="10" defaultRowHeight="15" x14ac:dyDescent="0.25"/>
  <cols>
    <col min="1" max="1" width="3.28515625" customWidth="1"/>
    <col min="2" max="2" width="26.5703125" customWidth="1"/>
    <col min="3" max="3" width="6.28515625" customWidth="1"/>
    <col min="4" max="4" width="18.5703125" customWidth="1"/>
    <col min="5" max="5" width="9.7109375" customWidth="1"/>
    <col min="6" max="6" width="10.85546875" customWidth="1"/>
    <col min="7" max="7" width="8.42578125" customWidth="1"/>
    <col min="8" max="8" width="12.5703125" customWidth="1"/>
    <col min="9" max="9" width="9.85546875" customWidth="1"/>
    <col min="10" max="10" width="14.42578125" customWidth="1"/>
    <col min="11" max="11" width="8" customWidth="1"/>
    <col min="12" max="12" width="11.7109375" customWidth="1"/>
  </cols>
  <sheetData>
    <row r="1" spans="1:12" x14ac:dyDescent="0.25">
      <c r="A1" s="16" t="s">
        <v>22</v>
      </c>
    </row>
    <row r="2" spans="1:12" ht="15.75" x14ac:dyDescent="0.25">
      <c r="A2" s="16" t="s">
        <v>23</v>
      </c>
      <c r="J2" s="37"/>
      <c r="K2" s="28"/>
      <c r="L2" s="28"/>
    </row>
    <row r="3" spans="1:12" x14ac:dyDescent="0.25">
      <c r="A3" s="16" t="s">
        <v>24</v>
      </c>
      <c r="J3" s="28"/>
      <c r="K3" s="28"/>
      <c r="L3" s="39"/>
    </row>
    <row r="4" spans="1:12" ht="18.75" x14ac:dyDescent="0.25">
      <c r="A4" s="82" t="s">
        <v>78</v>
      </c>
      <c r="B4" s="82"/>
      <c r="C4" s="82"/>
      <c r="D4" s="82"/>
      <c r="E4" s="82"/>
      <c r="F4" s="82"/>
      <c r="G4" s="82"/>
      <c r="H4" s="82"/>
      <c r="I4" s="82"/>
      <c r="J4" s="82"/>
      <c r="K4" s="82"/>
      <c r="L4" s="54"/>
    </row>
    <row r="5" spans="1:12" ht="18.75" x14ac:dyDescent="0.3">
      <c r="E5" s="17"/>
      <c r="I5" s="17"/>
      <c r="J5" s="17" t="s">
        <v>27</v>
      </c>
      <c r="L5" s="37"/>
    </row>
    <row r="6" spans="1:12" ht="18.75" x14ac:dyDescent="0.3">
      <c r="D6" s="31" t="s">
        <v>28</v>
      </c>
      <c r="E6" s="31"/>
      <c r="F6" s="31"/>
      <c r="G6" s="55"/>
      <c r="H6" s="17" t="s">
        <v>29</v>
      </c>
      <c r="I6" s="17"/>
      <c r="L6" s="28"/>
    </row>
    <row r="7" spans="1:12" ht="18.75" x14ac:dyDescent="0.3">
      <c r="B7" s="36"/>
      <c r="D7" s="55" t="s">
        <v>30</v>
      </c>
      <c r="E7" s="55"/>
      <c r="F7" s="83" t="s">
        <v>31</v>
      </c>
      <c r="G7" s="83"/>
      <c r="H7" s="83"/>
      <c r="I7" s="83" t="s">
        <v>32</v>
      </c>
      <c r="J7" s="83"/>
      <c r="K7" s="17"/>
      <c r="L7" s="40"/>
    </row>
    <row r="8" spans="1:12" ht="18.75" customHeight="1" x14ac:dyDescent="0.3">
      <c r="A8" s="83" t="s">
        <v>59</v>
      </c>
      <c r="B8" s="83"/>
      <c r="C8" s="83"/>
      <c r="D8" s="83"/>
      <c r="E8" s="83"/>
      <c r="F8" s="83"/>
      <c r="G8" s="83"/>
      <c r="H8" s="83"/>
      <c r="I8" s="83"/>
      <c r="J8" s="83"/>
      <c r="K8" s="83"/>
      <c r="L8" s="83"/>
    </row>
    <row r="9" spans="1:12" ht="9" customHeight="1" x14ac:dyDescent="0.3">
      <c r="A9" s="16"/>
      <c r="D9" s="55"/>
      <c r="E9" s="55"/>
      <c r="F9" s="55"/>
      <c r="G9" s="55"/>
      <c r="H9" s="55"/>
      <c r="I9" s="55"/>
      <c r="J9" s="55"/>
      <c r="K9" s="17"/>
      <c r="L9" s="17"/>
    </row>
    <row r="10" spans="1:12" ht="17.25" customHeight="1" x14ac:dyDescent="0.35">
      <c r="E10" s="89" t="s">
        <v>33</v>
      </c>
      <c r="F10" s="89"/>
      <c r="G10" s="56"/>
      <c r="H10" s="36"/>
    </row>
    <row r="11" spans="1:12" ht="7.5" customHeight="1" x14ac:dyDescent="0.35">
      <c r="E11" s="21"/>
      <c r="F11" s="21"/>
      <c r="G11" s="56"/>
    </row>
    <row r="12" spans="1:12" ht="15.75" x14ac:dyDescent="0.25">
      <c r="A12" s="1" t="s">
        <v>0</v>
      </c>
      <c r="B12" s="1" t="s">
        <v>1</v>
      </c>
      <c r="C12" s="25" t="s">
        <v>21</v>
      </c>
      <c r="D12" s="1" t="s">
        <v>20</v>
      </c>
      <c r="E12" s="1" t="s">
        <v>2</v>
      </c>
      <c r="F12" s="1" t="s">
        <v>3</v>
      </c>
      <c r="G12" s="27" t="s">
        <v>53</v>
      </c>
      <c r="H12" s="26" t="s">
        <v>9</v>
      </c>
      <c r="I12" s="1" t="s">
        <v>5</v>
      </c>
      <c r="J12" s="27" t="s">
        <v>4</v>
      </c>
      <c r="K12" s="1" t="s">
        <v>8</v>
      </c>
      <c r="L12" s="25" t="s">
        <v>6</v>
      </c>
    </row>
    <row r="13" spans="1:12" ht="21" customHeight="1" x14ac:dyDescent="0.25">
      <c r="A13" s="2">
        <v>1</v>
      </c>
      <c r="B13" s="22" t="s">
        <v>37</v>
      </c>
      <c r="C13" s="24" t="s">
        <v>46</v>
      </c>
      <c r="D13" s="20" t="s">
        <v>38</v>
      </c>
      <c r="E13" s="15">
        <v>15000</v>
      </c>
      <c r="F13" s="15">
        <v>21000</v>
      </c>
      <c r="G13" s="30">
        <v>12000</v>
      </c>
      <c r="H13" s="15">
        <v>15000</v>
      </c>
      <c r="I13" s="15"/>
      <c r="J13" s="15">
        <f>SUM(H13:I13)</f>
        <v>15000</v>
      </c>
      <c r="K13" s="32" t="s">
        <v>79</v>
      </c>
      <c r="L13" s="43" t="s">
        <v>55</v>
      </c>
    </row>
    <row r="14" spans="1:12" ht="21.75" customHeight="1" x14ac:dyDescent="0.25">
      <c r="A14" s="2">
        <v>2</v>
      </c>
      <c r="B14" s="19" t="s">
        <v>39</v>
      </c>
      <c r="C14" s="24" t="s">
        <v>47</v>
      </c>
      <c r="D14" s="20" t="s">
        <v>40</v>
      </c>
      <c r="E14" s="15">
        <v>15000</v>
      </c>
      <c r="F14" s="15">
        <v>113000</v>
      </c>
      <c r="G14" s="30">
        <v>18000</v>
      </c>
      <c r="H14" s="15"/>
      <c r="I14" s="42"/>
      <c r="J14" s="15">
        <f t="shared" ref="J14:J17" si="0">SUM(H14:I14)</f>
        <v>0</v>
      </c>
      <c r="K14" s="32"/>
      <c r="L14" s="43"/>
    </row>
    <row r="15" spans="1:12" ht="21" customHeight="1" x14ac:dyDescent="0.25">
      <c r="A15" s="2">
        <v>3</v>
      </c>
      <c r="B15" s="19" t="s">
        <v>36</v>
      </c>
      <c r="C15" s="24" t="s">
        <v>48</v>
      </c>
      <c r="D15" s="20" t="s">
        <v>58</v>
      </c>
      <c r="E15" s="15">
        <v>15000</v>
      </c>
      <c r="F15" s="15">
        <v>164000</v>
      </c>
      <c r="G15" s="30">
        <v>36000</v>
      </c>
      <c r="H15" s="15"/>
      <c r="I15" s="15"/>
      <c r="J15" s="15">
        <f t="shared" si="0"/>
        <v>0</v>
      </c>
      <c r="K15" s="32"/>
      <c r="L15" s="43"/>
    </row>
    <row r="16" spans="1:12" ht="21" customHeight="1" x14ac:dyDescent="0.25">
      <c r="A16" s="2">
        <v>4</v>
      </c>
      <c r="B16" s="19" t="s">
        <v>34</v>
      </c>
      <c r="C16" s="24" t="s">
        <v>49</v>
      </c>
      <c r="D16" s="20" t="s">
        <v>35</v>
      </c>
      <c r="E16" s="15">
        <v>15000</v>
      </c>
      <c r="F16" s="15">
        <v>37500</v>
      </c>
      <c r="G16" s="30">
        <v>7500</v>
      </c>
      <c r="H16" s="15">
        <v>15000</v>
      </c>
      <c r="I16" s="15">
        <v>15000</v>
      </c>
      <c r="J16" s="15">
        <f t="shared" si="0"/>
        <v>30000</v>
      </c>
      <c r="K16" s="32" t="s">
        <v>80</v>
      </c>
      <c r="L16" s="43" t="s">
        <v>55</v>
      </c>
    </row>
    <row r="17" spans="1:12" ht="21" customHeight="1" x14ac:dyDescent="0.25">
      <c r="A17" s="2">
        <v>5</v>
      </c>
      <c r="B17" s="19" t="s">
        <v>51</v>
      </c>
      <c r="C17" s="24" t="s">
        <v>50</v>
      </c>
      <c r="D17" s="20" t="s">
        <v>54</v>
      </c>
      <c r="E17" s="15">
        <v>15000</v>
      </c>
      <c r="F17" s="15"/>
      <c r="G17" s="30">
        <v>6000</v>
      </c>
      <c r="H17" s="15">
        <v>15000</v>
      </c>
      <c r="I17" s="15"/>
      <c r="J17" s="15">
        <f t="shared" si="0"/>
        <v>15000</v>
      </c>
      <c r="K17" s="32" t="s">
        <v>81</v>
      </c>
      <c r="L17" s="43" t="s">
        <v>55</v>
      </c>
    </row>
    <row r="18" spans="1:12" ht="21" customHeight="1" x14ac:dyDescent="0.25">
      <c r="A18" s="90" t="s">
        <v>7</v>
      </c>
      <c r="B18" s="90"/>
      <c r="C18" s="90"/>
      <c r="D18" s="90"/>
      <c r="E18" s="34">
        <f t="shared" ref="E18:J18" si="1">SUM(E13:E17)</f>
        <v>75000</v>
      </c>
      <c r="F18" s="34">
        <f t="shared" si="1"/>
        <v>335500</v>
      </c>
      <c r="G18" s="41">
        <f t="shared" si="1"/>
        <v>79500</v>
      </c>
      <c r="H18" s="41">
        <f t="shared" si="1"/>
        <v>45000</v>
      </c>
      <c r="I18" s="41">
        <f t="shared" si="1"/>
        <v>15000</v>
      </c>
      <c r="J18" s="41">
        <f t="shared" si="1"/>
        <v>60000</v>
      </c>
      <c r="K18" s="35" t="s">
        <v>82</v>
      </c>
      <c r="L18" s="35"/>
    </row>
    <row r="19" spans="1:12" ht="15.75" x14ac:dyDescent="0.25">
      <c r="A19" s="85" t="s">
        <v>52</v>
      </c>
      <c r="B19" s="85"/>
      <c r="C19" s="85"/>
      <c r="D19" s="85"/>
      <c r="E19" s="85"/>
      <c r="F19" s="85"/>
      <c r="G19" s="85"/>
      <c r="H19" s="85"/>
      <c r="I19" s="85"/>
      <c r="J19" s="29">
        <f>-J18*0.1</f>
        <v>-6000</v>
      </c>
      <c r="K19" s="28"/>
      <c r="L19" s="28"/>
    </row>
    <row r="20" spans="1:12" ht="15.75" x14ac:dyDescent="0.25">
      <c r="A20" s="86" t="s">
        <v>57</v>
      </c>
      <c r="B20" s="86"/>
      <c r="C20" s="86"/>
      <c r="D20" s="86"/>
      <c r="E20" s="86"/>
      <c r="F20" s="86"/>
      <c r="G20" s="86"/>
      <c r="H20" s="86"/>
      <c r="I20" s="86"/>
      <c r="J20" s="29">
        <v>-50000</v>
      </c>
      <c r="K20" s="28"/>
      <c r="L20" s="28"/>
    </row>
    <row r="21" spans="1:12" ht="15.75" x14ac:dyDescent="0.25">
      <c r="A21" s="85" t="s">
        <v>83</v>
      </c>
      <c r="B21" s="85"/>
      <c r="C21" s="85"/>
      <c r="D21" s="85"/>
      <c r="E21" s="85"/>
      <c r="F21" s="85"/>
      <c r="G21" s="85"/>
      <c r="H21" s="85"/>
      <c r="I21" s="85"/>
      <c r="J21" s="29">
        <f>SUM(J18:J20)</f>
        <v>4000</v>
      </c>
      <c r="K21" s="28"/>
      <c r="L21" s="28"/>
    </row>
    <row r="22" spans="1:12" ht="6" customHeight="1" x14ac:dyDescent="0.25">
      <c r="A22" s="36"/>
      <c r="J22" s="33"/>
      <c r="K22" s="28"/>
      <c r="L22" s="28"/>
    </row>
    <row r="23" spans="1:12" ht="2.25" customHeight="1" x14ac:dyDescent="0.25"/>
    <row r="25" spans="1:12" ht="15.75" x14ac:dyDescent="0.25">
      <c r="E25" s="37"/>
      <c r="F25" s="36"/>
    </row>
    <row r="26" spans="1:12" ht="15.75" x14ac:dyDescent="0.25">
      <c r="E26" s="37"/>
    </row>
    <row r="27" spans="1:12" ht="15.75" x14ac:dyDescent="0.25">
      <c r="E27" s="37"/>
    </row>
    <row r="28" spans="1:12" ht="15.75" x14ac:dyDescent="0.25">
      <c r="E28" s="37"/>
    </row>
    <row r="29" spans="1:12" ht="15.75" x14ac:dyDescent="0.25">
      <c r="E29" s="37"/>
    </row>
    <row r="30" spans="1:12" ht="15.75" x14ac:dyDescent="0.25">
      <c r="E30" s="37"/>
    </row>
    <row r="31" spans="1:12" ht="15.75" x14ac:dyDescent="0.25">
      <c r="E31" s="37"/>
    </row>
    <row r="32" spans="1:12" ht="15.75" x14ac:dyDescent="0.25">
      <c r="E32" s="37"/>
    </row>
    <row r="33" spans="5:5" ht="15.75" x14ac:dyDescent="0.25">
      <c r="E33" s="37"/>
    </row>
    <row r="34" spans="5:5" ht="15.75" x14ac:dyDescent="0.25">
      <c r="E34" s="38"/>
    </row>
  </sheetData>
  <mergeCells count="9">
    <mergeCell ref="A19:I19"/>
    <mergeCell ref="A20:I20"/>
    <mergeCell ref="A21:I21"/>
    <mergeCell ref="A4:K4"/>
    <mergeCell ref="F7:H7"/>
    <mergeCell ref="I7:J7"/>
    <mergeCell ref="A8:L8"/>
    <mergeCell ref="E10:F10"/>
    <mergeCell ref="A18:D18"/>
  </mergeCells>
  <printOptions horizontalCentered="1"/>
  <pageMargins left="0.11811023622047245" right="0.11811023622047245" top="0.19685039370078741" bottom="0.55118110236220474" header="0.31496062992125984" footer="0.31496062992125984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view="pageLayout" workbookViewId="0">
      <selection activeCell="A20" sqref="A20:I20"/>
    </sheetView>
  </sheetViews>
  <sheetFormatPr baseColWidth="10" defaultRowHeight="15" x14ac:dyDescent="0.25"/>
  <cols>
    <col min="1" max="1" width="3.28515625" customWidth="1"/>
    <col min="2" max="2" width="26.5703125" customWidth="1"/>
    <col min="3" max="3" width="6.28515625" customWidth="1"/>
    <col min="4" max="4" width="18.5703125" customWidth="1"/>
    <col min="5" max="5" width="9.7109375" customWidth="1"/>
    <col min="6" max="6" width="10.85546875" customWidth="1"/>
    <col min="7" max="7" width="8.42578125" customWidth="1"/>
    <col min="8" max="8" width="12.5703125" customWidth="1"/>
    <col min="9" max="9" width="9.85546875" customWidth="1"/>
    <col min="10" max="10" width="14.42578125" customWidth="1"/>
    <col min="11" max="11" width="8" customWidth="1"/>
    <col min="12" max="12" width="11.7109375" customWidth="1"/>
  </cols>
  <sheetData>
    <row r="1" spans="1:12" x14ac:dyDescent="0.25">
      <c r="A1" s="16" t="s">
        <v>22</v>
      </c>
    </row>
    <row r="2" spans="1:12" ht="15.75" x14ac:dyDescent="0.25">
      <c r="A2" s="16" t="s">
        <v>23</v>
      </c>
      <c r="J2" s="37"/>
      <c r="K2" s="28"/>
      <c r="L2" s="28"/>
    </row>
    <row r="3" spans="1:12" x14ac:dyDescent="0.25">
      <c r="A3" s="16" t="s">
        <v>24</v>
      </c>
      <c r="J3" s="28"/>
      <c r="K3" s="28"/>
      <c r="L3" s="39"/>
    </row>
    <row r="4" spans="1:12" ht="18.75" x14ac:dyDescent="0.25">
      <c r="A4" s="82" t="s">
        <v>84</v>
      </c>
      <c r="B4" s="82"/>
      <c r="C4" s="82"/>
      <c r="D4" s="82"/>
      <c r="E4" s="82"/>
      <c r="F4" s="82"/>
      <c r="G4" s="82"/>
      <c r="H4" s="82"/>
      <c r="I4" s="82"/>
      <c r="J4" s="82"/>
      <c r="K4" s="82"/>
      <c r="L4" s="57"/>
    </row>
    <row r="5" spans="1:12" ht="18.75" x14ac:dyDescent="0.3">
      <c r="E5" s="17"/>
      <c r="I5" s="17"/>
      <c r="J5" s="17" t="s">
        <v>27</v>
      </c>
      <c r="L5" s="37"/>
    </row>
    <row r="6" spans="1:12" ht="18.75" x14ac:dyDescent="0.3">
      <c r="D6" s="31" t="s">
        <v>28</v>
      </c>
      <c r="E6" s="31"/>
      <c r="F6" s="31"/>
      <c r="G6" s="58"/>
      <c r="H6" s="17" t="s">
        <v>29</v>
      </c>
      <c r="I6" s="17"/>
      <c r="L6" s="28"/>
    </row>
    <row r="7" spans="1:12" ht="18.75" x14ac:dyDescent="0.3">
      <c r="B7" s="36"/>
      <c r="D7" s="58" t="s">
        <v>30</v>
      </c>
      <c r="E7" s="58"/>
      <c r="F7" s="83" t="s">
        <v>31</v>
      </c>
      <c r="G7" s="83"/>
      <c r="H7" s="83"/>
      <c r="I7" s="83" t="s">
        <v>32</v>
      </c>
      <c r="J7" s="83"/>
      <c r="K7" s="17"/>
      <c r="L7" s="40"/>
    </row>
    <row r="8" spans="1:12" ht="18.75" customHeight="1" x14ac:dyDescent="0.3">
      <c r="A8" s="83" t="s">
        <v>59</v>
      </c>
      <c r="B8" s="83"/>
      <c r="C8" s="83"/>
      <c r="D8" s="83"/>
      <c r="E8" s="83"/>
      <c r="F8" s="83"/>
      <c r="G8" s="83"/>
      <c r="H8" s="83"/>
      <c r="I8" s="83"/>
      <c r="J8" s="83"/>
      <c r="K8" s="83"/>
      <c r="L8" s="83"/>
    </row>
    <row r="9" spans="1:12" ht="9" customHeight="1" x14ac:dyDescent="0.3">
      <c r="A9" s="16"/>
      <c r="D9" s="58"/>
      <c r="E9" s="58"/>
      <c r="F9" s="58"/>
      <c r="G9" s="58"/>
      <c r="H9" s="58"/>
      <c r="I9" s="58"/>
      <c r="J9" s="58"/>
      <c r="K9" s="17"/>
      <c r="L9" s="17"/>
    </row>
    <row r="10" spans="1:12" ht="17.25" customHeight="1" x14ac:dyDescent="0.35">
      <c r="E10" s="89" t="s">
        <v>33</v>
      </c>
      <c r="F10" s="89"/>
      <c r="G10" s="59"/>
      <c r="H10" s="36"/>
    </row>
    <row r="11" spans="1:12" ht="7.5" customHeight="1" x14ac:dyDescent="0.35">
      <c r="E11" s="21"/>
      <c r="F11" s="21"/>
      <c r="G11" s="59"/>
    </row>
    <row r="12" spans="1:12" ht="15.75" x14ac:dyDescent="0.25">
      <c r="A12" s="1" t="s">
        <v>0</v>
      </c>
      <c r="B12" s="1" t="s">
        <v>1</v>
      </c>
      <c r="C12" s="25" t="s">
        <v>21</v>
      </c>
      <c r="D12" s="1" t="s">
        <v>20</v>
      </c>
      <c r="E12" s="1" t="s">
        <v>2</v>
      </c>
      <c r="F12" s="1" t="s">
        <v>3</v>
      </c>
      <c r="G12" s="27" t="s">
        <v>53</v>
      </c>
      <c r="H12" s="26" t="s">
        <v>9</v>
      </c>
      <c r="I12" s="1" t="s">
        <v>5</v>
      </c>
      <c r="J12" s="27" t="s">
        <v>4</v>
      </c>
      <c r="K12" s="1" t="s">
        <v>8</v>
      </c>
      <c r="L12" s="25" t="s">
        <v>6</v>
      </c>
    </row>
    <row r="13" spans="1:12" ht="21" customHeight="1" x14ac:dyDescent="0.25">
      <c r="A13" s="2">
        <v>1</v>
      </c>
      <c r="B13" s="22" t="s">
        <v>37</v>
      </c>
      <c r="C13" s="24" t="s">
        <v>46</v>
      </c>
      <c r="D13" s="20" t="s">
        <v>38</v>
      </c>
      <c r="E13" s="15">
        <v>15000</v>
      </c>
      <c r="F13" s="15">
        <v>21000</v>
      </c>
      <c r="G13" s="30">
        <v>12000</v>
      </c>
      <c r="H13" s="15">
        <v>15000</v>
      </c>
      <c r="I13" s="15"/>
      <c r="J13" s="15">
        <f>SUM(H13:I13)</f>
        <v>15000</v>
      </c>
      <c r="K13" s="32" t="s">
        <v>85</v>
      </c>
      <c r="L13" s="43" t="s">
        <v>55</v>
      </c>
    </row>
    <row r="14" spans="1:12" ht="21.75" customHeight="1" x14ac:dyDescent="0.25">
      <c r="A14" s="2">
        <v>2</v>
      </c>
      <c r="B14" s="19" t="s">
        <v>39</v>
      </c>
      <c r="C14" s="24" t="s">
        <v>47</v>
      </c>
      <c r="D14" s="20" t="s">
        <v>40</v>
      </c>
      <c r="E14" s="15">
        <v>15000</v>
      </c>
      <c r="F14" s="15">
        <v>129500</v>
      </c>
      <c r="G14" s="30">
        <v>19500</v>
      </c>
      <c r="H14" s="15"/>
      <c r="I14" s="42"/>
      <c r="J14" s="15"/>
      <c r="K14" s="32"/>
      <c r="L14" s="43"/>
    </row>
    <row r="15" spans="1:12" ht="21" customHeight="1" x14ac:dyDescent="0.25">
      <c r="A15" s="2">
        <v>3</v>
      </c>
      <c r="B15" s="19" t="s">
        <v>34</v>
      </c>
      <c r="C15" s="24" t="s">
        <v>49</v>
      </c>
      <c r="D15" s="20" t="s">
        <v>35</v>
      </c>
      <c r="E15" s="15">
        <v>15000</v>
      </c>
      <c r="F15" s="15">
        <v>37500</v>
      </c>
      <c r="G15" s="30">
        <v>7500</v>
      </c>
      <c r="H15" s="15">
        <v>15000</v>
      </c>
      <c r="I15" s="15"/>
      <c r="J15" s="15">
        <f t="shared" ref="J15:J16" si="0">SUM(H15:I15)</f>
        <v>15000</v>
      </c>
      <c r="K15" s="32" t="s">
        <v>85</v>
      </c>
      <c r="L15" s="43" t="s">
        <v>55</v>
      </c>
    </row>
    <row r="16" spans="1:12" ht="21" customHeight="1" x14ac:dyDescent="0.25">
      <c r="A16" s="2">
        <v>4</v>
      </c>
      <c r="B16" s="19" t="s">
        <v>51</v>
      </c>
      <c r="C16" s="24" t="s">
        <v>50</v>
      </c>
      <c r="D16" s="20" t="s">
        <v>54</v>
      </c>
      <c r="E16" s="15">
        <v>15000</v>
      </c>
      <c r="F16" s="15"/>
      <c r="G16" s="30">
        <v>6000</v>
      </c>
      <c r="H16" s="15">
        <v>15000</v>
      </c>
      <c r="I16" s="15"/>
      <c r="J16" s="15">
        <f t="shared" si="0"/>
        <v>15000</v>
      </c>
      <c r="K16" s="32" t="s">
        <v>85</v>
      </c>
      <c r="L16" s="43" t="s">
        <v>55</v>
      </c>
    </row>
    <row r="17" spans="1:12" ht="21" customHeight="1" x14ac:dyDescent="0.25">
      <c r="A17" s="90" t="s">
        <v>7</v>
      </c>
      <c r="B17" s="90"/>
      <c r="C17" s="90"/>
      <c r="D17" s="90"/>
      <c r="E17" s="34">
        <f t="shared" ref="E17:G17" si="1">SUM(E13:E16)</f>
        <v>60000</v>
      </c>
      <c r="F17" s="34">
        <f t="shared" si="1"/>
        <v>188000</v>
      </c>
      <c r="G17" s="41">
        <f t="shared" si="1"/>
        <v>45000</v>
      </c>
      <c r="H17" s="41">
        <f>SUM(H13:H16)</f>
        <v>45000</v>
      </c>
      <c r="I17" s="41">
        <f>SUM(I13:I16)</f>
        <v>0</v>
      </c>
      <c r="J17" s="41">
        <f>SUM(J13:J16)</f>
        <v>45000</v>
      </c>
      <c r="K17" s="35" t="s">
        <v>88</v>
      </c>
      <c r="L17" s="35" t="s">
        <v>56</v>
      </c>
    </row>
    <row r="18" spans="1:12" ht="15.75" x14ac:dyDescent="0.25">
      <c r="A18" s="85" t="s">
        <v>52</v>
      </c>
      <c r="B18" s="85"/>
      <c r="C18" s="85"/>
      <c r="D18" s="85"/>
      <c r="E18" s="85"/>
      <c r="F18" s="85"/>
      <c r="G18" s="85"/>
      <c r="H18" s="85"/>
      <c r="I18" s="85"/>
      <c r="J18" s="29">
        <f>J17*-0.1</f>
        <v>-4500</v>
      </c>
      <c r="K18" s="28"/>
      <c r="L18" s="28"/>
    </row>
    <row r="19" spans="1:12" ht="15.75" x14ac:dyDescent="0.25">
      <c r="A19" s="86" t="s">
        <v>57</v>
      </c>
      <c r="B19" s="86"/>
      <c r="C19" s="86"/>
      <c r="D19" s="86"/>
      <c r="E19" s="86"/>
      <c r="F19" s="86"/>
      <c r="G19" s="86"/>
      <c r="H19" s="86"/>
      <c r="I19" s="86"/>
      <c r="J19" s="29"/>
      <c r="K19" s="28"/>
      <c r="L19" s="28"/>
    </row>
    <row r="20" spans="1:12" ht="15.75" x14ac:dyDescent="0.25">
      <c r="A20" s="85" t="s">
        <v>90</v>
      </c>
      <c r="B20" s="85"/>
      <c r="C20" s="85"/>
      <c r="D20" s="85"/>
      <c r="E20" s="85"/>
      <c r="F20" s="85"/>
      <c r="G20" s="85"/>
      <c r="H20" s="85"/>
      <c r="I20" s="85"/>
      <c r="J20" s="29">
        <f>SUM(J17:J19)</f>
        <v>40500</v>
      </c>
      <c r="K20" s="28"/>
      <c r="L20" s="28"/>
    </row>
    <row r="21" spans="1:12" ht="6" customHeight="1" x14ac:dyDescent="0.25">
      <c r="A21" s="36"/>
      <c r="J21" s="33"/>
      <c r="K21" s="28"/>
      <c r="L21" s="28"/>
    </row>
    <row r="22" spans="1:12" ht="2.25" customHeight="1" x14ac:dyDescent="0.25"/>
    <row r="24" spans="1:12" ht="18.75" x14ac:dyDescent="0.25">
      <c r="A24" s="2">
        <v>3</v>
      </c>
      <c r="B24" s="19" t="s">
        <v>36</v>
      </c>
      <c r="C24" s="24" t="s">
        <v>48</v>
      </c>
      <c r="D24" s="20" t="s">
        <v>58</v>
      </c>
      <c r="E24" s="15">
        <v>15000</v>
      </c>
      <c r="F24" s="15">
        <v>164000</v>
      </c>
      <c r="G24" s="30">
        <v>36000</v>
      </c>
      <c r="H24" s="93" t="s">
        <v>87</v>
      </c>
      <c r="I24" s="94"/>
      <c r="J24" s="94"/>
      <c r="K24" s="94"/>
      <c r="L24" s="95"/>
    </row>
    <row r="25" spans="1:12" ht="15.75" x14ac:dyDescent="0.25">
      <c r="E25" s="37"/>
      <c r="F25" s="36"/>
    </row>
    <row r="26" spans="1:12" ht="15.75" x14ac:dyDescent="0.25">
      <c r="E26" s="37"/>
    </row>
    <row r="27" spans="1:12" ht="15.75" x14ac:dyDescent="0.25">
      <c r="E27" s="37"/>
    </row>
    <row r="28" spans="1:12" ht="15.75" x14ac:dyDescent="0.25">
      <c r="E28" s="37"/>
    </row>
    <row r="29" spans="1:12" ht="15.75" x14ac:dyDescent="0.25">
      <c r="E29" s="37"/>
    </row>
    <row r="30" spans="1:12" ht="15.75" x14ac:dyDescent="0.25">
      <c r="E30" s="37"/>
    </row>
    <row r="31" spans="1:12" ht="15.75" x14ac:dyDescent="0.25">
      <c r="E31" s="37"/>
    </row>
    <row r="32" spans="1:12" ht="15.75" x14ac:dyDescent="0.25">
      <c r="E32" s="37"/>
    </row>
    <row r="33" spans="5:5" ht="15.75" x14ac:dyDescent="0.25">
      <c r="E33" s="38"/>
    </row>
  </sheetData>
  <mergeCells count="10">
    <mergeCell ref="A18:I18"/>
    <mergeCell ref="A19:I19"/>
    <mergeCell ref="A20:I20"/>
    <mergeCell ref="H24:L24"/>
    <mergeCell ref="A4:K4"/>
    <mergeCell ref="F7:H7"/>
    <mergeCell ref="I7:J7"/>
    <mergeCell ref="A8:L8"/>
    <mergeCell ref="E10:F10"/>
    <mergeCell ref="A17:D17"/>
  </mergeCells>
  <printOptions horizontalCentered="1"/>
  <pageMargins left="0.11811023622047245" right="0.11811023622047245" top="0.19685039370078741" bottom="0.55118110236220474" header="0.31496062992125984" footer="0.31496062992125984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view="pageLayout" topLeftCell="B1" workbookViewId="0">
      <selection activeCell="L21" sqref="L21"/>
    </sheetView>
  </sheetViews>
  <sheetFormatPr baseColWidth="10" defaultRowHeight="15" x14ac:dyDescent="0.25"/>
  <cols>
    <col min="1" max="1" width="3.28515625" customWidth="1"/>
    <col min="2" max="2" width="26.5703125" customWidth="1"/>
    <col min="3" max="3" width="6.28515625" customWidth="1"/>
    <col min="4" max="4" width="18.5703125" customWidth="1"/>
    <col min="5" max="5" width="9.7109375" customWidth="1"/>
    <col min="6" max="6" width="10.85546875" customWidth="1"/>
    <col min="7" max="7" width="8.42578125" customWidth="1"/>
    <col min="8" max="8" width="12.5703125" customWidth="1"/>
    <col min="9" max="9" width="9.85546875" customWidth="1"/>
    <col min="10" max="10" width="14.42578125" customWidth="1"/>
    <col min="11" max="11" width="8" customWidth="1"/>
    <col min="12" max="12" width="11.7109375" customWidth="1"/>
  </cols>
  <sheetData>
    <row r="1" spans="1:12" x14ac:dyDescent="0.25">
      <c r="A1" s="16" t="s">
        <v>22</v>
      </c>
    </row>
    <row r="2" spans="1:12" ht="15.75" x14ac:dyDescent="0.25">
      <c r="A2" s="16" t="s">
        <v>23</v>
      </c>
      <c r="J2" s="37"/>
      <c r="K2" s="28"/>
      <c r="L2" s="28"/>
    </row>
    <row r="3" spans="1:12" x14ac:dyDescent="0.25">
      <c r="A3" s="16" t="s">
        <v>24</v>
      </c>
      <c r="J3" s="28"/>
      <c r="K3" s="28"/>
      <c r="L3" s="39"/>
    </row>
    <row r="4" spans="1:12" ht="18.75" x14ac:dyDescent="0.25">
      <c r="A4" s="82" t="s">
        <v>89</v>
      </c>
      <c r="B4" s="82"/>
      <c r="C4" s="82"/>
      <c r="D4" s="82"/>
      <c r="E4" s="82"/>
      <c r="F4" s="82"/>
      <c r="G4" s="82"/>
      <c r="H4" s="82"/>
      <c r="I4" s="82"/>
      <c r="J4" s="82"/>
      <c r="K4" s="82"/>
      <c r="L4" s="60"/>
    </row>
    <row r="5" spans="1:12" ht="18.75" x14ac:dyDescent="0.3">
      <c r="E5" s="17"/>
      <c r="I5" s="17"/>
      <c r="J5" s="17" t="s">
        <v>27</v>
      </c>
      <c r="L5" s="37"/>
    </row>
    <row r="6" spans="1:12" ht="18.75" x14ac:dyDescent="0.3">
      <c r="D6" s="31" t="s">
        <v>28</v>
      </c>
      <c r="E6" s="31"/>
      <c r="F6" s="31"/>
      <c r="G6" s="61"/>
      <c r="H6" s="17" t="s">
        <v>29</v>
      </c>
      <c r="I6" s="17"/>
      <c r="L6" s="28"/>
    </row>
    <row r="7" spans="1:12" ht="18.75" x14ac:dyDescent="0.3">
      <c r="B7" s="36"/>
      <c r="D7" s="61" t="s">
        <v>30</v>
      </c>
      <c r="E7" s="61"/>
      <c r="F7" s="83" t="s">
        <v>31</v>
      </c>
      <c r="G7" s="83"/>
      <c r="H7" s="83"/>
      <c r="I7" s="83" t="s">
        <v>32</v>
      </c>
      <c r="J7" s="83"/>
      <c r="K7" s="17"/>
      <c r="L7" s="40"/>
    </row>
    <row r="8" spans="1:12" ht="18.75" customHeight="1" x14ac:dyDescent="0.3">
      <c r="A8" s="83" t="s">
        <v>59</v>
      </c>
      <c r="B8" s="83"/>
      <c r="C8" s="83"/>
      <c r="D8" s="83"/>
      <c r="E8" s="83"/>
      <c r="F8" s="83"/>
      <c r="G8" s="83"/>
      <c r="H8" s="83"/>
      <c r="I8" s="83"/>
      <c r="J8" s="83"/>
      <c r="K8" s="83"/>
      <c r="L8" s="83"/>
    </row>
    <row r="9" spans="1:12" ht="9" customHeight="1" x14ac:dyDescent="0.3">
      <c r="A9" s="16"/>
      <c r="D9" s="61"/>
      <c r="E9" s="61"/>
      <c r="F9" s="61"/>
      <c r="G9" s="61"/>
      <c r="H9" s="61"/>
      <c r="I9" s="61"/>
      <c r="J9" s="61"/>
      <c r="K9" s="17"/>
      <c r="L9" s="17"/>
    </row>
    <row r="10" spans="1:12" ht="17.25" customHeight="1" x14ac:dyDescent="0.35">
      <c r="E10" s="89" t="s">
        <v>33</v>
      </c>
      <c r="F10" s="89"/>
      <c r="G10" s="62"/>
      <c r="H10" s="36"/>
    </row>
    <row r="11" spans="1:12" ht="7.5" customHeight="1" x14ac:dyDescent="0.35">
      <c r="E11" s="21"/>
      <c r="F11" s="21"/>
      <c r="G11" s="62"/>
    </row>
    <row r="12" spans="1:12" ht="15.75" x14ac:dyDescent="0.25">
      <c r="A12" s="1" t="s">
        <v>0</v>
      </c>
      <c r="B12" s="1" t="s">
        <v>1</v>
      </c>
      <c r="C12" s="25" t="s">
        <v>21</v>
      </c>
      <c r="D12" s="1" t="s">
        <v>20</v>
      </c>
      <c r="E12" s="1" t="s">
        <v>2</v>
      </c>
      <c r="F12" s="1" t="s">
        <v>3</v>
      </c>
      <c r="G12" s="27" t="s">
        <v>53</v>
      </c>
      <c r="H12" s="26" t="s">
        <v>9</v>
      </c>
      <c r="I12" s="1" t="s">
        <v>5</v>
      </c>
      <c r="J12" s="27" t="s">
        <v>4</v>
      </c>
      <c r="K12" s="1" t="s">
        <v>8</v>
      </c>
      <c r="L12" s="25" t="s">
        <v>6</v>
      </c>
    </row>
    <row r="13" spans="1:12" ht="21" customHeight="1" x14ac:dyDescent="0.25">
      <c r="A13" s="2">
        <v>1</v>
      </c>
      <c r="B13" s="22" t="s">
        <v>37</v>
      </c>
      <c r="C13" s="24" t="s">
        <v>46</v>
      </c>
      <c r="D13" s="20" t="s">
        <v>38</v>
      </c>
      <c r="E13" s="15">
        <v>15000</v>
      </c>
      <c r="F13" s="15">
        <v>21000</v>
      </c>
      <c r="G13" s="30">
        <v>12000</v>
      </c>
      <c r="H13" s="15">
        <v>15000</v>
      </c>
      <c r="I13" s="15"/>
      <c r="J13" s="15">
        <v>15000</v>
      </c>
      <c r="K13" s="32" t="s">
        <v>91</v>
      </c>
      <c r="L13" s="43" t="s">
        <v>55</v>
      </c>
    </row>
    <row r="14" spans="1:12" ht="21.75" customHeight="1" x14ac:dyDescent="0.25">
      <c r="A14" s="2">
        <v>2</v>
      </c>
      <c r="B14" s="19" t="s">
        <v>39</v>
      </c>
      <c r="C14" s="24" t="s">
        <v>47</v>
      </c>
      <c r="D14" s="20" t="s">
        <v>40</v>
      </c>
      <c r="E14" s="15">
        <v>15000</v>
      </c>
      <c r="F14" s="15">
        <v>146000</v>
      </c>
      <c r="G14" s="30">
        <v>21000</v>
      </c>
      <c r="H14" s="15"/>
      <c r="I14" s="42"/>
      <c r="J14" s="15"/>
      <c r="K14" s="32"/>
      <c r="L14" s="43"/>
    </row>
    <row r="15" spans="1:12" ht="21" customHeight="1" x14ac:dyDescent="0.25">
      <c r="A15" s="2">
        <v>3</v>
      </c>
      <c r="B15" s="19" t="s">
        <v>34</v>
      </c>
      <c r="C15" s="24" t="s">
        <v>49</v>
      </c>
      <c r="D15" s="20" t="s">
        <v>35</v>
      </c>
      <c r="E15" s="15">
        <v>15000</v>
      </c>
      <c r="F15" s="15">
        <v>37500</v>
      </c>
      <c r="G15" s="30">
        <v>7500</v>
      </c>
      <c r="H15" s="15">
        <v>15000</v>
      </c>
      <c r="I15" s="15"/>
      <c r="J15" s="15">
        <v>15000</v>
      </c>
      <c r="K15" s="32" t="s">
        <v>92</v>
      </c>
      <c r="L15" s="43" t="s">
        <v>55</v>
      </c>
    </row>
    <row r="16" spans="1:12" ht="21" customHeight="1" x14ac:dyDescent="0.25">
      <c r="A16" s="2">
        <v>4</v>
      </c>
      <c r="B16" s="19" t="s">
        <v>51</v>
      </c>
      <c r="C16" s="24" t="s">
        <v>50</v>
      </c>
      <c r="D16" s="20" t="s">
        <v>54</v>
      </c>
      <c r="E16" s="15">
        <v>15000</v>
      </c>
      <c r="F16" s="15"/>
      <c r="G16" s="30">
        <v>6000</v>
      </c>
      <c r="H16" s="15">
        <v>15000</v>
      </c>
      <c r="I16" s="15"/>
      <c r="J16" s="15">
        <v>15000</v>
      </c>
      <c r="K16" s="32" t="s">
        <v>91</v>
      </c>
      <c r="L16" s="43" t="s">
        <v>55</v>
      </c>
    </row>
    <row r="17" spans="1:12" ht="21" customHeight="1" x14ac:dyDescent="0.25">
      <c r="A17" s="90" t="s">
        <v>7</v>
      </c>
      <c r="B17" s="90"/>
      <c r="C17" s="90"/>
      <c r="D17" s="90"/>
      <c r="E17" s="34">
        <f t="shared" ref="E17:G17" si="0">SUM(E13:E16)</f>
        <v>60000</v>
      </c>
      <c r="F17" s="34">
        <f t="shared" si="0"/>
        <v>204500</v>
      </c>
      <c r="G17" s="41">
        <f t="shared" si="0"/>
        <v>46500</v>
      </c>
      <c r="H17" s="41"/>
      <c r="I17" s="41"/>
      <c r="J17" s="41"/>
      <c r="K17" s="35"/>
      <c r="L17" s="35"/>
    </row>
    <row r="18" spans="1:12" ht="15.75" x14ac:dyDescent="0.25">
      <c r="A18" s="85" t="s">
        <v>52</v>
      </c>
      <c r="B18" s="85"/>
      <c r="C18" s="85"/>
      <c r="D18" s="85"/>
      <c r="E18" s="85"/>
      <c r="F18" s="85"/>
      <c r="G18" s="85"/>
      <c r="H18" s="85"/>
      <c r="I18" s="85"/>
      <c r="J18" s="29"/>
      <c r="K18" s="28"/>
      <c r="L18" s="28"/>
    </row>
    <row r="19" spans="1:12" ht="15.75" x14ac:dyDescent="0.25">
      <c r="A19" s="86" t="s">
        <v>57</v>
      </c>
      <c r="B19" s="86"/>
      <c r="C19" s="86"/>
      <c r="D19" s="86"/>
      <c r="E19" s="86"/>
      <c r="F19" s="86"/>
      <c r="G19" s="86"/>
      <c r="H19" s="86"/>
      <c r="I19" s="86"/>
      <c r="J19" s="29"/>
      <c r="K19" s="28"/>
      <c r="L19" s="28"/>
    </row>
    <row r="20" spans="1:12" ht="15.75" x14ac:dyDescent="0.25">
      <c r="A20" s="85" t="s">
        <v>86</v>
      </c>
      <c r="B20" s="85"/>
      <c r="C20" s="85"/>
      <c r="D20" s="85"/>
      <c r="E20" s="85"/>
      <c r="F20" s="85"/>
      <c r="G20" s="85"/>
      <c r="H20" s="85"/>
      <c r="I20" s="85"/>
      <c r="J20" s="29"/>
      <c r="K20" s="28"/>
      <c r="L20" s="28"/>
    </row>
    <row r="21" spans="1:12" ht="6" customHeight="1" x14ac:dyDescent="0.25">
      <c r="A21" s="36"/>
      <c r="J21" s="33"/>
      <c r="K21" s="28"/>
      <c r="L21" s="28"/>
    </row>
    <row r="22" spans="1:12" ht="2.25" customHeight="1" x14ac:dyDescent="0.25"/>
    <row r="24" spans="1:12" ht="18.75" x14ac:dyDescent="0.25">
      <c r="A24" s="2">
        <v>3</v>
      </c>
      <c r="B24" s="19" t="s">
        <v>36</v>
      </c>
      <c r="C24" s="24" t="s">
        <v>48</v>
      </c>
      <c r="D24" s="20" t="s">
        <v>58</v>
      </c>
      <c r="E24" s="15">
        <v>15000</v>
      </c>
      <c r="F24" s="15">
        <v>164000</v>
      </c>
      <c r="G24" s="30">
        <v>36000</v>
      </c>
      <c r="H24" s="93" t="s">
        <v>87</v>
      </c>
      <c r="I24" s="94"/>
      <c r="J24" s="94"/>
      <c r="K24" s="94"/>
      <c r="L24" s="95"/>
    </row>
    <row r="25" spans="1:12" ht="15.75" x14ac:dyDescent="0.25">
      <c r="E25" s="37"/>
      <c r="F25" s="36"/>
    </row>
    <row r="26" spans="1:12" ht="15.75" x14ac:dyDescent="0.25">
      <c r="E26" s="37"/>
    </row>
    <row r="27" spans="1:12" ht="15.75" x14ac:dyDescent="0.25">
      <c r="E27" s="37"/>
    </row>
    <row r="28" spans="1:12" ht="15.75" x14ac:dyDescent="0.25">
      <c r="E28" s="37"/>
    </row>
    <row r="29" spans="1:12" ht="15.75" x14ac:dyDescent="0.25">
      <c r="E29" s="37"/>
    </row>
    <row r="30" spans="1:12" ht="15.75" x14ac:dyDescent="0.25">
      <c r="E30" s="37"/>
    </row>
    <row r="31" spans="1:12" ht="15.75" x14ac:dyDescent="0.25">
      <c r="E31" s="37"/>
    </row>
    <row r="32" spans="1:12" ht="15.75" x14ac:dyDescent="0.25">
      <c r="E32" s="37"/>
    </row>
    <row r="33" spans="5:5" ht="15.75" x14ac:dyDescent="0.25">
      <c r="E33" s="38"/>
    </row>
  </sheetData>
  <mergeCells count="10">
    <mergeCell ref="A18:I18"/>
    <mergeCell ref="A19:I19"/>
    <mergeCell ref="A20:I20"/>
    <mergeCell ref="H24:L24"/>
    <mergeCell ref="A4:K4"/>
    <mergeCell ref="F7:H7"/>
    <mergeCell ref="I7:J7"/>
    <mergeCell ref="A8:L8"/>
    <mergeCell ref="E10:F10"/>
    <mergeCell ref="A17:D17"/>
  </mergeCells>
  <printOptions horizontalCentered="1"/>
  <pageMargins left="0.11811023622047245" right="0.11811023622047245" top="0.19685039370078741" bottom="0.55118110236220474" header="0.31496062992125984" footer="0.31496062992125984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view="pageLayout" workbookViewId="0">
      <selection activeCell="L31" sqref="L31"/>
    </sheetView>
  </sheetViews>
  <sheetFormatPr baseColWidth="10" defaultRowHeight="15" x14ac:dyDescent="0.25"/>
  <cols>
    <col min="1" max="1" width="3.28515625" customWidth="1"/>
    <col min="2" max="2" width="26.5703125" customWidth="1"/>
    <col min="3" max="3" width="6.28515625" customWidth="1"/>
    <col min="4" max="4" width="18.5703125" customWidth="1"/>
    <col min="5" max="5" width="9.7109375" customWidth="1"/>
    <col min="6" max="6" width="10.85546875" customWidth="1"/>
    <col min="7" max="7" width="8.42578125" customWidth="1"/>
    <col min="8" max="8" width="12.5703125" customWidth="1"/>
    <col min="9" max="9" width="9.85546875" customWidth="1"/>
    <col min="10" max="10" width="14.42578125" customWidth="1"/>
    <col min="11" max="11" width="8" customWidth="1"/>
    <col min="12" max="12" width="11.7109375" customWidth="1"/>
  </cols>
  <sheetData>
    <row r="1" spans="1:12" x14ac:dyDescent="0.25">
      <c r="A1" s="16" t="s">
        <v>22</v>
      </c>
    </row>
    <row r="2" spans="1:12" ht="15.75" x14ac:dyDescent="0.25">
      <c r="A2" s="16" t="s">
        <v>23</v>
      </c>
      <c r="J2" s="37"/>
      <c r="K2" s="28"/>
      <c r="L2" s="28"/>
    </row>
    <row r="3" spans="1:12" x14ac:dyDescent="0.25">
      <c r="A3" s="16" t="s">
        <v>24</v>
      </c>
      <c r="J3" s="28"/>
      <c r="K3" s="28"/>
      <c r="L3" s="39"/>
    </row>
    <row r="4" spans="1:12" ht="18.75" x14ac:dyDescent="0.25">
      <c r="A4" s="82" t="s">
        <v>93</v>
      </c>
      <c r="B4" s="82"/>
      <c r="C4" s="82"/>
      <c r="D4" s="82"/>
      <c r="E4" s="82"/>
      <c r="F4" s="82"/>
      <c r="G4" s="82"/>
      <c r="H4" s="82"/>
      <c r="I4" s="82"/>
      <c r="J4" s="82"/>
      <c r="K4" s="82"/>
      <c r="L4" s="63"/>
    </row>
    <row r="5" spans="1:12" ht="18.75" x14ac:dyDescent="0.3">
      <c r="E5" s="17"/>
      <c r="I5" s="17"/>
      <c r="J5" s="17" t="s">
        <v>27</v>
      </c>
      <c r="L5" s="37"/>
    </row>
    <row r="6" spans="1:12" ht="18.75" x14ac:dyDescent="0.3">
      <c r="D6" s="31" t="s">
        <v>28</v>
      </c>
      <c r="E6" s="31"/>
      <c r="F6" s="31"/>
      <c r="G6" s="64"/>
      <c r="H6" s="17" t="s">
        <v>29</v>
      </c>
      <c r="I6" s="17"/>
      <c r="L6" s="28"/>
    </row>
    <row r="7" spans="1:12" ht="18.75" x14ac:dyDescent="0.3">
      <c r="B7" s="36"/>
      <c r="D7" s="64" t="s">
        <v>30</v>
      </c>
      <c r="E7" s="64"/>
      <c r="F7" s="83" t="s">
        <v>31</v>
      </c>
      <c r="G7" s="83"/>
      <c r="H7" s="83"/>
      <c r="I7" s="83" t="s">
        <v>32</v>
      </c>
      <c r="J7" s="83"/>
      <c r="K7" s="17"/>
      <c r="L7" s="40"/>
    </row>
    <row r="8" spans="1:12" ht="18.75" customHeight="1" x14ac:dyDescent="0.3">
      <c r="A8" s="83" t="s">
        <v>59</v>
      </c>
      <c r="B8" s="83"/>
      <c r="C8" s="83"/>
      <c r="D8" s="83"/>
      <c r="E8" s="83"/>
      <c r="F8" s="83"/>
      <c r="G8" s="83"/>
      <c r="H8" s="83"/>
      <c r="I8" s="83"/>
      <c r="J8" s="83"/>
      <c r="K8" s="83"/>
      <c r="L8" s="83"/>
    </row>
    <row r="9" spans="1:12" ht="9" customHeight="1" x14ac:dyDescent="0.3">
      <c r="A9" s="16"/>
      <c r="D9" s="64"/>
      <c r="E9" s="64"/>
      <c r="F9" s="64"/>
      <c r="G9" s="64"/>
      <c r="H9" s="64"/>
      <c r="I9" s="64"/>
      <c r="J9" s="64"/>
      <c r="K9" s="17"/>
      <c r="L9" s="17"/>
    </row>
    <row r="10" spans="1:12" ht="17.25" customHeight="1" x14ac:dyDescent="0.35">
      <c r="E10" s="89" t="s">
        <v>33</v>
      </c>
      <c r="F10" s="89"/>
      <c r="G10" s="65"/>
      <c r="H10" s="36"/>
    </row>
    <row r="11" spans="1:12" ht="7.5" customHeight="1" x14ac:dyDescent="0.35">
      <c r="E11" s="21"/>
      <c r="F11" s="21"/>
      <c r="G11" s="65"/>
    </row>
    <row r="12" spans="1:12" ht="15.75" x14ac:dyDescent="0.25">
      <c r="A12" s="1" t="s">
        <v>0</v>
      </c>
      <c r="B12" s="1" t="s">
        <v>1</v>
      </c>
      <c r="C12" s="25" t="s">
        <v>21</v>
      </c>
      <c r="D12" s="1" t="s">
        <v>20</v>
      </c>
      <c r="E12" s="1" t="s">
        <v>2</v>
      </c>
      <c r="F12" s="1" t="s">
        <v>3</v>
      </c>
      <c r="G12" s="27" t="s">
        <v>53</v>
      </c>
      <c r="H12" s="26" t="s">
        <v>9</v>
      </c>
      <c r="I12" s="1" t="s">
        <v>5</v>
      </c>
      <c r="J12" s="27" t="s">
        <v>4</v>
      </c>
      <c r="K12" s="1" t="s">
        <v>8</v>
      </c>
      <c r="L12" s="25" t="s">
        <v>6</v>
      </c>
    </row>
    <row r="13" spans="1:12" ht="21" customHeight="1" x14ac:dyDescent="0.25">
      <c r="A13" s="2">
        <v>1</v>
      </c>
      <c r="B13" s="22" t="s">
        <v>37</v>
      </c>
      <c r="C13" s="24" t="s">
        <v>46</v>
      </c>
      <c r="D13" s="20" t="s">
        <v>38</v>
      </c>
      <c r="E13" s="15">
        <v>15000</v>
      </c>
      <c r="F13" s="15">
        <v>21000</v>
      </c>
      <c r="G13" s="30">
        <v>12000</v>
      </c>
      <c r="H13" s="15">
        <v>15000</v>
      </c>
      <c r="I13" s="15"/>
      <c r="J13" s="15">
        <v>15000</v>
      </c>
      <c r="K13" s="32" t="s">
        <v>95</v>
      </c>
      <c r="L13" s="43" t="s">
        <v>55</v>
      </c>
    </row>
    <row r="14" spans="1:12" ht="21.75" customHeight="1" x14ac:dyDescent="0.25">
      <c r="A14" s="2">
        <v>2</v>
      </c>
      <c r="B14" s="19" t="s">
        <v>39</v>
      </c>
      <c r="C14" s="24" t="s">
        <v>47</v>
      </c>
      <c r="D14" s="20" t="s">
        <v>40</v>
      </c>
      <c r="E14" s="15">
        <v>15000</v>
      </c>
      <c r="F14" s="15">
        <v>146000</v>
      </c>
      <c r="G14" s="30">
        <v>21000</v>
      </c>
      <c r="H14" s="15"/>
      <c r="I14" s="42"/>
      <c r="J14" s="15"/>
      <c r="K14" s="32"/>
      <c r="L14" s="43"/>
    </row>
    <row r="15" spans="1:12" ht="21" customHeight="1" x14ac:dyDescent="0.25">
      <c r="A15" s="2">
        <v>3</v>
      </c>
      <c r="B15" s="19" t="s">
        <v>34</v>
      </c>
      <c r="C15" s="24" t="s">
        <v>49</v>
      </c>
      <c r="D15" s="20" t="s">
        <v>35</v>
      </c>
      <c r="E15" s="15">
        <v>15000</v>
      </c>
      <c r="F15" s="15">
        <v>37500</v>
      </c>
      <c r="G15" s="30">
        <v>7500</v>
      </c>
      <c r="H15" s="15">
        <v>15000</v>
      </c>
      <c r="I15" s="15"/>
      <c r="J15" s="15">
        <v>15000</v>
      </c>
      <c r="K15" s="32" t="s">
        <v>95</v>
      </c>
      <c r="L15" s="43" t="s">
        <v>55</v>
      </c>
    </row>
    <row r="16" spans="1:12" ht="21" customHeight="1" x14ac:dyDescent="0.25">
      <c r="A16" s="2">
        <v>4</v>
      </c>
      <c r="B16" s="19" t="s">
        <v>51</v>
      </c>
      <c r="C16" s="24" t="s">
        <v>50</v>
      </c>
      <c r="D16" s="20" t="s">
        <v>54</v>
      </c>
      <c r="E16" s="15">
        <v>15000</v>
      </c>
      <c r="F16" s="15"/>
      <c r="G16" s="30">
        <v>6000</v>
      </c>
      <c r="H16" s="15">
        <v>15000</v>
      </c>
      <c r="I16" s="15"/>
      <c r="J16" s="15">
        <v>15000</v>
      </c>
      <c r="K16" s="32" t="s">
        <v>95</v>
      </c>
      <c r="L16" s="43" t="s">
        <v>55</v>
      </c>
    </row>
    <row r="17" spans="1:12" ht="21" customHeight="1" x14ac:dyDescent="0.25">
      <c r="A17" s="90" t="s">
        <v>7</v>
      </c>
      <c r="B17" s="90"/>
      <c r="C17" s="90"/>
      <c r="D17" s="90"/>
      <c r="E17" s="34">
        <f t="shared" ref="E17:J17" si="0">SUM(E13:E16)</f>
        <v>60000</v>
      </c>
      <c r="F17" s="34">
        <f t="shared" si="0"/>
        <v>204500</v>
      </c>
      <c r="G17" s="41">
        <f t="shared" si="0"/>
        <v>46500</v>
      </c>
      <c r="H17" s="41">
        <f t="shared" si="0"/>
        <v>45000</v>
      </c>
      <c r="I17" s="41">
        <f t="shared" si="0"/>
        <v>0</v>
      </c>
      <c r="J17" s="41">
        <f t="shared" si="0"/>
        <v>45000</v>
      </c>
      <c r="K17" s="32" t="s">
        <v>95</v>
      </c>
      <c r="L17" s="35" t="s">
        <v>56</v>
      </c>
    </row>
    <row r="18" spans="1:12" ht="15.75" x14ac:dyDescent="0.25">
      <c r="A18" s="85" t="s">
        <v>52</v>
      </c>
      <c r="B18" s="85"/>
      <c r="C18" s="85"/>
      <c r="D18" s="85"/>
      <c r="E18" s="85"/>
      <c r="F18" s="85"/>
      <c r="G18" s="85"/>
      <c r="H18" s="85"/>
      <c r="I18" s="85"/>
      <c r="J18" s="29">
        <f>-J17*0.1</f>
        <v>-4500</v>
      </c>
      <c r="K18" s="28"/>
      <c r="L18" s="28"/>
    </row>
    <row r="19" spans="1:12" ht="15.75" x14ac:dyDescent="0.25">
      <c r="A19" s="86" t="s">
        <v>57</v>
      </c>
      <c r="B19" s="86"/>
      <c r="C19" s="86"/>
      <c r="D19" s="86"/>
      <c r="E19" s="86"/>
      <c r="F19" s="86"/>
      <c r="G19" s="86"/>
      <c r="H19" s="86"/>
      <c r="I19" s="86"/>
      <c r="J19" s="29"/>
      <c r="K19" s="28"/>
      <c r="L19" s="28"/>
    </row>
    <row r="20" spans="1:12" ht="15.75" x14ac:dyDescent="0.25">
      <c r="A20" s="85" t="s">
        <v>96</v>
      </c>
      <c r="B20" s="85"/>
      <c r="C20" s="85"/>
      <c r="D20" s="85"/>
      <c r="E20" s="85"/>
      <c r="F20" s="85"/>
      <c r="G20" s="85"/>
      <c r="H20" s="85"/>
      <c r="I20" s="85"/>
      <c r="J20" s="29">
        <f>SUM(J17:J19)</f>
        <v>40500</v>
      </c>
      <c r="K20" s="28"/>
      <c r="L20" s="28"/>
    </row>
    <row r="21" spans="1:12" ht="6" customHeight="1" x14ac:dyDescent="0.25">
      <c r="A21" s="36"/>
      <c r="J21" s="33"/>
      <c r="K21" s="28"/>
      <c r="L21" s="28"/>
    </row>
    <row r="22" spans="1:12" ht="2.25" customHeight="1" x14ac:dyDescent="0.25"/>
    <row r="24" spans="1:12" ht="18.75" x14ac:dyDescent="0.25">
      <c r="A24" s="2">
        <v>3</v>
      </c>
      <c r="B24" s="19" t="s">
        <v>36</v>
      </c>
      <c r="C24" s="24" t="s">
        <v>48</v>
      </c>
      <c r="D24" s="20" t="s">
        <v>58</v>
      </c>
      <c r="E24" s="15">
        <v>15000</v>
      </c>
      <c r="F24" s="15">
        <v>164000</v>
      </c>
      <c r="G24" s="30">
        <v>36000</v>
      </c>
      <c r="H24" s="93" t="s">
        <v>87</v>
      </c>
      <c r="I24" s="94"/>
      <c r="J24" s="94"/>
      <c r="K24" s="94"/>
      <c r="L24" s="95"/>
    </row>
    <row r="25" spans="1:12" ht="15.75" x14ac:dyDescent="0.25">
      <c r="E25" s="37"/>
      <c r="F25" s="36"/>
    </row>
    <row r="26" spans="1:12" ht="15.75" x14ac:dyDescent="0.25">
      <c r="E26" s="37"/>
    </row>
    <row r="27" spans="1:12" ht="15.75" x14ac:dyDescent="0.25">
      <c r="E27" s="37"/>
    </row>
    <row r="28" spans="1:12" ht="15.75" x14ac:dyDescent="0.25">
      <c r="E28" s="37"/>
    </row>
    <row r="29" spans="1:12" ht="15.75" x14ac:dyDescent="0.25">
      <c r="E29" s="37"/>
    </row>
    <row r="30" spans="1:12" ht="15.75" x14ac:dyDescent="0.25">
      <c r="E30" s="37"/>
    </row>
    <row r="31" spans="1:12" ht="15.75" x14ac:dyDescent="0.25">
      <c r="E31" s="37"/>
    </row>
    <row r="32" spans="1:12" ht="15.75" x14ac:dyDescent="0.25">
      <c r="E32" s="37"/>
    </row>
    <row r="33" spans="5:5" ht="15.75" x14ac:dyDescent="0.25">
      <c r="E33" s="38"/>
    </row>
  </sheetData>
  <mergeCells count="10">
    <mergeCell ref="A18:I18"/>
    <mergeCell ref="A19:I19"/>
    <mergeCell ref="A20:I20"/>
    <mergeCell ref="H24:L24"/>
    <mergeCell ref="A4:K4"/>
    <mergeCell ref="F7:H7"/>
    <mergeCell ref="I7:J7"/>
    <mergeCell ref="A8:L8"/>
    <mergeCell ref="E10:F10"/>
    <mergeCell ref="A17:D17"/>
  </mergeCells>
  <printOptions horizontalCentered="1"/>
  <pageMargins left="0.11811023622047245" right="0.11811023622047245" top="0.19685039370078741" bottom="0.55118110236220474" header="0.31496062992125984" footer="0.31496062992125984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view="pageLayout" workbookViewId="0">
      <selection activeCell="K26" sqref="K26"/>
    </sheetView>
  </sheetViews>
  <sheetFormatPr baseColWidth="10" defaultRowHeight="15" x14ac:dyDescent="0.25"/>
  <cols>
    <col min="1" max="1" width="3.28515625" customWidth="1"/>
    <col min="2" max="2" width="26.5703125" customWidth="1"/>
    <col min="3" max="3" width="6.28515625" customWidth="1"/>
    <col min="4" max="4" width="18.5703125" customWidth="1"/>
    <col min="5" max="5" width="9.7109375" customWidth="1"/>
    <col min="6" max="6" width="10.85546875" customWidth="1"/>
    <col min="7" max="7" width="8.42578125" customWidth="1"/>
    <col min="8" max="8" width="12.5703125" customWidth="1"/>
    <col min="9" max="9" width="9.85546875" customWidth="1"/>
    <col min="10" max="10" width="14.42578125" customWidth="1"/>
    <col min="11" max="11" width="8" customWidth="1"/>
    <col min="12" max="12" width="11.7109375" customWidth="1"/>
  </cols>
  <sheetData>
    <row r="1" spans="1:12" x14ac:dyDescent="0.25">
      <c r="A1" s="16" t="s">
        <v>22</v>
      </c>
    </row>
    <row r="2" spans="1:12" ht="15.75" x14ac:dyDescent="0.25">
      <c r="A2" s="16" t="s">
        <v>23</v>
      </c>
      <c r="J2" s="37"/>
      <c r="K2" s="28"/>
      <c r="L2" s="28"/>
    </row>
    <row r="3" spans="1:12" x14ac:dyDescent="0.25">
      <c r="A3" s="16" t="s">
        <v>24</v>
      </c>
      <c r="J3" s="28"/>
      <c r="K3" s="28"/>
      <c r="L3" s="39"/>
    </row>
    <row r="4" spans="1:12" ht="18.75" x14ac:dyDescent="0.25">
      <c r="A4" s="82" t="s">
        <v>94</v>
      </c>
      <c r="B4" s="82"/>
      <c r="C4" s="82"/>
      <c r="D4" s="82"/>
      <c r="E4" s="82"/>
      <c r="F4" s="82"/>
      <c r="G4" s="82"/>
      <c r="H4" s="82"/>
      <c r="I4" s="82"/>
      <c r="J4" s="82"/>
      <c r="K4" s="82"/>
      <c r="L4" s="63"/>
    </row>
    <row r="5" spans="1:12" ht="18.75" x14ac:dyDescent="0.3">
      <c r="E5" s="17"/>
      <c r="I5" s="17"/>
      <c r="J5" s="17" t="s">
        <v>27</v>
      </c>
      <c r="L5" s="37"/>
    </row>
    <row r="6" spans="1:12" ht="18.75" x14ac:dyDescent="0.3">
      <c r="D6" s="31" t="s">
        <v>28</v>
      </c>
      <c r="E6" s="31"/>
      <c r="F6" s="31"/>
      <c r="G6" s="64"/>
      <c r="H6" s="17" t="s">
        <v>29</v>
      </c>
      <c r="I6" s="17"/>
      <c r="L6" s="28"/>
    </row>
    <row r="7" spans="1:12" ht="18.75" x14ac:dyDescent="0.3">
      <c r="B7" s="36"/>
      <c r="D7" s="64" t="s">
        <v>30</v>
      </c>
      <c r="E7" s="64"/>
      <c r="F7" s="83" t="s">
        <v>31</v>
      </c>
      <c r="G7" s="83"/>
      <c r="H7" s="83"/>
      <c r="I7" s="83" t="s">
        <v>32</v>
      </c>
      <c r="J7" s="83"/>
      <c r="K7" s="17"/>
      <c r="L7" s="40"/>
    </row>
    <row r="8" spans="1:12" ht="18.75" customHeight="1" x14ac:dyDescent="0.3">
      <c r="A8" s="83" t="s">
        <v>59</v>
      </c>
      <c r="B8" s="83"/>
      <c r="C8" s="83"/>
      <c r="D8" s="83"/>
      <c r="E8" s="83"/>
      <c r="F8" s="83"/>
      <c r="G8" s="83"/>
      <c r="H8" s="83"/>
      <c r="I8" s="83"/>
      <c r="J8" s="83"/>
      <c r="K8" s="83"/>
      <c r="L8" s="83"/>
    </row>
    <row r="9" spans="1:12" ht="9" customHeight="1" x14ac:dyDescent="0.3">
      <c r="A9" s="16"/>
      <c r="D9" s="64"/>
      <c r="E9" s="64"/>
      <c r="F9" s="64"/>
      <c r="G9" s="64"/>
      <c r="H9" s="64"/>
      <c r="I9" s="64"/>
      <c r="J9" s="64"/>
      <c r="K9" s="17"/>
      <c r="L9" s="17"/>
    </row>
    <row r="10" spans="1:12" ht="17.25" customHeight="1" x14ac:dyDescent="0.35">
      <c r="E10" s="89" t="s">
        <v>33</v>
      </c>
      <c r="F10" s="89"/>
      <c r="G10" s="65"/>
      <c r="H10" s="36"/>
    </row>
    <row r="11" spans="1:12" ht="7.5" customHeight="1" x14ac:dyDescent="0.35">
      <c r="E11" s="21"/>
      <c r="F11" s="21"/>
      <c r="G11" s="65"/>
    </row>
    <row r="12" spans="1:12" ht="15.75" x14ac:dyDescent="0.25">
      <c r="A12" s="1" t="s">
        <v>0</v>
      </c>
      <c r="B12" s="1" t="s">
        <v>1</v>
      </c>
      <c r="C12" s="25" t="s">
        <v>21</v>
      </c>
      <c r="D12" s="1" t="s">
        <v>20</v>
      </c>
      <c r="E12" s="1" t="s">
        <v>2</v>
      </c>
      <c r="F12" s="1" t="s">
        <v>3</v>
      </c>
      <c r="G12" s="27" t="s">
        <v>53</v>
      </c>
      <c r="H12" s="26" t="s">
        <v>9</v>
      </c>
      <c r="I12" s="1" t="s">
        <v>5</v>
      </c>
      <c r="J12" s="27" t="s">
        <v>4</v>
      </c>
      <c r="K12" s="1" t="s">
        <v>8</v>
      </c>
      <c r="L12" s="25" t="s">
        <v>6</v>
      </c>
    </row>
    <row r="13" spans="1:12" ht="21" customHeight="1" x14ac:dyDescent="0.25">
      <c r="A13" s="2">
        <v>1</v>
      </c>
      <c r="B13" s="22" t="s">
        <v>37</v>
      </c>
      <c r="C13" s="24" t="s">
        <v>46</v>
      </c>
      <c r="D13" s="20" t="s">
        <v>38</v>
      </c>
      <c r="E13" s="15">
        <v>15000</v>
      </c>
      <c r="F13" s="15">
        <v>21000</v>
      </c>
      <c r="G13" s="30">
        <v>12000</v>
      </c>
      <c r="H13" s="15">
        <v>15000</v>
      </c>
      <c r="I13" s="15"/>
      <c r="J13" s="15">
        <f>SUM(H13:I13)</f>
        <v>15000</v>
      </c>
      <c r="K13" s="32" t="s">
        <v>97</v>
      </c>
      <c r="L13" s="43" t="s">
        <v>55</v>
      </c>
    </row>
    <row r="14" spans="1:12" ht="21.75" customHeight="1" x14ac:dyDescent="0.25">
      <c r="A14" s="2">
        <v>2</v>
      </c>
      <c r="B14" s="19" t="s">
        <v>39</v>
      </c>
      <c r="C14" s="24" t="s">
        <v>47</v>
      </c>
      <c r="D14" s="20" t="s">
        <v>40</v>
      </c>
      <c r="E14" s="15">
        <v>15000</v>
      </c>
      <c r="F14" s="15">
        <v>179000</v>
      </c>
      <c r="G14" s="30">
        <v>24000</v>
      </c>
      <c r="H14" s="15"/>
      <c r="I14" s="42"/>
      <c r="J14" s="15">
        <f t="shared" ref="J14:J17" si="0">SUM(H14:I14)</f>
        <v>0</v>
      </c>
      <c r="K14" s="32"/>
      <c r="L14" s="43"/>
    </row>
    <row r="15" spans="1:12" ht="21" customHeight="1" x14ac:dyDescent="0.25">
      <c r="A15" s="2">
        <v>3</v>
      </c>
      <c r="B15" s="19" t="s">
        <v>34</v>
      </c>
      <c r="C15" s="24" t="s">
        <v>49</v>
      </c>
      <c r="D15" s="20" t="s">
        <v>35</v>
      </c>
      <c r="E15" s="15">
        <v>15000</v>
      </c>
      <c r="F15" s="15">
        <v>24000</v>
      </c>
      <c r="G15" s="30">
        <v>9000</v>
      </c>
      <c r="H15" s="15">
        <v>15000</v>
      </c>
      <c r="I15" s="15"/>
      <c r="J15" s="15">
        <f t="shared" si="0"/>
        <v>15000</v>
      </c>
      <c r="K15" s="32" t="s">
        <v>98</v>
      </c>
      <c r="L15" s="43" t="s">
        <v>55</v>
      </c>
    </row>
    <row r="16" spans="1:12" ht="21" customHeight="1" x14ac:dyDescent="0.25">
      <c r="A16" s="2">
        <v>4</v>
      </c>
      <c r="B16" s="19" t="s">
        <v>51</v>
      </c>
      <c r="C16" s="24" t="s">
        <v>50</v>
      </c>
      <c r="D16" s="20" t="s">
        <v>54</v>
      </c>
      <c r="E16" s="15">
        <v>15000</v>
      </c>
      <c r="F16" s="15"/>
      <c r="G16" s="30">
        <v>6000</v>
      </c>
      <c r="H16" s="15">
        <v>15000</v>
      </c>
      <c r="I16" s="15"/>
      <c r="J16" s="15">
        <f t="shared" si="0"/>
        <v>15000</v>
      </c>
      <c r="K16" s="32" t="s">
        <v>98</v>
      </c>
      <c r="L16" s="43" t="s">
        <v>55</v>
      </c>
    </row>
    <row r="17" spans="1:12" ht="21" customHeight="1" x14ac:dyDescent="0.25">
      <c r="A17" s="90" t="s">
        <v>7</v>
      </c>
      <c r="B17" s="90"/>
      <c r="C17" s="90"/>
      <c r="D17" s="90"/>
      <c r="E17" s="34">
        <f t="shared" ref="E17:I17" si="1">SUM(E13:E16)</f>
        <v>60000</v>
      </c>
      <c r="F17" s="34">
        <f t="shared" si="1"/>
        <v>224000</v>
      </c>
      <c r="G17" s="41">
        <f t="shared" si="1"/>
        <v>51000</v>
      </c>
      <c r="H17" s="41">
        <f t="shared" si="1"/>
        <v>45000</v>
      </c>
      <c r="I17" s="41">
        <f t="shared" si="1"/>
        <v>0</v>
      </c>
      <c r="J17" s="15">
        <f t="shared" si="0"/>
        <v>45000</v>
      </c>
      <c r="K17" s="35" t="s">
        <v>98</v>
      </c>
      <c r="L17" s="35" t="s">
        <v>56</v>
      </c>
    </row>
    <row r="18" spans="1:12" ht="15.75" x14ac:dyDescent="0.25">
      <c r="A18" s="85" t="s">
        <v>52</v>
      </c>
      <c r="B18" s="85"/>
      <c r="C18" s="85"/>
      <c r="D18" s="85"/>
      <c r="E18" s="85"/>
      <c r="F18" s="85"/>
      <c r="G18" s="85"/>
      <c r="H18" s="85"/>
      <c r="I18" s="85"/>
      <c r="J18" s="29">
        <f>-J17*0.1</f>
        <v>-4500</v>
      </c>
      <c r="K18" s="28"/>
      <c r="L18" s="28"/>
    </row>
    <row r="19" spans="1:12" ht="15.75" x14ac:dyDescent="0.25">
      <c r="A19" s="86" t="s">
        <v>57</v>
      </c>
      <c r="B19" s="86"/>
      <c r="C19" s="86"/>
      <c r="D19" s="86"/>
      <c r="E19" s="86"/>
      <c r="F19" s="86"/>
      <c r="G19" s="86"/>
      <c r="H19" s="86"/>
      <c r="I19" s="86"/>
      <c r="J19" s="29"/>
      <c r="K19" s="28"/>
      <c r="L19" s="28"/>
    </row>
    <row r="20" spans="1:12" ht="15.75" x14ac:dyDescent="0.25">
      <c r="A20" s="85" t="s">
        <v>99</v>
      </c>
      <c r="B20" s="85"/>
      <c r="C20" s="85"/>
      <c r="D20" s="85"/>
      <c r="E20" s="85"/>
      <c r="F20" s="85"/>
      <c r="G20" s="85"/>
      <c r="H20" s="85"/>
      <c r="I20" s="85"/>
      <c r="J20" s="29">
        <f>SUM(J17:J19)</f>
        <v>40500</v>
      </c>
      <c r="K20" s="28"/>
      <c r="L20" s="28"/>
    </row>
    <row r="21" spans="1:12" ht="6" customHeight="1" x14ac:dyDescent="0.25">
      <c r="A21" s="36"/>
      <c r="J21" s="33"/>
      <c r="K21" s="28"/>
      <c r="L21" s="28"/>
    </row>
    <row r="22" spans="1:12" ht="2.25" customHeight="1" x14ac:dyDescent="0.25"/>
    <row r="24" spans="1:12" ht="15.75" x14ac:dyDescent="0.25">
      <c r="E24" s="37"/>
      <c r="F24" s="36"/>
    </row>
    <row r="25" spans="1:12" ht="15.75" x14ac:dyDescent="0.25">
      <c r="E25" s="37"/>
    </row>
    <row r="26" spans="1:12" ht="15.75" x14ac:dyDescent="0.25">
      <c r="E26" s="37"/>
      <c r="F26" s="36"/>
    </row>
    <row r="27" spans="1:12" ht="15.75" x14ac:dyDescent="0.25">
      <c r="E27" s="37"/>
    </row>
    <row r="28" spans="1:12" ht="15.75" x14ac:dyDescent="0.25">
      <c r="E28" s="37"/>
    </row>
    <row r="29" spans="1:12" ht="15.75" x14ac:dyDescent="0.25">
      <c r="E29" s="37"/>
    </row>
    <row r="30" spans="1:12" ht="15.75" x14ac:dyDescent="0.25">
      <c r="E30" s="37"/>
    </row>
    <row r="31" spans="1:12" ht="15.75" x14ac:dyDescent="0.25">
      <c r="E31" s="37"/>
    </row>
    <row r="32" spans="1:12" ht="15.75" x14ac:dyDescent="0.25">
      <c r="E32" s="38"/>
    </row>
  </sheetData>
  <mergeCells count="9">
    <mergeCell ref="A18:I18"/>
    <mergeCell ref="A19:I19"/>
    <mergeCell ref="A20:I20"/>
    <mergeCell ref="A4:K4"/>
    <mergeCell ref="F7:H7"/>
    <mergeCell ref="I7:J7"/>
    <mergeCell ref="A8:L8"/>
    <mergeCell ref="E10:F10"/>
    <mergeCell ref="A17:D17"/>
  </mergeCells>
  <printOptions horizontalCentered="1"/>
  <pageMargins left="0.11811023622047245" right="0.11811023622047245" top="0.19685039370078741" bottom="0.55118110236220474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14</vt:i4>
      </vt:variant>
    </vt:vector>
  </HeadingPairs>
  <TitlesOfParts>
    <vt:vector size="14" baseType="lpstr">
      <vt:lpstr>BILAN</vt:lpstr>
      <vt:lpstr>DECEMBRE 18</vt:lpstr>
      <vt:lpstr>JANVIER 19</vt:lpstr>
      <vt:lpstr>FEVRIER 2019</vt:lpstr>
      <vt:lpstr>MARS 2019</vt:lpstr>
      <vt:lpstr>AVRIL 2019</vt:lpstr>
      <vt:lpstr>MAI 2019</vt:lpstr>
      <vt:lpstr>JUIN 2019</vt:lpstr>
      <vt:lpstr>JUILLET 2019</vt:lpstr>
      <vt:lpstr>AOUT 2019</vt:lpstr>
      <vt:lpstr>SEPTEMBRE 2019</vt:lpstr>
      <vt:lpstr>OCTOBRE 2019</vt:lpstr>
      <vt:lpstr>NOVEMBRE 2019</vt:lpstr>
      <vt:lpstr>DECEMBRE 2019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Amadou</dc:creator>
  <cp:lastModifiedBy>gouro</cp:lastModifiedBy>
  <cp:lastPrinted>2019-12-13T15:52:04Z</cp:lastPrinted>
  <dcterms:created xsi:type="dcterms:W3CDTF">2013-02-10T07:37:00Z</dcterms:created>
  <dcterms:modified xsi:type="dcterms:W3CDTF">2019-12-13T15:52:14Z</dcterms:modified>
</cp:coreProperties>
</file>