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AMARA SYLLA\FICHES D'ENCAISSEMENTS\"/>
    </mc:Choice>
  </mc:AlternateContent>
  <bookViews>
    <workbookView xWindow="0" yWindow="0" windowWidth="19200" windowHeight="11595" firstSheet="5" activeTab="13"/>
  </bookViews>
  <sheets>
    <sheet name="IMPOT 2018" sheetId="47" r:id="rId1"/>
    <sheet name="DECEMBRE 2019" sheetId="78" r:id="rId2"/>
    <sheet name="JANVIER 2020" sheetId="79" r:id="rId3"/>
    <sheet name="FEVIRER 2020" sheetId="80" r:id="rId4"/>
    <sheet name="MARS 2020" sheetId="81" r:id="rId5"/>
    <sheet name="AVRIL 2020" sheetId="82" r:id="rId6"/>
    <sheet name="MAI 2020" sheetId="83" r:id="rId7"/>
    <sheet name="JUIN 2020" sheetId="84" r:id="rId8"/>
    <sheet name="JUILLET 2020" sheetId="85" r:id="rId9"/>
    <sheet name="AOUT 2020" sheetId="86" r:id="rId10"/>
    <sheet name="SEPTEMBRE 2020" sheetId="87" r:id="rId11"/>
    <sheet name="OCTOBRE 2020" sheetId="88" r:id="rId12"/>
    <sheet name="NOVEMBRE 2020" sheetId="89" r:id="rId13"/>
    <sheet name="DECEMBRE 2020" sheetId="90" r:id="rId14"/>
  </sheets>
  <calcPr calcId="152511"/>
</workbook>
</file>

<file path=xl/calcChain.xml><?xml version="1.0" encoding="utf-8"?>
<calcChain xmlns="http://schemas.openxmlformats.org/spreadsheetml/2006/main">
  <c r="G17" i="90" l="1"/>
  <c r="F17" i="90"/>
  <c r="E17" i="90"/>
  <c r="H17" i="89" l="1"/>
  <c r="I17" i="89"/>
  <c r="J15" i="89"/>
  <c r="J16" i="89"/>
  <c r="J14" i="89"/>
  <c r="J17" i="89" s="1"/>
  <c r="J18" i="89" l="1"/>
  <c r="J19" i="89" s="1"/>
  <c r="G17" i="89"/>
  <c r="F17" i="89"/>
  <c r="E17" i="89"/>
  <c r="H17" i="88"/>
  <c r="I17" i="88"/>
  <c r="J15" i="88"/>
  <c r="J16" i="88"/>
  <c r="J17" i="88" s="1"/>
  <c r="J14" i="88"/>
  <c r="J18" i="88" l="1"/>
  <c r="J19" i="88"/>
  <c r="I17" i="87"/>
  <c r="H17" i="87"/>
  <c r="G17" i="87"/>
  <c r="F17" i="87"/>
  <c r="J16" i="87"/>
  <c r="J15" i="87"/>
  <c r="J14" i="87"/>
  <c r="J17" i="87" s="1"/>
  <c r="G17" i="88" l="1"/>
  <c r="F17" i="88"/>
  <c r="E17" i="88"/>
  <c r="J18" i="87" l="1"/>
  <c r="J19" i="87" s="1"/>
  <c r="E17" i="87"/>
  <c r="G17" i="86" l="1"/>
  <c r="F17" i="86"/>
  <c r="E17" i="86"/>
  <c r="J19" i="85"/>
  <c r="J18" i="85"/>
  <c r="H17" i="85"/>
  <c r="I17" i="85"/>
  <c r="J15" i="85"/>
  <c r="J16" i="85"/>
  <c r="J14" i="85"/>
  <c r="J17" i="85" s="1"/>
  <c r="G17" i="85" l="1"/>
  <c r="F17" i="85"/>
  <c r="E17" i="85"/>
  <c r="H17" i="84" l="1"/>
  <c r="I17" i="84"/>
  <c r="J15" i="84"/>
  <c r="J17" i="84" s="1"/>
  <c r="J16" i="84"/>
  <c r="J14" i="84"/>
  <c r="J18" i="84" l="1"/>
  <c r="J19" i="84" s="1"/>
  <c r="G17" i="84"/>
  <c r="F17" i="84"/>
  <c r="E17" i="84"/>
  <c r="J19" i="83"/>
  <c r="J18" i="83"/>
  <c r="H17" i="83"/>
  <c r="I17" i="83"/>
  <c r="J15" i="83"/>
  <c r="J17" i="83" s="1"/>
  <c r="J16" i="83"/>
  <c r="J14" i="83"/>
  <c r="G17" i="83" l="1"/>
  <c r="F17" i="83"/>
  <c r="E17" i="83"/>
  <c r="I17" i="82"/>
  <c r="J15" i="82"/>
  <c r="J16" i="82"/>
  <c r="J14" i="82"/>
  <c r="J17" i="82" s="1"/>
  <c r="H17" i="82"/>
  <c r="J18" i="82" l="1"/>
  <c r="J19" i="82" s="1"/>
  <c r="G17" i="82"/>
  <c r="F17" i="82"/>
  <c r="E17" i="82"/>
  <c r="J19" i="81"/>
  <c r="J18" i="81"/>
  <c r="H17" i="81"/>
  <c r="I17" i="81"/>
  <c r="J16" i="81"/>
  <c r="J17" i="81" s="1"/>
  <c r="J15" i="81"/>
  <c r="G17" i="81" l="1"/>
  <c r="F17" i="81"/>
  <c r="E17" i="81"/>
  <c r="J15" i="80"/>
  <c r="J16" i="80"/>
  <c r="J17" i="80"/>
  <c r="J19" i="80" s="1"/>
  <c r="J18" i="80"/>
  <c r="H17" i="80"/>
  <c r="I17" i="80"/>
  <c r="J14" i="80"/>
  <c r="G17" i="80" l="1"/>
  <c r="F17" i="80"/>
  <c r="E17" i="80"/>
  <c r="J18" i="79"/>
  <c r="J19" i="79" s="1"/>
  <c r="H17" i="79"/>
  <c r="I17" i="79"/>
  <c r="J17" i="79"/>
  <c r="J16" i="79"/>
  <c r="G17" i="79" l="1"/>
  <c r="F17" i="79"/>
  <c r="E17" i="79"/>
  <c r="J19" i="78"/>
  <c r="J18" i="78"/>
  <c r="H17" i="78"/>
  <c r="I17" i="78"/>
  <c r="J17" i="78"/>
  <c r="J16" i="78"/>
  <c r="G17" i="78" l="1"/>
  <c r="F17" i="78"/>
  <c r="E17" i="78"/>
  <c r="F20" i="47" l="1"/>
  <c r="F18" i="47"/>
</calcChain>
</file>

<file path=xl/sharedStrings.xml><?xml version="1.0" encoding="utf-8"?>
<sst xmlns="http://schemas.openxmlformats.org/spreadsheetml/2006/main" count="559" uniqueCount="110">
  <si>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</si>
  <si>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</si>
  <si>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</si>
  <si>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</si>
  <si>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</si>
  <si>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</si>
  <si>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</si>
  <si>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</si>
  <si>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</si>
  <si>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</si>
  <si>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</si>
  <si>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</si>
  <si>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</si>
  <si>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</si>
  <si>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</si>
  <si>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</si>
  <si>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</si>
  <si>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</si>
  <si>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</si>
  <si>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YOPOUGON NIANGON  MAROC HUDSON: LOT N° 7238 / ÎLOT 199</t>
  </si>
  <si>
    <t>E1</t>
  </si>
  <si>
    <t>E2</t>
  </si>
  <si>
    <t>VAKO BAMBA</t>
  </si>
  <si>
    <t>E3</t>
  </si>
  <si>
    <t>E4</t>
  </si>
  <si>
    <t>I2</t>
  </si>
  <si>
    <t>PENALITES</t>
  </si>
  <si>
    <t>FOFANA YOUSSOUF</t>
  </si>
  <si>
    <t>07896286 - 05407096</t>
  </si>
  <si>
    <t>VASSI MAO VENANCE</t>
  </si>
  <si>
    <t>06945862-43655805</t>
  </si>
  <si>
    <t>I1</t>
  </si>
  <si>
    <t>TOURE DAOUDA SALAHOU</t>
  </si>
  <si>
    <t>ORANGE MONEY</t>
  </si>
  <si>
    <t>COMMISSION CCGIM</t>
  </si>
  <si>
    <t>SOMME A VERSER</t>
  </si>
  <si>
    <t>TOTAL ANNUEL</t>
  </si>
  <si>
    <t>21 BP 3878 ABIDJAN 21  - CEL: 05 53 76 55 - 59 64 12 44</t>
  </si>
  <si>
    <t>AMARA SYLLA N° CC: 7407291W</t>
  </si>
  <si>
    <t>CCGIM</t>
  </si>
  <si>
    <t>05102091-07885041</t>
  </si>
  <si>
    <t>MAMAN SYLLA : 04 02 95 97</t>
  </si>
  <si>
    <t>TOTAL MENSUEL</t>
  </si>
  <si>
    <t>AMANI KOUADIO</t>
  </si>
  <si>
    <t>07442559-01986575</t>
  </si>
  <si>
    <t>BAMBA LANCINE</t>
  </si>
  <si>
    <t>ETAT D'OCCUPATION : MOIS D'OCTOBRE 2017</t>
  </si>
  <si>
    <t>DECLARATION IMPOT FONCIER 2018</t>
  </si>
  <si>
    <t>NATURE</t>
  </si>
  <si>
    <t>LOCATAIRE</t>
  </si>
  <si>
    <t>BAIL PENITENTIAIRE</t>
  </si>
  <si>
    <t>BAIL FACI</t>
  </si>
  <si>
    <r>
      <t>YOPOUGON NIANGON  NORD 1</t>
    </r>
    <r>
      <rPr>
        <vertAlign val="superscript"/>
        <sz val="11"/>
        <color theme="1"/>
        <rFont val="Calibri"/>
        <family val="2"/>
        <scheme val="minor"/>
      </rPr>
      <t>ère</t>
    </r>
    <r>
      <rPr>
        <sz val="12"/>
        <color theme="1"/>
        <rFont val="Calibri"/>
        <family val="2"/>
        <scheme val="minor"/>
      </rPr>
      <t xml:space="preserve"> TRANCHE (MAROC HUDSON): LOT N° 7238 / ÎLOT 199</t>
    </r>
  </si>
  <si>
    <t>Nbre Pièces</t>
  </si>
  <si>
    <t>08000930-87624201</t>
  </si>
  <si>
    <t>07896286-05407096</t>
  </si>
  <si>
    <t>07918179-06149814</t>
  </si>
  <si>
    <t>CENTRE D'IMPOSITION: YOP I</t>
  </si>
  <si>
    <t xml:space="preserve">ETAT DES ENCAISSEMENTS : MOIS DE DECEMBRE 2019 </t>
  </si>
  <si>
    <t>18/11/19 OM</t>
  </si>
  <si>
    <t>18/12/19</t>
  </si>
  <si>
    <t xml:space="preserve">ETAT DES ENCAISSEMENTS : MOIS DE JANVIER 2020 </t>
  </si>
  <si>
    <t>13/01/20</t>
  </si>
  <si>
    <t>16/01/20</t>
  </si>
  <si>
    <t xml:space="preserve">ETAT DES ENCAISSEMENTS : MOIS DE FEVRIER 2020 </t>
  </si>
  <si>
    <t>KONAN AYA</t>
  </si>
  <si>
    <t>09302703</t>
  </si>
  <si>
    <t>TRAORE AMARA</t>
  </si>
  <si>
    <t>06260498-49942730</t>
  </si>
  <si>
    <t>30/01/20</t>
  </si>
  <si>
    <t>AV02+03/20</t>
  </si>
  <si>
    <t>A PAYE 2 MOIS D'AVANCE ET LA COMMISSION CCGIM LE 31/01/2020</t>
  </si>
  <si>
    <t>13/02/20</t>
  </si>
  <si>
    <t>A PAYE 1 MOIS D'AVANCE ET LA COMMISSION CCGIM LE 10/01/2020</t>
  </si>
  <si>
    <t>10/01/20</t>
  </si>
  <si>
    <t>LOYER 01/20</t>
  </si>
  <si>
    <t xml:space="preserve">ETAT DES ENCAISSEMENTS : MOIS DE MARS 2020 </t>
  </si>
  <si>
    <t>09/03/20</t>
  </si>
  <si>
    <t>MTN</t>
  </si>
  <si>
    <t>16/02/20</t>
  </si>
  <si>
    <t>14/03/20</t>
  </si>
  <si>
    <t xml:space="preserve">ETAT DES ENCAISSEMENTS : MOIS D'AVRIL 2020 </t>
  </si>
  <si>
    <t>31/03/20</t>
  </si>
  <si>
    <t>ESPECES</t>
  </si>
  <si>
    <t>13/04/20</t>
  </si>
  <si>
    <t xml:space="preserve">ETAT DES ENCAISSEMENTS : MOIS DE MAI 2020 </t>
  </si>
  <si>
    <t>11/05/20</t>
  </si>
  <si>
    <t>13/05/20</t>
  </si>
  <si>
    <t>14/05/20</t>
  </si>
  <si>
    <t xml:space="preserve">ETAT DES ENCAISSEMENTS : MOIS DE JUIN 2020 </t>
  </si>
  <si>
    <t>10/06/02</t>
  </si>
  <si>
    <t>09/06/20</t>
  </si>
  <si>
    <t>13/06/20</t>
  </si>
  <si>
    <t xml:space="preserve">ETAT DES ENCAISSEMENTS : MOIS DE JUILLET 2020 </t>
  </si>
  <si>
    <t>12/07/20</t>
  </si>
  <si>
    <t>14/07/20</t>
  </si>
  <si>
    <t xml:space="preserve">ETAT DES ENCAISSEMENTS : MOIS DE AOUT 2020 </t>
  </si>
  <si>
    <t xml:space="preserve">ETAT DES ENCAISSEMENTS : MOIS DE SEPTEMBRE 2020 </t>
  </si>
  <si>
    <t>10/09/20</t>
  </si>
  <si>
    <t>19/08/20</t>
  </si>
  <si>
    <t>ORANGE</t>
  </si>
  <si>
    <t>12/09/20</t>
  </si>
  <si>
    <t xml:space="preserve">ETAT DES ENCAISSEMENTS : MOIS D'OCTOBRE 2020 </t>
  </si>
  <si>
    <t>02/09/20</t>
  </si>
  <si>
    <t>12/10/20</t>
  </si>
  <si>
    <t>14/09 OM</t>
  </si>
  <si>
    <t>15/10/20</t>
  </si>
  <si>
    <t xml:space="preserve">ETAT DES ENCAISSEMENTS : MOIS DE NOVEMBRE 2020 </t>
  </si>
  <si>
    <t>14/11/20</t>
  </si>
  <si>
    <t xml:space="preserve">ETAT DES ENCAISSEMENTS : MOIS DE DECEMBRE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</si>
</sst>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9" fillId="0" borderId="1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0" fillId="0" borderId="0" xfId="0" applyNumberFormat="1" applyBorder="1"/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H18" sqref="H18"/>
    </sheetView>
  </sheetViews>
  <sheetFormatPr baseColWidth="10" defaultRowHeight="15" x14ac:dyDescent="0.25"/>
  <cols>
    <col min="1" max="1" width="3.140625" customWidth="1"/>
    <col min="2" max="2" width="26" customWidth="1"/>
    <col min="3" max="3" width="8.42578125" customWidth="1"/>
    <col min="4" max="4" width="9" customWidth="1"/>
    <col min="5" max="5" width="19.42578125" customWidth="1"/>
    <col min="6" max="6" width="10.85546875" customWidth="1"/>
    <col min="7" max="7" width="13" customWidth="1"/>
  </cols>
  <sheetData>
    <row r="1" spans="1:7" ht="18.75" x14ac:dyDescent="0.25">
      <c r="A1" s="102" t="s">
        <v>46</v>
      </c>
      <c r="B1" s="102"/>
      <c r="C1" s="102"/>
      <c r="D1" s="102"/>
      <c r="E1" s="102"/>
      <c r="F1" s="102"/>
    </row>
    <row r="2" spans="1:7" ht="6" customHeight="1" x14ac:dyDescent="0.25">
      <c r="A2" s="21"/>
      <c r="B2" s="21"/>
      <c r="C2" s="21"/>
      <c r="D2" s="21"/>
      <c r="E2" s="21"/>
      <c r="F2" s="21"/>
    </row>
    <row r="3" spans="1:7" ht="18.75" x14ac:dyDescent="0.3">
      <c r="A3" s="103" t="s">
        <v>47</v>
      </c>
      <c r="B3" s="103"/>
      <c r="C3" s="103"/>
      <c r="D3" s="103"/>
      <c r="E3" s="103"/>
      <c r="F3" s="103"/>
    </row>
    <row r="4" spans="1:7" ht="6.75" customHeight="1" x14ac:dyDescent="0.25">
      <c r="A4" s="21"/>
      <c r="B4" s="21"/>
      <c r="C4" s="21"/>
      <c r="D4" s="21"/>
      <c r="E4" s="21"/>
      <c r="F4" s="21"/>
    </row>
    <row r="5" spans="1:7" ht="15.75" x14ac:dyDescent="0.25">
      <c r="A5" s="21" t="s">
        <v>38</v>
      </c>
      <c r="B5" s="21"/>
      <c r="C5" s="21"/>
      <c r="D5" s="21"/>
      <c r="E5" s="21"/>
      <c r="F5" s="21"/>
    </row>
    <row r="6" spans="1:7" ht="6" customHeight="1" x14ac:dyDescent="0.25">
      <c r="A6" s="21"/>
      <c r="B6" s="21"/>
      <c r="C6" s="21"/>
      <c r="D6" s="21"/>
      <c r="E6" s="21"/>
      <c r="F6" s="21"/>
    </row>
    <row r="7" spans="1:7" ht="15.75" x14ac:dyDescent="0.25">
      <c r="A7" s="21" t="s">
        <v>37</v>
      </c>
      <c r="B7" s="21"/>
      <c r="C7" s="21"/>
      <c r="D7" s="21"/>
      <c r="E7" s="21"/>
      <c r="F7" s="21"/>
    </row>
    <row r="8" spans="1:7" ht="6.75" customHeight="1" x14ac:dyDescent="0.25">
      <c r="A8" s="21"/>
      <c r="B8" s="21"/>
      <c r="C8" s="21"/>
      <c r="D8" s="21"/>
      <c r="E8" s="21"/>
      <c r="F8" s="21"/>
    </row>
    <row r="9" spans="1:7" ht="17.25" x14ac:dyDescent="0.25">
      <c r="A9" s="21" t="s">
        <v>52</v>
      </c>
      <c r="B9" s="21"/>
      <c r="C9" s="21"/>
      <c r="D9" s="21"/>
      <c r="E9" s="21"/>
      <c r="F9" s="21"/>
    </row>
    <row r="10" spans="1:7" ht="15.75" x14ac:dyDescent="0.25">
      <c r="A10" s="104"/>
      <c r="B10" s="104"/>
      <c r="C10" s="104"/>
      <c r="D10" s="104"/>
      <c r="E10" s="104"/>
      <c r="F10" s="104"/>
      <c r="G10" s="104"/>
    </row>
    <row r="11" spans="1:7" ht="15.75" x14ac:dyDescent="0.25">
      <c r="A11" s="22" t="s">
        <v>0</v>
      </c>
      <c r="B11" s="22" t="s">
        <v>1</v>
      </c>
      <c r="C11" s="2" t="s">
        <v>10</v>
      </c>
      <c r="D11" s="8" t="s">
        <v>53</v>
      </c>
      <c r="E11" s="22" t="s">
        <v>9</v>
      </c>
      <c r="F11" s="22" t="s">
        <v>2</v>
      </c>
      <c r="G11" s="27" t="s">
        <v>48</v>
      </c>
    </row>
    <row r="12" spans="1:7" ht="15.75" x14ac:dyDescent="0.25">
      <c r="A12" s="20">
        <v>1</v>
      </c>
      <c r="B12" s="23" t="s">
        <v>29</v>
      </c>
      <c r="C12" s="1" t="s">
        <v>20</v>
      </c>
      <c r="D12" s="20">
        <v>2</v>
      </c>
      <c r="E12" s="23" t="s">
        <v>30</v>
      </c>
      <c r="F12" s="25">
        <v>50000</v>
      </c>
      <c r="G12" s="11" t="s">
        <v>49</v>
      </c>
    </row>
    <row r="13" spans="1:7" ht="15.75" x14ac:dyDescent="0.25">
      <c r="A13" s="20">
        <v>2</v>
      </c>
      <c r="B13" s="23" t="s">
        <v>43</v>
      </c>
      <c r="C13" s="1" t="s">
        <v>21</v>
      </c>
      <c r="D13" s="20">
        <v>2</v>
      </c>
      <c r="E13" s="23" t="s">
        <v>44</v>
      </c>
      <c r="F13" s="25">
        <v>50000</v>
      </c>
      <c r="G13" s="11" t="s">
        <v>49</v>
      </c>
    </row>
    <row r="14" spans="1:7" ht="15.75" x14ac:dyDescent="0.25">
      <c r="A14" s="20">
        <v>3</v>
      </c>
      <c r="B14" s="23" t="s">
        <v>22</v>
      </c>
      <c r="C14" s="1" t="s">
        <v>23</v>
      </c>
      <c r="D14" s="20">
        <v>2</v>
      </c>
      <c r="E14" s="23" t="s">
        <v>54</v>
      </c>
      <c r="F14" s="25">
        <v>50000</v>
      </c>
      <c r="G14" s="11" t="s">
        <v>49</v>
      </c>
    </row>
    <row r="15" spans="1:7" ht="15.75" x14ac:dyDescent="0.25">
      <c r="A15" s="20">
        <v>4</v>
      </c>
      <c r="B15" s="23" t="s">
        <v>27</v>
      </c>
      <c r="C15" s="1" t="s">
        <v>24</v>
      </c>
      <c r="D15" s="20">
        <v>2</v>
      </c>
      <c r="E15" s="23" t="s">
        <v>55</v>
      </c>
      <c r="F15" s="25">
        <v>50000</v>
      </c>
      <c r="G15" s="11" t="s">
        <v>49</v>
      </c>
    </row>
    <row r="16" spans="1:7" ht="15.75" x14ac:dyDescent="0.25">
      <c r="A16" s="20">
        <v>5</v>
      </c>
      <c r="B16" s="23" t="s">
        <v>32</v>
      </c>
      <c r="C16" s="1" t="s">
        <v>31</v>
      </c>
      <c r="D16" s="20">
        <v>3</v>
      </c>
      <c r="E16" s="23" t="s">
        <v>56</v>
      </c>
      <c r="F16" s="25">
        <v>70000</v>
      </c>
      <c r="G16" s="24" t="s">
        <v>50</v>
      </c>
    </row>
    <row r="17" spans="1:7" ht="15.75" x14ac:dyDescent="0.25">
      <c r="A17" s="20">
        <v>6</v>
      </c>
      <c r="B17" s="23" t="s">
        <v>45</v>
      </c>
      <c r="C17" s="1" t="s">
        <v>25</v>
      </c>
      <c r="D17" s="20">
        <v>3</v>
      </c>
      <c r="E17" s="23" t="s">
        <v>40</v>
      </c>
      <c r="F17" s="25">
        <v>70000</v>
      </c>
      <c r="G17" s="17" t="s">
        <v>51</v>
      </c>
    </row>
    <row r="18" spans="1:7" ht="15.75" x14ac:dyDescent="0.25">
      <c r="A18" s="97" t="s">
        <v>42</v>
      </c>
      <c r="B18" s="97"/>
      <c r="C18" s="97"/>
      <c r="D18" s="97"/>
      <c r="E18" s="97"/>
      <c r="F18" s="25">
        <f>SUM(F12:F17)</f>
        <v>340000</v>
      </c>
      <c r="G18" s="16"/>
    </row>
    <row r="19" spans="1:7" ht="6" customHeight="1" x14ac:dyDescent="0.25">
      <c r="A19" s="99"/>
      <c r="B19" s="100"/>
      <c r="C19" s="100"/>
      <c r="D19" s="100"/>
      <c r="E19" s="100"/>
      <c r="F19" s="101"/>
    </row>
    <row r="20" spans="1:7" ht="15.75" x14ac:dyDescent="0.25">
      <c r="A20" s="98" t="s">
        <v>36</v>
      </c>
      <c r="B20" s="98"/>
      <c r="C20" s="98"/>
      <c r="D20" s="98"/>
      <c r="E20" s="98"/>
      <c r="F20" s="26">
        <f>PRODUCT(F18,12)</f>
        <v>4080000</v>
      </c>
    </row>
  </sheetData>
  <mergeCells count="6">
    <mergeCell ref="A18:E18"/>
    <mergeCell ref="A20:E20"/>
    <mergeCell ref="A19:F19"/>
    <mergeCell ref="A1:F1"/>
    <mergeCell ref="A3:F3"/>
    <mergeCell ref="A10:G10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96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75"/>
    </row>
    <row r="7" spans="1:16" ht="18.75" x14ac:dyDescent="0.3">
      <c r="D7" s="75" t="s">
        <v>17</v>
      </c>
      <c r="E7" s="75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75"/>
      <c r="E8" s="75"/>
      <c r="F8" s="108" t="s">
        <v>41</v>
      </c>
      <c r="G8" s="108"/>
      <c r="H8" s="108"/>
      <c r="I8" s="108"/>
      <c r="J8" s="108"/>
      <c r="K8" s="77"/>
      <c r="L8" s="77"/>
    </row>
    <row r="9" spans="1:16" ht="9" customHeight="1" x14ac:dyDescent="0.3">
      <c r="A9" s="3"/>
      <c r="D9" s="75"/>
      <c r="E9" s="75"/>
      <c r="F9" s="75"/>
      <c r="G9" s="75"/>
      <c r="H9" s="75"/>
      <c r="I9" s="75"/>
      <c r="J9" s="75"/>
      <c r="K9" s="76"/>
      <c r="L9" s="76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74" t="s">
        <v>20</v>
      </c>
      <c r="D14" s="6" t="s">
        <v>66</v>
      </c>
      <c r="E14" s="29">
        <v>25000</v>
      </c>
      <c r="F14" s="29">
        <v>27500</v>
      </c>
      <c r="G14" s="29">
        <v>2500</v>
      </c>
      <c r="H14" s="29"/>
      <c r="I14" s="29"/>
      <c r="J14" s="29"/>
      <c r="K14" s="7"/>
      <c r="L14" s="73"/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74" t="s">
        <v>21</v>
      </c>
      <c r="D15" s="6" t="s">
        <v>68</v>
      </c>
      <c r="E15" s="29">
        <v>40000</v>
      </c>
      <c r="F15" s="29">
        <v>140000</v>
      </c>
      <c r="G15" s="29">
        <v>20000</v>
      </c>
      <c r="H15" s="29"/>
      <c r="I15" s="29"/>
      <c r="J15" s="29"/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74" t="s">
        <v>23</v>
      </c>
      <c r="D16" s="6" t="s">
        <v>28</v>
      </c>
      <c r="E16" s="29">
        <v>75000</v>
      </c>
      <c r="F16" s="29">
        <v>455000</v>
      </c>
      <c r="G16" s="55">
        <v>105000</v>
      </c>
      <c r="H16" s="29"/>
      <c r="I16" s="55"/>
      <c r="J16" s="29"/>
      <c r="K16" s="12"/>
      <c r="L16" s="18"/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G17" si="0">SUM(E14:E16)</f>
        <v>140000</v>
      </c>
      <c r="F17" s="15">
        <f t="shared" si="0"/>
        <v>622500</v>
      </c>
      <c r="G17" s="56">
        <f t="shared" si="0"/>
        <v>127500</v>
      </c>
      <c r="H17" s="56"/>
      <c r="I17" s="56"/>
      <c r="J17" s="56"/>
      <c r="K17" s="12"/>
      <c r="L17" s="67"/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/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/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97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79"/>
    </row>
    <row r="7" spans="1:16" ht="18.75" x14ac:dyDescent="0.3">
      <c r="D7" s="79" t="s">
        <v>17</v>
      </c>
      <c r="E7" s="79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79"/>
      <c r="E8" s="79"/>
      <c r="F8" s="108" t="s">
        <v>41</v>
      </c>
      <c r="G8" s="108"/>
      <c r="H8" s="108"/>
      <c r="I8" s="108"/>
      <c r="J8" s="108"/>
      <c r="K8" s="81"/>
      <c r="L8" s="81"/>
    </row>
    <row r="9" spans="1:16" ht="9" customHeight="1" x14ac:dyDescent="0.3">
      <c r="A9" s="3"/>
      <c r="D9" s="79"/>
      <c r="E9" s="79"/>
      <c r="F9" s="79"/>
      <c r="G9" s="79"/>
      <c r="H9" s="79"/>
      <c r="I9" s="79"/>
      <c r="J9" s="79"/>
      <c r="K9" s="80"/>
      <c r="L9" s="80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78" t="s">
        <v>20</v>
      </c>
      <c r="D14" s="6" t="s">
        <v>66</v>
      </c>
      <c r="E14" s="29">
        <v>25000</v>
      </c>
      <c r="F14" s="29">
        <v>55000</v>
      </c>
      <c r="G14" s="29">
        <v>5000</v>
      </c>
      <c r="H14" s="29">
        <v>25000</v>
      </c>
      <c r="I14" s="29"/>
      <c r="J14" s="29">
        <f>SUM(H14:I14)</f>
        <v>25000</v>
      </c>
      <c r="K14" s="7" t="s">
        <v>98</v>
      </c>
      <c r="L14" s="86" t="s">
        <v>83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78" t="s">
        <v>21</v>
      </c>
      <c r="D15" s="6" t="s">
        <v>68</v>
      </c>
      <c r="E15" s="29">
        <v>40000</v>
      </c>
      <c r="F15" s="29">
        <v>184000</v>
      </c>
      <c r="G15" s="29">
        <v>24000</v>
      </c>
      <c r="H15" s="29">
        <v>40000</v>
      </c>
      <c r="I15" s="29">
        <v>76100</v>
      </c>
      <c r="J15" s="29">
        <f t="shared" ref="J15:J16" si="0">SUM(H15:I15)</f>
        <v>116100</v>
      </c>
      <c r="K15" s="7" t="s">
        <v>103</v>
      </c>
      <c r="L15" s="57" t="s">
        <v>100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78" t="s">
        <v>23</v>
      </c>
      <c r="D16" s="6" t="s">
        <v>28</v>
      </c>
      <c r="E16" s="29">
        <v>75000</v>
      </c>
      <c r="F16" s="29">
        <v>545000</v>
      </c>
      <c r="G16" s="55">
        <v>120000</v>
      </c>
      <c r="H16" s="29"/>
      <c r="I16" s="29">
        <v>75000</v>
      </c>
      <c r="J16" s="29">
        <f t="shared" si="0"/>
        <v>75000</v>
      </c>
      <c r="K16" s="12" t="s">
        <v>99</v>
      </c>
      <c r="L16" s="57" t="s">
        <v>100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G17" si="1">SUM(E14:E16)</f>
        <v>140000</v>
      </c>
      <c r="F17" s="15">
        <f t="shared" si="1"/>
        <v>784000</v>
      </c>
      <c r="G17" s="56">
        <f t="shared" si="1"/>
        <v>149000</v>
      </c>
      <c r="H17" s="29">
        <f>SUM(H14:H16)</f>
        <v>65000</v>
      </c>
      <c r="I17" s="55">
        <f t="shared" ref="I17:J17" si="2">SUM(I14:I16)</f>
        <v>151100</v>
      </c>
      <c r="J17" s="29">
        <f t="shared" si="2"/>
        <v>216100</v>
      </c>
      <c r="K17" s="12" t="s">
        <v>101</v>
      </c>
      <c r="L17" s="67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-J17*0.01</f>
        <v>-2161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213939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102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83"/>
    </row>
    <row r="7" spans="1:16" ht="18.75" x14ac:dyDescent="0.3">
      <c r="D7" s="83" t="s">
        <v>17</v>
      </c>
      <c r="E7" s="83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83"/>
      <c r="E8" s="83"/>
      <c r="F8" s="108" t="s">
        <v>41</v>
      </c>
      <c r="G8" s="108"/>
      <c r="H8" s="108"/>
      <c r="I8" s="108"/>
      <c r="J8" s="108"/>
      <c r="K8" s="85"/>
      <c r="L8" s="85"/>
    </row>
    <row r="9" spans="1:16" ht="9" customHeight="1" x14ac:dyDescent="0.3">
      <c r="A9" s="3"/>
      <c r="D9" s="83"/>
      <c r="E9" s="83"/>
      <c r="F9" s="83"/>
      <c r="G9" s="83"/>
      <c r="H9" s="83"/>
      <c r="I9" s="83"/>
      <c r="J9" s="83"/>
      <c r="K9" s="84"/>
      <c r="L9" s="84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82" t="s">
        <v>20</v>
      </c>
      <c r="D14" s="6" t="s">
        <v>66</v>
      </c>
      <c r="E14" s="29">
        <v>25000</v>
      </c>
      <c r="F14" s="29">
        <v>55000</v>
      </c>
      <c r="G14" s="29">
        <v>5000</v>
      </c>
      <c r="H14" s="29">
        <v>25000</v>
      </c>
      <c r="I14" s="29"/>
      <c r="J14" s="29">
        <f>SUM(H14:I14)</f>
        <v>25000</v>
      </c>
      <c r="K14" s="7" t="s">
        <v>104</v>
      </c>
      <c r="L14" s="86" t="s">
        <v>100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82" t="s">
        <v>21</v>
      </c>
      <c r="D15" s="6" t="s">
        <v>68</v>
      </c>
      <c r="E15" s="29">
        <v>40000</v>
      </c>
      <c r="F15" s="29">
        <v>107900</v>
      </c>
      <c r="G15" s="29">
        <v>24000</v>
      </c>
      <c r="H15" s="29"/>
      <c r="I15" s="29"/>
      <c r="J15" s="29">
        <f t="shared" ref="J15:J16" si="0">SUM(H15:I15)</f>
        <v>0</v>
      </c>
      <c r="K15" s="7"/>
      <c r="L15" s="57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82" t="s">
        <v>23</v>
      </c>
      <c r="D16" s="6" t="s">
        <v>28</v>
      </c>
      <c r="E16" s="29">
        <v>75000</v>
      </c>
      <c r="F16" s="29">
        <v>545000</v>
      </c>
      <c r="G16" s="55">
        <v>120000</v>
      </c>
      <c r="H16" s="29"/>
      <c r="I16" s="29">
        <v>75000</v>
      </c>
      <c r="J16" s="29">
        <f t="shared" si="0"/>
        <v>75000</v>
      </c>
      <c r="K16" s="12"/>
      <c r="L16" s="91" t="s">
        <v>105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707900</v>
      </c>
      <c r="G17" s="56">
        <f t="shared" si="1"/>
        <v>149000</v>
      </c>
      <c r="H17" s="56">
        <f t="shared" si="1"/>
        <v>25000</v>
      </c>
      <c r="I17" s="56">
        <f t="shared" si="1"/>
        <v>75000</v>
      </c>
      <c r="J17" s="56">
        <f t="shared" si="1"/>
        <v>100000</v>
      </c>
      <c r="K17" s="12" t="s">
        <v>106</v>
      </c>
      <c r="L17" s="67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-10000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90000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  <c r="H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107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88"/>
    </row>
    <row r="7" spans="1:16" ht="18.75" x14ac:dyDescent="0.3">
      <c r="D7" s="88" t="s">
        <v>17</v>
      </c>
      <c r="E7" s="88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88"/>
      <c r="E8" s="88"/>
      <c r="F8" s="108" t="s">
        <v>41</v>
      </c>
      <c r="G8" s="108"/>
      <c r="H8" s="108"/>
      <c r="I8" s="108"/>
      <c r="J8" s="108"/>
      <c r="K8" s="90"/>
      <c r="L8" s="90"/>
    </row>
    <row r="9" spans="1:16" ht="9" customHeight="1" x14ac:dyDescent="0.3">
      <c r="A9" s="3"/>
      <c r="D9" s="88"/>
      <c r="E9" s="88"/>
      <c r="F9" s="88"/>
      <c r="G9" s="88"/>
      <c r="H9" s="88"/>
      <c r="I9" s="88"/>
      <c r="J9" s="88"/>
      <c r="K9" s="89"/>
      <c r="L9" s="89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87" t="s">
        <v>20</v>
      </c>
      <c r="D14" s="6" t="s">
        <v>66</v>
      </c>
      <c r="E14" s="29">
        <v>25000</v>
      </c>
      <c r="F14" s="29">
        <v>57500</v>
      </c>
      <c r="G14" s="29">
        <v>7500</v>
      </c>
      <c r="H14" s="29">
        <v>25000</v>
      </c>
      <c r="I14" s="29"/>
      <c r="J14" s="29">
        <f>SUM(H14:I14)</f>
        <v>25000</v>
      </c>
      <c r="K14" s="7" t="s">
        <v>108</v>
      </c>
      <c r="L14" s="96" t="s">
        <v>33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87" t="s">
        <v>21</v>
      </c>
      <c r="D15" s="6" t="s">
        <v>68</v>
      </c>
      <c r="E15" s="29">
        <v>40000</v>
      </c>
      <c r="F15" s="29">
        <v>151900</v>
      </c>
      <c r="G15" s="29">
        <v>28000</v>
      </c>
      <c r="H15" s="29"/>
      <c r="I15" s="29"/>
      <c r="J15" s="29">
        <f t="shared" ref="J15:J16" si="0">SUM(H15:I15)</f>
        <v>0</v>
      </c>
      <c r="K15" s="7"/>
      <c r="L15" s="57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87" t="s">
        <v>23</v>
      </c>
      <c r="D16" s="6" t="s">
        <v>28</v>
      </c>
      <c r="E16" s="29">
        <v>75000</v>
      </c>
      <c r="F16" s="29">
        <v>552500</v>
      </c>
      <c r="G16" s="55">
        <v>127500</v>
      </c>
      <c r="H16" s="29"/>
      <c r="I16" s="29"/>
      <c r="J16" s="29">
        <f t="shared" si="0"/>
        <v>0</v>
      </c>
      <c r="K16" s="12"/>
      <c r="L16" s="91"/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761900</v>
      </c>
      <c r="G17" s="56">
        <f t="shared" si="1"/>
        <v>163000</v>
      </c>
      <c r="H17" s="56">
        <f t="shared" si="1"/>
        <v>25000</v>
      </c>
      <c r="I17" s="56">
        <f t="shared" si="1"/>
        <v>0</v>
      </c>
      <c r="J17" s="56">
        <f t="shared" si="1"/>
        <v>25000</v>
      </c>
      <c r="K17" s="12" t="s">
        <v>108</v>
      </c>
      <c r="L17" s="67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-2500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22500</v>
      </c>
      <c r="K19" s="13"/>
      <c r="L19" s="14"/>
    </row>
    <row r="20" spans="1:16" ht="13.5" customHeight="1" x14ac:dyDescent="0.25"/>
    <row r="22" spans="1:16" x14ac:dyDescent="0.25">
      <c r="F22" s="32"/>
      <c r="J22" s="32"/>
    </row>
    <row r="23" spans="1:16" x14ac:dyDescent="0.25">
      <c r="F23" s="32"/>
      <c r="H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A5" sqref="A5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109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93"/>
    </row>
    <row r="7" spans="1:16" ht="18.75" x14ac:dyDescent="0.3">
      <c r="D7" s="93" t="s">
        <v>17</v>
      </c>
      <c r="E7" s="93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93"/>
      <c r="E8" s="93"/>
      <c r="F8" s="108" t="s">
        <v>41</v>
      </c>
      <c r="G8" s="108"/>
      <c r="H8" s="108"/>
      <c r="I8" s="108"/>
      <c r="J8" s="108"/>
      <c r="K8" s="95"/>
      <c r="L8" s="95"/>
    </row>
    <row r="9" spans="1:16" ht="9" customHeight="1" x14ac:dyDescent="0.3">
      <c r="A9" s="3"/>
      <c r="D9" s="93"/>
      <c r="E9" s="93"/>
      <c r="F9" s="93"/>
      <c r="G9" s="93"/>
      <c r="H9" s="93"/>
      <c r="I9" s="93"/>
      <c r="J9" s="93"/>
      <c r="K9" s="94"/>
      <c r="L9" s="94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92" t="s">
        <v>20</v>
      </c>
      <c r="D14" s="6" t="s">
        <v>66</v>
      </c>
      <c r="E14" s="29">
        <v>25000</v>
      </c>
      <c r="F14" s="29">
        <v>60000</v>
      </c>
      <c r="G14" s="29">
        <v>10000</v>
      </c>
      <c r="H14" s="29"/>
      <c r="I14" s="29"/>
      <c r="J14" s="29"/>
      <c r="K14" s="7"/>
      <c r="L14" s="96"/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92" t="s">
        <v>21</v>
      </c>
      <c r="D15" s="6" t="s">
        <v>68</v>
      </c>
      <c r="E15" s="29">
        <v>40000</v>
      </c>
      <c r="F15" s="29">
        <v>195900</v>
      </c>
      <c r="G15" s="29">
        <v>32000</v>
      </c>
      <c r="H15" s="29"/>
      <c r="I15" s="29"/>
      <c r="J15" s="29"/>
      <c r="K15" s="7"/>
      <c r="L15" s="57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92" t="s">
        <v>23</v>
      </c>
      <c r="D16" s="6" t="s">
        <v>28</v>
      </c>
      <c r="E16" s="29">
        <v>75000</v>
      </c>
      <c r="F16" s="29">
        <v>635000</v>
      </c>
      <c r="G16" s="55">
        <v>135000</v>
      </c>
      <c r="H16" s="29"/>
      <c r="I16" s="29"/>
      <c r="J16" s="29"/>
      <c r="K16" s="12"/>
      <c r="L16" s="91"/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0">SUM(E14:E16)</f>
        <v>140000</v>
      </c>
      <c r="F17" s="15">
        <f t="shared" si="0"/>
        <v>890900</v>
      </c>
      <c r="G17" s="56">
        <f t="shared" si="0"/>
        <v>177000</v>
      </c>
      <c r="H17" s="56"/>
      <c r="I17" s="56"/>
      <c r="J17" s="56"/>
      <c r="K17" s="12"/>
      <c r="L17" s="67"/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/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/>
      <c r="K19" s="13"/>
      <c r="L19" s="14"/>
    </row>
    <row r="20" spans="1:16" ht="13.5" customHeight="1" x14ac:dyDescent="0.25"/>
    <row r="21" spans="1:16" x14ac:dyDescent="0.25">
      <c r="H21" s="32"/>
    </row>
    <row r="22" spans="1:16" x14ac:dyDescent="0.25">
      <c r="F22" s="32"/>
      <c r="J22" s="32"/>
    </row>
    <row r="23" spans="1:16" x14ac:dyDescent="0.25">
      <c r="F23" s="32"/>
      <c r="H23" s="32"/>
    </row>
    <row r="24" spans="1:16" x14ac:dyDescent="0.25">
      <c r="H24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4:L4"/>
    <mergeCell ref="C6:I6"/>
    <mergeCell ref="J6:K6"/>
    <mergeCell ref="F7:L7"/>
    <mergeCell ref="F8:J8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J20" sqref="J20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58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34"/>
    </row>
    <row r="7" spans="1:16" ht="18.75" x14ac:dyDescent="0.3">
      <c r="D7" s="34" t="s">
        <v>17</v>
      </c>
      <c r="E7" s="34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34"/>
      <c r="E8" s="34"/>
      <c r="F8" s="108" t="s">
        <v>41</v>
      </c>
      <c r="G8" s="108"/>
      <c r="H8" s="108"/>
      <c r="I8" s="108"/>
      <c r="J8" s="108"/>
      <c r="K8" s="36"/>
      <c r="L8" s="36"/>
    </row>
    <row r="9" spans="1:16" ht="9" customHeight="1" x14ac:dyDescent="0.3">
      <c r="A9" s="3"/>
      <c r="D9" s="34"/>
      <c r="E9" s="34"/>
      <c r="F9" s="34"/>
      <c r="G9" s="34"/>
      <c r="H9" s="34"/>
      <c r="I9" s="34"/>
      <c r="J9" s="34"/>
      <c r="K9" s="35"/>
      <c r="L9" s="35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10"/>
      <c r="C14" s="33" t="s">
        <v>20</v>
      </c>
      <c r="D14" s="6"/>
      <c r="E14" s="29">
        <v>40000</v>
      </c>
      <c r="F14" s="29"/>
      <c r="G14" s="29"/>
      <c r="H14" s="29"/>
      <c r="I14" s="29"/>
      <c r="J14" s="15"/>
      <c r="K14" s="7"/>
      <c r="L14" s="31"/>
      <c r="N14" s="30"/>
      <c r="O14" s="30"/>
      <c r="P14" s="28"/>
    </row>
    <row r="15" spans="1:16" ht="20.25" customHeight="1" x14ac:dyDescent="0.25">
      <c r="A15" s="1">
        <v>2</v>
      </c>
      <c r="B15" s="19"/>
      <c r="C15" s="33" t="s">
        <v>21</v>
      </c>
      <c r="D15" s="6"/>
      <c r="E15" s="29">
        <v>50000</v>
      </c>
      <c r="F15" s="29"/>
      <c r="G15" s="29"/>
      <c r="H15" s="29"/>
      <c r="I15" s="29"/>
      <c r="J15" s="15"/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10" t="s">
        <v>27</v>
      </c>
      <c r="C16" s="33" t="s">
        <v>23</v>
      </c>
      <c r="D16" s="6" t="s">
        <v>28</v>
      </c>
      <c r="E16" s="29">
        <v>75000</v>
      </c>
      <c r="F16" s="29">
        <v>285000</v>
      </c>
      <c r="G16" s="29">
        <v>60000</v>
      </c>
      <c r="H16" s="29"/>
      <c r="I16" s="29">
        <v>75000</v>
      </c>
      <c r="J16" s="15">
        <f>SUM(I16)</f>
        <v>75000</v>
      </c>
      <c r="K16" s="12"/>
      <c r="L16" s="18" t="s">
        <v>59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0">SUM(E14:E16)</f>
        <v>165000</v>
      </c>
      <c r="F17" s="15">
        <f t="shared" si="0"/>
        <v>285000</v>
      </c>
      <c r="G17" s="15">
        <f t="shared" si="0"/>
        <v>60000</v>
      </c>
      <c r="H17" s="15">
        <f t="shared" si="0"/>
        <v>0</v>
      </c>
      <c r="I17" s="15">
        <f t="shared" si="0"/>
        <v>75000</v>
      </c>
      <c r="J17" s="15">
        <f t="shared" si="0"/>
        <v>75000</v>
      </c>
      <c r="K17" s="12" t="s">
        <v>60</v>
      </c>
      <c r="L17" s="41"/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-7500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67500</v>
      </c>
      <c r="K19" s="13"/>
      <c r="L19" s="14"/>
    </row>
    <row r="20" spans="1:16" ht="13.5" customHeight="1" x14ac:dyDescent="0.25"/>
    <row r="22" spans="1:16" x14ac:dyDescent="0.25">
      <c r="E22" s="32"/>
      <c r="F22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61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38"/>
    </row>
    <row r="7" spans="1:16" ht="18.75" x14ac:dyDescent="0.3">
      <c r="D7" s="38" t="s">
        <v>17</v>
      </c>
      <c r="E7" s="38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38"/>
      <c r="E8" s="38"/>
      <c r="F8" s="108" t="s">
        <v>41</v>
      </c>
      <c r="G8" s="108"/>
      <c r="H8" s="108"/>
      <c r="I8" s="108"/>
      <c r="J8" s="108"/>
      <c r="K8" s="39"/>
      <c r="L8" s="39"/>
    </row>
    <row r="9" spans="1:16" ht="9" customHeight="1" x14ac:dyDescent="0.3">
      <c r="A9" s="3"/>
      <c r="D9" s="38"/>
      <c r="E9" s="38"/>
      <c r="F9" s="38"/>
      <c r="G9" s="38"/>
      <c r="H9" s="38"/>
      <c r="I9" s="38"/>
      <c r="J9" s="38"/>
      <c r="K9" s="40"/>
      <c r="L9" s="40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10"/>
      <c r="C14" s="37" t="s">
        <v>20</v>
      </c>
      <c r="D14" s="6"/>
      <c r="E14" s="29">
        <v>40000</v>
      </c>
      <c r="F14" s="29"/>
      <c r="G14" s="29"/>
      <c r="H14" s="29"/>
      <c r="I14" s="29"/>
      <c r="J14" s="15"/>
      <c r="K14" s="7"/>
      <c r="L14" s="31"/>
      <c r="N14" s="30"/>
      <c r="O14" s="30"/>
      <c r="P14" s="28"/>
    </row>
    <row r="15" spans="1:16" ht="20.25" customHeight="1" x14ac:dyDescent="0.25">
      <c r="A15" s="1">
        <v>2</v>
      </c>
      <c r="B15" s="19"/>
      <c r="C15" s="37" t="s">
        <v>21</v>
      </c>
      <c r="D15" s="6"/>
      <c r="E15" s="29">
        <v>50000</v>
      </c>
      <c r="F15" s="29"/>
      <c r="G15" s="29"/>
      <c r="H15" s="29"/>
      <c r="I15" s="29"/>
      <c r="J15" s="15"/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10" t="s">
        <v>27</v>
      </c>
      <c r="C16" s="37" t="s">
        <v>23</v>
      </c>
      <c r="D16" s="6" t="s">
        <v>28</v>
      </c>
      <c r="E16" s="29">
        <v>75000</v>
      </c>
      <c r="F16" s="29">
        <v>292500</v>
      </c>
      <c r="G16" s="29">
        <v>67500</v>
      </c>
      <c r="H16" s="29">
        <v>75000</v>
      </c>
      <c r="I16" s="29"/>
      <c r="J16" s="15">
        <f>SUM(H16:I16)</f>
        <v>75000</v>
      </c>
      <c r="K16" s="12" t="s">
        <v>62</v>
      </c>
      <c r="L16" s="18" t="s">
        <v>33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0">SUM(E14:E16)</f>
        <v>165000</v>
      </c>
      <c r="F17" s="15">
        <f t="shared" si="0"/>
        <v>292500</v>
      </c>
      <c r="G17" s="15">
        <f t="shared" si="0"/>
        <v>67500</v>
      </c>
      <c r="H17" s="15">
        <f t="shared" si="0"/>
        <v>75000</v>
      </c>
      <c r="I17" s="15">
        <f t="shared" si="0"/>
        <v>0</v>
      </c>
      <c r="J17" s="15">
        <f t="shared" si="0"/>
        <v>75000</v>
      </c>
      <c r="K17" s="12" t="s">
        <v>63</v>
      </c>
      <c r="L17" s="41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-7500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67500</v>
      </c>
      <c r="K19" s="13"/>
      <c r="L19" s="14"/>
    </row>
    <row r="20" spans="1:16" ht="13.5" customHeight="1" x14ac:dyDescent="0.25"/>
    <row r="22" spans="1:16" x14ac:dyDescent="0.25">
      <c r="E22" s="32"/>
      <c r="F22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K28" sqref="K2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64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43"/>
    </row>
    <row r="7" spans="1:16" ht="18.75" x14ac:dyDescent="0.3">
      <c r="D7" s="43" t="s">
        <v>17</v>
      </c>
      <c r="E7" s="43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43"/>
      <c r="E8" s="43"/>
      <c r="F8" s="108" t="s">
        <v>41</v>
      </c>
      <c r="G8" s="108"/>
      <c r="H8" s="108"/>
      <c r="I8" s="108"/>
      <c r="J8" s="108"/>
      <c r="K8" s="45"/>
      <c r="L8" s="45"/>
    </row>
    <row r="9" spans="1:16" ht="9" customHeight="1" x14ac:dyDescent="0.3">
      <c r="A9" s="3"/>
      <c r="D9" s="43"/>
      <c r="E9" s="43"/>
      <c r="F9" s="43"/>
      <c r="G9" s="43"/>
      <c r="H9" s="43"/>
      <c r="I9" s="43"/>
      <c r="J9" s="43"/>
      <c r="K9" s="44"/>
      <c r="L9" s="44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42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>
        <v>25000</v>
      </c>
      <c r="J14" s="15">
        <f>SUM(H14:I14)</f>
        <v>50000</v>
      </c>
      <c r="K14" s="7" t="s">
        <v>69</v>
      </c>
      <c r="L14" s="31" t="s">
        <v>70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42" t="s">
        <v>21</v>
      </c>
      <c r="D15" s="6" t="s">
        <v>68</v>
      </c>
      <c r="E15" s="29">
        <v>40000</v>
      </c>
      <c r="F15" s="29"/>
      <c r="G15" s="29"/>
      <c r="H15" s="29"/>
      <c r="I15" s="29">
        <v>40000</v>
      </c>
      <c r="J15" s="15">
        <f t="shared" ref="J15:J17" si="0">SUM(H15:I15)</f>
        <v>40000</v>
      </c>
      <c r="K15" s="7" t="s">
        <v>74</v>
      </c>
      <c r="L15" s="18" t="s">
        <v>75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42" t="s">
        <v>23</v>
      </c>
      <c r="D16" s="6" t="s">
        <v>28</v>
      </c>
      <c r="E16" s="29">
        <v>75000</v>
      </c>
      <c r="F16" s="29">
        <v>300000</v>
      </c>
      <c r="G16" s="29">
        <v>75000</v>
      </c>
      <c r="H16" s="29"/>
      <c r="I16" s="29"/>
      <c r="J16" s="15">
        <f t="shared" si="0"/>
        <v>0</v>
      </c>
      <c r="K16" s="12"/>
      <c r="L16" s="18"/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I17" si="1">SUM(E14:E16)</f>
        <v>140000</v>
      </c>
      <c r="F17" s="15">
        <f t="shared" si="1"/>
        <v>300000</v>
      </c>
      <c r="G17" s="15">
        <f t="shared" si="1"/>
        <v>75000</v>
      </c>
      <c r="H17" s="15">
        <f t="shared" si="1"/>
        <v>25000</v>
      </c>
      <c r="I17" s="15">
        <f t="shared" si="1"/>
        <v>65000</v>
      </c>
      <c r="J17" s="15">
        <f t="shared" si="0"/>
        <v>90000</v>
      </c>
      <c r="K17" s="12" t="s">
        <v>72</v>
      </c>
      <c r="L17" s="41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-9000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81000</v>
      </c>
      <c r="K19" s="13"/>
      <c r="L19" s="14"/>
    </row>
    <row r="20" spans="1:16" ht="13.5" customHeight="1" x14ac:dyDescent="0.25"/>
    <row r="21" spans="1:16" ht="18.75" x14ac:dyDescent="0.25">
      <c r="A21" s="1">
        <v>1</v>
      </c>
      <c r="B21" s="50" t="s">
        <v>65</v>
      </c>
      <c r="C21" s="46" t="s">
        <v>20</v>
      </c>
      <c r="D21" s="6" t="s">
        <v>66</v>
      </c>
      <c r="E21" s="29">
        <v>75000</v>
      </c>
      <c r="F21" s="112" t="s">
        <v>71</v>
      </c>
      <c r="G21" s="113"/>
      <c r="H21" s="113"/>
      <c r="I21" s="113"/>
      <c r="J21" s="113"/>
      <c r="K21" s="113"/>
      <c r="L21" s="114"/>
    </row>
    <row r="22" spans="1:16" ht="18.75" x14ac:dyDescent="0.25">
      <c r="A22" s="1">
        <v>2</v>
      </c>
      <c r="B22" s="50" t="s">
        <v>67</v>
      </c>
      <c r="C22" s="46" t="s">
        <v>21</v>
      </c>
      <c r="D22" s="6" t="s">
        <v>68</v>
      </c>
      <c r="E22" s="29">
        <v>40000</v>
      </c>
      <c r="F22" s="112" t="s">
        <v>73</v>
      </c>
      <c r="G22" s="113"/>
      <c r="H22" s="113"/>
      <c r="I22" s="113"/>
      <c r="J22" s="113"/>
      <c r="K22" s="113"/>
      <c r="L22" s="114"/>
    </row>
  </sheetData>
  <mergeCells count="13">
    <mergeCell ref="A10:L10"/>
    <mergeCell ref="F21:L21"/>
    <mergeCell ref="F22:L22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76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47"/>
    </row>
    <row r="7" spans="1:16" ht="18.75" x14ac:dyDescent="0.3">
      <c r="D7" s="47" t="s">
        <v>17</v>
      </c>
      <c r="E7" s="47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47"/>
      <c r="E8" s="47"/>
      <c r="F8" s="108" t="s">
        <v>41</v>
      </c>
      <c r="G8" s="108"/>
      <c r="H8" s="108"/>
      <c r="I8" s="108"/>
      <c r="J8" s="108"/>
      <c r="K8" s="48"/>
      <c r="L8" s="48"/>
    </row>
    <row r="9" spans="1:16" ht="9" customHeight="1" x14ac:dyDescent="0.3">
      <c r="A9" s="3"/>
      <c r="D9" s="47"/>
      <c r="E9" s="47"/>
      <c r="F9" s="47"/>
      <c r="G9" s="47"/>
      <c r="H9" s="47"/>
      <c r="I9" s="47"/>
      <c r="J9" s="47"/>
      <c r="K9" s="49"/>
      <c r="L9" s="49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46" t="s">
        <v>20</v>
      </c>
      <c r="D14" s="6" t="s">
        <v>66</v>
      </c>
      <c r="E14" s="29">
        <v>25000</v>
      </c>
      <c r="F14" s="29"/>
      <c r="G14" s="29"/>
      <c r="H14" s="29"/>
      <c r="I14" s="29"/>
      <c r="J14" s="15"/>
      <c r="K14" s="7" t="s">
        <v>69</v>
      </c>
      <c r="L14" s="31" t="s">
        <v>70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46" t="s">
        <v>21</v>
      </c>
      <c r="D15" s="6" t="s">
        <v>68</v>
      </c>
      <c r="E15" s="29">
        <v>40000</v>
      </c>
      <c r="F15" s="29">
        <v>44000</v>
      </c>
      <c r="G15" s="29">
        <v>4000</v>
      </c>
      <c r="H15" s="29">
        <v>40000</v>
      </c>
      <c r="I15" s="29">
        <v>40000</v>
      </c>
      <c r="J15" s="15">
        <f>SUM(H15:I15)</f>
        <v>80000</v>
      </c>
      <c r="K15" s="7" t="s">
        <v>77</v>
      </c>
      <c r="L15" s="57" t="s">
        <v>78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46" t="s">
        <v>23</v>
      </c>
      <c r="D16" s="6" t="s">
        <v>28</v>
      </c>
      <c r="E16" s="29">
        <v>75000</v>
      </c>
      <c r="F16" s="29">
        <v>382500</v>
      </c>
      <c r="G16" s="29">
        <v>82500</v>
      </c>
      <c r="H16" s="29"/>
      <c r="I16" s="55">
        <v>100000</v>
      </c>
      <c r="J16" s="15">
        <f t="shared" ref="J16" si="0">SUM(H16:I16)</f>
        <v>100000</v>
      </c>
      <c r="K16" s="12" t="s">
        <v>79</v>
      </c>
      <c r="L16" s="18" t="s">
        <v>33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426500</v>
      </c>
      <c r="G17" s="15">
        <f t="shared" si="1"/>
        <v>86500</v>
      </c>
      <c r="H17" s="15">
        <f t="shared" si="1"/>
        <v>40000</v>
      </c>
      <c r="I17" s="56">
        <f t="shared" si="1"/>
        <v>140000</v>
      </c>
      <c r="J17" s="15">
        <f t="shared" si="1"/>
        <v>180000</v>
      </c>
      <c r="K17" s="12" t="s">
        <v>80</v>
      </c>
      <c r="L17" s="41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-18000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162000</v>
      </c>
      <c r="K19" s="13"/>
      <c r="L19" s="14"/>
    </row>
    <row r="20" spans="1:16" ht="13.5" customHeight="1" x14ac:dyDescent="0.25"/>
    <row r="21" spans="1:16" ht="18.75" x14ac:dyDescent="0.25">
      <c r="A21" s="1">
        <v>1</v>
      </c>
      <c r="B21" s="50" t="s">
        <v>65</v>
      </c>
      <c r="C21" s="46" t="s">
        <v>20</v>
      </c>
      <c r="D21" s="6" t="s">
        <v>66</v>
      </c>
      <c r="E21" s="29">
        <v>75000</v>
      </c>
      <c r="F21" s="112" t="s">
        <v>71</v>
      </c>
      <c r="G21" s="113"/>
      <c r="H21" s="113"/>
      <c r="I21" s="113"/>
      <c r="J21" s="113"/>
      <c r="K21" s="113"/>
      <c r="L21" s="114"/>
    </row>
    <row r="22" spans="1:16" ht="18.75" x14ac:dyDescent="0.25">
      <c r="A22" s="1">
        <v>2</v>
      </c>
      <c r="B22" s="50" t="s">
        <v>67</v>
      </c>
      <c r="C22" s="46" t="s">
        <v>21</v>
      </c>
      <c r="D22" s="6" t="s">
        <v>68</v>
      </c>
      <c r="E22" s="29">
        <v>40000</v>
      </c>
      <c r="F22" s="112" t="s">
        <v>73</v>
      </c>
      <c r="G22" s="113"/>
      <c r="H22" s="113"/>
      <c r="I22" s="113"/>
      <c r="J22" s="113"/>
      <c r="K22" s="113"/>
      <c r="L22" s="114"/>
    </row>
    <row r="27" spans="1:16" x14ac:dyDescent="0.25">
      <c r="F27" s="32"/>
    </row>
  </sheetData>
  <mergeCells count="13">
    <mergeCell ref="A10:L10"/>
    <mergeCell ref="A4:L4"/>
    <mergeCell ref="C6:I6"/>
    <mergeCell ref="J6:K6"/>
    <mergeCell ref="F7:L7"/>
    <mergeCell ref="F8:J8"/>
    <mergeCell ref="F22:L22"/>
    <mergeCell ref="A11:L11"/>
    <mergeCell ref="K12:L12"/>
    <mergeCell ref="A17:D17"/>
    <mergeCell ref="A18:I18"/>
    <mergeCell ref="A19:I19"/>
    <mergeCell ref="F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E21" sqref="E21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81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52"/>
    </row>
    <row r="7" spans="1:16" ht="18.75" x14ac:dyDescent="0.3">
      <c r="D7" s="52" t="s">
        <v>17</v>
      </c>
      <c r="E7" s="52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52"/>
      <c r="E8" s="52"/>
      <c r="F8" s="108" t="s">
        <v>41</v>
      </c>
      <c r="G8" s="108"/>
      <c r="H8" s="108"/>
      <c r="I8" s="108"/>
      <c r="J8" s="108"/>
      <c r="K8" s="53"/>
      <c r="L8" s="53"/>
    </row>
    <row r="9" spans="1:16" ht="9" customHeight="1" x14ac:dyDescent="0.3">
      <c r="A9" s="3"/>
      <c r="D9" s="52"/>
      <c r="E9" s="52"/>
      <c r="F9" s="52"/>
      <c r="G9" s="52"/>
      <c r="H9" s="52"/>
      <c r="I9" s="52"/>
      <c r="J9" s="52"/>
      <c r="K9" s="54"/>
      <c r="L9" s="54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51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/>
      <c r="J14" s="29">
        <f>SUM(H14:I14)</f>
        <v>25000</v>
      </c>
      <c r="K14" s="7" t="s">
        <v>82</v>
      </c>
      <c r="L14" s="62" t="s">
        <v>83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51" t="s">
        <v>21</v>
      </c>
      <c r="D15" s="6" t="s">
        <v>68</v>
      </c>
      <c r="E15" s="29">
        <v>40000</v>
      </c>
      <c r="F15" s="29"/>
      <c r="G15" s="29">
        <v>4000</v>
      </c>
      <c r="H15" s="29">
        <v>40000</v>
      </c>
      <c r="I15" s="29"/>
      <c r="J15" s="29">
        <f t="shared" ref="J15:J16" si="0">SUM(H15:I15)</f>
        <v>40000</v>
      </c>
      <c r="K15" s="7" t="s">
        <v>84</v>
      </c>
      <c r="L15" s="18" t="s">
        <v>33</v>
      </c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51" t="s">
        <v>23</v>
      </c>
      <c r="D16" s="6" t="s">
        <v>28</v>
      </c>
      <c r="E16" s="29">
        <v>75000</v>
      </c>
      <c r="F16" s="29">
        <v>365000</v>
      </c>
      <c r="G16" s="29">
        <v>90000</v>
      </c>
      <c r="H16" s="29"/>
      <c r="I16" s="55"/>
      <c r="J16" s="29">
        <f t="shared" si="0"/>
        <v>0</v>
      </c>
      <c r="K16" s="12"/>
      <c r="L16" s="18"/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365000</v>
      </c>
      <c r="G17" s="15">
        <f t="shared" si="1"/>
        <v>94000</v>
      </c>
      <c r="H17" s="15">
        <f t="shared" si="1"/>
        <v>65000</v>
      </c>
      <c r="I17" s="15">
        <f t="shared" si="1"/>
        <v>0</v>
      </c>
      <c r="J17" s="15">
        <f t="shared" si="1"/>
        <v>65000</v>
      </c>
      <c r="K17" s="12" t="s">
        <v>84</v>
      </c>
      <c r="L17" s="67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-6500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58500</v>
      </c>
      <c r="K19" s="13"/>
      <c r="L19" s="14"/>
    </row>
    <row r="20" spans="1:16" ht="13.5" customHeight="1" x14ac:dyDescent="0.25"/>
    <row r="23" spans="1:16" x14ac:dyDescent="0.25">
      <c r="F23" s="32"/>
    </row>
    <row r="25" spans="1:16" x14ac:dyDescent="0.25">
      <c r="F25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85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59"/>
    </row>
    <row r="7" spans="1:16" ht="18.75" x14ac:dyDescent="0.3">
      <c r="D7" s="59" t="s">
        <v>17</v>
      </c>
      <c r="E7" s="59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59"/>
      <c r="E8" s="59"/>
      <c r="F8" s="108" t="s">
        <v>41</v>
      </c>
      <c r="G8" s="108"/>
      <c r="H8" s="108"/>
      <c r="I8" s="108"/>
      <c r="J8" s="108"/>
      <c r="K8" s="60"/>
      <c r="L8" s="60"/>
    </row>
    <row r="9" spans="1:16" ht="9" customHeight="1" x14ac:dyDescent="0.3">
      <c r="A9" s="3"/>
      <c r="D9" s="59"/>
      <c r="E9" s="59"/>
      <c r="F9" s="59"/>
      <c r="G9" s="59"/>
      <c r="H9" s="59"/>
      <c r="I9" s="59"/>
      <c r="J9" s="59"/>
      <c r="K9" s="61"/>
      <c r="L9" s="61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58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/>
      <c r="J14" s="29">
        <f>SUM(H14:I14)</f>
        <v>25000</v>
      </c>
      <c r="K14" s="7" t="s">
        <v>86</v>
      </c>
      <c r="L14" s="68" t="s">
        <v>33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58" t="s">
        <v>21</v>
      </c>
      <c r="D15" s="6" t="s">
        <v>68</v>
      </c>
      <c r="E15" s="29">
        <v>40000</v>
      </c>
      <c r="F15" s="29">
        <v>8000</v>
      </c>
      <c r="G15" s="29">
        <v>8000</v>
      </c>
      <c r="H15" s="29"/>
      <c r="I15" s="29"/>
      <c r="J15" s="29">
        <f t="shared" ref="J15:J16" si="0">SUM(H15:I15)</f>
        <v>0</v>
      </c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58" t="s">
        <v>23</v>
      </c>
      <c r="D16" s="6" t="s">
        <v>28</v>
      </c>
      <c r="E16" s="29">
        <v>75000</v>
      </c>
      <c r="F16" s="29">
        <v>447500</v>
      </c>
      <c r="G16" s="29">
        <v>97500</v>
      </c>
      <c r="H16" s="29">
        <v>75000</v>
      </c>
      <c r="I16" s="55"/>
      <c r="J16" s="29">
        <f t="shared" si="0"/>
        <v>75000</v>
      </c>
      <c r="K16" s="12" t="s">
        <v>87</v>
      </c>
      <c r="L16" s="18" t="s">
        <v>33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455500</v>
      </c>
      <c r="G17" s="56">
        <f t="shared" si="1"/>
        <v>105500</v>
      </c>
      <c r="H17" s="56">
        <f t="shared" si="1"/>
        <v>100000</v>
      </c>
      <c r="I17" s="56">
        <f t="shared" si="1"/>
        <v>0</v>
      </c>
      <c r="J17" s="56">
        <f t="shared" si="1"/>
        <v>100000</v>
      </c>
      <c r="K17" s="12" t="s">
        <v>88</v>
      </c>
      <c r="L17" s="67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-10000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90000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5" spans="1:16" x14ac:dyDescent="0.25">
      <c r="F25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89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64"/>
    </row>
    <row r="7" spans="1:16" ht="18.75" x14ac:dyDescent="0.3">
      <c r="D7" s="64" t="s">
        <v>17</v>
      </c>
      <c r="E7" s="64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64"/>
      <c r="E8" s="64"/>
      <c r="F8" s="108" t="s">
        <v>41</v>
      </c>
      <c r="G8" s="108"/>
      <c r="H8" s="108"/>
      <c r="I8" s="108"/>
      <c r="J8" s="108"/>
      <c r="K8" s="66"/>
      <c r="L8" s="66"/>
    </row>
    <row r="9" spans="1:16" ht="9" customHeight="1" x14ac:dyDescent="0.3">
      <c r="A9" s="3"/>
      <c r="D9" s="64"/>
      <c r="E9" s="64"/>
      <c r="F9" s="64"/>
      <c r="G9" s="64"/>
      <c r="H9" s="64"/>
      <c r="I9" s="64"/>
      <c r="J9" s="64"/>
      <c r="K9" s="65"/>
      <c r="L9" s="65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63" t="s">
        <v>20</v>
      </c>
      <c r="D14" s="6" t="s">
        <v>66</v>
      </c>
      <c r="E14" s="29">
        <v>25000</v>
      </c>
      <c r="F14" s="29"/>
      <c r="G14" s="29"/>
      <c r="H14" s="29">
        <v>25000</v>
      </c>
      <c r="I14" s="29"/>
      <c r="J14" s="29">
        <f>SUM(H14:I14)</f>
        <v>25000</v>
      </c>
      <c r="K14" s="7" t="s">
        <v>90</v>
      </c>
      <c r="L14" s="73" t="s">
        <v>33</v>
      </c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63" t="s">
        <v>21</v>
      </c>
      <c r="D15" s="6" t="s">
        <v>68</v>
      </c>
      <c r="E15" s="29">
        <v>40000</v>
      </c>
      <c r="F15" s="29">
        <v>52000</v>
      </c>
      <c r="G15" s="29">
        <v>12000</v>
      </c>
      <c r="H15" s="29"/>
      <c r="I15" s="29"/>
      <c r="J15" s="29">
        <f t="shared" ref="J15:J16" si="0">SUM(H15:I15)</f>
        <v>0</v>
      </c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63" t="s">
        <v>23</v>
      </c>
      <c r="D16" s="6" t="s">
        <v>28</v>
      </c>
      <c r="E16" s="29">
        <v>75000</v>
      </c>
      <c r="F16" s="29">
        <v>447500</v>
      </c>
      <c r="G16" s="29">
        <v>97500</v>
      </c>
      <c r="H16" s="29">
        <v>75000</v>
      </c>
      <c r="I16" s="55"/>
      <c r="J16" s="29">
        <f t="shared" si="0"/>
        <v>75000</v>
      </c>
      <c r="K16" s="12" t="s">
        <v>91</v>
      </c>
      <c r="L16" s="18" t="s">
        <v>33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499500</v>
      </c>
      <c r="G17" s="56">
        <f t="shared" si="1"/>
        <v>109500</v>
      </c>
      <c r="H17" s="56">
        <f t="shared" si="1"/>
        <v>100000</v>
      </c>
      <c r="I17" s="56">
        <f t="shared" si="1"/>
        <v>0</v>
      </c>
      <c r="J17" s="56">
        <f t="shared" si="1"/>
        <v>100000</v>
      </c>
      <c r="K17" s="12" t="s">
        <v>92</v>
      </c>
      <c r="L17" s="67" t="s">
        <v>39</v>
      </c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-10000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90000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5" spans="1:16" x14ac:dyDescent="0.25">
      <c r="F25" s="32"/>
    </row>
  </sheetData>
  <mergeCells count="11">
    <mergeCell ref="A11:L11"/>
    <mergeCell ref="K12:L12"/>
    <mergeCell ref="A17:D17"/>
    <mergeCell ref="A18:I18"/>
    <mergeCell ref="A19:I19"/>
    <mergeCell ref="A10:L10"/>
    <mergeCell ref="A4:L4"/>
    <mergeCell ref="C6:I6"/>
    <mergeCell ref="J6:K6"/>
    <mergeCell ref="F7:L7"/>
    <mergeCell ref="F8:J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2" sqref="J22"/>
    </sheetView>
  </sheetViews>
  <sheetFormatPr baseColWidth="10" defaultRowHeight="15" x14ac:dyDescent="0.25"/>
  <cols>
    <col min="1" max="1" width="3.28515625" customWidth="1"/>
    <col min="2" max="2" width="24.85546875" customWidth="1"/>
    <col min="3" max="3" width="7.5703125" customWidth="1"/>
    <col min="4" max="4" width="18.28515625" customWidth="1"/>
    <col min="5" max="5" width="9.85546875" customWidth="1"/>
    <col min="6" max="6" width="9.7109375" customWidth="1"/>
    <col min="7" max="7" width="9.140625" customWidth="1"/>
    <col min="8" max="8" width="12" customWidth="1"/>
    <col min="9" max="9" width="8.7109375" customWidth="1"/>
    <col min="10" max="10" width="14.42578125" customWidth="1"/>
    <col min="11" max="11" width="8.7109375" customWidth="1"/>
    <col min="12" max="12" width="11.28515625" customWidth="1"/>
  </cols>
  <sheetData>
    <row r="1" spans="1:16" x14ac:dyDescent="0.25">
      <c r="A1" s="3" t="s">
        <v>11</v>
      </c>
    </row>
    <row r="2" spans="1:16" x14ac:dyDescent="0.25">
      <c r="A2" s="3" t="s">
        <v>12</v>
      </c>
    </row>
    <row r="3" spans="1:16" x14ac:dyDescent="0.25">
      <c r="A3" s="3" t="s">
        <v>13</v>
      </c>
    </row>
    <row r="4" spans="1:16" ht="23.25" x14ac:dyDescent="0.25">
      <c r="A4" s="106" t="s">
        <v>93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6" ht="6.75" customHeight="1" x14ac:dyDescent="0.3">
      <c r="E5" s="4"/>
      <c r="I5" s="4"/>
    </row>
    <row r="6" spans="1:16" ht="21.75" customHeight="1" x14ac:dyDescent="0.4">
      <c r="C6" s="107" t="s">
        <v>15</v>
      </c>
      <c r="D6" s="107"/>
      <c r="E6" s="107"/>
      <c r="F6" s="107"/>
      <c r="G6" s="107"/>
      <c r="H6" s="107"/>
      <c r="I6" s="107"/>
      <c r="J6" s="105" t="s">
        <v>16</v>
      </c>
      <c r="K6" s="105"/>
      <c r="L6" s="70"/>
    </row>
    <row r="7" spans="1:16" ht="18.75" x14ac:dyDescent="0.3">
      <c r="D7" s="70" t="s">
        <v>17</v>
      </c>
      <c r="E7" s="70"/>
      <c r="F7" s="108" t="s">
        <v>18</v>
      </c>
      <c r="G7" s="108"/>
      <c r="H7" s="108"/>
      <c r="I7" s="108"/>
      <c r="J7" s="108"/>
      <c r="K7" s="108"/>
      <c r="L7" s="108"/>
    </row>
    <row r="8" spans="1:16" ht="18.75" x14ac:dyDescent="0.3">
      <c r="D8" s="70"/>
      <c r="E8" s="70"/>
      <c r="F8" s="108" t="s">
        <v>41</v>
      </c>
      <c r="G8" s="108"/>
      <c r="H8" s="108"/>
      <c r="I8" s="108"/>
      <c r="J8" s="108"/>
      <c r="K8" s="71"/>
      <c r="L8" s="71"/>
    </row>
    <row r="9" spans="1:16" ht="9" customHeight="1" x14ac:dyDescent="0.3">
      <c r="A9" s="3"/>
      <c r="D9" s="70"/>
      <c r="E9" s="70"/>
      <c r="F9" s="70"/>
      <c r="G9" s="70"/>
      <c r="H9" s="70"/>
      <c r="I9" s="70"/>
      <c r="J9" s="70"/>
      <c r="K9" s="72"/>
      <c r="L9" s="72"/>
    </row>
    <row r="10" spans="1:16" ht="18.75" customHeight="1" x14ac:dyDescent="0.3">
      <c r="A10" s="105" t="s">
        <v>19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6" ht="18.75" customHeight="1" x14ac:dyDescent="0.3">
      <c r="A11" s="105" t="s">
        <v>57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16" ht="9" customHeight="1" x14ac:dyDescent="0.3">
      <c r="K12" s="109"/>
      <c r="L12" s="109"/>
    </row>
    <row r="13" spans="1:16" x14ac:dyDescent="0.25">
      <c r="A13" s="5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2" t="s">
        <v>26</v>
      </c>
      <c r="H13" s="9" t="s">
        <v>8</v>
      </c>
      <c r="I13" s="2" t="s">
        <v>5</v>
      </c>
      <c r="J13" s="8" t="s">
        <v>4</v>
      </c>
      <c r="K13" s="2" t="s">
        <v>7</v>
      </c>
      <c r="L13" s="8" t="s">
        <v>14</v>
      </c>
    </row>
    <row r="14" spans="1:16" ht="20.25" customHeight="1" x14ac:dyDescent="0.25">
      <c r="A14" s="1">
        <v>1</v>
      </c>
      <c r="B14" s="50" t="s">
        <v>65</v>
      </c>
      <c r="C14" s="69" t="s">
        <v>20</v>
      </c>
      <c r="D14" s="6" t="s">
        <v>66</v>
      </c>
      <c r="E14" s="29">
        <v>25000</v>
      </c>
      <c r="F14" s="29"/>
      <c r="G14" s="29"/>
      <c r="H14" s="29"/>
      <c r="I14" s="29"/>
      <c r="J14" s="29">
        <f>SUM(H14:I14)</f>
        <v>0</v>
      </c>
      <c r="K14" s="7"/>
      <c r="L14" s="73"/>
      <c r="N14" s="30"/>
      <c r="O14" s="30"/>
      <c r="P14" s="28"/>
    </row>
    <row r="15" spans="1:16" ht="20.25" customHeight="1" x14ac:dyDescent="0.25">
      <c r="A15" s="1">
        <v>2</v>
      </c>
      <c r="B15" s="50" t="s">
        <v>67</v>
      </c>
      <c r="C15" s="69" t="s">
        <v>21</v>
      </c>
      <c r="D15" s="6" t="s">
        <v>68</v>
      </c>
      <c r="E15" s="29">
        <v>40000</v>
      </c>
      <c r="F15" s="29">
        <v>96000</v>
      </c>
      <c r="G15" s="29">
        <v>16000</v>
      </c>
      <c r="H15" s="29"/>
      <c r="I15" s="29"/>
      <c r="J15" s="29">
        <f t="shared" ref="J15:J16" si="0">SUM(H15:I15)</f>
        <v>0</v>
      </c>
      <c r="K15" s="7"/>
      <c r="L15" s="18"/>
      <c r="N15" s="16"/>
      <c r="O15" s="16"/>
      <c r="P15" s="16"/>
    </row>
    <row r="16" spans="1:16" ht="20.25" customHeight="1" x14ac:dyDescent="0.25">
      <c r="A16" s="1">
        <v>3</v>
      </c>
      <c r="B16" s="50" t="s">
        <v>27</v>
      </c>
      <c r="C16" s="69" t="s">
        <v>23</v>
      </c>
      <c r="D16" s="6" t="s">
        <v>28</v>
      </c>
      <c r="E16" s="29">
        <v>75000</v>
      </c>
      <c r="F16" s="29">
        <v>447500</v>
      </c>
      <c r="G16" s="29">
        <v>97500</v>
      </c>
      <c r="H16" s="29">
        <v>75000</v>
      </c>
      <c r="I16" s="55"/>
      <c r="J16" s="29">
        <f t="shared" si="0"/>
        <v>75000</v>
      </c>
      <c r="K16" s="12" t="s">
        <v>94</v>
      </c>
      <c r="L16" s="18" t="s">
        <v>33</v>
      </c>
      <c r="N16" s="16"/>
      <c r="O16" s="16"/>
      <c r="P16" s="28"/>
    </row>
    <row r="17" spans="1:16" ht="18" customHeight="1" x14ac:dyDescent="0.25">
      <c r="A17" s="110" t="s">
        <v>6</v>
      </c>
      <c r="B17" s="110"/>
      <c r="C17" s="110"/>
      <c r="D17" s="110"/>
      <c r="E17" s="15">
        <f t="shared" ref="E17:J17" si="1">SUM(E14:E16)</f>
        <v>140000</v>
      </c>
      <c r="F17" s="15">
        <f t="shared" si="1"/>
        <v>543500</v>
      </c>
      <c r="G17" s="56">
        <f t="shared" si="1"/>
        <v>113500</v>
      </c>
      <c r="H17" s="56">
        <f t="shared" si="1"/>
        <v>75000</v>
      </c>
      <c r="I17" s="56">
        <f t="shared" si="1"/>
        <v>0</v>
      </c>
      <c r="J17" s="56">
        <f t="shared" si="1"/>
        <v>75000</v>
      </c>
      <c r="K17" s="12" t="s">
        <v>95</v>
      </c>
      <c r="L17" s="67"/>
      <c r="N17" s="16"/>
      <c r="O17" s="16"/>
      <c r="P17" s="16"/>
    </row>
    <row r="18" spans="1:16" ht="18.75" x14ac:dyDescent="0.25">
      <c r="A18" s="111" t="s">
        <v>34</v>
      </c>
      <c r="B18" s="111"/>
      <c r="C18" s="111"/>
      <c r="D18" s="111"/>
      <c r="E18" s="111"/>
      <c r="F18" s="111"/>
      <c r="G18" s="111"/>
      <c r="H18" s="111"/>
      <c r="I18" s="111"/>
      <c r="J18" s="29">
        <f>-J17*0.1</f>
        <v>-7500</v>
      </c>
      <c r="K18" s="13"/>
      <c r="L18" s="14"/>
    </row>
    <row r="19" spans="1:16" ht="18.75" x14ac:dyDescent="0.25">
      <c r="A19" s="111" t="s">
        <v>35</v>
      </c>
      <c r="B19" s="111"/>
      <c r="C19" s="111"/>
      <c r="D19" s="111"/>
      <c r="E19" s="111"/>
      <c r="F19" s="111"/>
      <c r="G19" s="111"/>
      <c r="H19" s="111"/>
      <c r="I19" s="111"/>
      <c r="J19" s="15">
        <f>SUM(J17:J18)</f>
        <v>67500</v>
      </c>
      <c r="K19" s="13"/>
      <c r="L19" s="14"/>
    </row>
    <row r="20" spans="1:16" ht="13.5" customHeight="1" x14ac:dyDescent="0.25"/>
    <row r="22" spans="1:16" x14ac:dyDescent="0.25">
      <c r="F22" s="32"/>
    </row>
    <row r="23" spans="1:16" x14ac:dyDescent="0.25">
      <c r="F23" s="32"/>
    </row>
    <row r="25" spans="1:16" x14ac:dyDescent="0.25">
      <c r="F25" s="32"/>
    </row>
  </sheetData>
  <mergeCells count="11">
    <mergeCell ref="A10:L10"/>
    <mergeCell ref="A4:L4"/>
    <mergeCell ref="C6:I6"/>
    <mergeCell ref="J6:K6"/>
    <mergeCell ref="F7:L7"/>
    <mergeCell ref="F8:J8"/>
    <mergeCell ref="A11:L11"/>
    <mergeCell ref="K12:L12"/>
    <mergeCell ref="A17:D17"/>
    <mergeCell ref="A18:I18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IMPOT 2018</vt:lpstr>
      <vt:lpstr>DECEMBRE 2019</vt:lpstr>
      <vt:lpstr>JANVIER 2020</vt:lpstr>
      <vt:lpstr>FEVIRER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2020-11-23T08:40:29Z</cp:lastPrinted>
  <dcterms:created xsi:type="dcterms:W3CDTF">2013-02-10T07:37:00Z</dcterms:created>
  <dcterms:modified xsi:type="dcterms:W3CDTF">2020-11-23T08:41:39Z</dcterms:modified>
</cp:coreProperties>
</file>