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FOFANA KOURANIMA\FICHE D ENCAISSEMENT\"/>
    </mc:Choice>
  </mc:AlternateContent>
  <bookViews>
    <workbookView xWindow="240" yWindow="45" windowWidth="19440" windowHeight="7995" tabRatio="603" firstSheet="21" activeTab="29"/>
  </bookViews>
  <sheets>
    <sheet name="IMPOT ACADEMIE " sheetId="94" r:id="rId1"/>
    <sheet name="IMPOT ACADEMIE  (2)" sheetId="95" r:id="rId2"/>
    <sheet name="IMPOT 2018" sheetId="46" r:id="rId3"/>
    <sheet name="IMPOT ACADEMIE" sheetId="24" r:id="rId4"/>
    <sheet name="DECEMBRE 18" sheetId="82" r:id="rId5"/>
    <sheet name="JANVIER 19" sheetId="83" r:id="rId6"/>
    <sheet name="FEVRIER 19" sheetId="84" r:id="rId7"/>
    <sheet name="MARS 2019" sheetId="85" r:id="rId8"/>
    <sheet name="AVRIL 2019" sheetId="88" r:id="rId9"/>
    <sheet name="MAI 2019" sheetId="89" r:id="rId10"/>
    <sheet name="JUIN 2019" sheetId="90" r:id="rId11"/>
    <sheet name="JUILLET 2019" sheetId="91" r:id="rId12"/>
    <sheet name="AOUT 2019" sheetId="92" r:id="rId13"/>
    <sheet name="SEPTEMBRE 2019" sheetId="93" r:id="rId14"/>
    <sheet name="OCTOBRE 2019" sheetId="96" r:id="rId15"/>
    <sheet name="NOVEMBRE 2019" sheetId="97" r:id="rId16"/>
    <sheet name="DECEMBRE 2019" sheetId="98" r:id="rId17"/>
    <sheet name="DECEMBRE 2019 CORRIGE" sheetId="111" r:id="rId18"/>
    <sheet name="JANVIER 2020" sheetId="100" r:id="rId19"/>
    <sheet name="FEVRIER 2020" sheetId="101" r:id="rId20"/>
    <sheet name="MARS 2020" sheetId="102" r:id="rId21"/>
    <sheet name="AVRIL 2020" sheetId="103" r:id="rId22"/>
    <sheet name="MAI 2020" sheetId="104" r:id="rId23"/>
    <sheet name="JUIN 2020" sheetId="105" r:id="rId24"/>
    <sheet name="JUILLET 2020" sheetId="106" r:id="rId25"/>
    <sheet name="AOUT 2020" sheetId="107" r:id="rId26"/>
    <sheet name="SEPTEMBRE 2020" sheetId="108" r:id="rId27"/>
    <sheet name="OCTOBRE 2020" sheetId="109" r:id="rId28"/>
    <sheet name="NOVEMBRE 2020" sheetId="110" r:id="rId29"/>
    <sheet name="DECEMBRE 2020" sheetId="112" r:id="rId30"/>
  </sheets>
  <calcPr calcId="152511" iterateDelta="1E-4"/>
</workbook>
</file>

<file path=xl/calcChain.xml><?xml version="1.0" encoding="utf-8"?>
<calcChain xmlns="http://schemas.openxmlformats.org/spreadsheetml/2006/main">
  <c r="I16" i="112" l="1"/>
  <c r="H16" i="112"/>
  <c r="G16" i="112"/>
  <c r="F16" i="112"/>
  <c r="E16" i="112"/>
  <c r="J15" i="112"/>
  <c r="J13" i="112"/>
  <c r="J12" i="112"/>
  <c r="J16" i="112" s="1"/>
  <c r="J11" i="112"/>
  <c r="J10" i="112"/>
  <c r="J9" i="112"/>
  <c r="J8" i="112"/>
  <c r="J7" i="112"/>
  <c r="J13" i="98" l="1"/>
  <c r="J15" i="98" s="1"/>
  <c r="J14" i="98"/>
  <c r="J9" i="111"/>
  <c r="J15" i="111" s="1"/>
  <c r="J10" i="111"/>
  <c r="J11" i="111"/>
  <c r="J12" i="111"/>
  <c r="J13" i="111"/>
  <c r="J14" i="111"/>
  <c r="J10" i="98"/>
  <c r="J11" i="98"/>
  <c r="J12" i="98"/>
  <c r="I15" i="111"/>
  <c r="H15" i="111"/>
  <c r="G15" i="111"/>
  <c r="F15" i="111"/>
  <c r="E15" i="111"/>
  <c r="J8" i="111"/>
  <c r="J7" i="111"/>
  <c r="G17" i="110" l="1"/>
  <c r="F17" i="110"/>
  <c r="E17" i="110"/>
  <c r="J17" i="109"/>
  <c r="H17" i="109"/>
  <c r="I17" i="109"/>
  <c r="J8" i="109"/>
  <c r="J9" i="109"/>
  <c r="J10" i="109"/>
  <c r="J11" i="109"/>
  <c r="J12" i="109"/>
  <c r="J13" i="109"/>
  <c r="J14" i="109"/>
  <c r="J15" i="109"/>
  <c r="J16" i="109"/>
  <c r="J7" i="109"/>
  <c r="G17" i="109" l="1"/>
  <c r="F17" i="109"/>
  <c r="E17" i="109"/>
  <c r="E17" i="108"/>
  <c r="F17" i="108"/>
  <c r="G17" i="108"/>
  <c r="H17" i="108"/>
  <c r="I17" i="108"/>
  <c r="J17" i="108"/>
  <c r="J26" i="108" l="1"/>
  <c r="J16" i="108"/>
  <c r="J13" i="108" l="1"/>
  <c r="J14" i="108"/>
  <c r="J15" i="108"/>
  <c r="J7" i="108"/>
  <c r="J8" i="108"/>
  <c r="J9" i="108"/>
  <c r="J10" i="108"/>
  <c r="J11" i="108"/>
  <c r="J12" i="108" l="1"/>
  <c r="J13" i="107" l="1"/>
  <c r="J15" i="107" l="1"/>
  <c r="J8" i="107" l="1"/>
  <c r="J9" i="107"/>
  <c r="J10" i="107"/>
  <c r="J11" i="107"/>
  <c r="J12" i="107"/>
  <c r="J14" i="107"/>
  <c r="J7" i="107"/>
  <c r="H16" i="107"/>
  <c r="I16" i="107"/>
  <c r="G16" i="107"/>
  <c r="F16" i="107"/>
  <c r="E16" i="107"/>
  <c r="H15" i="106"/>
  <c r="I15" i="106"/>
  <c r="J8" i="106"/>
  <c r="J9" i="106"/>
  <c r="J10" i="106"/>
  <c r="J11" i="106"/>
  <c r="J12" i="106"/>
  <c r="J13" i="106"/>
  <c r="J14" i="106"/>
  <c r="J7" i="106"/>
  <c r="J16" i="107" l="1"/>
  <c r="J15" i="106"/>
  <c r="G15" i="106"/>
  <c r="F15" i="106"/>
  <c r="E15" i="106"/>
  <c r="H15" i="105"/>
  <c r="I15" i="105"/>
  <c r="J8" i="105"/>
  <c r="J9" i="105"/>
  <c r="J10" i="105"/>
  <c r="J11" i="105"/>
  <c r="J12" i="105"/>
  <c r="J13" i="105"/>
  <c r="J14" i="105"/>
  <c r="J7" i="105"/>
  <c r="J15" i="105" l="1"/>
  <c r="G15" i="105"/>
  <c r="F15" i="105"/>
  <c r="E15" i="105"/>
  <c r="H15" i="104" l="1"/>
  <c r="I15" i="104"/>
  <c r="J8" i="104"/>
  <c r="J9" i="104"/>
  <c r="J10" i="104"/>
  <c r="J11" i="104"/>
  <c r="J12" i="104"/>
  <c r="J13" i="104"/>
  <c r="J14" i="104"/>
  <c r="J7" i="104"/>
  <c r="J15" i="104" l="1"/>
  <c r="G15" i="104"/>
  <c r="F15" i="104"/>
  <c r="E15" i="104"/>
  <c r="H15" i="103"/>
  <c r="I15" i="103"/>
  <c r="J8" i="103"/>
  <c r="J9" i="103"/>
  <c r="J10" i="103"/>
  <c r="J11" i="103"/>
  <c r="J12" i="103"/>
  <c r="J7" i="103"/>
  <c r="J15" i="103" l="1"/>
  <c r="G15" i="103"/>
  <c r="F15" i="103"/>
  <c r="E15" i="103"/>
  <c r="H15" i="102"/>
  <c r="I15" i="102"/>
  <c r="J8" i="102"/>
  <c r="J9" i="102"/>
  <c r="J10" i="102"/>
  <c r="J11" i="102"/>
  <c r="J12" i="102"/>
  <c r="J13" i="102"/>
  <c r="J14" i="102"/>
  <c r="J7" i="102"/>
  <c r="J15" i="102" l="1"/>
  <c r="J18" i="101"/>
  <c r="G15" i="102" l="1"/>
  <c r="F15" i="102"/>
  <c r="E15" i="102"/>
  <c r="I15" i="101" l="1"/>
  <c r="H15" i="101"/>
  <c r="J14" i="101"/>
  <c r="J13" i="101"/>
  <c r="J12" i="101"/>
  <c r="J11" i="101"/>
  <c r="J10" i="101"/>
  <c r="J9" i="101"/>
  <c r="J8" i="101"/>
  <c r="J7" i="101"/>
  <c r="J15" i="101" l="1"/>
  <c r="G15" i="101" l="1"/>
  <c r="F15" i="101"/>
  <c r="E15" i="101"/>
  <c r="F15" i="100"/>
  <c r="G15" i="100"/>
  <c r="H15" i="100"/>
  <c r="I15" i="100"/>
  <c r="J8" i="100" l="1"/>
  <c r="J15" i="100" s="1"/>
  <c r="J9" i="100"/>
  <c r="J10" i="100"/>
  <c r="J11" i="100"/>
  <c r="J12" i="100"/>
  <c r="J7" i="100"/>
  <c r="H15" i="98" l="1"/>
  <c r="I15" i="98"/>
  <c r="J7" i="98" l="1"/>
  <c r="J8" i="98"/>
  <c r="J9" i="98"/>
  <c r="E15" i="100" l="1"/>
  <c r="G15" i="98"/>
  <c r="F15" i="98"/>
  <c r="E15" i="98"/>
  <c r="H15" i="97" l="1"/>
  <c r="I15" i="97"/>
  <c r="J8" i="97"/>
  <c r="J9" i="97"/>
  <c r="J10" i="97"/>
  <c r="J11" i="97"/>
  <c r="J12" i="97"/>
  <c r="J14" i="97"/>
  <c r="J7" i="97"/>
  <c r="J15" i="97" l="1"/>
  <c r="G15" i="97"/>
  <c r="F15" i="97"/>
  <c r="E15" i="97"/>
  <c r="F15" i="96"/>
  <c r="G15" i="96"/>
  <c r="H15" i="96"/>
  <c r="I15" i="96"/>
  <c r="J15" i="96"/>
  <c r="E15" i="96"/>
  <c r="J12" i="96"/>
  <c r="J11" i="96"/>
  <c r="J10" i="96"/>
  <c r="J9" i="96"/>
  <c r="J8" i="96"/>
  <c r="J7" i="96"/>
  <c r="H15" i="93" l="1"/>
  <c r="I15" i="93"/>
  <c r="J37" i="95" l="1"/>
  <c r="J36" i="95"/>
  <c r="J23" i="95"/>
  <c r="J24" i="95"/>
  <c r="J25" i="95"/>
  <c r="J26" i="95"/>
  <c r="J27" i="95"/>
  <c r="J22" i="95"/>
  <c r="J35" i="95"/>
  <c r="J32" i="95"/>
  <c r="J28" i="95"/>
  <c r="J29" i="95"/>
  <c r="J30" i="95"/>
  <c r="J31" i="95"/>
  <c r="J33" i="95"/>
  <c r="J34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7" i="95"/>
  <c r="I36" i="95"/>
  <c r="I27" i="95"/>
  <c r="I23" i="95"/>
  <c r="I24" i="95"/>
  <c r="I25" i="95"/>
  <c r="I26" i="95"/>
  <c r="I22" i="95"/>
  <c r="I8" i="95"/>
  <c r="I9" i="95"/>
  <c r="I10" i="95"/>
  <c r="I11" i="95"/>
  <c r="I12" i="95"/>
  <c r="I13" i="95"/>
  <c r="I14" i="95"/>
  <c r="I28" i="95"/>
  <c r="I32" i="95" s="1"/>
  <c r="I15" i="95"/>
  <c r="I16" i="95"/>
  <c r="I17" i="95"/>
  <c r="I30" i="95"/>
  <c r="I31" i="95"/>
  <c r="I33" i="95"/>
  <c r="I18" i="95"/>
  <c r="I19" i="95"/>
  <c r="I34" i="95"/>
  <c r="I20" i="95"/>
  <c r="I29" i="95"/>
  <c r="I7" i="95"/>
  <c r="I35" i="95" l="1"/>
  <c r="I21" i="95"/>
  <c r="J7" i="93"/>
  <c r="J8" i="93"/>
  <c r="J9" i="93"/>
  <c r="J15" i="93" s="1"/>
  <c r="J10" i="93"/>
  <c r="J11" i="93"/>
  <c r="J12" i="93"/>
  <c r="J13" i="93"/>
  <c r="J14" i="93"/>
  <c r="G15" i="93" l="1"/>
  <c r="F15" i="93"/>
  <c r="E15" i="93"/>
  <c r="I16" i="92" l="1"/>
  <c r="J8" i="92" l="1"/>
  <c r="J9" i="92"/>
  <c r="J10" i="92"/>
  <c r="J11" i="92"/>
  <c r="J12" i="92"/>
  <c r="J13" i="92"/>
  <c r="J14" i="92"/>
  <c r="J7" i="92"/>
  <c r="H16" i="92"/>
  <c r="G16" i="92"/>
  <c r="F16" i="92"/>
  <c r="E16" i="92"/>
  <c r="J15" i="92"/>
  <c r="J16" i="92" l="1"/>
  <c r="I17" i="91"/>
  <c r="H17" i="91"/>
  <c r="G17" i="91"/>
  <c r="F17" i="91"/>
  <c r="E17" i="91"/>
  <c r="J16" i="91"/>
  <c r="J12" i="91"/>
  <c r="J11" i="91"/>
  <c r="J10" i="91"/>
  <c r="J9" i="91"/>
  <c r="J8" i="91"/>
  <c r="J7" i="91"/>
  <c r="H17" i="90"/>
  <c r="I17" i="90"/>
  <c r="J8" i="90"/>
  <c r="J9" i="90"/>
  <c r="J10" i="90"/>
  <c r="J11" i="90"/>
  <c r="J12" i="90"/>
  <c r="J13" i="90"/>
  <c r="J14" i="90"/>
  <c r="J15" i="90"/>
  <c r="J16" i="90"/>
  <c r="J7" i="90"/>
  <c r="J17" i="91" l="1"/>
  <c r="J17" i="90"/>
  <c r="G17" i="90"/>
  <c r="F17" i="90"/>
  <c r="E17" i="90"/>
  <c r="H17" i="89"/>
  <c r="J17" i="89"/>
  <c r="G17" i="89" l="1"/>
  <c r="F17" i="89"/>
  <c r="E17" i="89"/>
  <c r="J17" i="88" l="1"/>
  <c r="H17" i="88"/>
  <c r="I17" i="88"/>
  <c r="J11" i="88" l="1"/>
  <c r="J10" i="88"/>
  <c r="G17" i="88" l="1"/>
  <c r="F17" i="88"/>
  <c r="E17" i="88"/>
  <c r="J11" i="85"/>
  <c r="J8" i="85"/>
  <c r="J9" i="85"/>
  <c r="J17" i="85" l="1"/>
  <c r="I17" i="85" l="1"/>
  <c r="H17" i="85"/>
  <c r="J16" i="85"/>
  <c r="J15" i="85"/>
  <c r="J12" i="85"/>
  <c r="J10" i="85"/>
  <c r="J7" i="85"/>
  <c r="J14" i="85" l="1"/>
  <c r="G17" i="85" l="1"/>
  <c r="F17" i="85"/>
  <c r="E17" i="85"/>
  <c r="I17" i="84" l="1"/>
  <c r="J16" i="84"/>
  <c r="J17" i="84" l="1"/>
  <c r="H17" i="84"/>
  <c r="J11" i="84"/>
  <c r="J10" i="84"/>
  <c r="J8" i="84"/>
  <c r="J7" i="84"/>
  <c r="F17" i="84" l="1"/>
  <c r="G17" i="84"/>
  <c r="H20" i="83"/>
  <c r="E17" i="84" l="1"/>
  <c r="J17" i="83"/>
  <c r="H17" i="83"/>
  <c r="J14" i="83"/>
  <c r="J8" i="83"/>
  <c r="J7" i="83"/>
  <c r="J12" i="83" l="1"/>
  <c r="J11" i="83"/>
  <c r="F17" i="83" l="1"/>
  <c r="G17" i="83"/>
  <c r="I17" i="82" l="1"/>
  <c r="J17" i="82"/>
  <c r="H17" i="82"/>
  <c r="J16" i="82" l="1"/>
  <c r="J11" i="82"/>
  <c r="E17" i="83"/>
  <c r="J12" i="82" l="1"/>
  <c r="J10" i="82"/>
  <c r="J9" i="82"/>
  <c r="J8" i="82"/>
  <c r="J7" i="82"/>
  <c r="J21" i="82" l="1"/>
  <c r="G17" i="82"/>
  <c r="F17" i="82"/>
  <c r="E17" i="82"/>
  <c r="F37" i="46" l="1"/>
  <c r="F38" i="46" s="1"/>
</calcChain>
</file>

<file path=xl/sharedStrings.xml><?xml version="1.0" encoding="utf-8"?>
<sst xmlns="http://schemas.openxmlformats.org/spreadsheetml/2006/main" count="2303" uniqueCount="376">
  <si>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</si>
  <si>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</si>
  <si>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</si>
  <si>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</si>
  <si>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</si>
  <si>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</si>
  <si>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</si>
  <si>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</si>
  <si>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</si>
  <si>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</si>
  <si>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</si>
  <si>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</si>
  <si>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</si>
  <si>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</si>
  <si>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</si>
  <si>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</si>
  <si>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</si>
  <si>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</si>
  <si>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</si>
  <si>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</si>
  <si>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</si>
  <si>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</si>
  <si>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</si>
  <si>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</si>
  <si>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</si>
  <si>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</si>
  <si>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</si>
  <si>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</si>
  <si>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</si>
  <si>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</si>
  <si>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</si>
  <si>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</si>
  <si>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</si>
  <si>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</si>
  <si>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</si>
  <si>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</si>
  <si>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</si>
  <si>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</si>
  <si>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</si>
  <si>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</si>
  <si>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</si>
  <si>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</si>
  <si>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</si>
  <si>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</si>
  <si>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</si>
  <si>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</si>
  <si>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</si>
  <si>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</si>
  <si>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</si>
  <si>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</si>
  <si>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</si>
  <si>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</si>
  <si>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</si>
  <si>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</si>
  <si>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</si>
  <si>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</si>
  <si>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</si>
  <si>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</si>
  <si>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</si>
  <si>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</si>
  <si>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</si>
  <si>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</si>
  <si>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</si>
  <si>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</si>
  <si>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</si>
  <si>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</si>
  <si>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</si>
  <si>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</si>
  <si>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</si>
  <si>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</si>
  <si>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</si>
  <si>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</si>
  <si>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</si>
  <si>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</si>
  <si>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</si>
  <si>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</si>
  <si>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</si>
  <si>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</si>
  <si>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</si>
  <si>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</si>
  <si>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</si>
  <si>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</si>
  <si>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</si>
  <si>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</si>
  <si>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</si>
  <si>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</si>
  <si>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</si>
  <si>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</si>
  <si>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</si>
  <si>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</si>
  <si>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</si>
  <si>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</si>
  <si>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</si>
  <si>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</si>
  <si>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ESPECES</t>
  </si>
  <si>
    <t>BAH ALLASSANE</t>
  </si>
  <si>
    <t>47135692</t>
  </si>
  <si>
    <t>PENALITES</t>
  </si>
  <si>
    <t>FOFANA MOUSSA</t>
  </si>
  <si>
    <t>BHCI</t>
  </si>
  <si>
    <t>AIKPA JEAN</t>
  </si>
  <si>
    <t>08131160-04671127</t>
  </si>
  <si>
    <t>FOFANA MAMADOU POLICIER</t>
  </si>
  <si>
    <t>08412622-43001639</t>
  </si>
  <si>
    <t>DIOMANDE LOSSENY POLICIER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</si>
  <si>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</si>
  <si>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</si>
  <si>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</si>
  <si>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</si>
  <si>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</si>
  <si>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</si>
  <si>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</si>
  <si>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</si>
  <si>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</si>
  <si>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</si>
  <si>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</si>
  <si>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</si>
  <si>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</si>
  <si>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</si>
  <si>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</si>
  <si>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</si>
  <si>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</si>
  <si>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</si>
  <si>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</si>
  <si>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</si>
  <si>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</si>
  <si>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</si>
  <si>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</si>
  <si>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</si>
  <si>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</si>
  <si>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</si>
  <si>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47291598-01417514</t>
  </si>
  <si>
    <t>FOFANA MOUSSA 02262831</t>
  </si>
  <si>
    <t>ORANGE MONEY</t>
  </si>
  <si>
    <t>NOUVEAU GERANT DU MAGASIN GAZ : M IRIE BI CLEMENT : 07 74 42 11 - 44 70 28 57</t>
  </si>
  <si>
    <t>08511244-09805919</t>
  </si>
  <si>
    <t>09987300 -48764375</t>
  </si>
  <si>
    <t>15/12/18</t>
  </si>
  <si>
    <t>CAUTION</t>
  </si>
  <si>
    <t>NB.1G4 - EXPULSE LE 15/12/2018 - 3 MOIS DE CAUTION PRIS POUR EPONGER LES ARRIERES.</t>
  </si>
  <si>
    <t>28/12/18 BHCI</t>
  </si>
  <si>
    <t>11/01/19</t>
  </si>
  <si>
    <t>08/01/19</t>
  </si>
  <si>
    <t>04/01/19</t>
  </si>
  <si>
    <t>13/01/19</t>
  </si>
  <si>
    <t>14/01/19</t>
  </si>
  <si>
    <t>14/01/2019</t>
  </si>
  <si>
    <t>4000F</t>
  </si>
  <si>
    <t>01/02/19</t>
  </si>
  <si>
    <t>ETAT DES ENCAISSEMENTS : MOIS DE JANVIER 2019</t>
  </si>
  <si>
    <t>ETAT DES ENCAISSEMENTS : MOIS DE DECEMBRE 2018</t>
  </si>
  <si>
    <t>10/02/19</t>
  </si>
  <si>
    <t>09/02/19</t>
  </si>
  <si>
    <t>13/02/19</t>
  </si>
  <si>
    <t>30/01/19</t>
  </si>
  <si>
    <t>ETAT DES ENCAISSEMENTS : MOIS DE FEVRIER 2019</t>
  </si>
  <si>
    <t>12/03/19</t>
  </si>
  <si>
    <t>06/03/19</t>
  </si>
  <si>
    <t>ETAT DES ENCAISSEMENTS : MOIS DE MARS 2019</t>
  </si>
  <si>
    <t>14/03/19</t>
  </si>
  <si>
    <t>18/03/19 OM</t>
  </si>
  <si>
    <t>06/04/19</t>
  </si>
  <si>
    <t>13/04/19</t>
  </si>
  <si>
    <t>MTN MONEY</t>
  </si>
  <si>
    <t>10/04/19</t>
  </si>
  <si>
    <t>FATOU</t>
  </si>
  <si>
    <t>11/04/19</t>
  </si>
  <si>
    <t xml:space="preserve">14/03/19 </t>
  </si>
  <si>
    <t>16/04/19</t>
  </si>
  <si>
    <t>15/04/19</t>
  </si>
  <si>
    <t>09/05/19</t>
  </si>
  <si>
    <t>ETAT DES ENCAISSEMENTS : MOIS D'AVRIL 2019</t>
  </si>
  <si>
    <t>10/05/19</t>
  </si>
  <si>
    <t>14/05/19</t>
  </si>
  <si>
    <t>08/04/19</t>
  </si>
  <si>
    <t>16/05/19</t>
  </si>
  <si>
    <t>CCGIM</t>
  </si>
  <si>
    <t>ETAT DES ENCAISSEMENTS : MOIS  DE MAI 2019</t>
  </si>
  <si>
    <t>09/06/19</t>
  </si>
  <si>
    <t>12/06/19</t>
  </si>
  <si>
    <t>14/06/19</t>
  </si>
  <si>
    <t>ETAT DES ENCAISSEMENTS : MOIS  DE JUIN 2019</t>
  </si>
  <si>
    <t>53099409</t>
  </si>
  <si>
    <t>12/07/19</t>
  </si>
  <si>
    <t>17/06 OM</t>
  </si>
  <si>
    <t>05/07/19</t>
  </si>
  <si>
    <t>24/06 OM</t>
  </si>
  <si>
    <t>10/06 FOF</t>
  </si>
  <si>
    <t>24/06/19</t>
  </si>
  <si>
    <t>11/07/19</t>
  </si>
  <si>
    <t>27/06 BHCI</t>
  </si>
  <si>
    <t>15/09 BHCI</t>
  </si>
  <si>
    <t>ETAT DES ENCAISSEMENTS : MOIS  DE JUILLET 2019</t>
  </si>
  <si>
    <t>REGULARISATION DE 4 MOIS 240 000 F PAR LA BHCI</t>
  </si>
  <si>
    <t>VIRE BHCI</t>
  </si>
  <si>
    <t>13/07 ESPECES</t>
  </si>
  <si>
    <t>12/08/19</t>
  </si>
  <si>
    <t>08/08/19</t>
  </si>
  <si>
    <t>18/07 OM</t>
  </si>
  <si>
    <t>02/08/19</t>
  </si>
  <si>
    <t>23/07 OM</t>
  </si>
  <si>
    <t>MOOV</t>
  </si>
  <si>
    <t>15/07/ BHCI</t>
  </si>
  <si>
    <t>REGULARISATION DIOMANDE LOSSENI LE 27/06/2019</t>
  </si>
  <si>
    <t>60 000 F LE 29/08/2018</t>
  </si>
  <si>
    <t>60 000 F LE 19/07/2018</t>
  </si>
  <si>
    <t>60 000 F LE 27/09/2018</t>
  </si>
  <si>
    <t>60 000 F LE 16/11/2018</t>
  </si>
  <si>
    <t>REGULARISATION FOFANA MAMADOU</t>
  </si>
  <si>
    <t>AVANCE 2018 = 93 700 F</t>
  </si>
  <si>
    <t>AVANCE 2019 = 74 000 F</t>
  </si>
  <si>
    <t>TOTAL AVANCE =167 700 F CORRESPONDANT A 2 MOIS (07/19 et 08/19) + 49 300 F</t>
  </si>
  <si>
    <t>14/08/19</t>
  </si>
  <si>
    <t>14/08/19 MTN</t>
  </si>
  <si>
    <t>16/08/19</t>
  </si>
  <si>
    <t>ETAT DES ENCAISSEMENTS : MOIS  D'AOUT 2019</t>
  </si>
  <si>
    <t>03/09/19</t>
  </si>
  <si>
    <t>10/09/19</t>
  </si>
  <si>
    <t>04/09/19</t>
  </si>
  <si>
    <t>B HCI</t>
  </si>
  <si>
    <t>DIALLO MOHAMED</t>
  </si>
  <si>
    <t>16/09/19</t>
  </si>
  <si>
    <t>14/09/19</t>
  </si>
  <si>
    <t>ETAT DES ENCAISSEMENTS : MOIS  DE SEPTEMBRE 2019</t>
  </si>
  <si>
    <t>09241251-04538804)</t>
  </si>
  <si>
    <t>Mme AKE ROSINE (SARAH)</t>
  </si>
  <si>
    <t>VERSEMENT FAIT LE 16/09/2019 A LA SIB</t>
  </si>
  <si>
    <t>REGULARISATION TRAVAUX PLOMBERIE ET SOLDE UN MOIS A FATOU EN JUIN 2019</t>
  </si>
  <si>
    <t>PENALITES ANNULEES POUR DONS DE DECES DES DEUX PARENTS</t>
  </si>
  <si>
    <t>17/09/19 OM</t>
  </si>
  <si>
    <t>IL A PAYE 167 700 F DE 2 MOIS + 49300</t>
  </si>
  <si>
    <t>09241251-04538804</t>
  </si>
  <si>
    <t>ADAM ROCHE</t>
  </si>
  <si>
    <t>41629154-07332890</t>
  </si>
  <si>
    <t>IRIE BI CLEMENT</t>
  </si>
  <si>
    <t>07744211-44702890</t>
  </si>
  <si>
    <t>DIOMANDE STEPHANIE</t>
  </si>
  <si>
    <t>78740950</t>
  </si>
  <si>
    <t>POCKA GNOLEBA GHISLAIN</t>
  </si>
  <si>
    <t>ENFANTS FOFANA</t>
  </si>
  <si>
    <t>TRAZIE LOU N'GUESSAN MELISSA</t>
  </si>
  <si>
    <t>49672473-74740691</t>
  </si>
  <si>
    <t>BAIL FACI</t>
  </si>
  <si>
    <t>NATURE</t>
  </si>
  <si>
    <t>PROPRIETAIRE</t>
  </si>
  <si>
    <t>LOT N°:  1477 - ILOT 158</t>
  </si>
  <si>
    <t>ETAT D'OCCUPATION : 21  D'OCTOBRE 2019</t>
  </si>
  <si>
    <t>Mme FOFANA KOURANIMA  -  N° CC: N° CC:9602847Q</t>
  </si>
  <si>
    <t>LOYERS ANNUELS</t>
  </si>
  <si>
    <t>TOTAL ANNUEL LOCATAIRES</t>
  </si>
  <si>
    <t>TOTAL ANNUEL VACANT</t>
  </si>
  <si>
    <t>10 BP 799 ABIDJAN 10  - LOT N° 1477 - ILOT N° 158</t>
  </si>
  <si>
    <t>IMPOSITION</t>
  </si>
  <si>
    <t>TOTAL ANNUEL BAIL FACI (ATTESTATION DE RETENUES FISCALES)</t>
  </si>
  <si>
    <t>TOTAL ANNUEL BAIL POLICE (ATTESTATION DE RETENUES FISCALES)</t>
  </si>
  <si>
    <t>TOTAL ANNUEL A PAYER AUX IMPOTS</t>
  </si>
  <si>
    <t>10/10/19</t>
  </si>
  <si>
    <t>11/10/19</t>
  </si>
  <si>
    <t>02/10/19</t>
  </si>
  <si>
    <t>27/09/19</t>
  </si>
  <si>
    <t>15/10/19</t>
  </si>
  <si>
    <t>LOYERS 09+10/2019 + 54 100 F POUR 11/19          172 500 F</t>
  </si>
  <si>
    <t>POUR SOLDER NOVEMBRE 2019     5 100 F</t>
  </si>
  <si>
    <t>ETAT DES ENCAISSEMENTS : MOIS  D'OCTOBRE 2019</t>
  </si>
  <si>
    <t>09/11/19</t>
  </si>
  <si>
    <t>11/11/19</t>
  </si>
  <si>
    <t>03/11/19</t>
  </si>
  <si>
    <t>02/11/19 OM</t>
  </si>
  <si>
    <t>13/11/19</t>
  </si>
  <si>
    <t>ETAT DES ENCAISSEMENTS : MOIS  DE NOVEMBRE 2019</t>
  </si>
  <si>
    <t>12/12/19</t>
  </si>
  <si>
    <t>MTN</t>
  </si>
  <si>
    <t>10/12/19</t>
  </si>
  <si>
    <t>02/12/19</t>
  </si>
  <si>
    <t>13/12/19</t>
  </si>
  <si>
    <t>ETAT DES ENCAISSEMENTS : MOIS  DE JANVIER 2020</t>
  </si>
  <si>
    <t>31/12/19</t>
  </si>
  <si>
    <t>09/01/20</t>
  </si>
  <si>
    <r>
      <t>08511244</t>
    </r>
    <r>
      <rPr>
        <b/>
        <sz val="11"/>
        <color theme="1"/>
        <rFont val="Calibri"/>
        <family val="2"/>
        <scheme val="minor"/>
      </rPr>
      <t>-09805919</t>
    </r>
  </si>
  <si>
    <t>13/01/20</t>
  </si>
  <si>
    <t>16/01/20 MTN</t>
  </si>
  <si>
    <t>10/02/20 OM</t>
  </si>
  <si>
    <t>03/02/20</t>
  </si>
  <si>
    <t>12/02/20</t>
  </si>
  <si>
    <t>ETAT DES ENCAISSEMENTS : MOIS  DE FEVRIER 2020</t>
  </si>
  <si>
    <t>10/03/20</t>
  </si>
  <si>
    <t>11/03/20</t>
  </si>
  <si>
    <t>12/03/2020</t>
  </si>
  <si>
    <t>µ</t>
  </si>
  <si>
    <t>ETAT DES ENCAISSEMENTS : MOIS  DE MARS 2020</t>
  </si>
  <si>
    <t>ENCAISSE PAR ROUGEO LE 17/02/2020</t>
  </si>
  <si>
    <t>31/03/20</t>
  </si>
  <si>
    <t>13/03/20 MOOV</t>
  </si>
  <si>
    <t>13/04/20 MOOV</t>
  </si>
  <si>
    <t>12/03/20 BHCI</t>
  </si>
  <si>
    <t>14/04/20</t>
  </si>
  <si>
    <t>ETAT DES ENCAISSEMENTS : MOIS  D'AVRIL 2020</t>
  </si>
  <si>
    <t>14/04/20 OM</t>
  </si>
  <si>
    <t>07678755-53289116</t>
  </si>
  <si>
    <t>16/04/20 ESP</t>
  </si>
  <si>
    <t>13/04/20 OM</t>
  </si>
  <si>
    <t>11/05/20</t>
  </si>
  <si>
    <t>05/05/20</t>
  </si>
  <si>
    <t>04/05/20</t>
  </si>
  <si>
    <t>ETAT DES ENCAISSEMENTS : MOIS  DE MAI 2020</t>
  </si>
  <si>
    <t>09/06/20</t>
  </si>
  <si>
    <t>03/06/20</t>
  </si>
  <si>
    <t>15/05/20</t>
  </si>
  <si>
    <t>12/06/20</t>
  </si>
  <si>
    <t>ETAT DES ENCAISSEMENTS : MOIS  DE JUIN 2020</t>
  </si>
  <si>
    <t>22/06/20 ESP</t>
  </si>
  <si>
    <t>12/0/06 OM</t>
  </si>
  <si>
    <t>10/07/20</t>
  </si>
  <si>
    <t>15/07 MOOV</t>
  </si>
  <si>
    <t>03/07/20</t>
  </si>
  <si>
    <t>11/07/20</t>
  </si>
  <si>
    <t>16/07/20</t>
  </si>
  <si>
    <t>ETAT DES ENCAISSEMENTS : MOIS  DE JUILLET 2020</t>
  </si>
  <si>
    <t>04/08/20</t>
  </si>
  <si>
    <t>ORANGE</t>
  </si>
  <si>
    <t>17/07/20 BHCI</t>
  </si>
  <si>
    <t>11/08/20</t>
  </si>
  <si>
    <t>ETAT DES ENCAISSEMENTS : MOIS  D'AOUT 2020</t>
  </si>
  <si>
    <t>40749627 - 51869271</t>
  </si>
  <si>
    <t>10/09/20</t>
  </si>
  <si>
    <t>10/08/20 OM</t>
  </si>
  <si>
    <t>31/08/20</t>
  </si>
  <si>
    <t>11/09/20</t>
  </si>
  <si>
    <t>13/09/20</t>
  </si>
  <si>
    <t>CLES REMISES LE DIMANCHE 06/09/20</t>
  </si>
  <si>
    <t>STUDIO LIBERE ET CLES REMISES LE SAMEDI 05/09/20</t>
  </si>
  <si>
    <t>ETAT DES ENCAISSEMENTS : MOIS  DE SEPTEMBRE 2020</t>
  </si>
  <si>
    <t xml:space="preserve">FOFANA MOUSSA </t>
  </si>
  <si>
    <t>14/08 BHCI</t>
  </si>
  <si>
    <t>LOYER PAYE A LA BHCI A PARTIR DU 14 DE CHAQUE MOIS</t>
  </si>
  <si>
    <t>DONC LOYER DE JUILLET 2020 PAYE LE 14/08/2020 A LA BHCI - MOIS DE NOVEMBRE 2019 NON VERSE PAR LA BHCI</t>
  </si>
  <si>
    <t>DOIT NOVEMBRE 2019, VERSEMENT A LA BHCI NON EFFECTUE.</t>
  </si>
  <si>
    <t>05/09/20</t>
  </si>
  <si>
    <t>06/09/20</t>
  </si>
  <si>
    <t>BAÏ MATHIEU</t>
  </si>
  <si>
    <t>C2-F4</t>
  </si>
  <si>
    <t>06/10/20</t>
  </si>
  <si>
    <t>M BAÏ A PAYE 60 000 F DES COMPLEMENTS DE BAIL ET LA FACTURE CIE DES CHINOIS  22 405 F</t>
  </si>
  <si>
    <t>14/10 BHCI</t>
  </si>
  <si>
    <t>14/09 BHCI</t>
  </si>
  <si>
    <t>07/10/20</t>
  </si>
  <si>
    <t>ROUGEO</t>
  </si>
  <si>
    <t>12/10/20</t>
  </si>
  <si>
    <t>16/09 OM</t>
  </si>
  <si>
    <t>14/10/20</t>
  </si>
  <si>
    <t>ETAT DES ENCAISSEMENTS : MOIS  D'OCTOBRE 2020</t>
  </si>
  <si>
    <t>24/10 OM</t>
  </si>
  <si>
    <t>30/10/20</t>
  </si>
  <si>
    <t>14/11/20</t>
  </si>
  <si>
    <t>13/11/20</t>
  </si>
  <si>
    <t>28/10/20</t>
  </si>
  <si>
    <t>ETAT DES ENCAISSEMENTS : MOIS  DE NOVEMBRE 2020</t>
  </si>
  <si>
    <t>22/02/2021</t>
  </si>
  <si>
    <t>ETAT DES ENCAISSEMENTS : MOIS  DE DECEMBRE 2019 CORRIGE</t>
  </si>
  <si>
    <t xml:space="preserve">ETAT DES ENCAISSEMENTS : MOIS  DE DECEMBRE 2019 </t>
  </si>
  <si>
    <t>ETAT DES ENCAISSEMENTS : MOIS  DE DECEMBRE 2020</t>
  </si>
  <si>
    <t>11/01/21</t>
  </si>
  <si>
    <t>OM</t>
  </si>
  <si>
    <t>08/01/21</t>
  </si>
  <si>
    <t>10/01/21</t>
  </si>
  <si>
    <t>14/01/21</t>
  </si>
  <si>
    <t>04/01/21</t>
  </si>
  <si>
    <t>DIKI DIABATE</t>
  </si>
  <si>
    <t>48105959-02622769</t>
  </si>
  <si>
    <t>06/12/20</t>
  </si>
  <si>
    <t>AVANCE CCGIM</t>
  </si>
  <si>
    <t>22/12/20</t>
  </si>
  <si>
    <t>30/12 BHCI</t>
  </si>
  <si>
    <t>13/01/21</t>
  </si>
  <si>
    <t>REGULARISATION: LE LOYER A ÉTÉ PAYE LE 05/01/2021 PAR ORANGE</t>
  </si>
  <si>
    <t>LE LOYER EST PAYE A LA FIN DU MOIS  PAR L'AGENT AVANT LE BAIL EAUX ET FORETS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</si>
</sst>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49" fontId="0" fillId="2" borderId="0" xfId="0" applyNumberFormat="1" applyFill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64" fontId="0" fillId="0" borderId="1" xfId="0" applyNumberFormat="1" applyBorder="1"/>
    <xf numFmtId="49" fontId="7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0" fillId="4" borderId="1" xfId="0" applyFill="1" applyBorder="1"/>
    <xf numFmtId="0" fontId="11" fillId="4" borderId="1" xfId="0" applyFont="1" applyFill="1" applyBorder="1"/>
    <xf numFmtId="0" fontId="8" fillId="0" borderId="1" xfId="0" applyFont="1" applyFill="1" applyBorder="1" applyAlignment="1">
      <alignment horizontal="center"/>
    </xf>
    <xf numFmtId="3" fontId="0" fillId="4" borderId="1" xfId="0" applyNumberFormat="1" applyFill="1" applyBorder="1"/>
    <xf numFmtId="3" fontId="1" fillId="4" borderId="1" xfId="0" applyNumberFormat="1" applyFont="1" applyFill="1" applyBorder="1"/>
    <xf numFmtId="0" fontId="5" fillId="0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12" fillId="0" borderId="4" xfId="0" applyFont="1" applyBorder="1" applyAlignment="1">
      <alignment horizontal="right" vertical="center"/>
    </xf>
    <xf numFmtId="0" fontId="12" fillId="0" borderId="6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4" borderId="4" xfId="0" applyFont="1" applyFill="1" applyBorder="1" applyAlignment="1">
      <alignment horizontal="right" vertical="center"/>
    </xf>
    <xf numFmtId="0" fontId="12" fillId="4" borderId="6" xfId="0" applyFont="1" applyFill="1" applyBorder="1" applyAlignment="1">
      <alignment horizontal="right" vertical="center"/>
    </xf>
    <xf numFmtId="0" fontId="12" fillId="4" borderId="5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left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E31" sqref="E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7.7109375" customWidth="1"/>
    <col min="7" max="7" width="9.85546875" customWidth="1"/>
    <col min="8" max="8" width="10.42578125" customWidth="1"/>
  </cols>
  <sheetData>
    <row r="1" spans="1:9" ht="20.25" customHeight="1" x14ac:dyDescent="0.25">
      <c r="A1" s="207" t="s">
        <v>246</v>
      </c>
      <c r="B1" s="207"/>
      <c r="C1" s="207"/>
      <c r="D1" s="207"/>
      <c r="E1" s="207"/>
      <c r="F1" s="207"/>
      <c r="G1" s="207"/>
    </row>
    <row r="2" spans="1:9" ht="18.75" x14ac:dyDescent="0.3">
      <c r="A2" s="208" t="s">
        <v>53</v>
      </c>
      <c r="B2" s="208"/>
      <c r="C2" s="208"/>
      <c r="D2" s="208"/>
      <c r="E2" s="208"/>
      <c r="F2" s="208"/>
      <c r="G2" s="208"/>
      <c r="H2" s="208"/>
      <c r="I2" s="208"/>
    </row>
    <row r="3" spans="1:9" ht="18.75" customHeight="1" x14ac:dyDescent="0.3">
      <c r="A3" s="208" t="s">
        <v>247</v>
      </c>
      <c r="B3" s="208"/>
      <c r="C3" s="208"/>
      <c r="D3" s="208"/>
      <c r="E3" s="208"/>
      <c r="F3" s="208"/>
      <c r="G3" s="208"/>
    </row>
    <row r="4" spans="1:9" ht="18.75" x14ac:dyDescent="0.3">
      <c r="A4" s="208" t="s">
        <v>17</v>
      </c>
      <c r="B4" s="208"/>
      <c r="C4" s="208"/>
      <c r="D4" s="208"/>
      <c r="E4" s="208"/>
      <c r="F4" s="208"/>
      <c r="G4" s="208"/>
      <c r="H4" s="113"/>
    </row>
    <row r="5" spans="1:9" ht="8.25" customHeight="1" x14ac:dyDescent="0.3">
      <c r="A5" s="114"/>
      <c r="B5" s="114"/>
      <c r="C5" s="114"/>
      <c r="D5" s="114"/>
      <c r="E5" s="114"/>
      <c r="F5" s="114"/>
      <c r="G5" s="114"/>
      <c r="H5" s="113"/>
    </row>
    <row r="6" spans="1:9" ht="18.75" x14ac:dyDescent="0.3">
      <c r="A6" s="208" t="s">
        <v>245</v>
      </c>
      <c r="B6" s="208"/>
      <c r="C6" s="208"/>
      <c r="D6" s="208"/>
      <c r="E6" s="208"/>
      <c r="F6" s="208"/>
      <c r="G6" s="208"/>
      <c r="H6" s="113"/>
    </row>
    <row r="7" spans="1:9" ht="9" customHeight="1" x14ac:dyDescent="0.25">
      <c r="H7" s="115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62" t="s">
        <v>243</v>
      </c>
    </row>
    <row r="9" spans="1:9" ht="15.75" x14ac:dyDescent="0.25">
      <c r="A9" s="1">
        <v>1</v>
      </c>
      <c r="B9" s="3" t="s">
        <v>234</v>
      </c>
      <c r="C9" s="14" t="s">
        <v>19</v>
      </c>
      <c r="D9" s="14" t="s">
        <v>85</v>
      </c>
      <c r="E9" s="14">
        <v>1</v>
      </c>
      <c r="F9" s="7" t="s">
        <v>235</v>
      </c>
      <c r="G9" s="116">
        <v>30000</v>
      </c>
      <c r="H9" s="62" t="s">
        <v>112</v>
      </c>
    </row>
    <row r="10" spans="1:9" ht="15.75" x14ac:dyDescent="0.25">
      <c r="A10" s="1">
        <v>2</v>
      </c>
      <c r="B10" s="3" t="s">
        <v>220</v>
      </c>
      <c r="C10" s="14" t="s">
        <v>20</v>
      </c>
      <c r="D10" s="14" t="s">
        <v>85</v>
      </c>
      <c r="E10" s="14">
        <v>1</v>
      </c>
      <c r="F10" s="7" t="s">
        <v>182</v>
      </c>
      <c r="G10" s="116">
        <v>30000</v>
      </c>
      <c r="H10" s="62" t="s">
        <v>112</v>
      </c>
    </row>
    <row r="11" spans="1:9" ht="15.75" x14ac:dyDescent="0.25">
      <c r="A11" s="1">
        <v>3</v>
      </c>
      <c r="B11" s="3" t="s">
        <v>91</v>
      </c>
      <c r="C11" s="14" t="s">
        <v>22</v>
      </c>
      <c r="D11" s="14" t="s">
        <v>85</v>
      </c>
      <c r="E11" s="14">
        <v>1</v>
      </c>
      <c r="F11" s="7" t="s">
        <v>231</v>
      </c>
      <c r="G11" s="116">
        <v>30000</v>
      </c>
      <c r="H11" s="62" t="s">
        <v>112</v>
      </c>
    </row>
    <row r="12" spans="1:9" ht="15.75" x14ac:dyDescent="0.25">
      <c r="A12" s="1">
        <v>4</v>
      </c>
      <c r="B12" s="3" t="s">
        <v>24</v>
      </c>
      <c r="C12" s="14" t="s">
        <v>25</v>
      </c>
      <c r="D12" s="14" t="s">
        <v>85</v>
      </c>
      <c r="E12" s="14">
        <v>1</v>
      </c>
      <c r="F12" s="7" t="s">
        <v>26</v>
      </c>
      <c r="G12" s="116">
        <v>30000</v>
      </c>
      <c r="H12" s="62" t="s">
        <v>112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4" t="s">
        <v>85</v>
      </c>
      <c r="E13" s="1">
        <v>1</v>
      </c>
      <c r="F13" s="7" t="s">
        <v>135</v>
      </c>
      <c r="G13" s="116">
        <v>35000</v>
      </c>
      <c r="H13" s="62" t="s">
        <v>112</v>
      </c>
    </row>
    <row r="14" spans="1:9" ht="12.75" customHeight="1" x14ac:dyDescent="0.25">
      <c r="A14" s="1">
        <v>6</v>
      </c>
      <c r="B14" s="22" t="s">
        <v>55</v>
      </c>
      <c r="C14" s="12" t="s">
        <v>28</v>
      </c>
      <c r="D14" s="14" t="s">
        <v>85</v>
      </c>
      <c r="E14" s="12">
        <v>1</v>
      </c>
      <c r="F14" s="21" t="s">
        <v>56</v>
      </c>
      <c r="G14" s="116">
        <v>35000</v>
      </c>
      <c r="H14" s="62" t="s">
        <v>112</v>
      </c>
    </row>
    <row r="15" spans="1:9" ht="15.75" x14ac:dyDescent="0.25">
      <c r="A15" s="1">
        <v>7</v>
      </c>
      <c r="B15" s="9" t="s">
        <v>29</v>
      </c>
      <c r="C15" s="14" t="s">
        <v>30</v>
      </c>
      <c r="D15" s="14" t="s">
        <v>85</v>
      </c>
      <c r="E15" s="14">
        <v>1</v>
      </c>
      <c r="F15" s="21" t="s">
        <v>44</v>
      </c>
      <c r="G15" s="116">
        <v>30000</v>
      </c>
      <c r="H15" s="62" t="s">
        <v>112</v>
      </c>
    </row>
    <row r="16" spans="1:9" ht="14.25" customHeight="1" x14ac:dyDescent="0.25">
      <c r="A16" s="1">
        <v>8</v>
      </c>
      <c r="B16" s="22" t="s">
        <v>100</v>
      </c>
      <c r="C16" s="23" t="s">
        <v>31</v>
      </c>
      <c r="D16" s="14" t="s">
        <v>85</v>
      </c>
      <c r="E16" s="23">
        <v>1</v>
      </c>
      <c r="F16" s="8" t="s">
        <v>101</v>
      </c>
      <c r="G16" s="11">
        <v>35000</v>
      </c>
      <c r="H16" s="62" t="s">
        <v>112</v>
      </c>
    </row>
    <row r="17" spans="1:8" ht="14.25" customHeight="1" x14ac:dyDescent="0.25">
      <c r="A17" s="1">
        <v>9</v>
      </c>
      <c r="B17" s="125" t="s">
        <v>119</v>
      </c>
      <c r="C17" s="122" t="s">
        <v>80</v>
      </c>
      <c r="D17" s="14" t="s">
        <v>85</v>
      </c>
      <c r="E17" s="122">
        <v>3</v>
      </c>
      <c r="F17" s="123"/>
      <c r="G17" s="124"/>
      <c r="H17" s="127"/>
    </row>
    <row r="18" spans="1:8" ht="14.25" customHeight="1" x14ac:dyDescent="0.25">
      <c r="A18" s="1">
        <v>10</v>
      </c>
      <c r="B18" s="22" t="s">
        <v>71</v>
      </c>
      <c r="C18" s="23" t="s">
        <v>72</v>
      </c>
      <c r="D18" s="14" t="s">
        <v>85</v>
      </c>
      <c r="E18" s="23">
        <v>3</v>
      </c>
      <c r="F18" s="8"/>
      <c r="G18" s="11">
        <v>70000</v>
      </c>
      <c r="H18" s="65" t="s">
        <v>242</v>
      </c>
    </row>
    <row r="19" spans="1:8" ht="14.25" customHeight="1" x14ac:dyDescent="0.25">
      <c r="A19" s="1">
        <v>11</v>
      </c>
      <c r="B19" s="125" t="s">
        <v>119</v>
      </c>
      <c r="C19" s="122" t="s">
        <v>126</v>
      </c>
      <c r="D19" s="14" t="s">
        <v>88</v>
      </c>
      <c r="E19" s="122">
        <v>1</v>
      </c>
      <c r="F19" s="123"/>
      <c r="G19" s="124"/>
      <c r="H19" s="128"/>
    </row>
    <row r="20" spans="1:8" ht="15.75" x14ac:dyDescent="0.25">
      <c r="A20" s="1">
        <v>12</v>
      </c>
      <c r="B20" s="3" t="s">
        <v>33</v>
      </c>
      <c r="C20" s="14" t="s">
        <v>34</v>
      </c>
      <c r="D20" s="14" t="s">
        <v>88</v>
      </c>
      <c r="E20" s="14">
        <v>1</v>
      </c>
      <c r="F20" s="21" t="s">
        <v>60</v>
      </c>
      <c r="G20" s="116">
        <v>40000</v>
      </c>
      <c r="H20" s="62" t="s">
        <v>112</v>
      </c>
    </row>
    <row r="21" spans="1:8" ht="13.5" customHeight="1" x14ac:dyDescent="0.25">
      <c r="A21" s="1">
        <v>13</v>
      </c>
      <c r="B21" s="22" t="s">
        <v>236</v>
      </c>
      <c r="C21" s="23" t="s">
        <v>35</v>
      </c>
      <c r="D21" s="23" t="s">
        <v>88</v>
      </c>
      <c r="E21" s="23">
        <v>1</v>
      </c>
      <c r="F21" s="8" t="s">
        <v>237</v>
      </c>
      <c r="G21" s="11">
        <v>40000</v>
      </c>
      <c r="H21" s="62" t="s">
        <v>112</v>
      </c>
    </row>
    <row r="22" spans="1:8" ht="18" customHeight="1" x14ac:dyDescent="0.25">
      <c r="A22" s="1">
        <v>14</v>
      </c>
      <c r="B22" s="125" t="s">
        <v>119</v>
      </c>
      <c r="C22" s="122" t="s">
        <v>37</v>
      </c>
      <c r="D22" s="122" t="s">
        <v>88</v>
      </c>
      <c r="E22" s="122">
        <v>1</v>
      </c>
      <c r="F22" s="123"/>
      <c r="G22" s="124"/>
      <c r="H22" s="128"/>
    </row>
    <row r="23" spans="1:8" ht="18" customHeight="1" x14ac:dyDescent="0.25">
      <c r="A23" s="1">
        <v>15</v>
      </c>
      <c r="B23" s="22" t="s">
        <v>98</v>
      </c>
      <c r="C23" s="23" t="s">
        <v>52</v>
      </c>
      <c r="D23" s="23" t="s">
        <v>88</v>
      </c>
      <c r="E23" s="23">
        <v>2</v>
      </c>
      <c r="F23" s="8" t="s">
        <v>131</v>
      </c>
      <c r="G23" s="11">
        <v>70000</v>
      </c>
      <c r="H23" s="62" t="s">
        <v>112</v>
      </c>
    </row>
    <row r="24" spans="1:8" ht="15.75" customHeight="1" x14ac:dyDescent="0.25">
      <c r="A24" s="1">
        <v>16</v>
      </c>
      <c r="B24" s="22" t="s">
        <v>74</v>
      </c>
      <c r="C24" s="23" t="s">
        <v>32</v>
      </c>
      <c r="D24" s="23" t="s">
        <v>88</v>
      </c>
      <c r="E24" s="23">
        <v>2</v>
      </c>
      <c r="F24" s="8" t="s">
        <v>75</v>
      </c>
      <c r="G24" s="11">
        <v>70000</v>
      </c>
      <c r="H24" s="126" t="s">
        <v>121</v>
      </c>
    </row>
    <row r="25" spans="1:8" ht="15" customHeight="1" x14ac:dyDescent="0.25">
      <c r="A25" s="1">
        <v>17</v>
      </c>
      <c r="B25" s="22" t="s">
        <v>66</v>
      </c>
      <c r="C25" s="23" t="s">
        <v>68</v>
      </c>
      <c r="D25" s="23" t="s">
        <v>87</v>
      </c>
      <c r="E25" s="23">
        <v>2</v>
      </c>
      <c r="F25" s="8" t="s">
        <v>67</v>
      </c>
      <c r="G25" s="11">
        <v>70000</v>
      </c>
      <c r="H25" s="126" t="s">
        <v>121</v>
      </c>
    </row>
    <row r="26" spans="1:8" ht="15.75" customHeight="1" x14ac:dyDescent="0.25">
      <c r="A26" s="1">
        <v>18</v>
      </c>
      <c r="B26" s="22" t="s">
        <v>122</v>
      </c>
      <c r="C26" s="23" t="s">
        <v>70</v>
      </c>
      <c r="D26" s="23" t="s">
        <v>87</v>
      </c>
      <c r="E26" s="23">
        <v>2</v>
      </c>
      <c r="F26" s="8" t="s">
        <v>103</v>
      </c>
      <c r="G26" s="11">
        <v>90000</v>
      </c>
      <c r="H26" s="126" t="s">
        <v>124</v>
      </c>
    </row>
    <row r="27" spans="1:8" ht="15" customHeight="1" x14ac:dyDescent="0.25">
      <c r="A27" s="120">
        <v>19</v>
      </c>
      <c r="B27" s="125" t="s">
        <v>119</v>
      </c>
      <c r="C27" s="122" t="s">
        <v>79</v>
      </c>
      <c r="D27" s="122" t="s">
        <v>87</v>
      </c>
      <c r="E27" s="122">
        <v>1</v>
      </c>
      <c r="F27" s="123"/>
      <c r="G27" s="124"/>
      <c r="H27" s="128"/>
    </row>
    <row r="28" spans="1:8" ht="15.75" customHeight="1" x14ac:dyDescent="0.25">
      <c r="A28" s="1">
        <v>20</v>
      </c>
      <c r="B28" s="22" t="s">
        <v>238</v>
      </c>
      <c r="C28" s="23" t="s">
        <v>39</v>
      </c>
      <c r="D28" s="23" t="s">
        <v>87</v>
      </c>
      <c r="E28" s="23">
        <v>1</v>
      </c>
      <c r="F28" s="22">
        <v>45999414</v>
      </c>
      <c r="G28" s="11">
        <v>50000</v>
      </c>
      <c r="H28" s="62" t="s">
        <v>112</v>
      </c>
    </row>
    <row r="29" spans="1:8" ht="12.75" customHeight="1" x14ac:dyDescent="0.25">
      <c r="A29" s="1">
        <v>21</v>
      </c>
      <c r="B29" s="125" t="s">
        <v>119</v>
      </c>
      <c r="C29" s="122" t="s">
        <v>40</v>
      </c>
      <c r="D29" s="122" t="s">
        <v>87</v>
      </c>
      <c r="E29" s="122">
        <v>1</v>
      </c>
      <c r="F29" s="121"/>
      <c r="G29" s="124"/>
      <c r="H29" s="128"/>
    </row>
    <row r="30" spans="1:8" ht="13.5" customHeight="1" x14ac:dyDescent="0.25">
      <c r="A30" s="1">
        <v>22</v>
      </c>
      <c r="B30" s="121" t="s">
        <v>239</v>
      </c>
      <c r="C30" s="122" t="s">
        <v>41</v>
      </c>
      <c r="D30" s="122" t="s">
        <v>87</v>
      </c>
      <c r="E30" s="122">
        <v>1</v>
      </c>
      <c r="F30" s="121" t="s">
        <v>51</v>
      </c>
      <c r="G30" s="124"/>
      <c r="H30" s="65" t="s">
        <v>244</v>
      </c>
    </row>
    <row r="31" spans="1:8" ht="13.5" customHeight="1" x14ac:dyDescent="0.25">
      <c r="A31" s="1">
        <v>23</v>
      </c>
      <c r="B31" s="22" t="s">
        <v>232</v>
      </c>
      <c r="C31" s="23" t="s">
        <v>77</v>
      </c>
      <c r="D31" s="23" t="s">
        <v>89</v>
      </c>
      <c r="E31" s="23">
        <v>2</v>
      </c>
      <c r="F31" s="22" t="s">
        <v>233</v>
      </c>
      <c r="G31" s="11">
        <v>70000</v>
      </c>
      <c r="H31" s="62" t="s">
        <v>112</v>
      </c>
    </row>
    <row r="32" spans="1:8" ht="13.5" customHeight="1" x14ac:dyDescent="0.25">
      <c r="A32" s="1">
        <v>24</v>
      </c>
      <c r="B32" s="22" t="s">
        <v>125</v>
      </c>
      <c r="C32" s="23" t="s">
        <v>92</v>
      </c>
      <c r="D32" s="23" t="s">
        <v>89</v>
      </c>
      <c r="E32" s="23">
        <v>3</v>
      </c>
      <c r="F32" s="22" t="s">
        <v>105</v>
      </c>
      <c r="G32" s="11">
        <v>90000</v>
      </c>
      <c r="H32" s="126" t="s">
        <v>124</v>
      </c>
    </row>
    <row r="33" spans="1:13" ht="14.25" customHeight="1" x14ac:dyDescent="0.25">
      <c r="A33" s="1">
        <v>25</v>
      </c>
      <c r="B33" s="17" t="s">
        <v>240</v>
      </c>
      <c r="C33" s="12" t="s">
        <v>42</v>
      </c>
      <c r="D33" s="23" t="s">
        <v>89</v>
      </c>
      <c r="E33" s="12">
        <v>2</v>
      </c>
      <c r="F33" s="13" t="s">
        <v>241</v>
      </c>
      <c r="G33" s="11">
        <v>50000</v>
      </c>
      <c r="H33" s="62" t="s">
        <v>112</v>
      </c>
    </row>
    <row r="34" spans="1:13" ht="14.25" customHeight="1" x14ac:dyDescent="0.25">
      <c r="A34" s="1">
        <v>26</v>
      </c>
      <c r="B34" s="17" t="s">
        <v>61</v>
      </c>
      <c r="C34" s="12" t="s">
        <v>43</v>
      </c>
      <c r="D34" s="23" t="s">
        <v>89</v>
      </c>
      <c r="E34" s="12">
        <v>3</v>
      </c>
      <c r="F34" s="13" t="s">
        <v>62</v>
      </c>
      <c r="G34" s="11">
        <v>90000</v>
      </c>
      <c r="H34" s="65" t="s">
        <v>242</v>
      </c>
    </row>
    <row r="35" spans="1:13" ht="17.25" customHeight="1" x14ac:dyDescent="0.25">
      <c r="A35" s="29"/>
      <c r="B35" s="30"/>
      <c r="C35" s="31"/>
      <c r="D35" s="31"/>
      <c r="E35" s="31"/>
      <c r="F35" s="32"/>
      <c r="G35" s="33"/>
      <c r="H35" s="20"/>
    </row>
    <row r="36" spans="1:13" ht="15" customHeight="1" x14ac:dyDescent="0.25"/>
    <row r="37" spans="1:13" ht="15.75" customHeight="1" x14ac:dyDescent="0.25">
      <c r="A37" s="34"/>
      <c r="B37" s="35"/>
      <c r="C37" s="36"/>
      <c r="D37" s="36"/>
      <c r="E37" s="36"/>
      <c r="F37" s="37"/>
      <c r="G37" s="38"/>
      <c r="H37" s="36"/>
      <c r="I37" s="39"/>
      <c r="J37" s="40"/>
      <c r="K37" s="41"/>
      <c r="L37" s="42"/>
      <c r="M37" s="20"/>
    </row>
    <row r="38" spans="1:13" ht="15.75" customHeight="1" x14ac:dyDescent="0.25">
      <c r="A38" s="34"/>
      <c r="B38" s="35"/>
      <c r="C38" s="36"/>
      <c r="D38" s="36"/>
      <c r="E38" s="36"/>
      <c r="F38" s="43"/>
      <c r="G38" s="38"/>
      <c r="H38" s="36"/>
      <c r="I38" s="44"/>
      <c r="J38" s="36"/>
      <c r="K38" s="45"/>
      <c r="L38" s="37"/>
      <c r="M38" s="38"/>
    </row>
    <row r="39" spans="1:13" ht="15.75" customHeight="1" x14ac:dyDescent="0.25">
      <c r="A39" s="34"/>
      <c r="B39" s="35"/>
      <c r="C39" s="36"/>
      <c r="D39" s="36"/>
      <c r="E39" s="36"/>
      <c r="F39" s="43"/>
      <c r="G39" s="38"/>
      <c r="H39" s="36"/>
      <c r="I39" s="44"/>
      <c r="J39" s="36"/>
      <c r="K39" s="36"/>
      <c r="L39" s="37"/>
      <c r="M39" s="38"/>
    </row>
    <row r="40" spans="1:13" ht="15.75" customHeight="1" x14ac:dyDescent="0.25">
      <c r="A40" s="34"/>
      <c r="B40" s="35"/>
      <c r="C40" s="36"/>
      <c r="D40" s="36"/>
      <c r="E40" s="36"/>
      <c r="F40" s="43"/>
      <c r="G40" s="38"/>
      <c r="H40" s="36"/>
      <c r="I40" s="44"/>
      <c r="J40" s="36"/>
      <c r="K40" s="45"/>
      <c r="L40" s="37"/>
      <c r="M40" s="38"/>
    </row>
    <row r="41" spans="1:13" ht="15.75" customHeight="1" x14ac:dyDescent="0.25">
      <c r="A41" s="34"/>
      <c r="B41" s="35"/>
      <c r="C41" s="36"/>
      <c r="D41" s="36"/>
      <c r="E41" s="36"/>
      <c r="F41" s="43"/>
      <c r="G41" s="38"/>
      <c r="H41" s="36"/>
      <c r="I41" s="44"/>
      <c r="J41" s="36"/>
      <c r="K41" s="45"/>
      <c r="L41" s="45"/>
      <c r="M41" s="38"/>
    </row>
    <row r="42" spans="1:13" ht="15.75" customHeight="1" x14ac:dyDescent="0.25">
      <c r="A42" s="34"/>
      <c r="B42" s="35"/>
      <c r="C42" s="36"/>
      <c r="D42" s="36"/>
      <c r="E42" s="36"/>
      <c r="F42" s="43"/>
      <c r="G42" s="38"/>
      <c r="H42" s="36"/>
      <c r="I42" s="44"/>
      <c r="J42" s="36"/>
      <c r="K42" s="36"/>
      <c r="L42" s="37"/>
      <c r="M42" s="38"/>
    </row>
    <row r="43" spans="1:13" ht="15.75" customHeight="1" x14ac:dyDescent="0.25">
      <c r="A43" s="46"/>
      <c r="B43" s="47"/>
      <c r="C43" s="48"/>
      <c r="D43" s="48"/>
      <c r="E43" s="48"/>
      <c r="F43" s="49"/>
      <c r="G43" s="50"/>
      <c r="H43" s="48"/>
      <c r="I43" s="51"/>
      <c r="J43" s="48"/>
      <c r="K43" s="52"/>
      <c r="L43" s="53"/>
      <c r="M43" s="50"/>
    </row>
    <row r="44" spans="1:13" ht="15.75" x14ac:dyDescent="0.25">
      <c r="A44" s="34"/>
      <c r="B44" s="54"/>
      <c r="C44" s="36"/>
      <c r="D44" s="36"/>
      <c r="E44" s="36"/>
      <c r="F44" s="43"/>
      <c r="G44" s="38"/>
      <c r="H44" s="36"/>
      <c r="I44" s="43"/>
      <c r="J44" s="37"/>
      <c r="K44" s="36"/>
      <c r="L44" s="37"/>
      <c r="M44" s="38"/>
    </row>
    <row r="45" spans="1:13" ht="15.75" x14ac:dyDescent="0.25">
      <c r="A45" s="34"/>
      <c r="B45" s="54"/>
      <c r="C45" s="36"/>
      <c r="D45" s="36"/>
      <c r="E45" s="36"/>
      <c r="F45" s="43"/>
      <c r="G45" s="38"/>
      <c r="H45" s="36"/>
      <c r="I45" s="36"/>
      <c r="J45" s="55"/>
      <c r="K45" s="45"/>
      <c r="L45" s="41"/>
      <c r="M45" s="38"/>
    </row>
    <row r="46" spans="1:13" x14ac:dyDescent="0.25">
      <c r="A46" s="206"/>
      <c r="B46" s="206"/>
      <c r="C46" s="206"/>
      <c r="D46" s="206"/>
      <c r="E46" s="206"/>
      <c r="F46" s="206"/>
      <c r="G46" s="206"/>
      <c r="H46" s="56"/>
      <c r="I46" s="57"/>
      <c r="J46" s="56"/>
      <c r="K46" s="28"/>
      <c r="L46" s="28"/>
      <c r="M46" s="18"/>
    </row>
  </sheetData>
  <mergeCells count="6">
    <mergeCell ref="A46:G46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177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94" t="s">
        <v>17</v>
      </c>
      <c r="E4" s="94"/>
      <c r="F4" s="94"/>
      <c r="G4" s="94"/>
      <c r="H4" s="94" t="s">
        <v>16</v>
      </c>
      <c r="I4" s="94"/>
      <c r="J4" s="94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24000</v>
      </c>
      <c r="H7" s="58"/>
      <c r="I7" s="76"/>
      <c r="J7" s="11">
        <v>0</v>
      </c>
      <c r="K7" s="10"/>
      <c r="L7" s="78"/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33000</v>
      </c>
      <c r="G8" s="58">
        <v>27000</v>
      </c>
      <c r="H8" s="58">
        <v>30000</v>
      </c>
      <c r="I8" s="76"/>
      <c r="J8" s="11">
        <v>30000</v>
      </c>
      <c r="K8" s="10" t="s">
        <v>179</v>
      </c>
      <c r="L8" s="78" t="s">
        <v>163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183000</v>
      </c>
      <c r="G9" s="58">
        <v>27000</v>
      </c>
      <c r="H9" s="58"/>
      <c r="I9" s="76"/>
      <c r="J9" s="11">
        <v>0</v>
      </c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v>35000</v>
      </c>
      <c r="K10" s="10" t="s">
        <v>178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60500</v>
      </c>
      <c r="G11" s="58">
        <v>27000</v>
      </c>
      <c r="H11" s="58"/>
      <c r="I11" s="76"/>
      <c r="J11" s="11">
        <v>0</v>
      </c>
      <c r="K11" s="10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64000</v>
      </c>
      <c r="G12" s="58">
        <v>24000</v>
      </c>
      <c r="H12" s="58"/>
      <c r="I12" s="76"/>
      <c r="J12" s="11">
        <v>0</v>
      </c>
      <c r="K12" s="10"/>
      <c r="L12" s="19"/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>
        <v>0</v>
      </c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/>
      <c r="I14" s="76"/>
      <c r="J14" s="11">
        <v>0</v>
      </c>
      <c r="K14" s="10"/>
      <c r="L14" s="19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507380</v>
      </c>
      <c r="G15" s="58">
        <v>37230</v>
      </c>
      <c r="H15" s="58"/>
      <c r="I15" s="76"/>
      <c r="J15" s="11">
        <v>0</v>
      </c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8000</v>
      </c>
      <c r="H16" s="11">
        <v>40000</v>
      </c>
      <c r="I16" s="85"/>
      <c r="J16" s="11">
        <v>40000</v>
      </c>
      <c r="K16" s="10" t="s">
        <v>180</v>
      </c>
      <c r="L16" s="19" t="s">
        <v>99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5">
        <f>SUM(F7:F16)</f>
        <v>989080</v>
      </c>
      <c r="G17" s="75">
        <f>SUM(G7:G16)</f>
        <v>181230</v>
      </c>
      <c r="H17" s="75">
        <f>SUM(H7:H16)</f>
        <v>105000</v>
      </c>
      <c r="I17" s="75">
        <v>0</v>
      </c>
      <c r="J17" s="75">
        <f>SUM(J7:J16)</f>
        <v>105000</v>
      </c>
      <c r="K17" s="81" t="s">
        <v>180</v>
      </c>
      <c r="L17" s="95" t="s">
        <v>176</v>
      </c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F19" s="79"/>
    </row>
    <row r="21" spans="1:12" x14ac:dyDescent="0.25">
      <c r="F21" s="79"/>
      <c r="G21" s="79"/>
      <c r="J21" s="79"/>
    </row>
    <row r="22" spans="1:12" x14ac:dyDescent="0.25">
      <c r="H22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P13" sqref="P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181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96" t="s">
        <v>17</v>
      </c>
      <c r="E4" s="96"/>
      <c r="F4" s="96"/>
      <c r="G4" s="96"/>
      <c r="H4" s="96" t="s">
        <v>16</v>
      </c>
      <c r="I4" s="96"/>
      <c r="J4" s="96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182</v>
      </c>
      <c r="E7" s="58">
        <v>30000</v>
      </c>
      <c r="F7" s="58">
        <v>57000</v>
      </c>
      <c r="G7" s="58">
        <v>27000</v>
      </c>
      <c r="H7" s="58"/>
      <c r="I7" s="76"/>
      <c r="J7" s="11">
        <f>SUM(H7:I7)</f>
        <v>0</v>
      </c>
      <c r="K7" s="10"/>
      <c r="L7" s="78"/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63000</v>
      </c>
      <c r="G8" s="58">
        <v>30000</v>
      </c>
      <c r="H8" s="58">
        <v>30000</v>
      </c>
      <c r="I8" s="76"/>
      <c r="J8" s="11">
        <f t="shared" ref="J8:J16" si="0">SUM(H8:I8)</f>
        <v>30000</v>
      </c>
      <c r="K8" s="10" t="s">
        <v>183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216000</v>
      </c>
      <c r="G9" s="58">
        <v>30000</v>
      </c>
      <c r="H9" s="58"/>
      <c r="I9" s="76">
        <v>30000</v>
      </c>
      <c r="J9" s="11">
        <f t="shared" si="0"/>
        <v>30000</v>
      </c>
      <c r="K9" s="10"/>
      <c r="L9" s="78" t="s">
        <v>184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185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93500</v>
      </c>
      <c r="G11" s="58">
        <v>30000</v>
      </c>
      <c r="H11" s="58"/>
      <c r="I11" s="76">
        <v>30000</v>
      </c>
      <c r="J11" s="11">
        <f t="shared" si="0"/>
        <v>30000</v>
      </c>
      <c r="K11" s="10"/>
      <c r="L11" s="78" t="s">
        <v>186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108000</v>
      </c>
      <c r="G12" s="58">
        <v>28000</v>
      </c>
      <c r="H12" s="58">
        <v>40000</v>
      </c>
      <c r="I12" s="76">
        <v>40000</v>
      </c>
      <c r="J12" s="11">
        <f t="shared" si="0"/>
        <v>80000</v>
      </c>
      <c r="K12" s="10" t="s">
        <v>183</v>
      </c>
      <c r="L12" s="19" t="s">
        <v>187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>
        <f t="shared" si="0"/>
        <v>0</v>
      </c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/>
      <c r="G14" s="58"/>
      <c r="H14" s="58">
        <v>59200</v>
      </c>
      <c r="I14" s="76">
        <v>186800</v>
      </c>
      <c r="J14" s="11">
        <f t="shared" si="0"/>
        <v>246000</v>
      </c>
      <c r="K14" s="10" t="s">
        <v>188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540700</v>
      </c>
      <c r="G15" s="58"/>
      <c r="H15" s="58">
        <v>59200</v>
      </c>
      <c r="I15" s="76">
        <v>413800</v>
      </c>
      <c r="J15" s="11">
        <f t="shared" si="0"/>
        <v>473000</v>
      </c>
      <c r="K15" s="10" t="s">
        <v>189</v>
      </c>
      <c r="L15" s="19" t="s">
        <v>190</v>
      </c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12000</v>
      </c>
      <c r="H16" s="11"/>
      <c r="I16" s="85">
        <v>40000</v>
      </c>
      <c r="J16" s="11">
        <f t="shared" si="0"/>
        <v>40000</v>
      </c>
      <c r="K16" s="10"/>
      <c r="L16" s="19" t="s">
        <v>191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7">
        <f>SUM(F7:F16)</f>
        <v>1160200</v>
      </c>
      <c r="G17" s="75">
        <f>SUM(G7:G16)</f>
        <v>164000</v>
      </c>
      <c r="H17" s="75">
        <f t="shared" ref="H17:J17" si="1">SUM(H7:H16)</f>
        <v>223400</v>
      </c>
      <c r="I17" s="77">
        <f t="shared" si="1"/>
        <v>740600</v>
      </c>
      <c r="J17" s="75">
        <f t="shared" si="1"/>
        <v>964000</v>
      </c>
      <c r="K17" s="81" t="s">
        <v>183</v>
      </c>
      <c r="L17" s="97" t="s">
        <v>176</v>
      </c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15.75" x14ac:dyDescent="0.25">
      <c r="B19" s="3" t="s">
        <v>102</v>
      </c>
      <c r="C19" s="14" t="s">
        <v>70</v>
      </c>
      <c r="D19" s="8" t="s">
        <v>103</v>
      </c>
      <c r="E19" s="227" t="s">
        <v>230</v>
      </c>
      <c r="F19" s="227"/>
      <c r="G19" s="227"/>
      <c r="H19" s="227"/>
      <c r="I19" s="227"/>
      <c r="J19" s="227"/>
      <c r="K19" s="227"/>
      <c r="L19" s="227"/>
    </row>
    <row r="20" spans="1:12" ht="15.75" x14ac:dyDescent="0.25">
      <c r="A20" s="18"/>
      <c r="B20" s="100"/>
      <c r="C20" s="101"/>
      <c r="D20" s="102"/>
      <c r="E20" s="103"/>
      <c r="F20" s="103"/>
      <c r="G20" s="103"/>
      <c r="H20" s="103"/>
      <c r="I20" s="103"/>
      <c r="J20" s="103"/>
      <c r="K20" s="103"/>
      <c r="L20" s="103"/>
    </row>
    <row r="21" spans="1:12" ht="15.75" x14ac:dyDescent="0.25">
      <c r="B21" s="3" t="s">
        <v>104</v>
      </c>
      <c r="C21" s="14" t="s">
        <v>92</v>
      </c>
      <c r="D21" s="8" t="s">
        <v>105</v>
      </c>
      <c r="E21" s="228" t="s">
        <v>193</v>
      </c>
      <c r="F21" s="228"/>
      <c r="G21" s="228"/>
      <c r="H21" s="228"/>
      <c r="I21" s="228"/>
      <c r="J21" s="228"/>
      <c r="K21" s="228"/>
      <c r="L21" s="228"/>
    </row>
    <row r="22" spans="1:12" x14ac:dyDescent="0.25">
      <c r="E22" s="229">
        <v>43300</v>
      </c>
      <c r="F22" s="230"/>
      <c r="G22" s="104">
        <v>60000</v>
      </c>
      <c r="H22" s="62" t="s">
        <v>194</v>
      </c>
      <c r="J22" s="79"/>
    </row>
    <row r="23" spans="1:12" x14ac:dyDescent="0.25">
      <c r="E23" s="225">
        <v>43341</v>
      </c>
      <c r="F23" s="226"/>
      <c r="G23" s="104">
        <v>60000</v>
      </c>
      <c r="H23" s="62" t="s">
        <v>194</v>
      </c>
    </row>
    <row r="24" spans="1:12" x14ac:dyDescent="0.25">
      <c r="E24" s="225">
        <v>43370</v>
      </c>
      <c r="F24" s="226"/>
      <c r="G24" s="104">
        <v>60000</v>
      </c>
      <c r="H24" s="62" t="s">
        <v>194</v>
      </c>
    </row>
    <row r="25" spans="1:12" x14ac:dyDescent="0.25">
      <c r="E25" s="225">
        <v>43420</v>
      </c>
      <c r="F25" s="226"/>
      <c r="G25" s="104">
        <v>60000</v>
      </c>
      <c r="H25" s="62" t="s">
        <v>194</v>
      </c>
    </row>
  </sheetData>
  <mergeCells count="14">
    <mergeCell ref="E25:F25"/>
    <mergeCell ref="E19:L19"/>
    <mergeCell ref="E21:L21"/>
    <mergeCell ref="E22:F22"/>
    <mergeCell ref="E23:F23"/>
    <mergeCell ref="E24:F24"/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12" sqref="F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192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98" t="s">
        <v>17</v>
      </c>
      <c r="E4" s="98"/>
      <c r="F4" s="98"/>
      <c r="G4" s="98"/>
      <c r="H4" s="98" t="s">
        <v>16</v>
      </c>
      <c r="I4" s="98"/>
      <c r="J4" s="98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182</v>
      </c>
      <c r="E7" s="58">
        <v>30000</v>
      </c>
      <c r="F7" s="58">
        <v>90000</v>
      </c>
      <c r="G7" s="58">
        <v>30000</v>
      </c>
      <c r="H7" s="58">
        <v>30000</v>
      </c>
      <c r="I7" s="76">
        <v>30000</v>
      </c>
      <c r="J7" s="11">
        <f>SUM(H7:I7)</f>
        <v>60000</v>
      </c>
      <c r="K7" s="105" t="s">
        <v>213</v>
      </c>
      <c r="L7" s="78" t="s">
        <v>195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66000</v>
      </c>
      <c r="G8" s="58">
        <v>36000</v>
      </c>
      <c r="H8" s="58">
        <v>30000</v>
      </c>
      <c r="I8" s="76"/>
      <c r="J8" s="11">
        <f t="shared" ref="J8:J16" si="0">SUM(H8:I8)</f>
        <v>30000</v>
      </c>
      <c r="K8" s="10" t="s">
        <v>196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216000</v>
      </c>
      <c r="G9" s="58">
        <v>30000</v>
      </c>
      <c r="H9" s="58">
        <v>30000</v>
      </c>
      <c r="I9" s="76">
        <v>60000</v>
      </c>
      <c r="J9" s="11">
        <f t="shared" si="0"/>
        <v>90000</v>
      </c>
      <c r="K9" s="10" t="s">
        <v>197</v>
      </c>
      <c r="L9" s="78" t="s">
        <v>198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199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93500</v>
      </c>
      <c r="G11" s="58">
        <v>30000</v>
      </c>
      <c r="H11" s="58"/>
      <c r="I11" s="76">
        <v>30000</v>
      </c>
      <c r="J11" s="11">
        <f t="shared" si="0"/>
        <v>30000</v>
      </c>
      <c r="K11" s="10"/>
      <c r="L11" s="78" t="s">
        <v>200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72000</v>
      </c>
      <c r="G12" s="58">
        <v>32000</v>
      </c>
      <c r="H12" s="58">
        <v>40000</v>
      </c>
      <c r="I12" s="76"/>
      <c r="J12" s="11">
        <f t="shared" si="0"/>
        <v>40000</v>
      </c>
      <c r="K12" s="10" t="s">
        <v>196</v>
      </c>
      <c r="L12" s="19" t="s">
        <v>201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/>
      <c r="G14" s="58"/>
      <c r="H14" s="58"/>
      <c r="I14" s="76"/>
      <c r="J14" s="11"/>
      <c r="K14" s="10"/>
      <c r="L14" s="19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126900</v>
      </c>
      <c r="G15" s="58"/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>
        <v>12000</v>
      </c>
      <c r="H16" s="11">
        <v>40000</v>
      </c>
      <c r="I16" s="85">
        <v>40000</v>
      </c>
      <c r="J16" s="11">
        <f t="shared" si="0"/>
        <v>80000</v>
      </c>
      <c r="K16" s="10" t="s">
        <v>212</v>
      </c>
      <c r="L16" s="19" t="s">
        <v>202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7">
        <f>SUM(F7:F16)</f>
        <v>746400</v>
      </c>
      <c r="G17" s="75">
        <f>SUM(G7:G16)</f>
        <v>177000</v>
      </c>
      <c r="H17" s="75">
        <f t="shared" ref="H17:J17" si="1">SUM(H7:H16)</f>
        <v>205000</v>
      </c>
      <c r="I17" s="77">
        <f t="shared" si="1"/>
        <v>160000</v>
      </c>
      <c r="J17" s="75">
        <f t="shared" si="1"/>
        <v>365000</v>
      </c>
      <c r="K17" s="81" t="s">
        <v>214</v>
      </c>
      <c r="L17" s="99"/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F19" s="79"/>
    </row>
    <row r="20" spans="1:12" x14ac:dyDescent="0.25">
      <c r="F20" s="79"/>
    </row>
    <row r="21" spans="1:12" x14ac:dyDescent="0.25">
      <c r="B21" s="219" t="s">
        <v>203</v>
      </c>
      <c r="C21" s="219"/>
      <c r="D21" s="219"/>
      <c r="E21" s="219"/>
      <c r="F21" s="219" t="s">
        <v>208</v>
      </c>
      <c r="G21" s="219"/>
      <c r="H21" s="219"/>
      <c r="I21" s="219"/>
      <c r="J21" s="219"/>
      <c r="K21" s="219"/>
    </row>
    <row r="22" spans="1:12" x14ac:dyDescent="0.25">
      <c r="B22" s="219" t="s">
        <v>205</v>
      </c>
      <c r="C22" s="219"/>
      <c r="D22" s="219"/>
      <c r="F22" s="219" t="s">
        <v>210</v>
      </c>
      <c r="G22" s="219"/>
      <c r="H22" s="219"/>
      <c r="I22" s="219"/>
      <c r="J22" s="219"/>
      <c r="K22" s="219"/>
    </row>
    <row r="23" spans="1:12" x14ac:dyDescent="0.25">
      <c r="B23" s="219" t="s">
        <v>204</v>
      </c>
      <c r="C23" s="219"/>
      <c r="D23" s="219"/>
      <c r="F23" s="219" t="s">
        <v>209</v>
      </c>
      <c r="G23" s="219"/>
      <c r="H23" s="219"/>
      <c r="I23" s="219"/>
      <c r="J23" s="219"/>
      <c r="K23" s="219"/>
    </row>
    <row r="24" spans="1:12" x14ac:dyDescent="0.25">
      <c r="B24" s="219" t="s">
        <v>206</v>
      </c>
      <c r="C24" s="219"/>
      <c r="D24" s="219"/>
      <c r="F24" s="219" t="s">
        <v>211</v>
      </c>
      <c r="G24" s="219"/>
      <c r="H24" s="219"/>
      <c r="I24" s="219"/>
      <c r="J24" s="219"/>
      <c r="K24" s="219"/>
      <c r="L24" s="219"/>
    </row>
    <row r="25" spans="1:12" x14ac:dyDescent="0.25">
      <c r="B25" s="219" t="s">
        <v>207</v>
      </c>
      <c r="C25" s="219"/>
      <c r="D25" s="219"/>
      <c r="H25" s="219"/>
      <c r="I25" s="219"/>
      <c r="J25" s="219"/>
    </row>
    <row r="26" spans="1:12" x14ac:dyDescent="0.25">
      <c r="B26" s="219"/>
      <c r="C26" s="219"/>
      <c r="D26" s="219"/>
      <c r="H26" s="219"/>
      <c r="I26" s="219"/>
      <c r="J26" s="219"/>
    </row>
  </sheetData>
  <mergeCells count="20">
    <mergeCell ref="B25:D25"/>
    <mergeCell ref="B26:D26"/>
    <mergeCell ref="H25:J25"/>
    <mergeCell ref="H26:J26"/>
    <mergeCell ref="A17:D17"/>
    <mergeCell ref="A18:L18"/>
    <mergeCell ref="B21:E21"/>
    <mergeCell ref="B22:D22"/>
    <mergeCell ref="B23:D23"/>
    <mergeCell ref="B24:D24"/>
    <mergeCell ref="F21:K21"/>
    <mergeCell ref="F22:K22"/>
    <mergeCell ref="F23:K23"/>
    <mergeCell ref="F24:L24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7" sqref="H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215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06" t="s">
        <v>17</v>
      </c>
      <c r="E4" s="106"/>
      <c r="F4" s="106"/>
      <c r="G4" s="106"/>
      <c r="H4" s="106" t="s">
        <v>16</v>
      </c>
      <c r="I4" s="106"/>
      <c r="J4" s="106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08">
        <v>30000</v>
      </c>
      <c r="F7" s="108">
        <v>63000</v>
      </c>
      <c r="G7" s="108">
        <v>33000</v>
      </c>
      <c r="H7" s="108">
        <v>30000</v>
      </c>
      <c r="I7" s="76"/>
      <c r="J7" s="11">
        <f>SUM(H7:I7)</f>
        <v>30000</v>
      </c>
      <c r="K7" s="105" t="s">
        <v>221</v>
      </c>
      <c r="L7" s="19" t="s">
        <v>94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08">
        <v>30000</v>
      </c>
      <c r="F8" s="108">
        <v>69000</v>
      </c>
      <c r="G8" s="108">
        <v>39000</v>
      </c>
      <c r="H8" s="108"/>
      <c r="I8" s="76"/>
      <c r="J8" s="11">
        <f t="shared" ref="J8:J14" si="0">SUM(H8:I8)</f>
        <v>0</v>
      </c>
      <c r="K8" s="10"/>
      <c r="L8" s="78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08">
        <v>30000</v>
      </c>
      <c r="F9" s="108">
        <v>156000</v>
      </c>
      <c r="G9" s="108">
        <v>36000</v>
      </c>
      <c r="H9" s="108">
        <v>30000</v>
      </c>
      <c r="I9" s="76"/>
      <c r="J9" s="11">
        <f t="shared" si="0"/>
        <v>30000</v>
      </c>
      <c r="K9" s="10" t="s">
        <v>222</v>
      </c>
      <c r="L9" s="78" t="s">
        <v>133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08">
        <v>35000</v>
      </c>
      <c r="F10" s="108">
        <v>42000</v>
      </c>
      <c r="G10" s="108">
        <v>7000</v>
      </c>
      <c r="H10" s="108">
        <v>35000</v>
      </c>
      <c r="I10" s="76"/>
      <c r="J10" s="11">
        <f t="shared" si="0"/>
        <v>35000</v>
      </c>
      <c r="K10" s="10" t="s">
        <v>216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08">
        <v>30000</v>
      </c>
      <c r="F11" s="108">
        <v>96500</v>
      </c>
      <c r="G11" s="108">
        <v>33000</v>
      </c>
      <c r="H11" s="108">
        <v>30000</v>
      </c>
      <c r="I11" s="76"/>
      <c r="J11" s="11">
        <f t="shared" si="0"/>
        <v>30000</v>
      </c>
      <c r="K11" s="10" t="s">
        <v>217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08">
        <v>40000</v>
      </c>
      <c r="F12" s="108">
        <v>76000</v>
      </c>
      <c r="G12" s="108">
        <v>36000</v>
      </c>
      <c r="H12" s="108">
        <v>40000</v>
      </c>
      <c r="I12" s="76"/>
      <c r="J12" s="11">
        <f t="shared" si="0"/>
        <v>40000</v>
      </c>
      <c r="K12" s="10" t="s">
        <v>217</v>
      </c>
      <c r="L12" s="19" t="s">
        <v>201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08">
        <v>59200</v>
      </c>
      <c r="F13" s="108"/>
      <c r="G13" s="108"/>
      <c r="H13" s="108"/>
      <c r="I13" s="76"/>
      <c r="J13" s="11">
        <f t="shared" si="0"/>
        <v>0</v>
      </c>
      <c r="K13" s="10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08">
        <v>59200</v>
      </c>
      <c r="F14" s="108">
        <v>186100</v>
      </c>
      <c r="G14" s="108"/>
      <c r="H14" s="108"/>
      <c r="I14" s="76"/>
      <c r="J14" s="11">
        <f t="shared" si="0"/>
        <v>0</v>
      </c>
      <c r="K14" s="10"/>
      <c r="L14" s="19"/>
      <c r="M14" s="79"/>
      <c r="N14" s="79"/>
    </row>
    <row r="15" spans="1:14" ht="15.75" x14ac:dyDescent="0.25">
      <c r="A15" s="1">
        <v>9</v>
      </c>
      <c r="B15" s="22" t="s">
        <v>132</v>
      </c>
      <c r="C15" s="23" t="s">
        <v>42</v>
      </c>
      <c r="D15" s="22" t="s">
        <v>131</v>
      </c>
      <c r="E15" s="11">
        <v>40000</v>
      </c>
      <c r="F15" s="11"/>
      <c r="G15" s="108"/>
      <c r="H15" s="11">
        <v>40000</v>
      </c>
      <c r="I15" s="85"/>
      <c r="J15" s="11">
        <f t="shared" ref="J15" si="1">SUM(H15:I15)</f>
        <v>40000</v>
      </c>
      <c r="K15" s="10" t="s">
        <v>218</v>
      </c>
      <c r="L15" s="19" t="s">
        <v>219</v>
      </c>
    </row>
    <row r="16" spans="1:14" ht="18.75" x14ac:dyDescent="0.25">
      <c r="A16" s="220" t="s">
        <v>6</v>
      </c>
      <c r="B16" s="220"/>
      <c r="C16" s="220"/>
      <c r="D16" s="220"/>
      <c r="E16" s="75">
        <f>SUM(E7:E15)</f>
        <v>353400</v>
      </c>
      <c r="F16" s="77">
        <f>SUM(F7:F15)</f>
        <v>688600</v>
      </c>
      <c r="G16" s="75">
        <f>SUM(G7:G15)</f>
        <v>184000</v>
      </c>
      <c r="H16" s="75">
        <f t="shared" ref="H16:J16" si="2">SUM(H7:H15)</f>
        <v>205000</v>
      </c>
      <c r="I16" s="75">
        <f t="shared" si="2"/>
        <v>0</v>
      </c>
      <c r="J16" s="75">
        <f t="shared" si="2"/>
        <v>205000</v>
      </c>
      <c r="K16" s="81" t="s">
        <v>221</v>
      </c>
      <c r="L16" s="107" t="s">
        <v>176</v>
      </c>
    </row>
    <row r="17" spans="1:12" x14ac:dyDescent="0.25">
      <c r="A17" s="221" t="s">
        <v>226</v>
      </c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8" spans="1:12" x14ac:dyDescent="0.25">
      <c r="F18" s="79"/>
    </row>
    <row r="19" spans="1:12" x14ac:dyDescent="0.25">
      <c r="F19" s="79"/>
    </row>
    <row r="20" spans="1:12" x14ac:dyDescent="0.25">
      <c r="B20" s="219" t="s">
        <v>203</v>
      </c>
      <c r="C20" s="219"/>
      <c r="D20" s="219"/>
      <c r="E20" s="219"/>
      <c r="F20" s="219" t="s">
        <v>208</v>
      </c>
      <c r="G20" s="219"/>
      <c r="H20" s="219"/>
      <c r="I20" s="219"/>
      <c r="J20" s="219"/>
      <c r="K20" s="219"/>
    </row>
    <row r="21" spans="1:12" x14ac:dyDescent="0.25">
      <c r="B21" s="219" t="s">
        <v>205</v>
      </c>
      <c r="C21" s="219"/>
      <c r="D21" s="219"/>
      <c r="F21" s="219" t="s">
        <v>210</v>
      </c>
      <c r="G21" s="219"/>
      <c r="H21" s="219"/>
      <c r="I21" s="219"/>
      <c r="J21" s="219"/>
      <c r="K21" s="219"/>
    </row>
    <row r="22" spans="1:12" x14ac:dyDescent="0.25">
      <c r="B22" s="219" t="s">
        <v>204</v>
      </c>
      <c r="C22" s="219"/>
      <c r="D22" s="219"/>
      <c r="F22" s="219" t="s">
        <v>209</v>
      </c>
      <c r="G22" s="219"/>
      <c r="H22" s="219"/>
      <c r="I22" s="219"/>
      <c r="J22" s="219"/>
      <c r="K22" s="219"/>
    </row>
    <row r="23" spans="1:12" x14ac:dyDescent="0.25">
      <c r="B23" s="219" t="s">
        <v>206</v>
      </c>
      <c r="C23" s="219"/>
      <c r="D23" s="219"/>
      <c r="F23" s="219" t="s">
        <v>211</v>
      </c>
      <c r="G23" s="219"/>
      <c r="H23" s="219"/>
      <c r="I23" s="219"/>
      <c r="J23" s="219"/>
      <c r="K23" s="219"/>
      <c r="L23" s="219"/>
    </row>
    <row r="24" spans="1:12" x14ac:dyDescent="0.25">
      <c r="B24" s="219" t="s">
        <v>207</v>
      </c>
      <c r="C24" s="219"/>
      <c r="D24" s="219"/>
      <c r="H24" s="219"/>
      <c r="I24" s="219"/>
      <c r="J24" s="219"/>
    </row>
    <row r="25" spans="1:12" x14ac:dyDescent="0.25">
      <c r="B25" s="219"/>
      <c r="C25" s="219"/>
      <c r="D25" s="219"/>
      <c r="F25" s="79"/>
      <c r="H25" s="219"/>
      <c r="I25" s="219"/>
      <c r="J25" s="219"/>
    </row>
    <row r="26" spans="1:12" x14ac:dyDescent="0.25">
      <c r="G26" s="79"/>
      <c r="H26" s="79"/>
    </row>
  </sheetData>
  <mergeCells count="20">
    <mergeCell ref="K5:M5"/>
    <mergeCell ref="A1:K1"/>
    <mergeCell ref="E2:J2"/>
    <mergeCell ref="K2:L2"/>
    <mergeCell ref="K3:L3"/>
    <mergeCell ref="K4:M4"/>
    <mergeCell ref="A16:D16"/>
    <mergeCell ref="A17:L17"/>
    <mergeCell ref="B20:E20"/>
    <mergeCell ref="F20:K20"/>
    <mergeCell ref="B21:D21"/>
    <mergeCell ref="F21:K21"/>
    <mergeCell ref="B25:D25"/>
    <mergeCell ref="H25:J25"/>
    <mergeCell ref="B22:D22"/>
    <mergeCell ref="F22:K22"/>
    <mergeCell ref="B23:D23"/>
    <mergeCell ref="F23:L23"/>
    <mergeCell ref="B24:D24"/>
    <mergeCell ref="H24:J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L29" sqref="L2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223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09" t="s">
        <v>17</v>
      </c>
      <c r="E4" s="109"/>
      <c r="F4" s="109"/>
      <c r="G4" s="109"/>
      <c r="H4" s="109" t="s">
        <v>16</v>
      </c>
      <c r="I4" s="109"/>
      <c r="J4" s="109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11">
        <v>30000</v>
      </c>
      <c r="F7" s="111">
        <v>66000</v>
      </c>
      <c r="G7" s="111">
        <v>36000</v>
      </c>
      <c r="H7" s="133">
        <v>30000</v>
      </c>
      <c r="I7" s="76"/>
      <c r="J7" s="11">
        <f t="shared" ref="J7:J14" si="0">SUM(H7:I7)</f>
        <v>30000</v>
      </c>
      <c r="K7" s="134" t="s">
        <v>256</v>
      </c>
      <c r="L7" s="78" t="s">
        <v>133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11">
        <v>30000</v>
      </c>
      <c r="F8" s="111">
        <v>66000</v>
      </c>
      <c r="G8" s="111">
        <v>36000</v>
      </c>
      <c r="H8" s="133">
        <v>30000</v>
      </c>
      <c r="I8" s="76">
        <v>30000</v>
      </c>
      <c r="J8" s="11">
        <f t="shared" si="0"/>
        <v>60000</v>
      </c>
      <c r="K8" s="134" t="s">
        <v>256</v>
      </c>
      <c r="L8" s="78" t="s">
        <v>229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11">
        <v>30000</v>
      </c>
      <c r="F9" s="111">
        <v>159000</v>
      </c>
      <c r="G9" s="111">
        <v>39000</v>
      </c>
      <c r="H9" s="133">
        <v>28900</v>
      </c>
      <c r="I9" s="76"/>
      <c r="J9" s="11">
        <f t="shared" si="0"/>
        <v>28900</v>
      </c>
      <c r="K9" s="134" t="s">
        <v>257</v>
      </c>
      <c r="L9" s="78" t="s">
        <v>133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11">
        <v>35000</v>
      </c>
      <c r="F10" s="111">
        <v>42000</v>
      </c>
      <c r="G10" s="111">
        <v>7000</v>
      </c>
      <c r="H10" s="133">
        <v>35000</v>
      </c>
      <c r="I10" s="76"/>
      <c r="J10" s="11">
        <f t="shared" si="0"/>
        <v>35000</v>
      </c>
      <c r="K10" s="134" t="s">
        <v>258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11">
        <v>30000</v>
      </c>
      <c r="F11" s="111">
        <v>96500</v>
      </c>
      <c r="G11" s="111">
        <v>33000</v>
      </c>
      <c r="H11" s="133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11">
        <v>40000</v>
      </c>
      <c r="F12" s="111"/>
      <c r="G12" s="111"/>
      <c r="H12" s="133">
        <v>40000</v>
      </c>
      <c r="I12" s="76"/>
      <c r="J12" s="11">
        <f t="shared" si="0"/>
        <v>40000</v>
      </c>
      <c r="K12" s="134" t="s">
        <v>256</v>
      </c>
      <c r="L12" s="19" t="s">
        <v>201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11">
        <v>59200</v>
      </c>
      <c r="F13" s="111">
        <v>59200</v>
      </c>
      <c r="G13" s="111"/>
      <c r="H13" s="133">
        <v>59200</v>
      </c>
      <c r="I13" s="76">
        <v>64000</v>
      </c>
      <c r="J13" s="11">
        <f t="shared" si="0"/>
        <v>123200</v>
      </c>
      <c r="K13" s="134" t="s">
        <v>259</v>
      </c>
      <c r="L13" s="19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11">
        <v>59200</v>
      </c>
      <c r="F14" s="111">
        <v>186100</v>
      </c>
      <c r="G14" s="111"/>
      <c r="H14" s="133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7">
        <f>SUM(F7:F14)</f>
        <v>674800</v>
      </c>
      <c r="G15" s="75">
        <f>SUM(G7:G14)</f>
        <v>151000</v>
      </c>
      <c r="H15" s="75">
        <f t="shared" ref="H15:J15" si="1">SUM(H7:H14)</f>
        <v>223100</v>
      </c>
      <c r="I15" s="75">
        <f t="shared" si="1"/>
        <v>94000</v>
      </c>
      <c r="J15" s="75">
        <f t="shared" si="1"/>
        <v>317100</v>
      </c>
      <c r="K15" s="81" t="s">
        <v>260</v>
      </c>
      <c r="L15" s="110" t="s">
        <v>176</v>
      </c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12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</sheetData>
  <mergeCells count="23">
    <mergeCell ref="F24:L24"/>
    <mergeCell ref="B21:D21"/>
    <mergeCell ref="F21:K21"/>
    <mergeCell ref="B22:D22"/>
    <mergeCell ref="F22:L22"/>
    <mergeCell ref="B23:D23"/>
    <mergeCell ref="F23:L23"/>
    <mergeCell ref="F25:L25"/>
    <mergeCell ref="K5:M5"/>
    <mergeCell ref="A1:K1"/>
    <mergeCell ref="E2:J2"/>
    <mergeCell ref="K2:L2"/>
    <mergeCell ref="K3:L3"/>
    <mergeCell ref="K4:M4"/>
    <mergeCell ref="A15:D15"/>
    <mergeCell ref="A16:L16"/>
    <mergeCell ref="B19:E19"/>
    <mergeCell ref="F19:K19"/>
    <mergeCell ref="B20:D20"/>
    <mergeCell ref="F20:K20"/>
    <mergeCell ref="F17:L17"/>
    <mergeCell ref="A18:L18"/>
    <mergeCell ref="B24:D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F14" sqref="F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263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37">
        <v>30000</v>
      </c>
      <c r="F7" s="137">
        <v>66000</v>
      </c>
      <c r="G7" s="137">
        <v>36000</v>
      </c>
      <c r="H7" s="137">
        <v>30000</v>
      </c>
      <c r="I7" s="76"/>
      <c r="J7" s="11">
        <f t="shared" ref="J7:J12" si="0">SUM(H7:I7)</f>
        <v>30000</v>
      </c>
      <c r="K7" s="134" t="s">
        <v>264</v>
      </c>
      <c r="L7" s="78" t="s">
        <v>133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37">
        <v>30000</v>
      </c>
      <c r="F8" s="137">
        <v>36000</v>
      </c>
      <c r="G8" s="137">
        <v>36000</v>
      </c>
      <c r="H8" s="137">
        <v>30000</v>
      </c>
      <c r="I8" s="76"/>
      <c r="J8" s="11">
        <f t="shared" si="0"/>
        <v>30000</v>
      </c>
      <c r="K8" s="134" t="s">
        <v>265</v>
      </c>
      <c r="L8" s="19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37">
        <v>30000</v>
      </c>
      <c r="F9" s="137">
        <v>163100</v>
      </c>
      <c r="G9" s="137">
        <v>42000</v>
      </c>
      <c r="H9" s="137">
        <v>30000</v>
      </c>
      <c r="I9" s="137">
        <v>30000</v>
      </c>
      <c r="J9" s="11">
        <f t="shared" si="0"/>
        <v>60000</v>
      </c>
      <c r="K9" s="134" t="s">
        <v>265</v>
      </c>
      <c r="L9" s="19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37">
        <v>35000</v>
      </c>
      <c r="F10" s="137">
        <v>42000</v>
      </c>
      <c r="G10" s="137">
        <v>7000</v>
      </c>
      <c r="H10" s="137">
        <v>35000</v>
      </c>
      <c r="I10" s="76"/>
      <c r="J10" s="11">
        <f t="shared" si="0"/>
        <v>35000</v>
      </c>
      <c r="K10" s="134" t="s">
        <v>266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37">
        <v>30000</v>
      </c>
      <c r="F11" s="137">
        <v>129500</v>
      </c>
      <c r="G11" s="137">
        <v>36000</v>
      </c>
      <c r="H11" s="137"/>
      <c r="I11" s="76">
        <v>30000</v>
      </c>
      <c r="J11" s="11">
        <f t="shared" si="0"/>
        <v>30000</v>
      </c>
      <c r="K11" s="134"/>
      <c r="L11" s="78" t="s">
        <v>267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37">
        <v>40000</v>
      </c>
      <c r="F12" s="137"/>
      <c r="G12" s="137"/>
      <c r="H12" s="137">
        <v>40000</v>
      </c>
      <c r="I12" s="76"/>
      <c r="J12" s="11">
        <f t="shared" si="0"/>
        <v>40000</v>
      </c>
      <c r="K12" s="134" t="s">
        <v>265</v>
      </c>
      <c r="L12" s="78" t="s">
        <v>133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37">
        <v>59200</v>
      </c>
      <c r="F13" s="137">
        <v>59200</v>
      </c>
      <c r="G13" s="76">
        <v>-108500</v>
      </c>
      <c r="H13" s="137"/>
      <c r="I13" s="76"/>
      <c r="J13" s="11"/>
      <c r="K13" s="134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37">
        <v>59200</v>
      </c>
      <c r="F14" s="137">
        <v>245300</v>
      </c>
      <c r="G14" s="137"/>
      <c r="H14" s="137"/>
      <c r="I14" s="76"/>
      <c r="J14" s="11"/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5">
        <f t="shared" ref="F15:J15" si="1">SUM(F7:F14)</f>
        <v>741100</v>
      </c>
      <c r="G15" s="75">
        <f t="shared" si="1"/>
        <v>48500</v>
      </c>
      <c r="H15" s="75">
        <f t="shared" si="1"/>
        <v>165000</v>
      </c>
      <c r="I15" s="75">
        <f t="shared" si="1"/>
        <v>60000</v>
      </c>
      <c r="J15" s="75">
        <f t="shared" si="1"/>
        <v>225000</v>
      </c>
      <c r="K15" s="81" t="s">
        <v>268</v>
      </c>
      <c r="L15" s="136" t="s">
        <v>176</v>
      </c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37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</sheetData>
  <mergeCells count="23">
    <mergeCell ref="K5:M5"/>
    <mergeCell ref="A1:K1"/>
    <mergeCell ref="E2:J2"/>
    <mergeCell ref="K2:L2"/>
    <mergeCell ref="K3:L3"/>
    <mergeCell ref="K4:M4"/>
    <mergeCell ref="A15:D15"/>
    <mergeCell ref="A16:L16"/>
    <mergeCell ref="F17:L17"/>
    <mergeCell ref="A18:L18"/>
    <mergeCell ref="B19:E19"/>
    <mergeCell ref="F19:K19"/>
    <mergeCell ref="B20:D20"/>
    <mergeCell ref="F20:K20"/>
    <mergeCell ref="B21:D21"/>
    <mergeCell ref="F21:K21"/>
    <mergeCell ref="B22:D22"/>
    <mergeCell ref="F22:L22"/>
    <mergeCell ref="B23:D23"/>
    <mergeCell ref="F23:L23"/>
    <mergeCell ref="B24:D24"/>
    <mergeCell ref="F24:L24"/>
    <mergeCell ref="F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269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35" t="s">
        <v>17</v>
      </c>
      <c r="E4" s="135"/>
      <c r="F4" s="135"/>
      <c r="G4" s="135"/>
      <c r="H4" s="135" t="s">
        <v>16</v>
      </c>
      <c r="I4" s="135"/>
      <c r="J4" s="135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37">
        <v>30000</v>
      </c>
      <c r="F7" s="137">
        <v>66000</v>
      </c>
      <c r="G7" s="137">
        <v>36000</v>
      </c>
      <c r="H7" s="140">
        <v>30000</v>
      </c>
      <c r="I7" s="76"/>
      <c r="J7" s="11">
        <f>SUM(H7:I7)</f>
        <v>30000</v>
      </c>
      <c r="K7" s="134" t="s">
        <v>270</v>
      </c>
      <c r="L7" s="1" t="s">
        <v>271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37">
        <v>30000</v>
      </c>
      <c r="F8" s="137">
        <v>36000</v>
      </c>
      <c r="G8" s="137">
        <v>36000</v>
      </c>
      <c r="H8" s="140">
        <v>30000</v>
      </c>
      <c r="I8" s="76"/>
      <c r="J8" s="11">
        <f t="shared" ref="J8:J14" si="0">SUM(H8:I8)</f>
        <v>30000</v>
      </c>
      <c r="K8" s="134" t="s">
        <v>272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37">
        <v>30000</v>
      </c>
      <c r="F9" s="137">
        <v>133100</v>
      </c>
      <c r="G9" s="137">
        <v>42000</v>
      </c>
      <c r="H9" s="140"/>
      <c r="I9" s="137"/>
      <c r="J9" s="11">
        <f t="shared" si="0"/>
        <v>0</v>
      </c>
      <c r="K9" s="134"/>
      <c r="L9" s="19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37">
        <v>35000</v>
      </c>
      <c r="F10" s="137">
        <v>42000</v>
      </c>
      <c r="G10" s="137">
        <v>7000</v>
      </c>
      <c r="H10" s="140"/>
      <c r="I10" s="76"/>
      <c r="J10" s="11">
        <f t="shared" si="0"/>
        <v>0</v>
      </c>
      <c r="K10" s="134"/>
      <c r="L10" s="78"/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37">
        <v>30000</v>
      </c>
      <c r="F11" s="137">
        <v>129500</v>
      </c>
      <c r="G11" s="137">
        <v>36000</v>
      </c>
      <c r="H11" s="140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37">
        <v>40000</v>
      </c>
      <c r="F12" s="137"/>
      <c r="G12" s="137"/>
      <c r="H12" s="140">
        <v>40000</v>
      </c>
      <c r="I12" s="76"/>
      <c r="J12" s="11">
        <f t="shared" si="0"/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37">
        <v>59200</v>
      </c>
      <c r="F13" s="137"/>
      <c r="G13" s="76"/>
      <c r="H13" s="141"/>
      <c r="I13" s="76"/>
      <c r="J13" s="11"/>
      <c r="K13" s="134"/>
      <c r="L13" s="19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37">
        <v>59200</v>
      </c>
      <c r="F14" s="137">
        <v>304500</v>
      </c>
      <c r="G14" s="137"/>
      <c r="H14" s="140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5">
        <f t="shared" ref="F15:J15" si="1">SUM(F7:F14)</f>
        <v>711100</v>
      </c>
      <c r="G15" s="75">
        <f t="shared" si="1"/>
        <v>157000</v>
      </c>
      <c r="H15" s="75">
        <f t="shared" si="1"/>
        <v>100000</v>
      </c>
      <c r="I15" s="75">
        <f t="shared" si="1"/>
        <v>0</v>
      </c>
      <c r="J15" s="75">
        <f t="shared" si="1"/>
        <v>100000</v>
      </c>
      <c r="K15" s="81" t="s">
        <v>274</v>
      </c>
      <c r="L15" s="136"/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37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  <row r="26" spans="1:12" x14ac:dyDescent="0.25">
      <c r="F26" s="79"/>
    </row>
  </sheetData>
  <mergeCells count="23">
    <mergeCell ref="K5:M5"/>
    <mergeCell ref="A1:K1"/>
    <mergeCell ref="E2:J2"/>
    <mergeCell ref="K2:L2"/>
    <mergeCell ref="K3:L3"/>
    <mergeCell ref="K4:M4"/>
    <mergeCell ref="A15:D15"/>
    <mergeCell ref="A16:L16"/>
    <mergeCell ref="F17:L17"/>
    <mergeCell ref="A18:L18"/>
    <mergeCell ref="B19:E19"/>
    <mergeCell ref="F19:K19"/>
    <mergeCell ref="B20:D20"/>
    <mergeCell ref="F20:K20"/>
    <mergeCell ref="B21:D21"/>
    <mergeCell ref="F21:K21"/>
    <mergeCell ref="B22:D22"/>
    <mergeCell ref="F22:L22"/>
    <mergeCell ref="B23:D23"/>
    <mergeCell ref="F23:L23"/>
    <mergeCell ref="B24:D24"/>
    <mergeCell ref="F24:L24"/>
    <mergeCell ref="F25:L2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13" sqref="H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359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0">
        <v>30000</v>
      </c>
      <c r="F7" s="140">
        <v>66000</v>
      </c>
      <c r="G7" s="140">
        <v>36000</v>
      </c>
      <c r="H7" s="140"/>
      <c r="I7" s="76"/>
      <c r="J7" s="11">
        <f t="shared" ref="J7:J14" si="0">SUM(H7:I7)</f>
        <v>0</v>
      </c>
      <c r="K7" s="134"/>
      <c r="L7" s="1"/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0">
        <v>30000</v>
      </c>
      <c r="F8" s="140">
        <v>36000</v>
      </c>
      <c r="G8" s="140">
        <v>36000</v>
      </c>
      <c r="H8" s="140">
        <v>30000</v>
      </c>
      <c r="I8" s="76"/>
      <c r="J8" s="11">
        <f t="shared" si="0"/>
        <v>30000</v>
      </c>
      <c r="K8" s="134" t="s">
        <v>277</v>
      </c>
      <c r="L8" s="1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0">
        <v>30000</v>
      </c>
      <c r="F9" s="140">
        <v>166100</v>
      </c>
      <c r="G9" s="140">
        <v>45000</v>
      </c>
      <c r="H9" s="140">
        <v>30000</v>
      </c>
      <c r="I9" s="140">
        <v>60000</v>
      </c>
      <c r="J9" s="11">
        <f t="shared" si="0"/>
        <v>90000</v>
      </c>
      <c r="K9" s="134" t="s">
        <v>277</v>
      </c>
      <c r="L9" s="1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278</v>
      </c>
      <c r="E10" s="140">
        <v>35000</v>
      </c>
      <c r="F10" s="140">
        <v>80500</v>
      </c>
      <c r="G10" s="140">
        <v>10500</v>
      </c>
      <c r="H10" s="201"/>
      <c r="I10" s="140">
        <v>35000</v>
      </c>
      <c r="J10" s="11">
        <f t="shared" si="0"/>
        <v>35000</v>
      </c>
      <c r="K10" s="134"/>
      <c r="L10" s="134" t="s">
        <v>274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0">
        <v>30000</v>
      </c>
      <c r="F11" s="140">
        <v>162500</v>
      </c>
      <c r="G11" s="140">
        <v>39000</v>
      </c>
      <c r="H11" s="140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0">
        <v>40000</v>
      </c>
      <c r="F12" s="140"/>
      <c r="G12" s="140"/>
      <c r="H12" s="140">
        <v>40000</v>
      </c>
      <c r="I12" s="76"/>
      <c r="J12" s="11">
        <f t="shared" si="0"/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0">
        <v>59200</v>
      </c>
      <c r="F13" s="140">
        <v>5100</v>
      </c>
      <c r="G13" s="76"/>
      <c r="H13" s="140">
        <v>15900</v>
      </c>
      <c r="I13" s="76">
        <v>5100</v>
      </c>
      <c r="J13" s="11">
        <f t="shared" si="0"/>
        <v>21000</v>
      </c>
      <c r="K13" s="134" t="s">
        <v>276</v>
      </c>
      <c r="L13" s="1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0">
        <v>59200</v>
      </c>
      <c r="F14" s="140">
        <v>363700</v>
      </c>
      <c r="G14" s="140"/>
      <c r="H14" s="140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5">
        <f t="shared" ref="F15:I15" si="1">SUM(F7:F14)</f>
        <v>879900</v>
      </c>
      <c r="G15" s="75">
        <f t="shared" si="1"/>
        <v>166500</v>
      </c>
      <c r="H15" s="75">
        <f t="shared" si="1"/>
        <v>115900</v>
      </c>
      <c r="I15" s="77">
        <f t="shared" si="1"/>
        <v>100100</v>
      </c>
      <c r="J15" s="202">
        <f>SUM(J7:J14)</f>
        <v>216000</v>
      </c>
      <c r="K15" s="81" t="s">
        <v>279</v>
      </c>
      <c r="L15" s="139"/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40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  <row r="26" spans="1:12" x14ac:dyDescent="0.25">
      <c r="F26" s="79"/>
    </row>
    <row r="27" spans="1:12" x14ac:dyDescent="0.25">
      <c r="E27" s="79"/>
    </row>
    <row r="28" spans="1:12" x14ac:dyDescent="0.25">
      <c r="F28" s="79"/>
      <c r="G28" s="79"/>
    </row>
  </sheetData>
  <mergeCells count="23">
    <mergeCell ref="B23:D23"/>
    <mergeCell ref="F23:L23"/>
    <mergeCell ref="B24:D24"/>
    <mergeCell ref="F24:L24"/>
    <mergeCell ref="F25:L25"/>
    <mergeCell ref="B20:D20"/>
    <mergeCell ref="F20:K20"/>
    <mergeCell ref="B21:D21"/>
    <mergeCell ref="F21:K21"/>
    <mergeCell ref="B22:D22"/>
    <mergeCell ref="F22:L22"/>
    <mergeCell ref="A15:D15"/>
    <mergeCell ref="A16:L16"/>
    <mergeCell ref="F17:L17"/>
    <mergeCell ref="A18:L18"/>
    <mergeCell ref="B19:E19"/>
    <mergeCell ref="F19:K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H14" sqref="H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358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98" t="s">
        <v>17</v>
      </c>
      <c r="E4" s="198"/>
      <c r="F4" s="198"/>
      <c r="G4" s="198"/>
      <c r="H4" s="198" t="s">
        <v>16</v>
      </c>
      <c r="I4" s="198"/>
      <c r="J4" s="198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200">
        <v>30000</v>
      </c>
      <c r="F7" s="200">
        <v>66000</v>
      </c>
      <c r="G7" s="200">
        <v>36000</v>
      </c>
      <c r="H7" s="200"/>
      <c r="I7" s="76"/>
      <c r="J7" s="11">
        <f t="shared" ref="J7:J14" si="0">SUM(H7:I7)</f>
        <v>0</v>
      </c>
      <c r="K7" s="134"/>
      <c r="L7" s="1"/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200">
        <v>30000</v>
      </c>
      <c r="F8" s="200">
        <v>36000</v>
      </c>
      <c r="G8" s="200">
        <v>36000</v>
      </c>
      <c r="H8" s="200">
        <v>30000</v>
      </c>
      <c r="I8" s="76"/>
      <c r="J8" s="11">
        <f t="shared" si="0"/>
        <v>30000</v>
      </c>
      <c r="K8" s="134" t="s">
        <v>277</v>
      </c>
      <c r="L8" s="1" t="s">
        <v>94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200">
        <v>30000</v>
      </c>
      <c r="F9" s="200">
        <v>166100</v>
      </c>
      <c r="G9" s="200">
        <v>45000</v>
      </c>
      <c r="H9" s="200">
        <v>30000</v>
      </c>
      <c r="I9" s="200">
        <v>60000</v>
      </c>
      <c r="J9" s="11">
        <f t="shared" si="0"/>
        <v>90000</v>
      </c>
      <c r="K9" s="134" t="s">
        <v>277</v>
      </c>
      <c r="L9" s="1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278</v>
      </c>
      <c r="E10" s="200">
        <v>35000</v>
      </c>
      <c r="F10" s="200">
        <v>80500</v>
      </c>
      <c r="G10" s="200">
        <v>10500</v>
      </c>
      <c r="H10" s="201">
        <v>35000</v>
      </c>
      <c r="I10" s="200">
        <v>35000</v>
      </c>
      <c r="J10" s="11">
        <f t="shared" si="0"/>
        <v>70000</v>
      </c>
      <c r="K10" s="134" t="s">
        <v>276</v>
      </c>
      <c r="L10" s="134" t="s">
        <v>274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200">
        <v>30000</v>
      </c>
      <c r="F11" s="200">
        <v>162500</v>
      </c>
      <c r="G11" s="200">
        <v>39000</v>
      </c>
      <c r="H11" s="200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200">
        <v>40000</v>
      </c>
      <c r="F12" s="200"/>
      <c r="G12" s="200"/>
      <c r="H12" s="200">
        <v>40000</v>
      </c>
      <c r="I12" s="76"/>
      <c r="J12" s="11">
        <f t="shared" si="0"/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200">
        <v>59200</v>
      </c>
      <c r="F13" s="200">
        <v>5100</v>
      </c>
      <c r="G13" s="76"/>
      <c r="H13" s="200">
        <v>54900</v>
      </c>
      <c r="I13" s="76">
        <v>5100</v>
      </c>
      <c r="J13" s="11">
        <f t="shared" si="0"/>
        <v>60000</v>
      </c>
      <c r="K13" s="134" t="s">
        <v>276</v>
      </c>
      <c r="L13" s="1" t="s">
        <v>99</v>
      </c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200">
        <v>59200</v>
      </c>
      <c r="F14" s="200">
        <v>363700</v>
      </c>
      <c r="G14" s="200"/>
      <c r="H14" s="200"/>
      <c r="I14" s="76"/>
      <c r="J14" s="11">
        <f t="shared" si="0"/>
        <v>0</v>
      </c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5">
        <f t="shared" ref="F15:I15" si="1">SUM(F7:F14)</f>
        <v>879900</v>
      </c>
      <c r="G15" s="75">
        <f t="shared" si="1"/>
        <v>166500</v>
      </c>
      <c r="H15" s="75">
        <f t="shared" si="1"/>
        <v>189900</v>
      </c>
      <c r="I15" s="77">
        <f t="shared" si="1"/>
        <v>100100</v>
      </c>
      <c r="J15" s="75">
        <f>SUM(J7:J14)</f>
        <v>290000</v>
      </c>
      <c r="K15" s="81" t="s">
        <v>357</v>
      </c>
      <c r="L15" s="199" t="s">
        <v>176</v>
      </c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200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  <row r="26" spans="1:12" x14ac:dyDescent="0.25">
      <c r="F26" s="79"/>
    </row>
    <row r="27" spans="1:12" x14ac:dyDescent="0.25">
      <c r="E27" s="79"/>
    </row>
    <row r="28" spans="1:12" x14ac:dyDescent="0.25">
      <c r="F28" s="79"/>
      <c r="G28" s="79"/>
    </row>
  </sheetData>
  <mergeCells count="23">
    <mergeCell ref="B23:D23"/>
    <mergeCell ref="F23:L23"/>
    <mergeCell ref="B24:D24"/>
    <mergeCell ref="F24:L24"/>
    <mergeCell ref="F25:L25"/>
    <mergeCell ref="B20:D20"/>
    <mergeCell ref="F20:K20"/>
    <mergeCell ref="B21:D21"/>
    <mergeCell ref="F21:K21"/>
    <mergeCell ref="B22:D22"/>
    <mergeCell ref="F22:L22"/>
    <mergeCell ref="A15:D15"/>
    <mergeCell ref="A16:L16"/>
    <mergeCell ref="F17:L17"/>
    <mergeCell ref="A18:L18"/>
    <mergeCell ref="B19:E19"/>
    <mergeCell ref="F19:K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" customWidth="1"/>
    <col min="12" max="12" width="11.140625" customWidth="1"/>
  </cols>
  <sheetData>
    <row r="1" spans="1:14" ht="20.25" customHeight="1" x14ac:dyDescent="0.25">
      <c r="A1" s="207" t="s">
        <v>275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38" t="s">
        <v>17</v>
      </c>
      <c r="E4" s="138"/>
      <c r="F4" s="138"/>
      <c r="G4" s="138"/>
      <c r="H4" s="138" t="s">
        <v>16</v>
      </c>
      <c r="I4" s="138"/>
      <c r="J4" s="138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0">
        <v>30000</v>
      </c>
      <c r="F7" s="142">
        <v>99000</v>
      </c>
      <c r="G7" s="142">
        <v>39000</v>
      </c>
      <c r="H7" s="143"/>
      <c r="I7" s="143">
        <v>30000</v>
      </c>
      <c r="J7" s="11">
        <f>SUM(H7:I7)</f>
        <v>30000</v>
      </c>
      <c r="K7" s="134" t="s">
        <v>279</v>
      </c>
      <c r="L7" s="78" t="s">
        <v>133</v>
      </c>
    </row>
    <row r="8" spans="1:14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0">
        <v>30000</v>
      </c>
      <c r="F8" s="142">
        <v>66000</v>
      </c>
      <c r="G8" s="142">
        <v>36000</v>
      </c>
      <c r="H8" s="143"/>
      <c r="I8" s="76"/>
      <c r="J8" s="11">
        <f t="shared" ref="J8:J12" si="0">SUM(H8:I8)</f>
        <v>0</v>
      </c>
      <c r="K8" s="134"/>
      <c r="L8" s="1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0">
        <v>30000</v>
      </c>
      <c r="F9" s="142">
        <v>106100</v>
      </c>
      <c r="G9" s="142">
        <v>45000</v>
      </c>
      <c r="H9" s="143">
        <v>30000</v>
      </c>
      <c r="I9" s="142">
        <v>30000</v>
      </c>
      <c r="J9" s="11">
        <f t="shared" si="0"/>
        <v>60000</v>
      </c>
      <c r="K9" s="82" t="s">
        <v>281</v>
      </c>
      <c r="L9" s="147" t="s">
        <v>280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40">
        <v>35000</v>
      </c>
      <c r="F10" s="142">
        <v>80500</v>
      </c>
      <c r="G10" s="142">
        <v>10500</v>
      </c>
      <c r="H10" s="143">
        <v>35000</v>
      </c>
      <c r="I10" s="142"/>
      <c r="J10" s="11">
        <f t="shared" si="0"/>
        <v>35000</v>
      </c>
      <c r="K10" s="134" t="s">
        <v>282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0">
        <v>30000</v>
      </c>
      <c r="F11" s="142">
        <v>195500</v>
      </c>
      <c r="G11" s="142">
        <v>42000</v>
      </c>
      <c r="H11" s="143"/>
      <c r="I11" s="76"/>
      <c r="J11" s="11">
        <f t="shared" si="0"/>
        <v>0</v>
      </c>
      <c r="K11" s="134"/>
      <c r="L11" s="78"/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0">
        <v>40000</v>
      </c>
      <c r="F12" s="142"/>
      <c r="G12" s="142"/>
      <c r="H12" s="143">
        <v>40000</v>
      </c>
      <c r="I12" s="76"/>
      <c r="J12" s="11">
        <f t="shared" si="0"/>
        <v>40000</v>
      </c>
      <c r="K12" s="134" t="s">
        <v>273</v>
      </c>
      <c r="L12" s="1" t="s">
        <v>94</v>
      </c>
    </row>
    <row r="13" spans="1:14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0">
        <v>59200</v>
      </c>
      <c r="F13" s="142">
        <v>4300</v>
      </c>
      <c r="G13" s="76"/>
      <c r="H13" s="143"/>
      <c r="I13" s="76"/>
      <c r="J13" s="11"/>
      <c r="K13" s="134"/>
      <c r="L13" s="1"/>
    </row>
    <row r="14" spans="1:14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0">
        <v>59200</v>
      </c>
      <c r="F14" s="142">
        <v>422900</v>
      </c>
      <c r="G14" s="142"/>
      <c r="H14" s="143"/>
      <c r="I14" s="76"/>
      <c r="J14" s="11"/>
      <c r="K14" s="134"/>
      <c r="L14" s="19"/>
      <c r="M14" s="79"/>
      <c r="N14" s="79"/>
    </row>
    <row r="15" spans="1:14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75">
        <f t="shared" ref="F15:I15" si="1">SUM(F7:F14)</f>
        <v>974300</v>
      </c>
      <c r="G15" s="75">
        <f t="shared" si="1"/>
        <v>172500</v>
      </c>
      <c r="H15" s="75">
        <f t="shared" si="1"/>
        <v>105000</v>
      </c>
      <c r="I15" s="75">
        <f t="shared" si="1"/>
        <v>60000</v>
      </c>
      <c r="J15" s="75">
        <f>SUM(J7:J14)</f>
        <v>165000</v>
      </c>
      <c r="K15" s="81" t="s">
        <v>283</v>
      </c>
      <c r="L15" s="139" t="s">
        <v>176</v>
      </c>
    </row>
    <row r="16" spans="1:14" ht="3.7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7" spans="1:12" ht="15.75" x14ac:dyDescent="0.25">
      <c r="A17" s="1">
        <v>6</v>
      </c>
      <c r="B17" s="3" t="s">
        <v>33</v>
      </c>
      <c r="C17" s="14" t="s">
        <v>34</v>
      </c>
      <c r="D17" s="21" t="s">
        <v>60</v>
      </c>
      <c r="E17" s="140">
        <v>40000</v>
      </c>
      <c r="F17" s="231" t="s">
        <v>227</v>
      </c>
      <c r="G17" s="232"/>
      <c r="H17" s="232"/>
      <c r="I17" s="232"/>
      <c r="J17" s="232"/>
      <c r="K17" s="232"/>
      <c r="L17" s="233"/>
    </row>
    <row r="18" spans="1:12" x14ac:dyDescent="0.25">
      <c r="A18" s="221" t="s">
        <v>228</v>
      </c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B19" s="219" t="s">
        <v>203</v>
      </c>
      <c r="C19" s="219"/>
      <c r="D19" s="219"/>
      <c r="E19" s="219"/>
      <c r="F19" s="219" t="s">
        <v>208</v>
      </c>
      <c r="G19" s="219"/>
      <c r="H19" s="219"/>
      <c r="I19" s="219"/>
      <c r="J19" s="219"/>
      <c r="K19" s="219"/>
    </row>
    <row r="20" spans="1:12" x14ac:dyDescent="0.25">
      <c r="B20" s="219" t="s">
        <v>205</v>
      </c>
      <c r="C20" s="219"/>
      <c r="D20" s="219"/>
      <c r="F20" s="219" t="s">
        <v>210</v>
      </c>
      <c r="G20" s="219"/>
      <c r="H20" s="219"/>
      <c r="I20" s="219"/>
      <c r="J20" s="219"/>
      <c r="K20" s="219"/>
    </row>
    <row r="21" spans="1:12" x14ac:dyDescent="0.25">
      <c r="B21" s="219" t="s">
        <v>204</v>
      </c>
      <c r="C21" s="219"/>
      <c r="D21" s="219"/>
      <c r="F21" s="219" t="s">
        <v>209</v>
      </c>
      <c r="G21" s="219"/>
      <c r="H21" s="219"/>
      <c r="I21" s="219"/>
      <c r="J21" s="219"/>
      <c r="K21" s="219"/>
    </row>
    <row r="22" spans="1:12" x14ac:dyDescent="0.25">
      <c r="B22" s="219" t="s">
        <v>206</v>
      </c>
      <c r="C22" s="219"/>
      <c r="D22" s="219"/>
      <c r="F22" s="219" t="s">
        <v>211</v>
      </c>
      <c r="G22" s="219"/>
      <c r="H22" s="219"/>
      <c r="I22" s="219"/>
      <c r="J22" s="219"/>
      <c r="K22" s="219"/>
      <c r="L22" s="219"/>
    </row>
    <row r="23" spans="1:12" x14ac:dyDescent="0.25">
      <c r="B23" s="219" t="s">
        <v>207</v>
      </c>
      <c r="C23" s="219"/>
      <c r="D23" s="219"/>
      <c r="F23" s="219" t="s">
        <v>261</v>
      </c>
      <c r="G23" s="219"/>
      <c r="H23" s="219"/>
      <c r="I23" s="219"/>
      <c r="J23" s="219"/>
      <c r="K23" s="219"/>
      <c r="L23" s="219"/>
    </row>
    <row r="24" spans="1:12" x14ac:dyDescent="0.25">
      <c r="B24" s="219"/>
      <c r="C24" s="219"/>
      <c r="D24" s="219"/>
      <c r="F24" s="234" t="s">
        <v>262</v>
      </c>
      <c r="G24" s="234"/>
      <c r="H24" s="234"/>
      <c r="I24" s="234"/>
      <c r="J24" s="234"/>
      <c r="K24" s="234"/>
      <c r="L24" s="234"/>
    </row>
    <row r="25" spans="1:12" x14ac:dyDescent="0.25">
      <c r="F25" s="222"/>
      <c r="G25" s="222"/>
      <c r="H25" s="222"/>
      <c r="I25" s="222"/>
      <c r="J25" s="222"/>
      <c r="K25" s="222"/>
      <c r="L25" s="222"/>
    </row>
    <row r="26" spans="1:12" x14ac:dyDescent="0.25">
      <c r="F26" s="79"/>
    </row>
    <row r="27" spans="1:12" x14ac:dyDescent="0.25">
      <c r="E27" s="79"/>
      <c r="F27" s="79"/>
    </row>
  </sheetData>
  <mergeCells count="23">
    <mergeCell ref="B23:D23"/>
    <mergeCell ref="F23:L23"/>
    <mergeCell ref="B24:D24"/>
    <mergeCell ref="F24:L24"/>
    <mergeCell ref="F25:L25"/>
    <mergeCell ref="B20:D20"/>
    <mergeCell ref="F20:K20"/>
    <mergeCell ref="B21:D21"/>
    <mergeCell ref="F21:K21"/>
    <mergeCell ref="B22:D22"/>
    <mergeCell ref="F22:L22"/>
    <mergeCell ref="A15:D15"/>
    <mergeCell ref="A16:L16"/>
    <mergeCell ref="F17:L17"/>
    <mergeCell ref="A18:L18"/>
    <mergeCell ref="B19:E19"/>
    <mergeCell ref="F19:K19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" workbookViewId="0">
      <selection activeCell="L31" sqref="L31"/>
    </sheetView>
  </sheetViews>
  <sheetFormatPr baseColWidth="10" defaultRowHeight="15" x14ac:dyDescent="0.25"/>
  <cols>
    <col min="1" max="1" width="3.28515625" customWidth="1"/>
    <col min="2" max="2" width="29.140625" customWidth="1"/>
    <col min="3" max="4" width="7.5703125" customWidth="1"/>
    <col min="5" max="5" width="12.42578125" customWidth="1"/>
    <col min="6" max="6" width="18.28515625" customWidth="1"/>
    <col min="7" max="7" width="9.85546875" customWidth="1"/>
    <col min="8" max="8" width="11.85546875" customWidth="1"/>
    <col min="9" max="9" width="15.42578125" customWidth="1"/>
  </cols>
  <sheetData>
    <row r="1" spans="1:10" ht="20.25" customHeight="1" x14ac:dyDescent="0.25">
      <c r="A1" s="207" t="s">
        <v>246</v>
      </c>
      <c r="B1" s="207"/>
      <c r="C1" s="207"/>
      <c r="D1" s="207"/>
      <c r="E1" s="207"/>
      <c r="F1" s="207"/>
      <c r="G1" s="207"/>
    </row>
    <row r="2" spans="1:10" ht="18.75" x14ac:dyDescent="0.3">
      <c r="A2" s="208" t="s">
        <v>53</v>
      </c>
      <c r="B2" s="208"/>
      <c r="C2" s="208"/>
      <c r="D2" s="208"/>
      <c r="E2" s="208"/>
      <c r="F2" s="208"/>
      <c r="G2" s="208"/>
      <c r="H2" s="208"/>
      <c r="I2" s="208"/>
    </row>
    <row r="3" spans="1:10" ht="18.75" customHeight="1" x14ac:dyDescent="0.3">
      <c r="A3" s="208" t="s">
        <v>247</v>
      </c>
      <c r="B3" s="208"/>
      <c r="C3" s="208"/>
      <c r="D3" s="208"/>
      <c r="E3" s="208"/>
      <c r="F3" s="208"/>
      <c r="G3" s="208"/>
    </row>
    <row r="4" spans="1:10" ht="18.75" x14ac:dyDescent="0.3">
      <c r="A4" s="208" t="s">
        <v>251</v>
      </c>
      <c r="B4" s="208"/>
      <c r="C4" s="208"/>
      <c r="D4" s="208"/>
      <c r="E4" s="208"/>
      <c r="F4" s="208"/>
      <c r="G4" s="208"/>
      <c r="H4" s="117"/>
    </row>
    <row r="5" spans="1:10" ht="9" customHeight="1" x14ac:dyDescent="0.25">
      <c r="H5" s="118"/>
    </row>
    <row r="6" spans="1:10" x14ac:dyDescent="0.25">
      <c r="A6" s="6" t="s">
        <v>0</v>
      </c>
      <c r="B6" s="2" t="s">
        <v>1</v>
      </c>
      <c r="C6" s="2" t="s">
        <v>10</v>
      </c>
      <c r="D6" s="2" t="s">
        <v>81</v>
      </c>
      <c r="E6" s="2" t="s">
        <v>90</v>
      </c>
      <c r="F6" s="2" t="s">
        <v>9</v>
      </c>
      <c r="G6" s="2" t="s">
        <v>2</v>
      </c>
      <c r="H6" s="62" t="s">
        <v>243</v>
      </c>
      <c r="I6" s="129" t="s">
        <v>248</v>
      </c>
      <c r="J6" s="132" t="s">
        <v>252</v>
      </c>
    </row>
    <row r="7" spans="1:10" ht="15.75" x14ac:dyDescent="0.25">
      <c r="A7" s="1">
        <v>1</v>
      </c>
      <c r="B7" s="3" t="s">
        <v>234</v>
      </c>
      <c r="C7" s="14" t="s">
        <v>19</v>
      </c>
      <c r="D7" s="14" t="s">
        <v>85</v>
      </c>
      <c r="E7" s="14">
        <v>1</v>
      </c>
      <c r="F7" s="7" t="s">
        <v>235</v>
      </c>
      <c r="G7" s="119">
        <v>30000</v>
      </c>
      <c r="H7" s="62" t="s">
        <v>112</v>
      </c>
      <c r="I7" s="72">
        <f>G7*12</f>
        <v>360000</v>
      </c>
      <c r="J7" s="72">
        <f>I7*12/100</f>
        <v>43200</v>
      </c>
    </row>
    <row r="8" spans="1:10" ht="15.75" x14ac:dyDescent="0.25">
      <c r="A8" s="1">
        <v>2</v>
      </c>
      <c r="B8" s="3" t="s">
        <v>220</v>
      </c>
      <c r="C8" s="14" t="s">
        <v>20</v>
      </c>
      <c r="D8" s="14" t="s">
        <v>85</v>
      </c>
      <c r="E8" s="14">
        <v>1</v>
      </c>
      <c r="F8" s="7" t="s">
        <v>182</v>
      </c>
      <c r="G8" s="119">
        <v>30000</v>
      </c>
      <c r="H8" s="62" t="s">
        <v>112</v>
      </c>
      <c r="I8" s="72">
        <f t="shared" ref="I8:I33" si="0">G8*12</f>
        <v>360000</v>
      </c>
      <c r="J8" s="72">
        <f t="shared" ref="J8:J34" si="1">I8*12/100</f>
        <v>43200</v>
      </c>
    </row>
    <row r="9" spans="1:10" ht="15.75" x14ac:dyDescent="0.25">
      <c r="A9" s="1">
        <v>3</v>
      </c>
      <c r="B9" s="3" t="s">
        <v>91</v>
      </c>
      <c r="C9" s="14" t="s">
        <v>22</v>
      </c>
      <c r="D9" s="14" t="s">
        <v>85</v>
      </c>
      <c r="E9" s="14">
        <v>1</v>
      </c>
      <c r="F9" s="7" t="s">
        <v>231</v>
      </c>
      <c r="G9" s="119">
        <v>30000</v>
      </c>
      <c r="H9" s="62" t="s">
        <v>112</v>
      </c>
      <c r="I9" s="72">
        <f t="shared" si="0"/>
        <v>360000</v>
      </c>
      <c r="J9" s="72">
        <f t="shared" si="1"/>
        <v>43200</v>
      </c>
    </row>
    <row r="10" spans="1:10" ht="15.75" x14ac:dyDescent="0.25">
      <c r="A10" s="1">
        <v>4</v>
      </c>
      <c r="B10" s="3" t="s">
        <v>24</v>
      </c>
      <c r="C10" s="14" t="s">
        <v>25</v>
      </c>
      <c r="D10" s="14" t="s">
        <v>85</v>
      </c>
      <c r="E10" s="14">
        <v>1</v>
      </c>
      <c r="F10" s="7" t="s">
        <v>26</v>
      </c>
      <c r="G10" s="119">
        <v>30000</v>
      </c>
      <c r="H10" s="62" t="s">
        <v>112</v>
      </c>
      <c r="I10" s="72">
        <f t="shared" si="0"/>
        <v>360000</v>
      </c>
      <c r="J10" s="72">
        <f t="shared" si="1"/>
        <v>43200</v>
      </c>
    </row>
    <row r="11" spans="1:10" ht="15.75" x14ac:dyDescent="0.25">
      <c r="A11" s="1">
        <v>5</v>
      </c>
      <c r="B11" s="3" t="s">
        <v>48</v>
      </c>
      <c r="C11" s="1" t="s">
        <v>27</v>
      </c>
      <c r="D11" s="14" t="s">
        <v>85</v>
      </c>
      <c r="E11" s="1">
        <v>1</v>
      </c>
      <c r="F11" s="7" t="s">
        <v>135</v>
      </c>
      <c r="G11" s="119">
        <v>35000</v>
      </c>
      <c r="H11" s="62" t="s">
        <v>112</v>
      </c>
      <c r="I11" s="72">
        <f t="shared" si="0"/>
        <v>420000</v>
      </c>
      <c r="J11" s="72">
        <f t="shared" si="1"/>
        <v>50400</v>
      </c>
    </row>
    <row r="12" spans="1:10" ht="12.75" customHeight="1" x14ac:dyDescent="0.25">
      <c r="A12" s="1">
        <v>6</v>
      </c>
      <c r="B12" s="22" t="s">
        <v>55</v>
      </c>
      <c r="C12" s="12" t="s">
        <v>28</v>
      </c>
      <c r="D12" s="14" t="s">
        <v>85</v>
      </c>
      <c r="E12" s="12">
        <v>1</v>
      </c>
      <c r="F12" s="21" t="s">
        <v>56</v>
      </c>
      <c r="G12" s="119">
        <v>35000</v>
      </c>
      <c r="H12" s="62" t="s">
        <v>112</v>
      </c>
      <c r="I12" s="72">
        <f t="shared" si="0"/>
        <v>420000</v>
      </c>
      <c r="J12" s="72">
        <f t="shared" si="1"/>
        <v>50400</v>
      </c>
    </row>
    <row r="13" spans="1:10" ht="15.75" x14ac:dyDescent="0.25">
      <c r="A13" s="1">
        <v>7</v>
      </c>
      <c r="B13" s="9" t="s">
        <v>29</v>
      </c>
      <c r="C13" s="14" t="s">
        <v>30</v>
      </c>
      <c r="D13" s="14" t="s">
        <v>85</v>
      </c>
      <c r="E13" s="14">
        <v>1</v>
      </c>
      <c r="F13" s="21" t="s">
        <v>44</v>
      </c>
      <c r="G13" s="119">
        <v>30000</v>
      </c>
      <c r="H13" s="62" t="s">
        <v>112</v>
      </c>
      <c r="I13" s="72">
        <f t="shared" si="0"/>
        <v>360000</v>
      </c>
      <c r="J13" s="72">
        <f t="shared" si="1"/>
        <v>43200</v>
      </c>
    </row>
    <row r="14" spans="1:10" ht="14.25" customHeight="1" x14ac:dyDescent="0.25">
      <c r="A14" s="1">
        <v>8</v>
      </c>
      <c r="B14" s="22" t="s">
        <v>100</v>
      </c>
      <c r="C14" s="23" t="s">
        <v>31</v>
      </c>
      <c r="D14" s="14" t="s">
        <v>85</v>
      </c>
      <c r="E14" s="23">
        <v>1</v>
      </c>
      <c r="F14" s="8" t="s">
        <v>101</v>
      </c>
      <c r="G14" s="11">
        <v>35000</v>
      </c>
      <c r="H14" s="62" t="s">
        <v>112</v>
      </c>
      <c r="I14" s="72">
        <f t="shared" si="0"/>
        <v>420000</v>
      </c>
      <c r="J14" s="72">
        <f t="shared" si="1"/>
        <v>50400</v>
      </c>
    </row>
    <row r="15" spans="1:10" ht="14.25" customHeight="1" x14ac:dyDescent="0.25">
      <c r="A15" s="1">
        <v>9</v>
      </c>
      <c r="B15" s="3" t="s">
        <v>33</v>
      </c>
      <c r="C15" s="14" t="s">
        <v>34</v>
      </c>
      <c r="D15" s="14" t="s">
        <v>88</v>
      </c>
      <c r="E15" s="14">
        <v>1</v>
      </c>
      <c r="F15" s="21" t="s">
        <v>60</v>
      </c>
      <c r="G15" s="119">
        <v>40000</v>
      </c>
      <c r="H15" s="62" t="s">
        <v>112</v>
      </c>
      <c r="I15" s="72">
        <f t="shared" ref="I15:I20" si="2">G15*12</f>
        <v>480000</v>
      </c>
      <c r="J15" s="72">
        <f t="shared" si="1"/>
        <v>57600</v>
      </c>
    </row>
    <row r="16" spans="1:10" ht="14.25" customHeight="1" x14ac:dyDescent="0.25">
      <c r="A16" s="1">
        <v>10</v>
      </c>
      <c r="B16" s="22" t="s">
        <v>236</v>
      </c>
      <c r="C16" s="23" t="s">
        <v>35</v>
      </c>
      <c r="D16" s="23" t="s">
        <v>88</v>
      </c>
      <c r="E16" s="23">
        <v>1</v>
      </c>
      <c r="F16" s="8" t="s">
        <v>237</v>
      </c>
      <c r="G16" s="11">
        <v>40000</v>
      </c>
      <c r="H16" s="62" t="s">
        <v>112</v>
      </c>
      <c r="I16" s="72">
        <f t="shared" si="2"/>
        <v>480000</v>
      </c>
      <c r="J16" s="72">
        <f t="shared" si="1"/>
        <v>57600</v>
      </c>
    </row>
    <row r="17" spans="1:10" ht="14.25" customHeight="1" x14ac:dyDescent="0.25">
      <c r="A17" s="1">
        <v>11</v>
      </c>
      <c r="B17" s="22" t="s">
        <v>98</v>
      </c>
      <c r="C17" s="23" t="s">
        <v>52</v>
      </c>
      <c r="D17" s="23" t="s">
        <v>88</v>
      </c>
      <c r="E17" s="23">
        <v>2</v>
      </c>
      <c r="F17" s="8" t="s">
        <v>131</v>
      </c>
      <c r="G17" s="11">
        <v>70000</v>
      </c>
      <c r="H17" s="62" t="s">
        <v>112</v>
      </c>
      <c r="I17" s="72">
        <f t="shared" si="2"/>
        <v>840000</v>
      </c>
      <c r="J17" s="72">
        <f t="shared" si="1"/>
        <v>100800</v>
      </c>
    </row>
    <row r="18" spans="1:10" ht="14.25" customHeight="1" x14ac:dyDescent="0.25">
      <c r="A18" s="1">
        <v>12</v>
      </c>
      <c r="B18" s="22" t="s">
        <v>238</v>
      </c>
      <c r="C18" s="23" t="s">
        <v>39</v>
      </c>
      <c r="D18" s="23" t="s">
        <v>87</v>
      </c>
      <c r="E18" s="23">
        <v>1</v>
      </c>
      <c r="F18" s="22">
        <v>45999414</v>
      </c>
      <c r="G18" s="11">
        <v>50000</v>
      </c>
      <c r="H18" s="62" t="s">
        <v>112</v>
      </c>
      <c r="I18" s="72">
        <f t="shared" si="2"/>
        <v>600000</v>
      </c>
      <c r="J18" s="72">
        <f t="shared" si="1"/>
        <v>72000</v>
      </c>
    </row>
    <row r="19" spans="1:10" ht="14.25" customHeight="1" x14ac:dyDescent="0.25">
      <c r="A19" s="1">
        <v>13</v>
      </c>
      <c r="B19" s="22" t="s">
        <v>232</v>
      </c>
      <c r="C19" s="23" t="s">
        <v>77</v>
      </c>
      <c r="D19" s="23" t="s">
        <v>89</v>
      </c>
      <c r="E19" s="23">
        <v>2</v>
      </c>
      <c r="F19" s="22" t="s">
        <v>233</v>
      </c>
      <c r="G19" s="11">
        <v>70000</v>
      </c>
      <c r="H19" s="62" t="s">
        <v>112</v>
      </c>
      <c r="I19" s="72">
        <f t="shared" si="2"/>
        <v>840000</v>
      </c>
      <c r="J19" s="72">
        <f t="shared" si="1"/>
        <v>100800</v>
      </c>
    </row>
    <row r="20" spans="1:10" ht="14.25" customHeight="1" x14ac:dyDescent="0.25">
      <c r="A20" s="1">
        <v>14</v>
      </c>
      <c r="B20" s="17" t="s">
        <v>240</v>
      </c>
      <c r="C20" s="12" t="s">
        <v>42</v>
      </c>
      <c r="D20" s="23" t="s">
        <v>89</v>
      </c>
      <c r="E20" s="12">
        <v>2</v>
      </c>
      <c r="F20" s="13" t="s">
        <v>241</v>
      </c>
      <c r="G20" s="11">
        <v>50000</v>
      </c>
      <c r="H20" s="62" t="s">
        <v>112</v>
      </c>
      <c r="I20" s="72">
        <f t="shared" si="2"/>
        <v>600000</v>
      </c>
      <c r="J20" s="72">
        <f t="shared" si="1"/>
        <v>72000</v>
      </c>
    </row>
    <row r="21" spans="1:10" ht="14.25" customHeight="1" x14ac:dyDescent="0.25">
      <c r="A21" s="209" t="s">
        <v>249</v>
      </c>
      <c r="B21" s="210"/>
      <c r="C21" s="210"/>
      <c r="D21" s="210"/>
      <c r="E21" s="210"/>
      <c r="F21" s="210"/>
      <c r="G21" s="210"/>
      <c r="H21" s="211"/>
      <c r="I21" s="73">
        <f>SUM(I7:I20)</f>
        <v>6900000</v>
      </c>
      <c r="J21" s="73">
        <f t="shared" si="1"/>
        <v>828000</v>
      </c>
    </row>
    <row r="22" spans="1:10" ht="14.25" customHeight="1" x14ac:dyDescent="0.25">
      <c r="A22" s="120">
        <v>1</v>
      </c>
      <c r="B22" s="125" t="s">
        <v>119</v>
      </c>
      <c r="C22" s="122" t="s">
        <v>80</v>
      </c>
      <c r="D22" s="122" t="s">
        <v>85</v>
      </c>
      <c r="E22" s="122">
        <v>3</v>
      </c>
      <c r="F22" s="123"/>
      <c r="G22" s="124">
        <v>90000</v>
      </c>
      <c r="H22" s="127"/>
      <c r="I22" s="130">
        <f>G22*12</f>
        <v>1080000</v>
      </c>
      <c r="J22" s="130">
        <f>I22*3/100</f>
        <v>32400</v>
      </c>
    </row>
    <row r="23" spans="1:10" ht="14.25" customHeight="1" x14ac:dyDescent="0.25">
      <c r="A23" s="120">
        <v>2</v>
      </c>
      <c r="B23" s="125" t="s">
        <v>119</v>
      </c>
      <c r="C23" s="122" t="s">
        <v>126</v>
      </c>
      <c r="D23" s="122" t="s">
        <v>88</v>
      </c>
      <c r="E23" s="122">
        <v>1</v>
      </c>
      <c r="F23" s="123"/>
      <c r="G23" s="124">
        <v>30000</v>
      </c>
      <c r="H23" s="127"/>
      <c r="I23" s="130">
        <f t="shared" ref="I23:I26" si="3">G23*12</f>
        <v>360000</v>
      </c>
      <c r="J23" s="130">
        <f t="shared" ref="J23:J27" si="4">I23*3/100</f>
        <v>10800</v>
      </c>
    </row>
    <row r="24" spans="1:10" ht="14.25" customHeight="1" x14ac:dyDescent="0.25">
      <c r="A24" s="120">
        <v>3</v>
      </c>
      <c r="B24" s="125" t="s">
        <v>119</v>
      </c>
      <c r="C24" s="122" t="s">
        <v>37</v>
      </c>
      <c r="D24" s="122" t="s">
        <v>88</v>
      </c>
      <c r="E24" s="122">
        <v>1</v>
      </c>
      <c r="F24" s="123"/>
      <c r="G24" s="124">
        <v>30000</v>
      </c>
      <c r="H24" s="127"/>
      <c r="I24" s="130">
        <f t="shared" si="3"/>
        <v>360000</v>
      </c>
      <c r="J24" s="130">
        <f t="shared" si="4"/>
        <v>10800</v>
      </c>
    </row>
    <row r="25" spans="1:10" ht="14.25" customHeight="1" x14ac:dyDescent="0.25">
      <c r="A25" s="120">
        <v>4</v>
      </c>
      <c r="B25" s="125" t="s">
        <v>119</v>
      </c>
      <c r="C25" s="122" t="s">
        <v>79</v>
      </c>
      <c r="D25" s="122" t="s">
        <v>87</v>
      </c>
      <c r="E25" s="122">
        <v>1</v>
      </c>
      <c r="F25" s="123"/>
      <c r="G25" s="124">
        <v>30000</v>
      </c>
      <c r="H25" s="127"/>
      <c r="I25" s="130">
        <f t="shared" si="3"/>
        <v>360000</v>
      </c>
      <c r="J25" s="130">
        <f t="shared" si="4"/>
        <v>10800</v>
      </c>
    </row>
    <row r="26" spans="1:10" ht="14.25" customHeight="1" x14ac:dyDescent="0.25">
      <c r="A26" s="120">
        <v>5</v>
      </c>
      <c r="B26" s="125" t="s">
        <v>119</v>
      </c>
      <c r="C26" s="122" t="s">
        <v>40</v>
      </c>
      <c r="D26" s="122" t="s">
        <v>87</v>
      </c>
      <c r="E26" s="122">
        <v>1</v>
      </c>
      <c r="F26" s="123"/>
      <c r="G26" s="124">
        <v>30000</v>
      </c>
      <c r="H26" s="127"/>
      <c r="I26" s="130">
        <f t="shared" si="3"/>
        <v>360000</v>
      </c>
      <c r="J26" s="130">
        <f t="shared" si="4"/>
        <v>10800</v>
      </c>
    </row>
    <row r="27" spans="1:10" ht="14.25" customHeight="1" x14ac:dyDescent="0.25">
      <c r="A27" s="212" t="s">
        <v>250</v>
      </c>
      <c r="B27" s="213"/>
      <c r="C27" s="213"/>
      <c r="D27" s="213"/>
      <c r="E27" s="213"/>
      <c r="F27" s="213"/>
      <c r="G27" s="213"/>
      <c r="H27" s="214"/>
      <c r="I27" s="131">
        <f>SUM(I22:I26)</f>
        <v>2520000</v>
      </c>
      <c r="J27" s="131">
        <f t="shared" si="4"/>
        <v>75600</v>
      </c>
    </row>
    <row r="28" spans="1:10" ht="14.25" customHeight="1" x14ac:dyDescent="0.25">
      <c r="A28" s="1">
        <v>1</v>
      </c>
      <c r="B28" s="22" t="s">
        <v>71</v>
      </c>
      <c r="C28" s="23" t="s">
        <v>72</v>
      </c>
      <c r="D28" s="14" t="s">
        <v>85</v>
      </c>
      <c r="E28" s="23">
        <v>3</v>
      </c>
      <c r="F28" s="8"/>
      <c r="G28" s="11">
        <v>70000</v>
      </c>
      <c r="H28" s="65" t="s">
        <v>242</v>
      </c>
      <c r="I28" s="72">
        <f t="shared" si="0"/>
        <v>840000</v>
      </c>
      <c r="J28" s="72">
        <f t="shared" si="1"/>
        <v>100800</v>
      </c>
    </row>
    <row r="29" spans="1:10" ht="14.25" customHeight="1" x14ac:dyDescent="0.25">
      <c r="A29" s="1">
        <v>2</v>
      </c>
      <c r="B29" s="17" t="s">
        <v>61</v>
      </c>
      <c r="C29" s="12" t="s">
        <v>43</v>
      </c>
      <c r="D29" s="23" t="s">
        <v>89</v>
      </c>
      <c r="E29" s="12">
        <v>3</v>
      </c>
      <c r="F29" s="13" t="s">
        <v>62</v>
      </c>
      <c r="G29" s="11">
        <v>90000</v>
      </c>
      <c r="H29" s="65" t="s">
        <v>242</v>
      </c>
      <c r="I29" s="72">
        <f>G29*12</f>
        <v>1080000</v>
      </c>
      <c r="J29" s="72">
        <f t="shared" si="1"/>
        <v>129600</v>
      </c>
    </row>
    <row r="30" spans="1:10" ht="15.75" customHeight="1" x14ac:dyDescent="0.25">
      <c r="A30" s="1">
        <v>3</v>
      </c>
      <c r="B30" s="22" t="s">
        <v>74</v>
      </c>
      <c r="C30" s="23" t="s">
        <v>32</v>
      </c>
      <c r="D30" s="23" t="s">
        <v>88</v>
      </c>
      <c r="E30" s="23">
        <v>2</v>
      </c>
      <c r="F30" s="8" t="s">
        <v>75</v>
      </c>
      <c r="G30" s="11">
        <v>70000</v>
      </c>
      <c r="H30" s="126" t="s">
        <v>121</v>
      </c>
      <c r="I30" s="72">
        <f t="shared" si="0"/>
        <v>840000</v>
      </c>
      <c r="J30" s="72">
        <f t="shared" si="1"/>
        <v>100800</v>
      </c>
    </row>
    <row r="31" spans="1:10" ht="15" customHeight="1" x14ac:dyDescent="0.25">
      <c r="A31" s="1">
        <v>4</v>
      </c>
      <c r="B31" s="22" t="s">
        <v>66</v>
      </c>
      <c r="C31" s="23" t="s">
        <v>68</v>
      </c>
      <c r="D31" s="23" t="s">
        <v>87</v>
      </c>
      <c r="E31" s="23">
        <v>2</v>
      </c>
      <c r="F31" s="8" t="s">
        <v>67</v>
      </c>
      <c r="G31" s="11">
        <v>70000</v>
      </c>
      <c r="H31" s="126" t="s">
        <v>121</v>
      </c>
      <c r="I31" s="72">
        <f t="shared" si="0"/>
        <v>840000</v>
      </c>
      <c r="J31" s="72">
        <f t="shared" si="1"/>
        <v>100800</v>
      </c>
    </row>
    <row r="32" spans="1:10" ht="15" customHeight="1" x14ac:dyDescent="0.25">
      <c r="A32" s="209" t="s">
        <v>253</v>
      </c>
      <c r="B32" s="210"/>
      <c r="C32" s="210"/>
      <c r="D32" s="210"/>
      <c r="E32" s="210"/>
      <c r="F32" s="210"/>
      <c r="G32" s="210"/>
      <c r="H32" s="211"/>
      <c r="I32" s="73">
        <f>SUM(I28:I31)</f>
        <v>3600000</v>
      </c>
      <c r="J32" s="73">
        <f>SUM(J28:J31)</f>
        <v>432000</v>
      </c>
    </row>
    <row r="33" spans="1:13" ht="15.75" customHeight="1" x14ac:dyDescent="0.25">
      <c r="A33" s="1">
        <v>1</v>
      </c>
      <c r="B33" s="22" t="s">
        <v>122</v>
      </c>
      <c r="C33" s="23" t="s">
        <v>70</v>
      </c>
      <c r="D33" s="23" t="s">
        <v>87</v>
      </c>
      <c r="E33" s="23">
        <v>2</v>
      </c>
      <c r="F33" s="8" t="s">
        <v>103</v>
      </c>
      <c r="G33" s="11">
        <v>90000</v>
      </c>
      <c r="H33" s="126" t="s">
        <v>124</v>
      </c>
      <c r="I33" s="72">
        <f t="shared" si="0"/>
        <v>1080000</v>
      </c>
      <c r="J33" s="72">
        <f t="shared" si="1"/>
        <v>129600</v>
      </c>
    </row>
    <row r="34" spans="1:13" ht="15.75" customHeight="1" x14ac:dyDescent="0.25">
      <c r="A34" s="1">
        <v>2</v>
      </c>
      <c r="B34" s="22" t="s">
        <v>125</v>
      </c>
      <c r="C34" s="23" t="s">
        <v>92</v>
      </c>
      <c r="D34" s="23" t="s">
        <v>89</v>
      </c>
      <c r="E34" s="23">
        <v>3</v>
      </c>
      <c r="F34" s="22" t="s">
        <v>105</v>
      </c>
      <c r="G34" s="11">
        <v>90000</v>
      </c>
      <c r="H34" s="126" t="s">
        <v>124</v>
      </c>
      <c r="I34" s="72">
        <f>G34*12</f>
        <v>1080000</v>
      </c>
      <c r="J34" s="72">
        <f t="shared" si="1"/>
        <v>129600</v>
      </c>
    </row>
    <row r="35" spans="1:13" ht="15.75" customHeight="1" x14ac:dyDescent="0.25">
      <c r="A35" s="209" t="s">
        <v>254</v>
      </c>
      <c r="B35" s="210"/>
      <c r="C35" s="210"/>
      <c r="D35" s="210"/>
      <c r="E35" s="210"/>
      <c r="F35" s="210"/>
      <c r="G35" s="210"/>
      <c r="H35" s="211"/>
      <c r="I35" s="73">
        <f>SUM(I33:I34)</f>
        <v>2160000</v>
      </c>
      <c r="J35" s="73">
        <f>SUM(J33:J34)</f>
        <v>259200</v>
      </c>
    </row>
    <row r="36" spans="1:13" ht="13.5" customHeight="1" x14ac:dyDescent="0.25">
      <c r="A36" s="120">
        <v>1</v>
      </c>
      <c r="B36" s="121" t="s">
        <v>239</v>
      </c>
      <c r="C36" s="122" t="s">
        <v>41</v>
      </c>
      <c r="D36" s="122" t="s">
        <v>87</v>
      </c>
      <c r="E36" s="122">
        <v>1</v>
      </c>
      <c r="F36" s="121" t="s">
        <v>51</v>
      </c>
      <c r="G36" s="124">
        <v>30000</v>
      </c>
      <c r="H36" s="128" t="s">
        <v>244</v>
      </c>
      <c r="I36" s="131">
        <f t="shared" ref="I36" si="5">G36*12</f>
        <v>360000</v>
      </c>
      <c r="J36" s="131">
        <f t="shared" ref="J36" si="6">I36*3/100</f>
        <v>10800</v>
      </c>
    </row>
    <row r="37" spans="1:13" ht="13.5" customHeight="1" x14ac:dyDescent="0.25">
      <c r="A37" s="215" t="s">
        <v>255</v>
      </c>
      <c r="B37" s="215"/>
      <c r="C37" s="215"/>
      <c r="D37" s="215"/>
      <c r="E37" s="215"/>
      <c r="F37" s="215"/>
      <c r="G37" s="215"/>
      <c r="H37" s="215"/>
      <c r="I37" s="131"/>
      <c r="J37" s="131">
        <f>J21+J27+J36</f>
        <v>914400</v>
      </c>
    </row>
    <row r="38" spans="1:13" ht="13.5" customHeight="1" x14ac:dyDescent="0.25">
      <c r="A38" s="20"/>
    </row>
    <row r="39" spans="1:13" ht="14.25" customHeight="1" x14ac:dyDescent="0.25">
      <c r="A39" s="20"/>
    </row>
    <row r="40" spans="1:13" ht="14.25" customHeight="1" x14ac:dyDescent="0.25">
      <c r="A40" s="20"/>
    </row>
    <row r="41" spans="1:13" ht="17.25" customHeight="1" x14ac:dyDescent="0.25">
      <c r="A41" s="29"/>
      <c r="B41" s="30"/>
      <c r="C41" s="31"/>
      <c r="D41" s="31"/>
      <c r="E41" s="31"/>
      <c r="F41" s="32"/>
      <c r="G41" s="33"/>
      <c r="H41" s="20"/>
    </row>
    <row r="42" spans="1:13" ht="15" customHeight="1" x14ac:dyDescent="0.25"/>
    <row r="43" spans="1:13" ht="15.75" customHeight="1" x14ac:dyDescent="0.25">
      <c r="A43" s="34"/>
      <c r="B43" s="35"/>
      <c r="C43" s="36"/>
      <c r="D43" s="36"/>
      <c r="E43" s="36"/>
      <c r="F43" s="37"/>
      <c r="G43" s="38"/>
      <c r="H43" s="36"/>
      <c r="I43" s="39"/>
      <c r="J43" s="40"/>
      <c r="K43" s="41"/>
      <c r="L43" s="42"/>
      <c r="M43" s="20"/>
    </row>
    <row r="44" spans="1:13" ht="15.75" customHeight="1" x14ac:dyDescent="0.25">
      <c r="A44" s="34"/>
      <c r="B44" s="35"/>
      <c r="C44" s="36"/>
      <c r="D44" s="36"/>
      <c r="E44" s="36"/>
      <c r="F44" s="43"/>
      <c r="G44" s="38"/>
      <c r="H44" s="36"/>
      <c r="I44" s="44"/>
      <c r="J44" s="36"/>
      <c r="K44" s="45"/>
      <c r="L44" s="37"/>
      <c r="M44" s="38"/>
    </row>
    <row r="45" spans="1:13" ht="15.75" customHeight="1" x14ac:dyDescent="0.25">
      <c r="A45" s="34"/>
      <c r="B45" s="35"/>
      <c r="C45" s="36"/>
      <c r="D45" s="36"/>
      <c r="E45" s="36"/>
      <c r="F45" s="43"/>
      <c r="G45" s="38"/>
      <c r="H45" s="36"/>
      <c r="I45" s="44"/>
      <c r="J45" s="36"/>
      <c r="K45" s="36"/>
      <c r="L45" s="37"/>
      <c r="M45" s="38"/>
    </row>
    <row r="46" spans="1:13" ht="15.75" customHeight="1" x14ac:dyDescent="0.25">
      <c r="A46" s="34"/>
      <c r="B46" s="35"/>
      <c r="C46" s="36"/>
      <c r="D46" s="36"/>
      <c r="E46" s="36"/>
      <c r="F46" s="43"/>
      <c r="G46" s="38"/>
      <c r="H46" s="36"/>
      <c r="I46" s="44"/>
      <c r="J46" s="36"/>
      <c r="K46" s="45"/>
      <c r="L46" s="37"/>
      <c r="M46" s="38"/>
    </row>
    <row r="47" spans="1:13" ht="15.75" customHeight="1" x14ac:dyDescent="0.25">
      <c r="A47" s="34"/>
      <c r="B47" s="35"/>
      <c r="C47" s="36"/>
      <c r="D47" s="36"/>
      <c r="E47" s="36"/>
      <c r="F47" s="43"/>
      <c r="G47" s="38"/>
      <c r="H47" s="36"/>
      <c r="I47" s="44"/>
      <c r="J47" s="36"/>
      <c r="K47" s="45"/>
      <c r="L47" s="45"/>
      <c r="M47" s="38"/>
    </row>
    <row r="48" spans="1:13" ht="15.75" customHeight="1" x14ac:dyDescent="0.25">
      <c r="A48" s="34"/>
      <c r="B48" s="35"/>
      <c r="C48" s="36"/>
      <c r="D48" s="36"/>
      <c r="E48" s="36"/>
      <c r="F48" s="43"/>
      <c r="G48" s="38"/>
      <c r="H48" s="36"/>
      <c r="I48" s="44"/>
      <c r="J48" s="36"/>
      <c r="K48" s="36"/>
      <c r="L48" s="37"/>
      <c r="M48" s="38"/>
    </row>
    <row r="49" spans="1:13" ht="15.75" customHeight="1" x14ac:dyDescent="0.25">
      <c r="A49" s="46"/>
      <c r="B49" s="47"/>
      <c r="C49" s="48"/>
      <c r="D49" s="48"/>
      <c r="E49" s="48"/>
      <c r="F49" s="49"/>
      <c r="G49" s="50"/>
      <c r="H49" s="48"/>
      <c r="I49" s="51"/>
      <c r="J49" s="48"/>
      <c r="K49" s="52"/>
      <c r="L49" s="53"/>
      <c r="M49" s="50"/>
    </row>
    <row r="50" spans="1:13" ht="15.75" x14ac:dyDescent="0.25">
      <c r="A50" s="34"/>
      <c r="B50" s="54"/>
      <c r="C50" s="36"/>
      <c r="D50" s="36"/>
      <c r="E50" s="36"/>
      <c r="F50" s="43"/>
      <c r="G50" s="38"/>
      <c r="H50" s="36"/>
      <c r="I50" s="43"/>
      <c r="J50" s="37"/>
      <c r="K50" s="36"/>
      <c r="L50" s="37"/>
      <c r="M50" s="38"/>
    </row>
    <row r="51" spans="1:13" ht="15.75" x14ac:dyDescent="0.25">
      <c r="A51" s="34"/>
      <c r="B51" s="54"/>
      <c r="C51" s="36"/>
      <c r="D51" s="36"/>
      <c r="E51" s="36"/>
      <c r="F51" s="43"/>
      <c r="G51" s="38"/>
      <c r="H51" s="36"/>
      <c r="I51" s="36"/>
      <c r="J51" s="55"/>
      <c r="K51" s="45"/>
      <c r="L51" s="41"/>
      <c r="M51" s="38"/>
    </row>
    <row r="52" spans="1:13" x14ac:dyDescent="0.25">
      <c r="A52" s="206"/>
      <c r="B52" s="206"/>
      <c r="C52" s="206"/>
      <c r="D52" s="206"/>
      <c r="E52" s="206"/>
      <c r="F52" s="206"/>
      <c r="G52" s="206"/>
      <c r="H52" s="56"/>
      <c r="I52" s="57"/>
      <c r="J52" s="56"/>
      <c r="K52" s="28"/>
      <c r="L52" s="28"/>
      <c r="M52" s="18"/>
    </row>
  </sheetData>
  <mergeCells count="10">
    <mergeCell ref="A1:G1"/>
    <mergeCell ref="A2:I2"/>
    <mergeCell ref="A3:G3"/>
    <mergeCell ref="A4:G4"/>
    <mergeCell ref="A52:G52"/>
    <mergeCell ref="A21:H21"/>
    <mergeCell ref="A27:H27"/>
    <mergeCell ref="A32:H32"/>
    <mergeCell ref="A35:H35"/>
    <mergeCell ref="A37:H37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8" sqref="F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" customWidth="1"/>
    <col min="12" max="12" width="11.140625" customWidth="1"/>
  </cols>
  <sheetData>
    <row r="1" spans="1:18" ht="20.25" customHeight="1" x14ac:dyDescent="0.25">
      <c r="A1" s="207" t="s">
        <v>284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44" t="s">
        <v>17</v>
      </c>
      <c r="E4" s="144"/>
      <c r="F4" s="144"/>
      <c r="G4" s="144"/>
      <c r="H4" s="144" t="s">
        <v>16</v>
      </c>
      <c r="I4" s="144"/>
      <c r="J4" s="144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46">
        <v>30000</v>
      </c>
      <c r="F7" s="146">
        <v>102000</v>
      </c>
      <c r="G7" s="146">
        <v>42000</v>
      </c>
      <c r="H7" s="148"/>
      <c r="I7" s="146">
        <v>30000</v>
      </c>
      <c r="J7" s="11">
        <f>SUM(H7:I7)</f>
        <v>30000</v>
      </c>
      <c r="K7" s="134"/>
      <c r="L7" s="154">
        <v>43878</v>
      </c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46">
        <v>30000</v>
      </c>
      <c r="F8" s="146">
        <v>99000</v>
      </c>
      <c r="G8" s="146">
        <v>39000</v>
      </c>
      <c r="H8" s="148">
        <v>30000</v>
      </c>
      <c r="I8" s="76"/>
      <c r="J8" s="11">
        <f t="shared" ref="J8:J14" si="0">SUM(H8:I8)</f>
        <v>30000</v>
      </c>
      <c r="K8" s="134" t="s">
        <v>285</v>
      </c>
      <c r="L8" s="78" t="s">
        <v>133</v>
      </c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46">
        <v>30000</v>
      </c>
      <c r="F9" s="146">
        <v>76100</v>
      </c>
      <c r="G9" s="146">
        <v>45000</v>
      </c>
      <c r="H9" s="148"/>
      <c r="I9" s="146"/>
      <c r="J9" s="11">
        <f t="shared" si="0"/>
        <v>0</v>
      </c>
      <c r="K9" s="82"/>
      <c r="L9" s="147"/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46">
        <v>35000</v>
      </c>
      <c r="F10" s="146">
        <v>80500</v>
      </c>
      <c r="G10" s="146">
        <v>10500</v>
      </c>
      <c r="H10" s="148">
        <v>35000</v>
      </c>
      <c r="I10" s="146"/>
      <c r="J10" s="11">
        <f t="shared" si="0"/>
        <v>35000</v>
      </c>
      <c r="K10" s="134" t="s">
        <v>286</v>
      </c>
      <c r="L10" s="78" t="s">
        <v>133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46">
        <v>30000</v>
      </c>
      <c r="F11" s="146">
        <v>228500</v>
      </c>
      <c r="G11" s="146">
        <v>45000</v>
      </c>
      <c r="H11" s="148"/>
      <c r="I11" s="76"/>
      <c r="J11" s="11">
        <f t="shared" si="0"/>
        <v>0</v>
      </c>
      <c r="K11" s="134"/>
      <c r="L11" s="78"/>
      <c r="N11" s="79"/>
    </row>
    <row r="12" spans="1:18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46">
        <v>40000</v>
      </c>
      <c r="F12" s="146"/>
      <c r="G12" s="146"/>
      <c r="H12" s="148"/>
      <c r="I12" s="76"/>
      <c r="J12" s="11">
        <f t="shared" si="0"/>
        <v>0</v>
      </c>
      <c r="K12" s="134"/>
      <c r="L12" s="1"/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46">
        <v>59200</v>
      </c>
      <c r="F13" s="146">
        <v>63500</v>
      </c>
      <c r="G13" s="76"/>
      <c r="H13" s="148"/>
      <c r="I13" s="76"/>
      <c r="J13" s="11">
        <f t="shared" si="0"/>
        <v>0</v>
      </c>
      <c r="K13" s="134"/>
      <c r="L13" s="1"/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46">
        <v>59200</v>
      </c>
      <c r="F14" s="146">
        <v>482100</v>
      </c>
      <c r="G14" s="146"/>
      <c r="H14" s="148"/>
      <c r="I14" s="76"/>
      <c r="J14" s="11">
        <f t="shared" si="0"/>
        <v>0</v>
      </c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1131700</v>
      </c>
      <c r="G15" s="75">
        <f t="shared" si="1"/>
        <v>181500</v>
      </c>
      <c r="H15" s="75">
        <f t="shared" si="1"/>
        <v>65000</v>
      </c>
      <c r="I15" s="75">
        <f t="shared" si="1"/>
        <v>30000</v>
      </c>
      <c r="J15" s="75">
        <f t="shared" si="1"/>
        <v>95000</v>
      </c>
      <c r="K15" s="81" t="s">
        <v>287</v>
      </c>
      <c r="L15" s="145" t="s">
        <v>176</v>
      </c>
    </row>
    <row r="16" spans="1:18" ht="3.75" customHeight="1" x14ac:dyDescent="0.25">
      <c r="A16" s="221" t="s">
        <v>288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1:12" ht="15.75" x14ac:dyDescent="0.25">
      <c r="A18" s="1">
        <v>1</v>
      </c>
      <c r="B18" s="3" t="s">
        <v>220</v>
      </c>
      <c r="C18" s="14" t="s">
        <v>20</v>
      </c>
      <c r="D18" s="7" t="s">
        <v>182</v>
      </c>
      <c r="E18" s="153">
        <v>30000</v>
      </c>
      <c r="F18" s="153">
        <v>102000</v>
      </c>
      <c r="G18" s="153">
        <v>42000</v>
      </c>
      <c r="H18" s="153"/>
      <c r="I18" s="153">
        <v>30000</v>
      </c>
      <c r="J18" s="11">
        <f t="shared" ref="J18" si="2">SUM(H18:I18)</f>
        <v>30000</v>
      </c>
      <c r="K18" s="134"/>
      <c r="L18" s="154">
        <v>43878</v>
      </c>
    </row>
    <row r="19" spans="1:12" x14ac:dyDescent="0.25">
      <c r="A19" s="235" t="s">
        <v>290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</row>
    <row r="21" spans="1:12" x14ac:dyDescent="0.25">
      <c r="E21" s="79"/>
    </row>
    <row r="23" spans="1:12" x14ac:dyDescent="0.25">
      <c r="H23" s="79"/>
    </row>
  </sheetData>
  <mergeCells count="10">
    <mergeCell ref="A19:L19"/>
    <mergeCell ref="A15:D15"/>
    <mergeCell ref="A16:L16"/>
    <mergeCell ref="M7:R7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207" t="s">
        <v>289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50" t="s">
        <v>17</v>
      </c>
      <c r="E4" s="150"/>
      <c r="F4" s="150"/>
      <c r="G4" s="150"/>
      <c r="H4" s="150" t="s">
        <v>16</v>
      </c>
      <c r="I4" s="150"/>
      <c r="J4" s="150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52">
        <v>30000</v>
      </c>
      <c r="F7" s="152">
        <v>135000</v>
      </c>
      <c r="G7" s="152">
        <v>45000</v>
      </c>
      <c r="H7" s="157"/>
      <c r="I7" s="152"/>
      <c r="J7" s="11">
        <f>SUM(H7:I7)</f>
        <v>0</v>
      </c>
      <c r="K7" s="134"/>
      <c r="L7" s="78"/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52">
        <v>30000</v>
      </c>
      <c r="F8" s="152">
        <v>99000</v>
      </c>
      <c r="G8" s="152">
        <v>39000</v>
      </c>
      <c r="H8" s="157"/>
      <c r="I8" s="76"/>
      <c r="J8" s="11">
        <f t="shared" ref="J8:J14" si="0">SUM(H8:I8)</f>
        <v>0</v>
      </c>
      <c r="K8" s="134"/>
      <c r="L8" s="78"/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152">
        <v>30000</v>
      </c>
      <c r="F9" s="152">
        <v>109100</v>
      </c>
      <c r="G9" s="152">
        <v>48000</v>
      </c>
      <c r="H9" s="157"/>
      <c r="I9" s="152"/>
      <c r="J9" s="11">
        <f t="shared" si="0"/>
        <v>0</v>
      </c>
      <c r="K9" s="82"/>
      <c r="L9" s="147"/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52">
        <v>35000</v>
      </c>
      <c r="F10" s="152">
        <v>80500</v>
      </c>
      <c r="G10" s="152">
        <v>10500</v>
      </c>
      <c r="H10" s="157">
        <v>35000</v>
      </c>
      <c r="I10" s="152"/>
      <c r="J10" s="11">
        <f t="shared" si="0"/>
        <v>35000</v>
      </c>
      <c r="K10" s="134" t="s">
        <v>291</v>
      </c>
      <c r="L10" s="78" t="s">
        <v>133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52">
        <v>30000</v>
      </c>
      <c r="F11" s="152">
        <v>261500</v>
      </c>
      <c r="G11" s="152">
        <v>48000</v>
      </c>
      <c r="H11" s="157"/>
      <c r="I11" s="76"/>
      <c r="J11" s="11">
        <f t="shared" si="0"/>
        <v>0</v>
      </c>
      <c r="K11" s="134"/>
      <c r="L11" s="78"/>
      <c r="N11" s="79"/>
    </row>
    <row r="12" spans="1:18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52">
        <v>40000</v>
      </c>
      <c r="F12" s="152">
        <v>44000</v>
      </c>
      <c r="G12" s="152">
        <v>4000</v>
      </c>
      <c r="H12" s="157">
        <v>40000</v>
      </c>
      <c r="I12" s="76">
        <v>40000</v>
      </c>
      <c r="J12" s="11">
        <f t="shared" si="0"/>
        <v>80000</v>
      </c>
      <c r="K12" s="78" t="s">
        <v>293</v>
      </c>
      <c r="L12" s="78" t="s">
        <v>292</v>
      </c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52">
        <v>59200</v>
      </c>
      <c r="F13" s="152">
        <v>122700</v>
      </c>
      <c r="G13" s="76"/>
      <c r="H13" s="157"/>
      <c r="I13" s="76">
        <v>121500</v>
      </c>
      <c r="J13" s="11">
        <f t="shared" si="0"/>
        <v>121500</v>
      </c>
      <c r="K13" s="134"/>
      <c r="L13" s="78" t="s">
        <v>294</v>
      </c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52">
        <v>59200</v>
      </c>
      <c r="F14" s="152">
        <v>541300</v>
      </c>
      <c r="G14" s="152"/>
      <c r="H14" s="157"/>
      <c r="I14" s="76"/>
      <c r="J14" s="11">
        <f t="shared" si="0"/>
        <v>0</v>
      </c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1393100</v>
      </c>
      <c r="G15" s="75">
        <f t="shared" si="1"/>
        <v>194500</v>
      </c>
      <c r="H15" s="75">
        <f t="shared" si="1"/>
        <v>75000</v>
      </c>
      <c r="I15" s="77">
        <f t="shared" si="1"/>
        <v>161500</v>
      </c>
      <c r="J15" s="75">
        <f t="shared" si="1"/>
        <v>236500</v>
      </c>
      <c r="K15" s="81" t="s">
        <v>295</v>
      </c>
      <c r="L15" s="151" t="s">
        <v>176</v>
      </c>
    </row>
    <row r="16" spans="1:18" ht="3.75" customHeight="1" x14ac:dyDescent="0.25">
      <c r="A16" s="221" t="s">
        <v>288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5:8" x14ac:dyDescent="0.25">
      <c r="F18" s="79"/>
    </row>
    <row r="19" spans="5:8" x14ac:dyDescent="0.25">
      <c r="F19" s="79"/>
      <c r="H19" s="79"/>
    </row>
    <row r="20" spans="5:8" x14ac:dyDescent="0.25">
      <c r="F20" s="79"/>
      <c r="H20" s="79"/>
    </row>
    <row r="22" spans="5:8" x14ac:dyDescent="0.25">
      <c r="E22" s="79"/>
    </row>
  </sheetData>
  <mergeCells count="9">
    <mergeCell ref="M7:R7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207" t="s">
        <v>296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55" t="s">
        <v>17</v>
      </c>
      <c r="E4" s="155"/>
      <c r="F4" s="155"/>
      <c r="G4" s="155"/>
      <c r="H4" s="155" t="s">
        <v>16</v>
      </c>
      <c r="I4" s="155"/>
      <c r="J4" s="155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57">
        <v>30000</v>
      </c>
      <c r="F7" s="157">
        <v>150000</v>
      </c>
      <c r="G7" s="157">
        <v>60000</v>
      </c>
      <c r="H7" s="161"/>
      <c r="I7" s="158">
        <v>30000</v>
      </c>
      <c r="J7" s="11">
        <f>SUM(H7:I7)</f>
        <v>30000</v>
      </c>
      <c r="K7" s="134"/>
      <c r="L7" s="78" t="s">
        <v>299</v>
      </c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57">
        <v>30000</v>
      </c>
      <c r="F8" s="157">
        <v>132000</v>
      </c>
      <c r="G8" s="157">
        <v>72000</v>
      </c>
      <c r="H8" s="161">
        <v>30000</v>
      </c>
      <c r="I8" s="158">
        <v>30000</v>
      </c>
      <c r="J8" s="11">
        <f t="shared" ref="J8:J12" si="0">SUM(H8:I8)</f>
        <v>60000</v>
      </c>
      <c r="K8" s="134" t="s">
        <v>301</v>
      </c>
      <c r="L8" s="78" t="s">
        <v>300</v>
      </c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298</v>
      </c>
      <c r="E9" s="157">
        <v>30000</v>
      </c>
      <c r="F9" s="157">
        <v>142100</v>
      </c>
      <c r="G9" s="157">
        <v>51000</v>
      </c>
      <c r="H9" s="161"/>
      <c r="I9" s="157">
        <v>30000</v>
      </c>
      <c r="J9" s="11">
        <f t="shared" si="0"/>
        <v>30000</v>
      </c>
      <c r="K9" s="82"/>
      <c r="L9" s="147" t="s">
        <v>297</v>
      </c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57">
        <v>35000</v>
      </c>
      <c r="F10" s="157">
        <v>80500</v>
      </c>
      <c r="G10" s="157">
        <v>10500</v>
      </c>
      <c r="H10" s="161">
        <v>35000</v>
      </c>
      <c r="I10" s="157"/>
      <c r="J10" s="11">
        <f t="shared" si="0"/>
        <v>35000</v>
      </c>
      <c r="K10" s="134" t="s">
        <v>302</v>
      </c>
      <c r="L10" s="78" t="s">
        <v>133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57">
        <v>30000</v>
      </c>
      <c r="F11" s="157">
        <v>294500</v>
      </c>
      <c r="G11" s="157">
        <v>51000</v>
      </c>
      <c r="H11" s="161"/>
      <c r="I11" s="76"/>
      <c r="J11" s="11">
        <f t="shared" si="0"/>
        <v>0</v>
      </c>
      <c r="K11" s="134"/>
      <c r="L11" s="78"/>
      <c r="N11" s="79"/>
    </row>
    <row r="12" spans="1:18" ht="18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57">
        <v>40000</v>
      </c>
      <c r="F12" s="157"/>
      <c r="G12" s="157"/>
      <c r="H12" s="161">
        <v>40000</v>
      </c>
      <c r="I12" s="76"/>
      <c r="J12" s="11">
        <f t="shared" si="0"/>
        <v>40000</v>
      </c>
      <c r="K12" s="134" t="s">
        <v>303</v>
      </c>
      <c r="L12" s="163" t="s">
        <v>201</v>
      </c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57">
        <v>59200</v>
      </c>
      <c r="F13" s="157">
        <v>60400</v>
      </c>
      <c r="G13" s="76"/>
      <c r="H13" s="161"/>
      <c r="I13" s="76"/>
      <c r="J13" s="11"/>
      <c r="K13" s="134"/>
      <c r="L13" s="78"/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57">
        <v>59200</v>
      </c>
      <c r="F14" s="157">
        <v>600500</v>
      </c>
      <c r="G14" s="157"/>
      <c r="H14" s="161"/>
      <c r="I14" s="76"/>
      <c r="J14" s="11"/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1460000</v>
      </c>
      <c r="G15" s="75">
        <f t="shared" si="1"/>
        <v>244500</v>
      </c>
      <c r="H15" s="75">
        <f t="shared" si="1"/>
        <v>105000</v>
      </c>
      <c r="I15" s="75">
        <f t="shared" si="1"/>
        <v>90000</v>
      </c>
      <c r="J15" s="75">
        <f t="shared" si="1"/>
        <v>195000</v>
      </c>
      <c r="K15" s="81" t="s">
        <v>301</v>
      </c>
      <c r="L15" s="156" t="s">
        <v>176</v>
      </c>
    </row>
    <row r="16" spans="1:18" ht="3.75" customHeight="1" x14ac:dyDescent="0.25">
      <c r="A16" s="221" t="s">
        <v>288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5:8" x14ac:dyDescent="0.25">
      <c r="F18" s="79"/>
    </row>
    <row r="19" spans="5:8" x14ac:dyDescent="0.25">
      <c r="F19" s="79"/>
      <c r="G19" s="79"/>
      <c r="H19" s="79"/>
    </row>
    <row r="20" spans="5:8" x14ac:dyDescent="0.25">
      <c r="F20" s="79"/>
      <c r="H20" s="79"/>
    </row>
    <row r="22" spans="5:8" x14ac:dyDescent="0.25">
      <c r="E22" s="79"/>
    </row>
  </sheetData>
  <mergeCells count="9">
    <mergeCell ref="M7:R7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A16" sqref="A16: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207" t="s">
        <v>304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59" t="s">
        <v>17</v>
      </c>
      <c r="E4" s="159"/>
      <c r="F4" s="159"/>
      <c r="G4" s="159"/>
      <c r="H4" s="159" t="s">
        <v>16</v>
      </c>
      <c r="I4" s="159"/>
      <c r="J4" s="159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61">
        <v>30000</v>
      </c>
      <c r="F7" s="161">
        <v>153000</v>
      </c>
      <c r="G7" s="161">
        <v>63000</v>
      </c>
      <c r="H7" s="162"/>
      <c r="I7" s="161"/>
      <c r="J7" s="11">
        <f>SUM(H7:I7)</f>
        <v>0</v>
      </c>
      <c r="K7" s="134"/>
      <c r="L7" s="78"/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61">
        <v>30000</v>
      </c>
      <c r="F8" s="161">
        <v>102000</v>
      </c>
      <c r="G8" s="161">
        <v>72000</v>
      </c>
      <c r="H8" s="162">
        <v>30000</v>
      </c>
      <c r="I8" s="161"/>
      <c r="J8" s="11">
        <f t="shared" ref="J8:J14" si="0">SUM(H8:I8)</f>
        <v>30000</v>
      </c>
      <c r="K8" s="134" t="s">
        <v>305</v>
      </c>
      <c r="L8" s="78" t="s">
        <v>133</v>
      </c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298</v>
      </c>
      <c r="E9" s="161">
        <v>30000</v>
      </c>
      <c r="F9" s="161">
        <v>145100</v>
      </c>
      <c r="G9" s="161">
        <v>54000</v>
      </c>
      <c r="H9" s="162"/>
      <c r="I9" s="161"/>
      <c r="J9" s="11">
        <f t="shared" si="0"/>
        <v>0</v>
      </c>
      <c r="K9" s="82"/>
      <c r="L9" s="147"/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61">
        <v>35000</v>
      </c>
      <c r="F10" s="161">
        <v>80500</v>
      </c>
      <c r="G10" s="161">
        <v>10500</v>
      </c>
      <c r="H10" s="162">
        <v>35000</v>
      </c>
      <c r="I10" s="161"/>
      <c r="J10" s="11">
        <f t="shared" si="0"/>
        <v>35000</v>
      </c>
      <c r="K10" s="134" t="s">
        <v>306</v>
      </c>
      <c r="L10" s="78" t="s">
        <v>133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61">
        <v>30000</v>
      </c>
      <c r="F11" s="161">
        <v>327500</v>
      </c>
      <c r="G11" s="161">
        <v>54000</v>
      </c>
      <c r="H11" s="162"/>
      <c r="I11" s="76"/>
      <c r="J11" s="11">
        <f t="shared" si="0"/>
        <v>0</v>
      </c>
      <c r="K11" s="134"/>
      <c r="L11" s="78"/>
      <c r="N11" s="79"/>
    </row>
    <row r="12" spans="1:18" ht="18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61">
        <v>40000</v>
      </c>
      <c r="F12" s="161"/>
      <c r="G12" s="161"/>
      <c r="H12" s="162"/>
      <c r="I12" s="76"/>
      <c r="J12" s="11">
        <f t="shared" si="0"/>
        <v>0</v>
      </c>
      <c r="K12" s="134"/>
      <c r="L12" s="163"/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61">
        <v>59200</v>
      </c>
      <c r="F13" s="161">
        <v>119500</v>
      </c>
      <c r="G13" s="76"/>
      <c r="H13" s="162"/>
      <c r="I13" s="76">
        <v>119600</v>
      </c>
      <c r="J13" s="11">
        <f t="shared" si="0"/>
        <v>119600</v>
      </c>
      <c r="K13" s="134" t="s">
        <v>307</v>
      </c>
      <c r="L13" s="168" t="s">
        <v>99</v>
      </c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61">
        <v>59200</v>
      </c>
      <c r="F14" s="161">
        <v>659700</v>
      </c>
      <c r="G14" s="161"/>
      <c r="H14" s="162"/>
      <c r="I14" s="76"/>
      <c r="J14" s="11">
        <f t="shared" si="0"/>
        <v>0</v>
      </c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1587300</v>
      </c>
      <c r="G15" s="75">
        <f t="shared" si="1"/>
        <v>253500</v>
      </c>
      <c r="H15" s="75">
        <f t="shared" si="1"/>
        <v>65000</v>
      </c>
      <c r="I15" s="167">
        <f t="shared" si="1"/>
        <v>119600</v>
      </c>
      <c r="J15" s="75">
        <f t="shared" si="1"/>
        <v>184600</v>
      </c>
      <c r="K15" s="81" t="s">
        <v>308</v>
      </c>
      <c r="L15" s="160" t="s">
        <v>176</v>
      </c>
    </row>
    <row r="16" spans="1:18" ht="3.75" customHeight="1" x14ac:dyDescent="0.25">
      <c r="A16" s="221" t="s">
        <v>288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4:8" x14ac:dyDescent="0.25">
      <c r="F18" s="79"/>
    </row>
    <row r="19" spans="4:8" x14ac:dyDescent="0.25">
      <c r="F19" s="79"/>
      <c r="G19" s="79"/>
      <c r="H19" s="79"/>
    </row>
    <row r="20" spans="4:8" x14ac:dyDescent="0.25">
      <c r="F20" s="79"/>
      <c r="H20" s="79"/>
    </row>
    <row r="22" spans="4:8" x14ac:dyDescent="0.25">
      <c r="E22" s="79"/>
    </row>
    <row r="23" spans="4:8" x14ac:dyDescent="0.25">
      <c r="D23" s="79"/>
    </row>
  </sheetData>
  <mergeCells count="9">
    <mergeCell ref="M7:R7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L22" sqref="L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3.85546875" customWidth="1"/>
    <col min="11" max="11" width="11" customWidth="1"/>
    <col min="12" max="12" width="11.28515625" customWidth="1"/>
  </cols>
  <sheetData>
    <row r="1" spans="1:18" ht="20.25" customHeight="1" x14ac:dyDescent="0.25">
      <c r="A1" s="207" t="s">
        <v>309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64" t="s">
        <v>17</v>
      </c>
      <c r="E4" s="164"/>
      <c r="F4" s="164"/>
      <c r="G4" s="164"/>
      <c r="H4" s="164" t="s">
        <v>16</v>
      </c>
      <c r="I4" s="164"/>
      <c r="J4" s="164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66">
        <v>30000</v>
      </c>
      <c r="F7" s="166">
        <v>186000</v>
      </c>
      <c r="G7" s="166">
        <v>66000</v>
      </c>
      <c r="H7" s="171"/>
      <c r="I7" s="166">
        <v>30000</v>
      </c>
      <c r="J7" s="11">
        <f>SUM(H7:I7)</f>
        <v>30000</v>
      </c>
      <c r="K7" s="134"/>
      <c r="L7" s="78" t="s">
        <v>310</v>
      </c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224</v>
      </c>
      <c r="E8" s="166">
        <v>30000</v>
      </c>
      <c r="F8" s="166">
        <v>102000</v>
      </c>
      <c r="G8" s="166">
        <v>72000</v>
      </c>
      <c r="H8" s="171">
        <v>30000</v>
      </c>
      <c r="I8" s="166"/>
      <c r="J8" s="11">
        <f t="shared" ref="J8:J14" si="0">SUM(H8:I8)</f>
        <v>30000</v>
      </c>
      <c r="K8" s="134" t="s">
        <v>312</v>
      </c>
      <c r="L8" s="78" t="s">
        <v>133</v>
      </c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298</v>
      </c>
      <c r="E9" s="166">
        <v>30000</v>
      </c>
      <c r="F9" s="166">
        <v>178100</v>
      </c>
      <c r="G9" s="166">
        <v>57000</v>
      </c>
      <c r="H9" s="171">
        <v>30000</v>
      </c>
      <c r="I9" s="166">
        <v>49000</v>
      </c>
      <c r="J9" s="11">
        <f t="shared" si="0"/>
        <v>79000</v>
      </c>
      <c r="K9" s="82" t="s">
        <v>313</v>
      </c>
      <c r="L9" s="147" t="s">
        <v>311</v>
      </c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66">
        <v>35000</v>
      </c>
      <c r="F10" s="166">
        <v>80500</v>
      </c>
      <c r="G10" s="166">
        <v>10500</v>
      </c>
      <c r="H10" s="171">
        <v>35000</v>
      </c>
      <c r="I10" s="166"/>
      <c r="J10" s="11">
        <f t="shared" si="0"/>
        <v>35000</v>
      </c>
      <c r="K10" s="134" t="s">
        <v>314</v>
      </c>
      <c r="L10" s="78" t="s">
        <v>133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66">
        <v>30000</v>
      </c>
      <c r="F11" s="166">
        <v>360500</v>
      </c>
      <c r="G11" s="166">
        <v>57000</v>
      </c>
      <c r="H11" s="171"/>
      <c r="I11" s="76"/>
      <c r="J11" s="11">
        <f t="shared" si="0"/>
        <v>0</v>
      </c>
      <c r="K11" s="134"/>
      <c r="L11" s="78"/>
      <c r="N11" s="79"/>
    </row>
    <row r="12" spans="1:18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66">
        <v>40000</v>
      </c>
      <c r="F12" s="166">
        <v>44000</v>
      </c>
      <c r="G12" s="166">
        <v>4000</v>
      </c>
      <c r="H12" s="171">
        <v>40000</v>
      </c>
      <c r="I12" s="76"/>
      <c r="J12" s="11">
        <f t="shared" si="0"/>
        <v>40000</v>
      </c>
      <c r="K12" s="134" t="s">
        <v>315</v>
      </c>
      <c r="L12" s="78" t="s">
        <v>133</v>
      </c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66">
        <v>59200</v>
      </c>
      <c r="F13" s="166">
        <v>59200</v>
      </c>
      <c r="G13" s="76"/>
      <c r="H13" s="171"/>
      <c r="I13" s="76"/>
      <c r="J13" s="11">
        <f t="shared" si="0"/>
        <v>0</v>
      </c>
      <c r="K13" s="134"/>
      <c r="L13" s="168"/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66">
        <v>59200</v>
      </c>
      <c r="F14" s="166">
        <v>718900</v>
      </c>
      <c r="G14" s="166"/>
      <c r="H14" s="171"/>
      <c r="I14" s="76"/>
      <c r="J14" s="11">
        <f t="shared" si="0"/>
        <v>0</v>
      </c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1729200</v>
      </c>
      <c r="G15" s="75">
        <f t="shared" si="1"/>
        <v>266500</v>
      </c>
      <c r="H15" s="75">
        <f t="shared" si="1"/>
        <v>135000</v>
      </c>
      <c r="I15" s="75">
        <f t="shared" si="1"/>
        <v>79000</v>
      </c>
      <c r="J15" s="75">
        <f t="shared" si="1"/>
        <v>214000</v>
      </c>
      <c r="K15" s="81" t="s">
        <v>316</v>
      </c>
      <c r="L15" s="165" t="s">
        <v>176</v>
      </c>
    </row>
    <row r="16" spans="1:18" ht="19.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4:8" x14ac:dyDescent="0.25">
      <c r="F18" s="79"/>
    </row>
    <row r="19" spans="4:8" x14ac:dyDescent="0.25">
      <c r="F19" s="79"/>
      <c r="G19" s="79"/>
      <c r="H19" s="79"/>
    </row>
    <row r="20" spans="4:8" x14ac:dyDescent="0.25">
      <c r="F20" s="79"/>
      <c r="H20" s="79"/>
    </row>
    <row r="22" spans="4:8" x14ac:dyDescent="0.25">
      <c r="E22" s="79"/>
    </row>
    <row r="23" spans="4:8" x14ac:dyDescent="0.25">
      <c r="D23" s="79"/>
    </row>
  </sheetData>
  <mergeCells count="9">
    <mergeCell ref="M7:R7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L18" sqref="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8" ht="20.25" customHeight="1" x14ac:dyDescent="0.25">
      <c r="A1" s="207" t="s">
        <v>317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69" t="s">
        <v>17</v>
      </c>
      <c r="E4" s="169"/>
      <c r="F4" s="169"/>
      <c r="G4" s="169"/>
      <c r="H4" s="169" t="s">
        <v>16</v>
      </c>
      <c r="I4" s="169"/>
      <c r="J4" s="169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5.75" x14ac:dyDescent="0.25">
      <c r="A7" s="1">
        <v>1</v>
      </c>
      <c r="B7" s="3" t="s">
        <v>220</v>
      </c>
      <c r="C7" s="14" t="s">
        <v>20</v>
      </c>
      <c r="D7" s="7" t="s">
        <v>182</v>
      </c>
      <c r="E7" s="171">
        <v>30000</v>
      </c>
      <c r="F7" s="171">
        <v>189000</v>
      </c>
      <c r="G7" s="171">
        <v>69000</v>
      </c>
      <c r="H7" s="174"/>
      <c r="I7" s="171"/>
      <c r="J7" s="11">
        <f>SUM(H7:I7)</f>
        <v>0</v>
      </c>
      <c r="K7" s="134"/>
      <c r="L7" s="78"/>
      <c r="M7" s="236"/>
      <c r="N7" s="219"/>
      <c r="O7" s="219"/>
      <c r="P7" s="219"/>
      <c r="Q7" s="219"/>
      <c r="R7" s="219"/>
    </row>
    <row r="8" spans="1:18" ht="15.75" x14ac:dyDescent="0.25">
      <c r="A8" s="1">
        <v>2</v>
      </c>
      <c r="B8" s="3" t="s">
        <v>225</v>
      </c>
      <c r="C8" s="14" t="s">
        <v>22</v>
      </c>
      <c r="D8" s="7" t="s">
        <v>231</v>
      </c>
      <c r="E8" s="171">
        <v>30000</v>
      </c>
      <c r="F8" s="171">
        <v>102000</v>
      </c>
      <c r="G8" s="171">
        <v>72000</v>
      </c>
      <c r="H8" s="174"/>
      <c r="I8" s="171"/>
      <c r="J8" s="11">
        <f t="shared" ref="J8:J14" si="0">SUM(H8:I8)</f>
        <v>0</v>
      </c>
      <c r="K8" s="134"/>
      <c r="L8" s="78"/>
      <c r="N8" s="79"/>
    </row>
    <row r="9" spans="1:18" ht="15.75" x14ac:dyDescent="0.25">
      <c r="A9" s="1">
        <v>3</v>
      </c>
      <c r="B9" s="3" t="s">
        <v>24</v>
      </c>
      <c r="C9" s="14" t="s">
        <v>25</v>
      </c>
      <c r="D9" s="7" t="s">
        <v>298</v>
      </c>
      <c r="E9" s="171">
        <v>30000</v>
      </c>
      <c r="F9" s="171">
        <v>132100</v>
      </c>
      <c r="G9" s="171">
        <v>60000</v>
      </c>
      <c r="H9" s="174"/>
      <c r="I9" s="171"/>
      <c r="J9" s="11">
        <f t="shared" si="0"/>
        <v>0</v>
      </c>
      <c r="K9" s="82"/>
      <c r="L9" s="147"/>
    </row>
    <row r="10" spans="1:18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171">
        <v>35000</v>
      </c>
      <c r="F10" s="171">
        <v>80500</v>
      </c>
      <c r="G10" s="171">
        <v>10500</v>
      </c>
      <c r="H10" s="174">
        <v>35000</v>
      </c>
      <c r="I10" s="171"/>
      <c r="J10" s="11">
        <f t="shared" si="0"/>
        <v>35000</v>
      </c>
      <c r="K10" s="134" t="s">
        <v>318</v>
      </c>
      <c r="L10" s="78" t="s">
        <v>319</v>
      </c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71">
        <v>30000</v>
      </c>
      <c r="F11" s="171">
        <v>393500</v>
      </c>
      <c r="G11" s="171">
        <v>60000</v>
      </c>
      <c r="H11" s="174"/>
      <c r="I11" s="76"/>
      <c r="J11" s="11">
        <f t="shared" si="0"/>
        <v>0</v>
      </c>
      <c r="K11" s="134"/>
      <c r="L11" s="78"/>
      <c r="N11" s="79"/>
    </row>
    <row r="12" spans="1:18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171">
        <v>40000</v>
      </c>
      <c r="F12" s="171">
        <v>48000</v>
      </c>
      <c r="G12" s="171">
        <v>8000</v>
      </c>
      <c r="H12" s="174"/>
      <c r="I12" s="76"/>
      <c r="J12" s="11">
        <f t="shared" si="0"/>
        <v>0</v>
      </c>
      <c r="K12" s="134"/>
      <c r="L12" s="78"/>
    </row>
    <row r="13" spans="1:18" ht="18" customHeight="1" x14ac:dyDescent="0.25">
      <c r="A13" s="1">
        <v>7</v>
      </c>
      <c r="B13" s="3" t="s">
        <v>102</v>
      </c>
      <c r="C13" s="14" t="s">
        <v>70</v>
      </c>
      <c r="D13" s="8" t="s">
        <v>103</v>
      </c>
      <c r="E13" s="171">
        <v>59200</v>
      </c>
      <c r="F13" s="171">
        <v>118400</v>
      </c>
      <c r="G13" s="76"/>
      <c r="H13" s="174"/>
      <c r="I13" s="174">
        <v>118400</v>
      </c>
      <c r="J13" s="11">
        <f t="shared" si="0"/>
        <v>118400</v>
      </c>
      <c r="K13" s="134"/>
      <c r="L13" s="78" t="s">
        <v>320</v>
      </c>
    </row>
    <row r="14" spans="1:18" ht="18" customHeight="1" x14ac:dyDescent="0.25">
      <c r="A14" s="1">
        <v>8</v>
      </c>
      <c r="B14" s="3" t="s">
        <v>104</v>
      </c>
      <c r="C14" s="14" t="s">
        <v>92</v>
      </c>
      <c r="D14" s="8" t="s">
        <v>105</v>
      </c>
      <c r="E14" s="171">
        <v>59200</v>
      </c>
      <c r="F14" s="171">
        <v>718900</v>
      </c>
      <c r="G14" s="171"/>
      <c r="H14" s="174"/>
      <c r="I14" s="76"/>
      <c r="J14" s="11">
        <f t="shared" si="0"/>
        <v>0</v>
      </c>
      <c r="K14" s="134"/>
      <c r="L14" s="19"/>
      <c r="M14" s="79"/>
      <c r="N14" s="79"/>
    </row>
    <row r="15" spans="1:18" ht="18.75" x14ac:dyDescent="0.25">
      <c r="A15" s="220" t="s">
        <v>6</v>
      </c>
      <c r="B15" s="220"/>
      <c r="C15" s="220"/>
      <c r="D15" s="220"/>
      <c r="E15" s="75">
        <f>SUM(E7:E14)</f>
        <v>313400</v>
      </c>
      <c r="F15" s="149">
        <f t="shared" ref="F15:J15" si="1">SUM(F7:F14)</f>
        <v>1782400</v>
      </c>
      <c r="G15" s="75">
        <f t="shared" si="1"/>
        <v>279500</v>
      </c>
      <c r="H15" s="75">
        <f t="shared" si="1"/>
        <v>35000</v>
      </c>
      <c r="I15" s="75">
        <f t="shared" si="1"/>
        <v>118400</v>
      </c>
      <c r="J15" s="75">
        <f t="shared" si="1"/>
        <v>153400</v>
      </c>
      <c r="K15" s="81" t="s">
        <v>321</v>
      </c>
      <c r="L15" s="170" t="s">
        <v>176</v>
      </c>
    </row>
    <row r="16" spans="1:18" ht="19.5" customHeight="1" x14ac:dyDescent="0.25">
      <c r="A16" s="221"/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</row>
    <row r="18" spans="4:8" x14ac:dyDescent="0.25">
      <c r="F18" s="79"/>
      <c r="G18" s="79"/>
    </row>
    <row r="19" spans="4:8" x14ac:dyDescent="0.25">
      <c r="F19" s="79"/>
      <c r="G19" s="79"/>
      <c r="H19" s="79"/>
    </row>
    <row r="20" spans="4:8" x14ac:dyDescent="0.25">
      <c r="F20" s="79"/>
      <c r="H20" s="79"/>
    </row>
    <row r="22" spans="4:8" x14ac:dyDescent="0.25">
      <c r="E22" s="79"/>
    </row>
    <row r="23" spans="4:8" x14ac:dyDescent="0.25">
      <c r="D23" s="79"/>
    </row>
  </sheetData>
  <mergeCells count="9">
    <mergeCell ref="M7:R7"/>
    <mergeCell ref="A15:D15"/>
    <mergeCell ref="A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A11" sqref="A11:L1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8" ht="20.25" customHeight="1" x14ac:dyDescent="0.25">
      <c r="A1" s="207" t="s">
        <v>322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8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8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8" ht="18.75" x14ac:dyDescent="0.3">
      <c r="A4" s="4" t="s">
        <v>15</v>
      </c>
      <c r="D4" s="172" t="s">
        <v>17</v>
      </c>
      <c r="E4" s="172"/>
      <c r="F4" s="172"/>
      <c r="G4" s="172"/>
      <c r="H4" s="172" t="s">
        <v>16</v>
      </c>
      <c r="I4" s="172"/>
      <c r="J4" s="172"/>
      <c r="K4" s="219" t="s">
        <v>45</v>
      </c>
      <c r="L4" s="219"/>
      <c r="M4" s="219"/>
    </row>
    <row r="5" spans="1:18" x14ac:dyDescent="0.25">
      <c r="K5" s="223" t="s">
        <v>46</v>
      </c>
      <c r="L5" s="223"/>
      <c r="M5" s="224"/>
    </row>
    <row r="6" spans="1:18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8" ht="18.75" x14ac:dyDescent="0.25">
      <c r="A7" s="1">
        <v>1</v>
      </c>
      <c r="B7" s="184" t="s">
        <v>220</v>
      </c>
      <c r="C7" s="14" t="s">
        <v>20</v>
      </c>
      <c r="D7" s="7" t="s">
        <v>323</v>
      </c>
      <c r="E7" s="174">
        <v>30000</v>
      </c>
      <c r="F7" s="174">
        <v>220000</v>
      </c>
      <c r="G7" s="174">
        <v>72000</v>
      </c>
      <c r="H7" s="177"/>
      <c r="I7" s="174"/>
      <c r="J7" s="11">
        <f>SUM(H7:I7)</f>
        <v>0</v>
      </c>
      <c r="K7" s="134"/>
      <c r="L7" s="78"/>
      <c r="M7" s="236"/>
      <c r="N7" s="219"/>
      <c r="O7" s="219"/>
      <c r="P7" s="219"/>
      <c r="Q7" s="219"/>
      <c r="R7" s="219"/>
    </row>
    <row r="8" spans="1:18" ht="17.25" x14ac:dyDescent="0.25">
      <c r="A8" s="1">
        <v>2</v>
      </c>
      <c r="B8" s="185" t="s">
        <v>225</v>
      </c>
      <c r="C8" s="14" t="s">
        <v>22</v>
      </c>
      <c r="D8" s="7" t="s">
        <v>231</v>
      </c>
      <c r="E8" s="174">
        <v>30000</v>
      </c>
      <c r="F8" s="174">
        <v>135000</v>
      </c>
      <c r="G8" s="174">
        <v>75000</v>
      </c>
      <c r="H8" s="177">
        <v>30000</v>
      </c>
      <c r="I8" s="174">
        <v>30000</v>
      </c>
      <c r="J8" s="11">
        <f t="shared" ref="J8:J15" si="0">SUM(H8:I8)</f>
        <v>60000</v>
      </c>
      <c r="K8" s="134" t="s">
        <v>324</v>
      </c>
      <c r="L8" s="80" t="s">
        <v>325</v>
      </c>
      <c r="N8" s="79"/>
    </row>
    <row r="9" spans="1:18" ht="18.75" x14ac:dyDescent="0.25">
      <c r="A9" s="1">
        <v>3</v>
      </c>
      <c r="B9" s="184" t="s">
        <v>24</v>
      </c>
      <c r="C9" s="14" t="s">
        <v>25</v>
      </c>
      <c r="D9" s="7" t="s">
        <v>298</v>
      </c>
      <c r="E9" s="174">
        <v>30000</v>
      </c>
      <c r="F9" s="174">
        <v>165100</v>
      </c>
      <c r="G9" s="174">
        <v>63000</v>
      </c>
      <c r="H9" s="177">
        <v>30000</v>
      </c>
      <c r="I9" s="174"/>
      <c r="J9" s="11">
        <f t="shared" si="0"/>
        <v>30000</v>
      </c>
      <c r="K9" s="82" t="s">
        <v>326</v>
      </c>
      <c r="L9" s="147" t="s">
        <v>319</v>
      </c>
    </row>
    <row r="10" spans="1:18" ht="18.75" x14ac:dyDescent="0.25">
      <c r="A10" s="1">
        <v>4</v>
      </c>
      <c r="B10" s="184" t="s">
        <v>48</v>
      </c>
      <c r="C10" s="1" t="s">
        <v>27</v>
      </c>
      <c r="D10" s="7" t="s">
        <v>135</v>
      </c>
      <c r="E10" s="174">
        <v>35000</v>
      </c>
      <c r="F10" s="174">
        <v>80500</v>
      </c>
      <c r="G10" s="174">
        <v>10500</v>
      </c>
      <c r="H10" s="177"/>
      <c r="I10" s="174"/>
      <c r="J10" s="11">
        <f t="shared" si="0"/>
        <v>0</v>
      </c>
      <c r="K10" s="134"/>
      <c r="L10" s="78"/>
    </row>
    <row r="11" spans="1:18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174">
        <v>30000</v>
      </c>
      <c r="F11" s="174">
        <v>426500</v>
      </c>
      <c r="G11" s="174">
        <v>63000</v>
      </c>
      <c r="H11" s="177"/>
      <c r="I11" s="76"/>
      <c r="J11" s="11">
        <f t="shared" si="0"/>
        <v>0</v>
      </c>
      <c r="K11" s="134"/>
      <c r="L11" s="78"/>
      <c r="N11" s="79"/>
    </row>
    <row r="12" spans="1:18" ht="18.75" x14ac:dyDescent="0.25">
      <c r="A12" s="1">
        <v>6</v>
      </c>
      <c r="B12" s="179" t="s">
        <v>33</v>
      </c>
      <c r="C12" s="14" t="s">
        <v>34</v>
      </c>
      <c r="D12" s="21" t="s">
        <v>60</v>
      </c>
      <c r="E12" s="174">
        <v>40000</v>
      </c>
      <c r="F12" s="174">
        <v>92000</v>
      </c>
      <c r="G12" s="174">
        <v>12000</v>
      </c>
      <c r="H12" s="177"/>
      <c r="I12" s="76"/>
      <c r="J12" s="11">
        <f t="shared" si="0"/>
        <v>0</v>
      </c>
      <c r="K12" s="134"/>
      <c r="L12" s="78"/>
    </row>
    <row r="13" spans="1:18" ht="18.75" x14ac:dyDescent="0.25">
      <c r="A13" s="1">
        <v>7</v>
      </c>
      <c r="B13" s="179" t="s">
        <v>332</v>
      </c>
      <c r="C13" s="180" t="s">
        <v>52</v>
      </c>
      <c r="D13" s="21" t="s">
        <v>131</v>
      </c>
      <c r="E13" s="178">
        <v>70000</v>
      </c>
      <c r="F13" s="178">
        <v>140000</v>
      </c>
      <c r="G13" s="181"/>
      <c r="H13" s="181"/>
      <c r="I13" s="178">
        <v>70000</v>
      </c>
      <c r="J13" s="11">
        <f t="shared" si="0"/>
        <v>70000</v>
      </c>
      <c r="K13" s="182"/>
      <c r="L13" s="183" t="s">
        <v>333</v>
      </c>
    </row>
    <row r="14" spans="1:18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174">
        <v>59200</v>
      </c>
      <c r="F14" s="174">
        <v>59200</v>
      </c>
      <c r="G14" s="76"/>
      <c r="H14" s="177">
        <v>59200</v>
      </c>
      <c r="I14" s="177">
        <v>59200</v>
      </c>
      <c r="J14" s="11">
        <f t="shared" si="0"/>
        <v>118400</v>
      </c>
      <c r="K14" s="134" t="s">
        <v>327</v>
      </c>
      <c r="L14" s="168" t="s">
        <v>99</v>
      </c>
    </row>
    <row r="15" spans="1:18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174">
        <v>59200</v>
      </c>
      <c r="F15" s="174">
        <v>778100</v>
      </c>
      <c r="G15" s="174"/>
      <c r="H15" s="177"/>
      <c r="I15" s="76"/>
      <c r="J15" s="11">
        <f t="shared" si="0"/>
        <v>0</v>
      </c>
      <c r="K15" s="134"/>
      <c r="L15" s="19"/>
      <c r="M15" s="79"/>
      <c r="N15" s="79"/>
    </row>
    <row r="16" spans="1:18" ht="18.75" x14ac:dyDescent="0.25">
      <c r="A16" s="220" t="s">
        <v>6</v>
      </c>
      <c r="B16" s="220"/>
      <c r="C16" s="220"/>
      <c r="D16" s="220"/>
      <c r="E16" s="75">
        <f>SUM(E7:E15)</f>
        <v>383400</v>
      </c>
      <c r="F16" s="149">
        <f t="shared" ref="F16:J16" si="1">SUM(F7:F15)</f>
        <v>2096400</v>
      </c>
      <c r="G16" s="75">
        <f t="shared" si="1"/>
        <v>295500</v>
      </c>
      <c r="H16" s="75">
        <f t="shared" si="1"/>
        <v>119200</v>
      </c>
      <c r="I16" s="75">
        <f t="shared" si="1"/>
        <v>159200</v>
      </c>
      <c r="J16" s="75">
        <f t="shared" si="1"/>
        <v>278400</v>
      </c>
      <c r="K16" s="81" t="s">
        <v>328</v>
      </c>
      <c r="L16" s="173" t="s">
        <v>176</v>
      </c>
    </row>
    <row r="17" spans="1:12" ht="19.5" customHeight="1" x14ac:dyDescent="0.25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8" spans="1:12" ht="15.75" x14ac:dyDescent="0.25">
      <c r="A18" s="1">
        <v>1</v>
      </c>
      <c r="B18" s="3" t="s">
        <v>220</v>
      </c>
      <c r="C18" s="14" t="s">
        <v>20</v>
      </c>
      <c r="D18" s="7" t="s">
        <v>323</v>
      </c>
      <c r="E18" s="177">
        <v>30000</v>
      </c>
      <c r="F18" s="177">
        <v>220000</v>
      </c>
      <c r="G18" s="177">
        <v>72000</v>
      </c>
      <c r="H18" s="240" t="s">
        <v>329</v>
      </c>
      <c r="I18" s="241"/>
      <c r="J18" s="241"/>
      <c r="K18" s="241"/>
      <c r="L18" s="242"/>
    </row>
    <row r="19" spans="1:12" x14ac:dyDescent="0.25">
      <c r="F19" s="79"/>
      <c r="G19" s="79"/>
    </row>
    <row r="20" spans="1:12" ht="15.75" x14ac:dyDescent="0.25">
      <c r="A20" s="1">
        <v>5</v>
      </c>
      <c r="B20" s="9" t="s">
        <v>29</v>
      </c>
      <c r="C20" s="14" t="s">
        <v>30</v>
      </c>
      <c r="D20" s="21" t="s">
        <v>44</v>
      </c>
      <c r="E20" s="177">
        <v>30000</v>
      </c>
      <c r="F20" s="177">
        <v>426500</v>
      </c>
      <c r="G20" s="177">
        <v>63000</v>
      </c>
      <c r="H20" s="243" t="s">
        <v>330</v>
      </c>
      <c r="I20" s="244"/>
      <c r="J20" s="244"/>
      <c r="K20" s="244"/>
      <c r="L20" s="245"/>
    </row>
    <row r="21" spans="1:12" x14ac:dyDescent="0.25">
      <c r="F21" s="79"/>
      <c r="H21" s="79"/>
    </row>
    <row r="22" spans="1:12" ht="18.75" x14ac:dyDescent="0.25">
      <c r="A22" s="1">
        <v>7</v>
      </c>
      <c r="B22" s="179" t="s">
        <v>332</v>
      </c>
      <c r="C22" s="180" t="s">
        <v>52</v>
      </c>
      <c r="D22" s="21" t="s">
        <v>131</v>
      </c>
      <c r="E22" s="178">
        <v>70000</v>
      </c>
      <c r="F22" s="178">
        <v>70000</v>
      </c>
      <c r="G22" s="237" t="s">
        <v>334</v>
      </c>
      <c r="H22" s="238"/>
      <c r="I22" s="238"/>
      <c r="J22" s="238"/>
      <c r="K22" s="238"/>
      <c r="L22" s="239"/>
    </row>
    <row r="23" spans="1:12" x14ac:dyDescent="0.25">
      <c r="A23" s="221" t="s">
        <v>335</v>
      </c>
      <c r="B23" s="221"/>
      <c r="C23" s="221"/>
      <c r="D23" s="221"/>
      <c r="E23" s="221"/>
      <c r="F23" s="221"/>
      <c r="G23" s="221"/>
      <c r="H23" s="221"/>
      <c r="I23" s="221"/>
      <c r="J23" s="221"/>
      <c r="K23" s="221"/>
      <c r="L23" s="221"/>
    </row>
    <row r="24" spans="1:12" x14ac:dyDescent="0.25">
      <c r="D24" s="79"/>
    </row>
  </sheetData>
  <mergeCells count="13">
    <mergeCell ref="K5:M5"/>
    <mergeCell ref="G22:L22"/>
    <mergeCell ref="A23:L23"/>
    <mergeCell ref="A1:K1"/>
    <mergeCell ref="E2:J2"/>
    <mergeCell ref="K2:L2"/>
    <mergeCell ref="K3:L3"/>
    <mergeCell ref="K4:M4"/>
    <mergeCell ref="H18:L18"/>
    <mergeCell ref="H20:L20"/>
    <mergeCell ref="M7:R7"/>
    <mergeCell ref="A16:D16"/>
    <mergeCell ref="A17:L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A18" sqref="A18: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207" t="s">
        <v>331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75" t="s">
        <v>17</v>
      </c>
      <c r="E4" s="175"/>
      <c r="F4" s="175"/>
      <c r="G4" s="175"/>
      <c r="H4" s="175" t="s">
        <v>16</v>
      </c>
      <c r="I4" s="175"/>
      <c r="J4" s="175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220</v>
      </c>
      <c r="C7" s="14" t="s">
        <v>20</v>
      </c>
      <c r="D7" s="7" t="s">
        <v>323</v>
      </c>
      <c r="E7" s="188">
        <v>30000</v>
      </c>
      <c r="F7" s="188">
        <v>252000</v>
      </c>
      <c r="G7" s="188">
        <v>72000</v>
      </c>
      <c r="H7" s="16"/>
      <c r="I7" s="76">
        <v>90000</v>
      </c>
      <c r="J7" s="11">
        <f t="shared" ref="J7:J11" si="0">SUM(H7:I7)</f>
        <v>90000</v>
      </c>
      <c r="K7" s="134" t="s">
        <v>338</v>
      </c>
      <c r="L7" s="14" t="s">
        <v>138</v>
      </c>
      <c r="M7" s="18"/>
    </row>
    <row r="8" spans="1:14" ht="15.75" x14ac:dyDescent="0.25">
      <c r="A8" s="1">
        <v>1</v>
      </c>
      <c r="B8" s="3" t="s">
        <v>225</v>
      </c>
      <c r="C8" s="14" t="s">
        <v>22</v>
      </c>
      <c r="D8" s="7" t="s">
        <v>231</v>
      </c>
      <c r="E8" s="177">
        <v>30000</v>
      </c>
      <c r="F8" s="177">
        <v>105000</v>
      </c>
      <c r="G8" s="177">
        <v>75000</v>
      </c>
      <c r="H8" s="177"/>
      <c r="I8" s="177"/>
      <c r="J8" s="11">
        <f t="shared" si="0"/>
        <v>0</v>
      </c>
      <c r="K8" s="134"/>
      <c r="L8" s="1"/>
      <c r="N8" s="79"/>
    </row>
    <row r="9" spans="1:14" ht="21" x14ac:dyDescent="0.25">
      <c r="A9" s="1">
        <v>2</v>
      </c>
      <c r="B9" s="186" t="s">
        <v>24</v>
      </c>
      <c r="C9" s="14" t="s">
        <v>25</v>
      </c>
      <c r="D9" s="7" t="s">
        <v>298</v>
      </c>
      <c r="E9" s="177">
        <v>30000</v>
      </c>
      <c r="F9" s="177">
        <v>165100</v>
      </c>
      <c r="G9" s="177">
        <v>63000</v>
      </c>
      <c r="H9" s="177">
        <v>30000</v>
      </c>
      <c r="I9" s="177"/>
      <c r="J9" s="11">
        <f t="shared" si="0"/>
        <v>30000</v>
      </c>
      <c r="K9" s="134" t="s">
        <v>345</v>
      </c>
      <c r="L9" s="1" t="s">
        <v>346</v>
      </c>
    </row>
    <row r="10" spans="1:14" ht="21" x14ac:dyDescent="0.25">
      <c r="A10" s="1">
        <v>3</v>
      </c>
      <c r="B10" s="186" t="s">
        <v>48</v>
      </c>
      <c r="C10" s="1" t="s">
        <v>27</v>
      </c>
      <c r="D10" s="7" t="s">
        <v>135</v>
      </c>
      <c r="E10" s="177">
        <v>35000</v>
      </c>
      <c r="F10" s="177">
        <v>113500</v>
      </c>
      <c r="G10" s="177">
        <v>14000</v>
      </c>
      <c r="H10" s="177">
        <v>35000</v>
      </c>
      <c r="I10" s="193">
        <v>30000</v>
      </c>
      <c r="J10" s="11">
        <f t="shared" si="0"/>
        <v>65000</v>
      </c>
      <c r="K10" s="134" t="s">
        <v>347</v>
      </c>
      <c r="L10" s="1" t="s">
        <v>348</v>
      </c>
    </row>
    <row r="11" spans="1:14" ht="14.25" customHeight="1" x14ac:dyDescent="0.25">
      <c r="A11" s="1">
        <v>4</v>
      </c>
      <c r="B11" s="186" t="s">
        <v>33</v>
      </c>
      <c r="C11" s="14" t="s">
        <v>34</v>
      </c>
      <c r="D11" s="21" t="s">
        <v>60</v>
      </c>
      <c r="E11" s="177">
        <v>40000</v>
      </c>
      <c r="F11" s="177">
        <v>136000</v>
      </c>
      <c r="G11" s="177">
        <v>16000</v>
      </c>
      <c r="H11" s="193">
        <v>40000</v>
      </c>
      <c r="I11" s="193">
        <v>40000</v>
      </c>
      <c r="J11" s="11">
        <f t="shared" si="0"/>
        <v>80000</v>
      </c>
      <c r="K11" s="134" t="s">
        <v>347</v>
      </c>
      <c r="L11" s="1" t="s">
        <v>201</v>
      </c>
    </row>
    <row r="12" spans="1:14" ht="15.75" x14ac:dyDescent="0.25">
      <c r="A12" s="1">
        <v>5</v>
      </c>
      <c r="B12" s="9" t="s">
        <v>29</v>
      </c>
      <c r="C12" s="14" t="s">
        <v>30</v>
      </c>
      <c r="D12" s="21" t="s">
        <v>44</v>
      </c>
      <c r="E12" s="187"/>
      <c r="F12" s="187">
        <v>459500</v>
      </c>
      <c r="G12" s="187">
        <v>66000</v>
      </c>
      <c r="H12" s="187"/>
      <c r="I12" s="76">
        <v>90000</v>
      </c>
      <c r="J12" s="11">
        <f t="shared" ref="J12:J16" si="1">SUM(H12:I12)</f>
        <v>90000</v>
      </c>
      <c r="K12" s="134" t="s">
        <v>337</v>
      </c>
      <c r="L12" s="1" t="s">
        <v>138</v>
      </c>
    </row>
    <row r="13" spans="1:14" ht="18.75" x14ac:dyDescent="0.25">
      <c r="A13" s="1">
        <v>6</v>
      </c>
      <c r="B13" s="179" t="s">
        <v>332</v>
      </c>
      <c r="C13" s="180" t="s">
        <v>52</v>
      </c>
      <c r="D13" s="21" t="s">
        <v>131</v>
      </c>
      <c r="E13" s="178">
        <v>70000</v>
      </c>
      <c r="F13" s="178">
        <v>140000</v>
      </c>
      <c r="G13" s="181"/>
      <c r="H13" s="181">
        <v>70000</v>
      </c>
      <c r="I13" s="178">
        <v>70000</v>
      </c>
      <c r="J13" s="11">
        <f t="shared" si="1"/>
        <v>140000</v>
      </c>
      <c r="K13" s="182" t="s">
        <v>343</v>
      </c>
      <c r="L13" s="194" t="s">
        <v>344</v>
      </c>
    </row>
    <row r="14" spans="1:14" ht="18" customHeight="1" x14ac:dyDescent="0.25">
      <c r="A14" s="1">
        <v>7</v>
      </c>
      <c r="B14" s="3" t="s">
        <v>102</v>
      </c>
      <c r="C14" s="14" t="s">
        <v>70</v>
      </c>
      <c r="D14" s="8" t="s">
        <v>103</v>
      </c>
      <c r="E14" s="177">
        <v>59200</v>
      </c>
      <c r="F14" s="177"/>
      <c r="G14" s="76"/>
      <c r="H14" s="177"/>
      <c r="I14" s="177"/>
      <c r="J14" s="11">
        <f t="shared" si="1"/>
        <v>0</v>
      </c>
      <c r="K14" s="134"/>
      <c r="L14" s="168"/>
    </row>
    <row r="15" spans="1:14" ht="18" customHeight="1" x14ac:dyDescent="0.25">
      <c r="A15" s="1">
        <v>8</v>
      </c>
      <c r="B15" s="3" t="s">
        <v>104</v>
      </c>
      <c r="C15" s="14" t="s">
        <v>92</v>
      </c>
      <c r="D15" s="8" t="s">
        <v>105</v>
      </c>
      <c r="E15" s="177">
        <v>59200</v>
      </c>
      <c r="F15" s="177">
        <v>837300</v>
      </c>
      <c r="G15" s="177"/>
      <c r="H15" s="177"/>
      <c r="I15" s="76"/>
      <c r="J15" s="11">
        <f t="shared" si="1"/>
        <v>0</v>
      </c>
      <c r="K15" s="134"/>
      <c r="L15" s="19"/>
      <c r="M15" s="79"/>
      <c r="N15" s="79"/>
    </row>
    <row r="16" spans="1:14" ht="18" customHeight="1" x14ac:dyDescent="0.25">
      <c r="A16" s="1">
        <v>9</v>
      </c>
      <c r="B16" s="3" t="s">
        <v>339</v>
      </c>
      <c r="C16" s="14" t="s">
        <v>340</v>
      </c>
      <c r="D16" s="8"/>
      <c r="E16" s="189"/>
      <c r="F16" s="189">
        <v>120000</v>
      </c>
      <c r="G16" s="189"/>
      <c r="H16" s="189">
        <v>60000</v>
      </c>
      <c r="I16" s="76">
        <v>22405</v>
      </c>
      <c r="J16" s="11">
        <f t="shared" si="1"/>
        <v>82405</v>
      </c>
      <c r="K16" s="134" t="s">
        <v>341</v>
      </c>
      <c r="L16" s="190">
        <v>44099</v>
      </c>
      <c r="M16" s="79"/>
      <c r="N16" s="79"/>
    </row>
    <row r="17" spans="1:12" ht="18.75" x14ac:dyDescent="0.25">
      <c r="A17" s="220" t="s">
        <v>6</v>
      </c>
      <c r="B17" s="220"/>
      <c r="C17" s="220"/>
      <c r="D17" s="220"/>
      <c r="E17" s="75">
        <f t="shared" ref="E17:I17" si="2">SUM(E7:E16)</f>
        <v>353400</v>
      </c>
      <c r="F17" s="77">
        <f t="shared" si="2"/>
        <v>2328400</v>
      </c>
      <c r="G17" s="75">
        <f t="shared" si="2"/>
        <v>306000</v>
      </c>
      <c r="H17" s="75">
        <f t="shared" si="2"/>
        <v>235000</v>
      </c>
      <c r="I17" s="75">
        <f t="shared" si="2"/>
        <v>342405</v>
      </c>
      <c r="J17" s="75">
        <f>SUM(J7:J16)</f>
        <v>577405</v>
      </c>
      <c r="K17" s="81" t="s">
        <v>349</v>
      </c>
      <c r="L17" s="176" t="s">
        <v>176</v>
      </c>
    </row>
    <row r="18" spans="1:12" ht="10.5" customHeight="1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15.75" x14ac:dyDescent="0.25">
      <c r="A19" s="1">
        <v>1</v>
      </c>
      <c r="B19" s="3" t="s">
        <v>220</v>
      </c>
      <c r="C19" s="14" t="s">
        <v>20</v>
      </c>
      <c r="D19" s="7" t="s">
        <v>323</v>
      </c>
      <c r="E19" s="177">
        <v>30000</v>
      </c>
      <c r="F19" s="177">
        <v>252000</v>
      </c>
      <c r="G19" s="177">
        <v>72000</v>
      </c>
      <c r="H19" s="240" t="s">
        <v>329</v>
      </c>
      <c r="I19" s="241"/>
      <c r="J19" s="241"/>
      <c r="K19" s="241"/>
      <c r="L19" s="242"/>
    </row>
    <row r="20" spans="1:12" ht="9.75" customHeight="1" x14ac:dyDescent="0.25">
      <c r="F20" s="79"/>
      <c r="G20" s="79"/>
    </row>
    <row r="21" spans="1:12" ht="15.75" x14ac:dyDescent="0.25">
      <c r="A21" s="1">
        <v>5</v>
      </c>
      <c r="B21" s="9" t="s">
        <v>29</v>
      </c>
      <c r="C21" s="14" t="s">
        <v>30</v>
      </c>
      <c r="D21" s="21" t="s">
        <v>44</v>
      </c>
      <c r="E21" s="177">
        <v>30000</v>
      </c>
      <c r="F21" s="187">
        <v>459500</v>
      </c>
      <c r="G21" s="187">
        <v>66000</v>
      </c>
      <c r="H21" s="240" t="s">
        <v>330</v>
      </c>
      <c r="I21" s="241"/>
      <c r="J21" s="241"/>
      <c r="K21" s="241"/>
      <c r="L21" s="242"/>
    </row>
    <row r="22" spans="1:12" ht="7.5" customHeight="1" x14ac:dyDescent="0.25">
      <c r="F22" s="79"/>
      <c r="H22" s="79"/>
    </row>
    <row r="23" spans="1:12" ht="18.75" x14ac:dyDescent="0.25">
      <c r="A23" s="1">
        <v>5</v>
      </c>
      <c r="B23" s="179" t="s">
        <v>332</v>
      </c>
      <c r="C23" s="180" t="s">
        <v>52</v>
      </c>
      <c r="D23" s="21" t="s">
        <v>131</v>
      </c>
      <c r="E23" s="178">
        <v>70000</v>
      </c>
      <c r="F23" s="178">
        <v>70000</v>
      </c>
      <c r="G23" s="237" t="s">
        <v>334</v>
      </c>
      <c r="H23" s="238"/>
      <c r="I23" s="238"/>
      <c r="J23" s="238"/>
      <c r="K23" s="238"/>
      <c r="L23" s="239"/>
    </row>
    <row r="24" spans="1:12" x14ac:dyDescent="0.25">
      <c r="A24" s="221" t="s">
        <v>336</v>
      </c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</row>
    <row r="25" spans="1:12" ht="6" customHeight="1" x14ac:dyDescent="0.25"/>
    <row r="26" spans="1:12" ht="15.75" x14ac:dyDescent="0.25">
      <c r="A26" s="1">
        <v>9</v>
      </c>
      <c r="B26" s="3" t="s">
        <v>339</v>
      </c>
      <c r="C26" s="14" t="s">
        <v>340</v>
      </c>
      <c r="D26" s="8"/>
      <c r="E26" s="189"/>
      <c r="F26" s="189">
        <v>120000</v>
      </c>
      <c r="G26" s="189"/>
      <c r="H26" s="189">
        <v>60000</v>
      </c>
      <c r="I26" s="76">
        <v>22405</v>
      </c>
      <c r="J26" s="11">
        <f t="shared" ref="J26" si="3">SUM(H26:I26)</f>
        <v>82405</v>
      </c>
      <c r="K26" s="134" t="s">
        <v>341</v>
      </c>
      <c r="L26" s="190">
        <v>44099</v>
      </c>
    </row>
    <row r="27" spans="1:12" x14ac:dyDescent="0.25">
      <c r="A27" s="221" t="s">
        <v>342</v>
      </c>
      <c r="B27" s="221"/>
      <c r="C27" s="221"/>
      <c r="D27" s="221"/>
      <c r="E27" s="221"/>
      <c r="F27" s="221"/>
      <c r="G27" s="221"/>
      <c r="H27" s="221"/>
      <c r="I27" s="221"/>
      <c r="J27" s="221"/>
      <c r="K27" s="221"/>
      <c r="L27" s="221"/>
    </row>
  </sheetData>
  <mergeCells count="13">
    <mergeCell ref="A27:L27"/>
    <mergeCell ref="A24:L24"/>
    <mergeCell ref="K5:M5"/>
    <mergeCell ref="G23:L23"/>
    <mergeCell ref="A1:K1"/>
    <mergeCell ref="E2:J2"/>
    <mergeCell ref="K2:L2"/>
    <mergeCell ref="K3:L3"/>
    <mergeCell ref="K4:M4"/>
    <mergeCell ref="A17:D17"/>
    <mergeCell ref="A18:L18"/>
    <mergeCell ref="H19:L19"/>
    <mergeCell ref="H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B1" zoomScaleNormal="100" workbookViewId="0">
      <selection activeCell="A18" sqref="A18:L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207" t="s">
        <v>350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91" t="s">
        <v>17</v>
      </c>
      <c r="E4" s="191"/>
      <c r="F4" s="191"/>
      <c r="G4" s="191"/>
      <c r="H4" s="191" t="s">
        <v>16</v>
      </c>
      <c r="I4" s="191"/>
      <c r="J4" s="191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/>
      <c r="C7" s="14" t="s">
        <v>20</v>
      </c>
      <c r="D7" s="7"/>
      <c r="E7" s="193">
        <v>50000</v>
      </c>
      <c r="F7" s="193"/>
      <c r="G7" s="193"/>
      <c r="H7" s="197"/>
      <c r="I7" s="76"/>
      <c r="J7" s="11">
        <f>SUM(H7:I7)</f>
        <v>0</v>
      </c>
      <c r="K7" s="134"/>
      <c r="L7" s="14"/>
      <c r="M7" s="18"/>
    </row>
    <row r="8" spans="1:14" ht="15.75" x14ac:dyDescent="0.25">
      <c r="A8" s="1">
        <v>1</v>
      </c>
      <c r="B8" s="3" t="s">
        <v>225</v>
      </c>
      <c r="C8" s="14" t="s">
        <v>22</v>
      </c>
      <c r="D8" s="7" t="s">
        <v>231</v>
      </c>
      <c r="E8" s="193">
        <v>30000</v>
      </c>
      <c r="F8" s="193">
        <v>138000</v>
      </c>
      <c r="G8" s="193">
        <v>75000</v>
      </c>
      <c r="H8" s="197"/>
      <c r="I8" s="197">
        <v>30000</v>
      </c>
      <c r="J8" s="11">
        <f t="shared" ref="J8:J16" si="0">SUM(H8:I8)</f>
        <v>30000</v>
      </c>
      <c r="K8" s="134"/>
      <c r="L8" s="1" t="s">
        <v>351</v>
      </c>
      <c r="N8" s="79"/>
    </row>
    <row r="9" spans="1:14" ht="21" x14ac:dyDescent="0.25">
      <c r="A9" s="1">
        <v>2</v>
      </c>
      <c r="B9" s="186" t="s">
        <v>24</v>
      </c>
      <c r="C9" s="14" t="s">
        <v>25</v>
      </c>
      <c r="D9" s="7" t="s">
        <v>298</v>
      </c>
      <c r="E9" s="193">
        <v>30000</v>
      </c>
      <c r="F9" s="193">
        <v>165100</v>
      </c>
      <c r="G9" s="193">
        <v>63000</v>
      </c>
      <c r="H9" s="197"/>
      <c r="I9" s="193"/>
      <c r="J9" s="11">
        <f t="shared" si="0"/>
        <v>0</v>
      </c>
      <c r="K9" s="134"/>
      <c r="L9" s="193"/>
      <c r="M9" s="79"/>
    </row>
    <row r="10" spans="1:14" ht="21" x14ac:dyDescent="0.25">
      <c r="A10" s="1">
        <v>3</v>
      </c>
      <c r="B10" s="186" t="s">
        <v>48</v>
      </c>
      <c r="C10" s="1" t="s">
        <v>27</v>
      </c>
      <c r="D10" s="7" t="s">
        <v>135</v>
      </c>
      <c r="E10" s="193">
        <v>35000</v>
      </c>
      <c r="F10" s="193">
        <v>87000</v>
      </c>
      <c r="G10" s="193">
        <v>17500</v>
      </c>
      <c r="H10" s="197">
        <v>35000</v>
      </c>
      <c r="I10" s="193"/>
      <c r="J10" s="11">
        <f t="shared" si="0"/>
        <v>35000</v>
      </c>
      <c r="K10" s="134" t="s">
        <v>352</v>
      </c>
      <c r="L10" s="1" t="s">
        <v>319</v>
      </c>
      <c r="N10" s="79"/>
    </row>
    <row r="11" spans="1:14" ht="14.25" customHeight="1" x14ac:dyDescent="0.25">
      <c r="A11" s="1">
        <v>4</v>
      </c>
      <c r="B11" s="186" t="s">
        <v>33</v>
      </c>
      <c r="C11" s="14" t="s">
        <v>34</v>
      </c>
      <c r="D11" s="21" t="s">
        <v>60</v>
      </c>
      <c r="E11" s="193">
        <v>40000</v>
      </c>
      <c r="F11" s="193">
        <v>100000</v>
      </c>
      <c r="G11" s="193">
        <v>20000</v>
      </c>
      <c r="H11" s="197"/>
      <c r="I11" s="193"/>
      <c r="J11" s="11">
        <f t="shared" si="0"/>
        <v>0</v>
      </c>
      <c r="K11" s="134"/>
      <c r="L11" s="1"/>
    </row>
    <row r="12" spans="1:14" ht="15.75" x14ac:dyDescent="0.25">
      <c r="A12" s="1">
        <v>5</v>
      </c>
      <c r="B12" s="9"/>
      <c r="C12" s="14" t="s">
        <v>30</v>
      </c>
      <c r="D12" s="21"/>
      <c r="E12" s="193"/>
      <c r="F12" s="193"/>
      <c r="G12" s="193"/>
      <c r="H12" s="197"/>
      <c r="I12" s="76"/>
      <c r="J12" s="11">
        <f t="shared" si="0"/>
        <v>0</v>
      </c>
      <c r="K12" s="134"/>
      <c r="L12" s="1"/>
    </row>
    <row r="13" spans="1:14" ht="18.75" x14ac:dyDescent="0.25">
      <c r="A13" s="1">
        <v>6</v>
      </c>
      <c r="B13" s="179" t="s">
        <v>332</v>
      </c>
      <c r="C13" s="180" t="s">
        <v>52</v>
      </c>
      <c r="D13" s="21" t="s">
        <v>131</v>
      </c>
      <c r="E13" s="193">
        <v>70000</v>
      </c>
      <c r="F13" s="193">
        <v>70000</v>
      </c>
      <c r="G13" s="181"/>
      <c r="H13" s="197">
        <v>70000</v>
      </c>
      <c r="I13" s="193"/>
      <c r="J13" s="11">
        <f t="shared" si="0"/>
        <v>70000</v>
      </c>
      <c r="K13" s="134" t="s">
        <v>353</v>
      </c>
      <c r="L13" s="1" t="s">
        <v>99</v>
      </c>
    </row>
    <row r="14" spans="1:14" ht="18" customHeight="1" x14ac:dyDescent="0.25">
      <c r="A14" s="1">
        <v>7</v>
      </c>
      <c r="B14" s="3" t="s">
        <v>102</v>
      </c>
      <c r="C14" s="14" t="s">
        <v>70</v>
      </c>
      <c r="D14" s="8" t="s">
        <v>103</v>
      </c>
      <c r="E14" s="193">
        <v>59200</v>
      </c>
      <c r="F14" s="193">
        <v>59200</v>
      </c>
      <c r="G14" s="76"/>
      <c r="H14" s="197">
        <v>59200</v>
      </c>
      <c r="I14" s="193">
        <v>59200</v>
      </c>
      <c r="J14" s="11">
        <f t="shared" si="0"/>
        <v>118400</v>
      </c>
      <c r="K14" s="134" t="s">
        <v>354</v>
      </c>
      <c r="L14" s="1" t="s">
        <v>99</v>
      </c>
    </row>
    <row r="15" spans="1:14" ht="18" customHeight="1" x14ac:dyDescent="0.25">
      <c r="A15" s="1">
        <v>8</v>
      </c>
      <c r="B15" s="3" t="s">
        <v>104</v>
      </c>
      <c r="C15" s="14" t="s">
        <v>92</v>
      </c>
      <c r="D15" s="8" t="s">
        <v>105</v>
      </c>
      <c r="E15" s="193">
        <v>59200</v>
      </c>
      <c r="F15" s="193">
        <v>896500</v>
      </c>
      <c r="G15" s="193"/>
      <c r="H15" s="197"/>
      <c r="I15" s="76"/>
      <c r="J15" s="11">
        <f t="shared" si="0"/>
        <v>0</v>
      </c>
      <c r="K15" s="134"/>
      <c r="L15" s="1"/>
      <c r="M15" s="79"/>
      <c r="N15" s="79"/>
    </row>
    <row r="16" spans="1:14" ht="18" customHeight="1" x14ac:dyDescent="0.25">
      <c r="A16" s="1">
        <v>9</v>
      </c>
      <c r="B16" s="3" t="s">
        <v>339</v>
      </c>
      <c r="C16" s="14" t="s">
        <v>340</v>
      </c>
      <c r="D16" s="8"/>
      <c r="E16" s="193">
        <v>20000</v>
      </c>
      <c r="F16" s="193">
        <v>37595</v>
      </c>
      <c r="G16" s="193"/>
      <c r="H16" s="197">
        <v>20000</v>
      </c>
      <c r="I16" s="76"/>
      <c r="J16" s="11">
        <f t="shared" si="0"/>
        <v>20000</v>
      </c>
      <c r="K16" s="134" t="s">
        <v>355</v>
      </c>
      <c r="L16" s="1" t="s">
        <v>99</v>
      </c>
      <c r="M16" s="79"/>
      <c r="N16" s="79"/>
    </row>
    <row r="17" spans="1:12" ht="18.75" x14ac:dyDescent="0.25">
      <c r="A17" s="220" t="s">
        <v>6</v>
      </c>
      <c r="B17" s="220"/>
      <c r="C17" s="220"/>
      <c r="D17" s="220"/>
      <c r="E17" s="75">
        <f t="shared" ref="E17:I17" si="1">SUM(E7:E16)</f>
        <v>393400</v>
      </c>
      <c r="F17" s="149">
        <f t="shared" si="1"/>
        <v>1553395</v>
      </c>
      <c r="G17" s="75">
        <f t="shared" si="1"/>
        <v>175500</v>
      </c>
      <c r="H17" s="75">
        <f t="shared" si="1"/>
        <v>184200</v>
      </c>
      <c r="I17" s="75">
        <f t="shared" si="1"/>
        <v>89200</v>
      </c>
      <c r="J17" s="75">
        <f>SUM(J7:J16)</f>
        <v>273400</v>
      </c>
      <c r="K17" s="81" t="s">
        <v>354</v>
      </c>
      <c r="L17" s="192" t="s">
        <v>176</v>
      </c>
    </row>
    <row r="18" spans="1:12" ht="10.5" customHeight="1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6" customHeight="1" x14ac:dyDescent="0.25"/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Normal="100" workbookViewId="0">
      <selection activeCell="G22" sqref="G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207" t="s">
        <v>356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195" t="s">
        <v>17</v>
      </c>
      <c r="E4" s="195"/>
      <c r="F4" s="195"/>
      <c r="G4" s="195"/>
      <c r="H4" s="195" t="s">
        <v>16</v>
      </c>
      <c r="I4" s="195"/>
      <c r="J4" s="195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/>
      <c r="C7" s="14" t="s">
        <v>20</v>
      </c>
      <c r="D7" s="7"/>
      <c r="E7" s="197">
        <v>50000</v>
      </c>
      <c r="F7" s="197"/>
      <c r="G7" s="197"/>
      <c r="H7" s="197"/>
      <c r="I7" s="76"/>
      <c r="J7" s="11"/>
      <c r="K7" s="134"/>
      <c r="L7" s="14"/>
      <c r="M7" s="18"/>
    </row>
    <row r="8" spans="1:14" ht="15.75" x14ac:dyDescent="0.25">
      <c r="A8" s="1">
        <v>1</v>
      </c>
      <c r="B8" s="3" t="s">
        <v>225</v>
      </c>
      <c r="C8" s="14" t="s">
        <v>22</v>
      </c>
      <c r="D8" s="7" t="s">
        <v>231</v>
      </c>
      <c r="E8" s="197">
        <v>30000</v>
      </c>
      <c r="F8" s="197">
        <v>141000</v>
      </c>
      <c r="G8" s="197">
        <v>78000</v>
      </c>
      <c r="H8" s="197"/>
      <c r="I8" s="197"/>
      <c r="J8" s="11"/>
      <c r="K8" s="134"/>
      <c r="L8" s="1"/>
      <c r="N8" s="79"/>
    </row>
    <row r="9" spans="1:14" ht="21" x14ac:dyDescent="0.25">
      <c r="A9" s="1">
        <v>2</v>
      </c>
      <c r="B9" s="186" t="s">
        <v>24</v>
      </c>
      <c r="C9" s="14" t="s">
        <v>25</v>
      </c>
      <c r="D9" s="7" t="s">
        <v>298</v>
      </c>
      <c r="E9" s="197">
        <v>30000</v>
      </c>
      <c r="F9" s="197">
        <v>198100</v>
      </c>
      <c r="G9" s="197">
        <v>66000</v>
      </c>
      <c r="H9" s="197"/>
      <c r="I9" s="197"/>
      <c r="J9" s="11"/>
      <c r="K9" s="134"/>
      <c r="L9" s="197"/>
      <c r="M9" s="79"/>
    </row>
    <row r="10" spans="1:14" ht="21" x14ac:dyDescent="0.25">
      <c r="A10" s="1">
        <v>3</v>
      </c>
      <c r="B10" s="186" t="s">
        <v>48</v>
      </c>
      <c r="C10" s="1" t="s">
        <v>27</v>
      </c>
      <c r="D10" s="7" t="s">
        <v>135</v>
      </c>
      <c r="E10" s="197">
        <v>35000</v>
      </c>
      <c r="F10" s="197">
        <v>87000</v>
      </c>
      <c r="G10" s="197">
        <v>17500</v>
      </c>
      <c r="H10" s="197"/>
      <c r="I10" s="197"/>
      <c r="J10" s="11"/>
      <c r="K10" s="134"/>
      <c r="L10" s="1"/>
      <c r="N10" s="79"/>
    </row>
    <row r="11" spans="1:14" ht="14.25" customHeight="1" x14ac:dyDescent="0.25">
      <c r="A11" s="1">
        <v>4</v>
      </c>
      <c r="B11" s="186" t="s">
        <v>33</v>
      </c>
      <c r="C11" s="14" t="s">
        <v>34</v>
      </c>
      <c r="D11" s="21" t="s">
        <v>60</v>
      </c>
      <c r="E11" s="197">
        <v>40000</v>
      </c>
      <c r="F11" s="197">
        <v>144000</v>
      </c>
      <c r="G11" s="197">
        <v>24000</v>
      </c>
      <c r="H11" s="197"/>
      <c r="I11" s="197"/>
      <c r="J11" s="11"/>
      <c r="K11" s="134"/>
      <c r="L11" s="1"/>
    </row>
    <row r="12" spans="1:14" ht="15.75" x14ac:dyDescent="0.25">
      <c r="A12" s="1">
        <v>5</v>
      </c>
      <c r="B12" s="9"/>
      <c r="C12" s="14" t="s">
        <v>30</v>
      </c>
      <c r="D12" s="21"/>
      <c r="E12" s="197"/>
      <c r="F12" s="197"/>
      <c r="G12" s="197"/>
      <c r="H12" s="197"/>
      <c r="I12" s="76"/>
      <c r="J12" s="11"/>
      <c r="K12" s="134"/>
      <c r="L12" s="1"/>
    </row>
    <row r="13" spans="1:14" ht="18.75" x14ac:dyDescent="0.25">
      <c r="A13" s="1">
        <v>6</v>
      </c>
      <c r="B13" s="179" t="s">
        <v>332</v>
      </c>
      <c r="C13" s="180" t="s">
        <v>52</v>
      </c>
      <c r="D13" s="21" t="s">
        <v>131</v>
      </c>
      <c r="E13" s="197">
        <v>70000</v>
      </c>
      <c r="F13" s="197"/>
      <c r="G13" s="181"/>
      <c r="H13" s="197"/>
      <c r="I13" s="197"/>
      <c r="J13" s="11"/>
      <c r="K13" s="134"/>
      <c r="L13" s="1"/>
    </row>
    <row r="14" spans="1:14" ht="18" customHeight="1" x14ac:dyDescent="0.25">
      <c r="A14" s="1">
        <v>7</v>
      </c>
      <c r="B14" s="3" t="s">
        <v>102</v>
      </c>
      <c r="C14" s="14" t="s">
        <v>70</v>
      </c>
      <c r="D14" s="8" t="s">
        <v>103</v>
      </c>
      <c r="E14" s="197">
        <v>59200</v>
      </c>
      <c r="F14" s="197"/>
      <c r="G14" s="76"/>
      <c r="H14" s="197"/>
      <c r="I14" s="197"/>
      <c r="J14" s="11"/>
      <c r="K14" s="134"/>
      <c r="L14" s="1"/>
    </row>
    <row r="15" spans="1:14" ht="18" customHeight="1" x14ac:dyDescent="0.25">
      <c r="A15" s="1">
        <v>8</v>
      </c>
      <c r="B15" s="3" t="s">
        <v>104</v>
      </c>
      <c r="C15" s="14" t="s">
        <v>92</v>
      </c>
      <c r="D15" s="8" t="s">
        <v>105</v>
      </c>
      <c r="E15" s="197">
        <v>59200</v>
      </c>
      <c r="F15" s="197">
        <v>956000</v>
      </c>
      <c r="G15" s="197"/>
      <c r="H15" s="197"/>
      <c r="I15" s="76"/>
      <c r="J15" s="11"/>
      <c r="K15" s="134"/>
      <c r="L15" s="1"/>
      <c r="M15" s="79"/>
      <c r="N15" s="79"/>
    </row>
    <row r="16" spans="1:14" ht="18" customHeight="1" x14ac:dyDescent="0.25">
      <c r="A16" s="1">
        <v>9</v>
      </c>
      <c r="B16" s="3" t="s">
        <v>339</v>
      </c>
      <c r="C16" s="14" t="s">
        <v>340</v>
      </c>
      <c r="D16" s="8"/>
      <c r="E16" s="197">
        <v>20000</v>
      </c>
      <c r="F16" s="197">
        <v>37595</v>
      </c>
      <c r="G16" s="197"/>
      <c r="H16" s="197"/>
      <c r="I16" s="76"/>
      <c r="J16" s="11"/>
      <c r="K16" s="134"/>
      <c r="L16" s="1"/>
      <c r="M16" s="79"/>
      <c r="N16" s="79"/>
    </row>
    <row r="17" spans="1:12" ht="18.75" x14ac:dyDescent="0.25">
      <c r="A17" s="220" t="s">
        <v>6</v>
      </c>
      <c r="B17" s="220"/>
      <c r="C17" s="220"/>
      <c r="D17" s="220"/>
      <c r="E17" s="75">
        <f t="shared" ref="E17:G17" si="0">SUM(E7:E16)</f>
        <v>393400</v>
      </c>
      <c r="F17" s="149">
        <f t="shared" si="0"/>
        <v>1563695</v>
      </c>
      <c r="G17" s="75">
        <f t="shared" si="0"/>
        <v>185500</v>
      </c>
      <c r="H17" s="75"/>
      <c r="I17" s="75"/>
      <c r="J17" s="75"/>
      <c r="K17" s="81"/>
      <c r="L17" s="196"/>
    </row>
    <row r="18" spans="1:12" ht="10.5" customHeight="1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6" customHeight="1" x14ac:dyDescent="0.25"/>
    <row r="21" spans="1:12" x14ac:dyDescent="0.25">
      <c r="G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66" customWidth="1"/>
    <col min="3" max="3" width="19.42578125" bestFit="1" customWidth="1"/>
    <col min="4" max="4" width="7.28515625" style="59" customWidth="1"/>
    <col min="5" max="5" width="12.140625" style="59" customWidth="1"/>
    <col min="6" max="6" width="9.5703125" customWidth="1"/>
    <col min="7" max="7" width="21.5703125" customWidth="1"/>
    <col min="8" max="8" width="38.85546875" style="69" customWidth="1"/>
    <col min="9" max="9" width="17.85546875" customWidth="1"/>
  </cols>
  <sheetData>
    <row r="1" spans="1:10" ht="18.75" x14ac:dyDescent="0.3">
      <c r="A1" s="218" t="s">
        <v>130</v>
      </c>
      <c r="B1" s="218"/>
      <c r="C1" s="218"/>
      <c r="D1" s="218"/>
      <c r="E1" s="218"/>
      <c r="F1" s="218"/>
      <c r="G1" s="218"/>
      <c r="H1" s="218"/>
      <c r="I1" s="218"/>
      <c r="J1" s="218"/>
    </row>
    <row r="2" spans="1:10" ht="18.75" x14ac:dyDescent="0.3">
      <c r="A2" s="218" t="s">
        <v>129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10" x14ac:dyDescent="0.25">
      <c r="A3" s="219" t="s">
        <v>108</v>
      </c>
      <c r="B3" s="219"/>
      <c r="C3" s="219"/>
      <c r="D3" s="219"/>
      <c r="E3" s="219"/>
      <c r="F3" s="219"/>
      <c r="G3" s="219"/>
      <c r="H3" s="219"/>
      <c r="I3" s="219"/>
      <c r="J3" s="219"/>
    </row>
    <row r="4" spans="1:10" x14ac:dyDescent="0.25">
      <c r="A4" s="219" t="s">
        <v>12</v>
      </c>
      <c r="B4" s="219"/>
      <c r="C4" s="219"/>
      <c r="D4" s="219"/>
      <c r="E4" s="219"/>
      <c r="F4" s="219"/>
      <c r="G4" s="219"/>
      <c r="H4" s="219"/>
      <c r="I4" s="219"/>
      <c r="J4" s="219"/>
    </row>
    <row r="5" spans="1:10" x14ac:dyDescent="0.25">
      <c r="A5" s="219" t="s">
        <v>17</v>
      </c>
      <c r="B5" s="219"/>
      <c r="C5" s="219"/>
      <c r="D5" s="219"/>
      <c r="E5" s="219"/>
      <c r="F5" s="219"/>
      <c r="G5" s="219"/>
      <c r="H5" s="219"/>
      <c r="I5" s="219"/>
      <c r="J5" s="219"/>
    </row>
    <row r="6" spans="1:10" ht="6" customHeight="1" x14ac:dyDescent="0.25">
      <c r="A6" s="60"/>
      <c r="B6" s="64"/>
      <c r="C6" s="60"/>
      <c r="F6" s="60"/>
      <c r="G6" s="60"/>
      <c r="H6" s="67"/>
      <c r="I6" s="60"/>
      <c r="J6" s="60"/>
    </row>
    <row r="7" spans="1:10" x14ac:dyDescent="0.25">
      <c r="A7" s="219" t="s">
        <v>106</v>
      </c>
      <c r="B7" s="219"/>
      <c r="C7" s="219"/>
      <c r="D7" s="219"/>
      <c r="E7" s="219"/>
      <c r="F7" s="219"/>
      <c r="G7" s="219"/>
      <c r="H7" s="219"/>
      <c r="I7" s="219"/>
      <c r="J7" s="219"/>
    </row>
    <row r="8" spans="1:10" x14ac:dyDescent="0.25">
      <c r="A8" s="219" t="s">
        <v>107</v>
      </c>
      <c r="B8" s="219"/>
      <c r="C8" s="219"/>
      <c r="D8" s="219"/>
      <c r="E8" s="219"/>
      <c r="F8" s="219"/>
      <c r="G8" s="219"/>
      <c r="H8" s="219"/>
      <c r="I8" s="219"/>
      <c r="J8" s="219"/>
    </row>
    <row r="9" spans="1:10" ht="5.25" customHeight="1" x14ac:dyDescent="0.25"/>
    <row r="10" spans="1:10" x14ac:dyDescent="0.25">
      <c r="A10" s="61" t="s">
        <v>0</v>
      </c>
      <c r="B10" s="63" t="s">
        <v>81</v>
      </c>
      <c r="C10" s="63" t="s">
        <v>109</v>
      </c>
      <c r="D10" s="63" t="s">
        <v>10</v>
      </c>
      <c r="E10" s="63" t="s">
        <v>90</v>
      </c>
      <c r="F10" s="61" t="s">
        <v>2</v>
      </c>
      <c r="G10" s="6" t="s">
        <v>110</v>
      </c>
      <c r="H10" s="61" t="s">
        <v>1</v>
      </c>
      <c r="I10" s="61" t="s">
        <v>9</v>
      </c>
    </row>
    <row r="11" spans="1:10" x14ac:dyDescent="0.25">
      <c r="A11" s="62">
        <v>1</v>
      </c>
      <c r="B11" s="65" t="s">
        <v>85</v>
      </c>
      <c r="C11" s="62" t="s">
        <v>111</v>
      </c>
      <c r="D11" s="74" t="s">
        <v>19</v>
      </c>
      <c r="E11" s="74">
        <v>1</v>
      </c>
      <c r="F11" s="72">
        <v>30000</v>
      </c>
      <c r="G11" s="62" t="s">
        <v>112</v>
      </c>
      <c r="H11" s="68" t="s">
        <v>18</v>
      </c>
      <c r="I11" s="70" t="s">
        <v>113</v>
      </c>
    </row>
    <row r="12" spans="1:10" x14ac:dyDescent="0.25">
      <c r="A12" s="62">
        <v>2</v>
      </c>
      <c r="B12" s="65" t="s">
        <v>85</v>
      </c>
      <c r="C12" s="62" t="s">
        <v>114</v>
      </c>
      <c r="D12" s="74" t="s">
        <v>20</v>
      </c>
      <c r="E12" s="74">
        <v>1</v>
      </c>
      <c r="F12" s="72">
        <v>30000</v>
      </c>
      <c r="G12" s="62" t="s">
        <v>112</v>
      </c>
      <c r="H12" s="68" t="s">
        <v>95</v>
      </c>
      <c r="I12" s="62">
        <v>47135692</v>
      </c>
    </row>
    <row r="13" spans="1:10" x14ac:dyDescent="0.25">
      <c r="A13" s="62">
        <v>3</v>
      </c>
      <c r="B13" s="65" t="s">
        <v>85</v>
      </c>
      <c r="C13" s="62" t="s">
        <v>115</v>
      </c>
      <c r="D13" s="74" t="s">
        <v>22</v>
      </c>
      <c r="E13" s="74">
        <v>1</v>
      </c>
      <c r="F13" s="72">
        <v>30000</v>
      </c>
      <c r="G13" s="62" t="s">
        <v>112</v>
      </c>
      <c r="H13" s="68" t="s">
        <v>91</v>
      </c>
      <c r="I13" s="70" t="s">
        <v>23</v>
      </c>
    </row>
    <row r="14" spans="1:10" x14ac:dyDescent="0.25">
      <c r="A14" s="62">
        <v>4</v>
      </c>
      <c r="B14" s="65" t="s">
        <v>85</v>
      </c>
      <c r="C14" s="62" t="s">
        <v>116</v>
      </c>
      <c r="D14" s="74" t="s">
        <v>25</v>
      </c>
      <c r="E14" s="74">
        <v>1</v>
      </c>
      <c r="F14" s="72">
        <v>30000</v>
      </c>
      <c r="G14" s="62" t="s">
        <v>112</v>
      </c>
      <c r="H14" s="68" t="s">
        <v>24</v>
      </c>
      <c r="I14" s="70" t="s">
        <v>26</v>
      </c>
    </row>
    <row r="15" spans="1:10" x14ac:dyDescent="0.25">
      <c r="A15" s="62">
        <v>5</v>
      </c>
      <c r="B15" s="65" t="s">
        <v>85</v>
      </c>
      <c r="C15" s="62" t="s">
        <v>93</v>
      </c>
      <c r="D15" s="74" t="s">
        <v>27</v>
      </c>
      <c r="E15" s="74">
        <v>1</v>
      </c>
      <c r="F15" s="72">
        <v>35000</v>
      </c>
      <c r="G15" s="62" t="s">
        <v>112</v>
      </c>
      <c r="H15" s="68" t="s">
        <v>48</v>
      </c>
      <c r="I15" s="62" t="s">
        <v>49</v>
      </c>
    </row>
    <row r="16" spans="1:10" x14ac:dyDescent="0.25">
      <c r="A16" s="62">
        <v>6</v>
      </c>
      <c r="B16" s="65" t="s">
        <v>85</v>
      </c>
      <c r="C16" s="62" t="s">
        <v>93</v>
      </c>
      <c r="D16" s="74" t="s">
        <v>28</v>
      </c>
      <c r="E16" s="74">
        <v>1</v>
      </c>
      <c r="F16" s="72">
        <v>35000</v>
      </c>
      <c r="G16" s="62" t="s">
        <v>112</v>
      </c>
      <c r="H16" s="68" t="s">
        <v>55</v>
      </c>
      <c r="I16" s="70" t="s">
        <v>56</v>
      </c>
    </row>
    <row r="17" spans="1:9" x14ac:dyDescent="0.25">
      <c r="A17" s="62">
        <v>7</v>
      </c>
      <c r="B17" s="65" t="s">
        <v>85</v>
      </c>
      <c r="C17" s="62" t="s">
        <v>93</v>
      </c>
      <c r="D17" s="74" t="s">
        <v>30</v>
      </c>
      <c r="E17" s="74">
        <v>1</v>
      </c>
      <c r="F17" s="72">
        <v>30000</v>
      </c>
      <c r="G17" s="62" t="s">
        <v>112</v>
      </c>
      <c r="H17" s="68" t="s">
        <v>29</v>
      </c>
      <c r="I17" s="70" t="s">
        <v>44</v>
      </c>
    </row>
    <row r="18" spans="1:9" x14ac:dyDescent="0.25">
      <c r="A18" s="62">
        <v>8</v>
      </c>
      <c r="B18" s="65" t="s">
        <v>85</v>
      </c>
      <c r="C18" s="62" t="s">
        <v>93</v>
      </c>
      <c r="D18" s="74" t="s">
        <v>31</v>
      </c>
      <c r="E18" s="74">
        <v>1</v>
      </c>
      <c r="F18" s="72">
        <v>35000</v>
      </c>
      <c r="G18" s="62" t="s">
        <v>112</v>
      </c>
      <c r="H18" s="68" t="s">
        <v>100</v>
      </c>
      <c r="I18" s="62" t="s">
        <v>101</v>
      </c>
    </row>
    <row r="19" spans="1:9" x14ac:dyDescent="0.25">
      <c r="A19" s="62">
        <v>9</v>
      </c>
      <c r="B19" s="71">
        <v>0</v>
      </c>
      <c r="C19" s="62" t="s">
        <v>117</v>
      </c>
      <c r="D19" s="74" t="s">
        <v>80</v>
      </c>
      <c r="E19" s="74">
        <v>3</v>
      </c>
      <c r="F19" s="72">
        <v>70000</v>
      </c>
      <c r="G19" s="62" t="s">
        <v>118</v>
      </c>
      <c r="H19" s="68" t="s">
        <v>86</v>
      </c>
      <c r="I19" s="62"/>
    </row>
    <row r="20" spans="1:9" x14ac:dyDescent="0.25">
      <c r="A20" s="62">
        <v>10</v>
      </c>
      <c r="B20" s="71">
        <v>0</v>
      </c>
      <c r="C20" s="62" t="s">
        <v>117</v>
      </c>
      <c r="D20" s="74" t="s">
        <v>72</v>
      </c>
      <c r="E20" s="74">
        <v>3</v>
      </c>
      <c r="F20" s="72">
        <v>70000</v>
      </c>
      <c r="G20" s="62" t="s">
        <v>118</v>
      </c>
      <c r="H20" s="68" t="s">
        <v>71</v>
      </c>
      <c r="I20" s="62"/>
    </row>
    <row r="21" spans="1:9" x14ac:dyDescent="0.25">
      <c r="A21" s="62">
        <v>11</v>
      </c>
      <c r="B21" s="65" t="s">
        <v>88</v>
      </c>
      <c r="C21" s="62" t="s">
        <v>93</v>
      </c>
      <c r="D21" s="74" t="s">
        <v>126</v>
      </c>
      <c r="E21" s="74">
        <v>1</v>
      </c>
      <c r="F21" s="62"/>
      <c r="G21" s="74" t="s">
        <v>119</v>
      </c>
      <c r="H21" s="68"/>
      <c r="I21" s="62"/>
    </row>
    <row r="22" spans="1:9" x14ac:dyDescent="0.25">
      <c r="A22" s="62">
        <v>12</v>
      </c>
      <c r="B22" s="65" t="s">
        <v>88</v>
      </c>
      <c r="C22" s="62" t="s">
        <v>93</v>
      </c>
      <c r="D22" s="74" t="s">
        <v>34</v>
      </c>
      <c r="E22" s="74">
        <v>1</v>
      </c>
      <c r="F22" s="72">
        <v>40000</v>
      </c>
      <c r="G22" s="62" t="s">
        <v>112</v>
      </c>
      <c r="H22" s="68" t="s">
        <v>33</v>
      </c>
      <c r="I22" s="62" t="s">
        <v>60</v>
      </c>
    </row>
    <row r="23" spans="1:9" x14ac:dyDescent="0.25">
      <c r="A23" s="62">
        <v>13</v>
      </c>
      <c r="B23" s="65" t="s">
        <v>88</v>
      </c>
      <c r="C23" s="62" t="s">
        <v>93</v>
      </c>
      <c r="D23" s="74" t="s">
        <v>35</v>
      </c>
      <c r="E23" s="74">
        <v>1</v>
      </c>
      <c r="F23" s="62"/>
      <c r="G23" s="74" t="s">
        <v>119</v>
      </c>
      <c r="H23" s="68"/>
      <c r="I23" s="62"/>
    </row>
    <row r="24" spans="1:9" x14ac:dyDescent="0.25">
      <c r="A24" s="62">
        <v>14</v>
      </c>
      <c r="B24" s="65" t="s">
        <v>88</v>
      </c>
      <c r="C24" s="62" t="s">
        <v>93</v>
      </c>
      <c r="D24" s="74" t="s">
        <v>37</v>
      </c>
      <c r="E24" s="74">
        <v>1</v>
      </c>
      <c r="F24" s="72">
        <v>40000</v>
      </c>
      <c r="G24" s="62" t="s">
        <v>112</v>
      </c>
      <c r="H24" s="68" t="s">
        <v>36</v>
      </c>
      <c r="I24" s="70" t="s">
        <v>120</v>
      </c>
    </row>
    <row r="25" spans="1:9" x14ac:dyDescent="0.25">
      <c r="A25" s="62">
        <v>15</v>
      </c>
      <c r="B25" s="65" t="s">
        <v>88</v>
      </c>
      <c r="C25" s="62" t="s">
        <v>117</v>
      </c>
      <c r="D25" s="74" t="s">
        <v>52</v>
      </c>
      <c r="E25" s="74">
        <v>2</v>
      </c>
      <c r="F25" s="72">
        <v>70000</v>
      </c>
      <c r="G25" s="62" t="s">
        <v>118</v>
      </c>
      <c r="H25" s="68" t="s">
        <v>73</v>
      </c>
      <c r="I25" s="62">
        <v>57636449</v>
      </c>
    </row>
    <row r="26" spans="1:9" x14ac:dyDescent="0.25">
      <c r="A26" s="62">
        <v>16</v>
      </c>
      <c r="B26" s="65" t="s">
        <v>88</v>
      </c>
      <c r="C26" s="62" t="s">
        <v>117</v>
      </c>
      <c r="D26" s="74" t="s">
        <v>32</v>
      </c>
      <c r="E26" s="74">
        <v>2</v>
      </c>
      <c r="F26" s="72">
        <v>70000</v>
      </c>
      <c r="G26" s="62" t="s">
        <v>121</v>
      </c>
      <c r="H26" s="68" t="s">
        <v>74</v>
      </c>
      <c r="I26" s="70" t="s">
        <v>75</v>
      </c>
    </row>
    <row r="27" spans="1:9" x14ac:dyDescent="0.25">
      <c r="A27" s="62">
        <v>17</v>
      </c>
      <c r="B27" s="65" t="s">
        <v>87</v>
      </c>
      <c r="C27" s="62" t="s">
        <v>117</v>
      </c>
      <c r="D27" s="74" t="s">
        <v>68</v>
      </c>
      <c r="E27" s="74">
        <v>2</v>
      </c>
      <c r="F27" s="72">
        <v>70000</v>
      </c>
      <c r="G27" s="62" t="s">
        <v>121</v>
      </c>
      <c r="H27" s="68" t="s">
        <v>66</v>
      </c>
      <c r="I27" s="62">
        <v>41649106</v>
      </c>
    </row>
    <row r="28" spans="1:9" x14ac:dyDescent="0.25">
      <c r="A28" s="62">
        <v>18</v>
      </c>
      <c r="B28" s="65" t="s">
        <v>87</v>
      </c>
      <c r="C28" s="62" t="s">
        <v>117</v>
      </c>
      <c r="D28" s="74" t="s">
        <v>70</v>
      </c>
      <c r="E28" s="74">
        <v>2</v>
      </c>
      <c r="F28" s="72">
        <v>70000</v>
      </c>
      <c r="G28" s="62" t="s">
        <v>124</v>
      </c>
      <c r="H28" s="62" t="s">
        <v>122</v>
      </c>
      <c r="I28" s="70" t="s">
        <v>103</v>
      </c>
    </row>
    <row r="29" spans="1:9" x14ac:dyDescent="0.25">
      <c r="A29" s="62">
        <v>19</v>
      </c>
      <c r="B29" s="65" t="s">
        <v>87</v>
      </c>
      <c r="C29" s="62" t="s">
        <v>93</v>
      </c>
      <c r="D29" s="74" t="s">
        <v>79</v>
      </c>
      <c r="E29" s="74">
        <v>1</v>
      </c>
      <c r="F29" s="62"/>
      <c r="G29" s="74" t="s">
        <v>119</v>
      </c>
      <c r="H29" s="68"/>
      <c r="I29" s="62"/>
    </row>
    <row r="30" spans="1:9" x14ac:dyDescent="0.25">
      <c r="A30" s="62">
        <v>20</v>
      </c>
      <c r="B30" s="65" t="s">
        <v>87</v>
      </c>
      <c r="C30" s="62" t="s">
        <v>93</v>
      </c>
      <c r="D30" s="74" t="s">
        <v>39</v>
      </c>
      <c r="E30" s="74">
        <v>1</v>
      </c>
      <c r="F30" s="62"/>
      <c r="G30" s="74" t="s">
        <v>119</v>
      </c>
      <c r="H30" s="68"/>
      <c r="I30" s="62"/>
    </row>
    <row r="31" spans="1:9" x14ac:dyDescent="0.25">
      <c r="A31" s="62">
        <v>21</v>
      </c>
      <c r="B31" s="65" t="s">
        <v>87</v>
      </c>
      <c r="C31" s="62" t="s">
        <v>93</v>
      </c>
      <c r="D31" s="74" t="s">
        <v>40</v>
      </c>
      <c r="E31" s="74">
        <v>1</v>
      </c>
      <c r="F31" s="62"/>
      <c r="G31" s="74" t="s">
        <v>119</v>
      </c>
      <c r="H31" s="68"/>
      <c r="I31" s="62"/>
    </row>
    <row r="32" spans="1:9" x14ac:dyDescent="0.25">
      <c r="A32" s="62">
        <v>22</v>
      </c>
      <c r="B32" s="65" t="s">
        <v>87</v>
      </c>
      <c r="C32" s="62" t="s">
        <v>93</v>
      </c>
      <c r="D32" s="74" t="s">
        <v>41</v>
      </c>
      <c r="E32" s="74">
        <v>1</v>
      </c>
      <c r="F32" s="62"/>
      <c r="G32" s="62" t="s">
        <v>123</v>
      </c>
      <c r="H32" s="68"/>
      <c r="I32" s="62"/>
    </row>
    <row r="33" spans="1:9" x14ac:dyDescent="0.25">
      <c r="A33" s="62">
        <v>23</v>
      </c>
      <c r="B33" s="65" t="s">
        <v>89</v>
      </c>
      <c r="C33" s="62" t="s">
        <v>117</v>
      </c>
      <c r="D33" s="74" t="s">
        <v>77</v>
      </c>
      <c r="E33" s="74">
        <v>2</v>
      </c>
      <c r="F33" s="72">
        <v>70000</v>
      </c>
      <c r="G33" s="62" t="s">
        <v>118</v>
      </c>
      <c r="H33" s="68" t="s">
        <v>76</v>
      </c>
      <c r="I33" s="62"/>
    </row>
    <row r="34" spans="1:9" x14ac:dyDescent="0.25">
      <c r="A34" s="62">
        <v>24</v>
      </c>
      <c r="B34" s="65" t="s">
        <v>89</v>
      </c>
      <c r="C34" s="62" t="s">
        <v>117</v>
      </c>
      <c r="D34" s="74" t="s">
        <v>92</v>
      </c>
      <c r="E34" s="74">
        <v>2</v>
      </c>
      <c r="F34" s="72">
        <v>70000</v>
      </c>
      <c r="G34" s="62" t="s">
        <v>124</v>
      </c>
      <c r="H34" s="68" t="s">
        <v>125</v>
      </c>
      <c r="I34" s="62" t="s">
        <v>105</v>
      </c>
    </row>
    <row r="35" spans="1:9" x14ac:dyDescent="0.25">
      <c r="A35" s="62">
        <v>25</v>
      </c>
      <c r="B35" s="65" t="s">
        <v>89</v>
      </c>
      <c r="C35" s="62" t="s">
        <v>93</v>
      </c>
      <c r="D35" s="74" t="s">
        <v>42</v>
      </c>
      <c r="E35" s="74">
        <v>1</v>
      </c>
      <c r="F35" s="72">
        <v>40000</v>
      </c>
      <c r="G35" s="62" t="s">
        <v>112</v>
      </c>
      <c r="H35" s="68" t="s">
        <v>98</v>
      </c>
      <c r="I35" s="62"/>
    </row>
    <row r="36" spans="1:9" x14ac:dyDescent="0.25">
      <c r="A36" s="62">
        <v>26</v>
      </c>
      <c r="B36" s="65" t="s">
        <v>89</v>
      </c>
      <c r="C36" s="62" t="s">
        <v>117</v>
      </c>
      <c r="D36" s="74" t="s">
        <v>43</v>
      </c>
      <c r="E36" s="74">
        <v>3</v>
      </c>
      <c r="F36" s="72">
        <v>90000</v>
      </c>
      <c r="G36" s="62" t="s">
        <v>118</v>
      </c>
      <c r="H36" s="68" t="s">
        <v>61</v>
      </c>
      <c r="I36" s="62" t="s">
        <v>62</v>
      </c>
    </row>
    <row r="37" spans="1:9" x14ac:dyDescent="0.25">
      <c r="A37" s="216" t="s">
        <v>127</v>
      </c>
      <c r="B37" s="216"/>
      <c r="C37" s="216"/>
      <c r="D37" s="216"/>
      <c r="E37" s="216"/>
      <c r="F37" s="72">
        <f>SUM(F11:F36)</f>
        <v>1025000</v>
      </c>
    </row>
    <row r="38" spans="1:9" x14ac:dyDescent="0.25">
      <c r="A38" s="217" t="s">
        <v>128</v>
      </c>
      <c r="B38" s="217"/>
      <c r="C38" s="217"/>
      <c r="D38" s="217"/>
      <c r="E38" s="217"/>
      <c r="F38" s="73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D31" sqref="D3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10.28515625" customWidth="1"/>
    <col min="10" max="10" width="13.85546875" customWidth="1"/>
    <col min="11" max="11" width="9.5703125" customWidth="1"/>
    <col min="12" max="12" width="11.28515625" customWidth="1"/>
  </cols>
  <sheetData>
    <row r="1" spans="1:14" ht="18.75" x14ac:dyDescent="0.25">
      <c r="A1" s="207" t="s">
        <v>360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203" t="s">
        <v>17</v>
      </c>
      <c r="E4" s="203"/>
      <c r="F4" s="203"/>
      <c r="G4" s="203"/>
      <c r="H4" s="203" t="s">
        <v>16</v>
      </c>
      <c r="I4" s="203"/>
      <c r="J4" s="203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8.75" x14ac:dyDescent="0.25">
      <c r="A7" s="1">
        <v>1</v>
      </c>
      <c r="B7" s="3" t="s">
        <v>225</v>
      </c>
      <c r="C7" s="180" t="s">
        <v>22</v>
      </c>
      <c r="D7" s="7" t="s">
        <v>231</v>
      </c>
      <c r="E7" s="205">
        <v>30000</v>
      </c>
      <c r="F7" s="205">
        <v>110000</v>
      </c>
      <c r="G7" s="205">
        <v>80200</v>
      </c>
      <c r="H7" s="181">
        <v>30000</v>
      </c>
      <c r="I7" s="181"/>
      <c r="J7" s="246">
        <f t="shared" ref="J7:J15" si="0">H7+I7</f>
        <v>30000</v>
      </c>
      <c r="K7" s="134" t="s">
        <v>361</v>
      </c>
      <c r="L7" s="1" t="s">
        <v>362</v>
      </c>
      <c r="N7" s="79"/>
    </row>
    <row r="8" spans="1:14" ht="21" x14ac:dyDescent="0.25">
      <c r="A8" s="1">
        <v>2</v>
      </c>
      <c r="B8" s="186" t="s">
        <v>24</v>
      </c>
      <c r="C8" s="180" t="s">
        <v>25</v>
      </c>
      <c r="D8" s="7" t="s">
        <v>298</v>
      </c>
      <c r="E8" s="205">
        <v>30000</v>
      </c>
      <c r="F8" s="205">
        <v>219100</v>
      </c>
      <c r="G8" s="205">
        <v>117000</v>
      </c>
      <c r="H8" s="181">
        <v>30000</v>
      </c>
      <c r="I8" s="181"/>
      <c r="J8" s="246">
        <f t="shared" si="0"/>
        <v>30000</v>
      </c>
      <c r="K8" s="134" t="s">
        <v>363</v>
      </c>
      <c r="L8" s="205" t="s">
        <v>362</v>
      </c>
      <c r="M8" s="79"/>
    </row>
    <row r="9" spans="1:14" ht="21" x14ac:dyDescent="0.25">
      <c r="A9" s="1">
        <v>3</v>
      </c>
      <c r="B9" s="186" t="s">
        <v>48</v>
      </c>
      <c r="C9" s="180" t="s">
        <v>27</v>
      </c>
      <c r="D9" s="7" t="s">
        <v>135</v>
      </c>
      <c r="E9" s="205">
        <v>35000</v>
      </c>
      <c r="F9" s="205">
        <v>87000</v>
      </c>
      <c r="G9" s="205">
        <v>17500</v>
      </c>
      <c r="H9" s="181">
        <v>35000</v>
      </c>
      <c r="I9" s="181"/>
      <c r="J9" s="246">
        <f t="shared" si="0"/>
        <v>35000</v>
      </c>
      <c r="K9" s="134" t="s">
        <v>364</v>
      </c>
      <c r="L9" s="1" t="s">
        <v>362</v>
      </c>
      <c r="N9" s="79"/>
    </row>
    <row r="10" spans="1:14" ht="21" x14ac:dyDescent="0.25">
      <c r="A10" s="1">
        <v>4</v>
      </c>
      <c r="B10" s="186" t="s">
        <v>33</v>
      </c>
      <c r="C10" s="180" t="s">
        <v>34</v>
      </c>
      <c r="D10" s="21" t="s">
        <v>60</v>
      </c>
      <c r="E10" s="205">
        <v>40000</v>
      </c>
      <c r="F10" s="205">
        <v>106100</v>
      </c>
      <c r="G10" s="205">
        <v>24000</v>
      </c>
      <c r="H10" s="181">
        <v>40000</v>
      </c>
      <c r="I10" s="181"/>
      <c r="J10" s="246">
        <f t="shared" si="0"/>
        <v>40000</v>
      </c>
      <c r="K10" s="134" t="s">
        <v>364</v>
      </c>
      <c r="L10" s="1" t="s">
        <v>201</v>
      </c>
    </row>
    <row r="11" spans="1:14" ht="18.75" x14ac:dyDescent="0.25">
      <c r="A11" s="1">
        <v>5</v>
      </c>
      <c r="B11" s="179" t="s">
        <v>332</v>
      </c>
      <c r="C11" s="180" t="s">
        <v>52</v>
      </c>
      <c r="D11" s="21" t="s">
        <v>131</v>
      </c>
      <c r="E11" s="205">
        <v>70000</v>
      </c>
      <c r="F11" s="205"/>
      <c r="G11" s="181"/>
      <c r="H11" s="181">
        <v>70000</v>
      </c>
      <c r="I11" s="181"/>
      <c r="J11" s="246">
        <f t="shared" si="0"/>
        <v>70000</v>
      </c>
      <c r="K11" s="134" t="s">
        <v>365</v>
      </c>
      <c r="L11" s="1" t="s">
        <v>99</v>
      </c>
    </row>
    <row r="12" spans="1:14" ht="18.75" x14ac:dyDescent="0.25">
      <c r="A12" s="1">
        <v>6</v>
      </c>
      <c r="B12" s="3" t="s">
        <v>102</v>
      </c>
      <c r="C12" s="180" t="s">
        <v>70</v>
      </c>
      <c r="D12" s="8" t="s">
        <v>103</v>
      </c>
      <c r="E12" s="205">
        <v>59200</v>
      </c>
      <c r="F12" s="205">
        <v>59200</v>
      </c>
      <c r="G12" s="76"/>
      <c r="H12" s="181">
        <v>59200</v>
      </c>
      <c r="I12" s="205">
        <v>59200</v>
      </c>
      <c r="J12" s="246">
        <f t="shared" si="0"/>
        <v>118400</v>
      </c>
      <c r="K12" s="134" t="s">
        <v>366</v>
      </c>
      <c r="L12" s="1" t="s">
        <v>99</v>
      </c>
    </row>
    <row r="13" spans="1:14" ht="18.75" x14ac:dyDescent="0.25">
      <c r="A13" s="1">
        <v>7</v>
      </c>
      <c r="B13" s="3" t="s">
        <v>104</v>
      </c>
      <c r="C13" s="180" t="s">
        <v>92</v>
      </c>
      <c r="D13" s="8" t="s">
        <v>105</v>
      </c>
      <c r="E13" s="205">
        <v>59200</v>
      </c>
      <c r="F13" s="76">
        <v>1015200</v>
      </c>
      <c r="G13" s="205"/>
      <c r="H13" s="181"/>
      <c r="I13" s="205"/>
      <c r="J13" s="246">
        <f t="shared" si="0"/>
        <v>0</v>
      </c>
      <c r="K13" s="134"/>
      <c r="L13" s="1"/>
      <c r="M13" s="79"/>
      <c r="N13" s="79"/>
    </row>
    <row r="14" spans="1:14" ht="18.75" x14ac:dyDescent="0.25">
      <c r="A14" s="1">
        <v>8</v>
      </c>
      <c r="B14" s="179" t="s">
        <v>367</v>
      </c>
      <c r="C14" s="180" t="s">
        <v>43</v>
      </c>
      <c r="D14" s="247" t="s">
        <v>368</v>
      </c>
      <c r="E14" s="248">
        <v>90000</v>
      </c>
      <c r="F14" s="246"/>
      <c r="G14" s="246"/>
      <c r="H14" s="181"/>
      <c r="I14" s="205"/>
      <c r="J14" s="246"/>
      <c r="K14" s="182" t="s">
        <v>369</v>
      </c>
      <c r="L14" s="249" t="s">
        <v>370</v>
      </c>
      <c r="M14" s="79"/>
      <c r="N14" s="79"/>
    </row>
    <row r="15" spans="1:14" ht="18.75" x14ac:dyDescent="0.25">
      <c r="A15" s="1">
        <v>9</v>
      </c>
      <c r="B15" s="179" t="s">
        <v>339</v>
      </c>
      <c r="C15" s="14" t="s">
        <v>340</v>
      </c>
      <c r="D15" s="8"/>
      <c r="E15" s="205">
        <v>20000</v>
      </c>
      <c r="F15" s="205">
        <v>57595</v>
      </c>
      <c r="G15" s="205"/>
      <c r="H15" s="181">
        <v>20000</v>
      </c>
      <c r="I15" s="205">
        <v>20000</v>
      </c>
      <c r="J15" s="246">
        <f t="shared" si="0"/>
        <v>40000</v>
      </c>
      <c r="K15" s="134" t="s">
        <v>371</v>
      </c>
      <c r="L15" s="250" t="s">
        <v>372</v>
      </c>
      <c r="M15" s="79"/>
      <c r="N15" s="79"/>
    </row>
    <row r="16" spans="1:14" ht="18.75" x14ac:dyDescent="0.25">
      <c r="A16" s="220" t="s">
        <v>6</v>
      </c>
      <c r="B16" s="220"/>
      <c r="C16" s="220"/>
      <c r="D16" s="220"/>
      <c r="E16" s="75">
        <f t="shared" ref="E16:J16" si="1">SUM(E7:E15)</f>
        <v>433400</v>
      </c>
      <c r="F16" s="149">
        <f t="shared" si="1"/>
        <v>1654195</v>
      </c>
      <c r="G16" s="75">
        <f t="shared" si="1"/>
        <v>238700</v>
      </c>
      <c r="H16" s="75">
        <f t="shared" si="1"/>
        <v>284200</v>
      </c>
      <c r="I16" s="75">
        <f t="shared" si="1"/>
        <v>79200</v>
      </c>
      <c r="J16" s="75">
        <f t="shared" si="1"/>
        <v>363400</v>
      </c>
      <c r="K16" s="81" t="s">
        <v>373</v>
      </c>
      <c r="L16" s="204" t="s">
        <v>176</v>
      </c>
    </row>
    <row r="17" spans="1:12" x14ac:dyDescent="0.25">
      <c r="A17" s="221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</row>
    <row r="19" spans="1:12" ht="18.75" x14ac:dyDescent="0.25">
      <c r="A19" s="1">
        <v>8</v>
      </c>
      <c r="B19" s="179" t="s">
        <v>367</v>
      </c>
      <c r="C19" s="180" t="s">
        <v>43</v>
      </c>
      <c r="D19" s="251" t="s">
        <v>374</v>
      </c>
      <c r="E19" s="252"/>
      <c r="F19" s="252"/>
      <c r="G19" s="252"/>
      <c r="H19" s="252"/>
      <c r="I19" s="252"/>
      <c r="J19" s="252"/>
      <c r="K19" s="252"/>
      <c r="L19" s="253"/>
    </row>
    <row r="20" spans="1:12" x14ac:dyDescent="0.25">
      <c r="A20" s="221" t="s">
        <v>375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  <c r="L20" s="221"/>
    </row>
    <row r="21" spans="1:12" x14ac:dyDescent="0.25">
      <c r="F21" s="79"/>
    </row>
    <row r="23" spans="1:12" x14ac:dyDescent="0.25">
      <c r="F23" s="79"/>
    </row>
  </sheetData>
  <mergeCells count="10">
    <mergeCell ref="A16:D16"/>
    <mergeCell ref="A17:L17"/>
    <mergeCell ref="D19:L19"/>
    <mergeCell ref="A20:L20"/>
    <mergeCell ref="A1:K1"/>
    <mergeCell ref="E2:J2"/>
    <mergeCell ref="K2:L2"/>
    <mergeCell ref="K3:L3"/>
    <mergeCell ref="K4:M4"/>
    <mergeCell ref="K5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M44"/>
  <sheetViews>
    <sheetView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207" t="s">
        <v>63</v>
      </c>
      <c r="B1" s="207"/>
      <c r="C1" s="207"/>
      <c r="D1" s="207"/>
      <c r="E1" s="207"/>
      <c r="F1" s="207"/>
      <c r="G1" s="207"/>
    </row>
    <row r="2" spans="1:9" ht="18.75" x14ac:dyDescent="0.3">
      <c r="A2" s="208" t="s">
        <v>53</v>
      </c>
      <c r="B2" s="208"/>
      <c r="C2" s="208"/>
      <c r="D2" s="208"/>
      <c r="E2" s="208"/>
      <c r="F2" s="208"/>
      <c r="G2" s="208"/>
      <c r="H2" s="208"/>
      <c r="I2" s="208"/>
    </row>
    <row r="3" spans="1:9" ht="18.75" customHeight="1" x14ac:dyDescent="0.3">
      <c r="A3" s="208" t="s">
        <v>64</v>
      </c>
      <c r="B3" s="208"/>
      <c r="C3" s="208"/>
      <c r="D3" s="208"/>
      <c r="E3" s="208"/>
      <c r="F3" s="208"/>
      <c r="G3" s="208"/>
    </row>
    <row r="4" spans="1:9" ht="18.75" x14ac:dyDescent="0.3">
      <c r="A4" s="208" t="s">
        <v>17</v>
      </c>
      <c r="B4" s="208"/>
      <c r="C4" s="208"/>
      <c r="D4" s="208"/>
      <c r="E4" s="208"/>
      <c r="F4" s="208"/>
      <c r="G4" s="208"/>
      <c r="H4" s="25"/>
    </row>
    <row r="5" spans="1:9" ht="8.25" customHeight="1" x14ac:dyDescent="0.3">
      <c r="A5" s="24"/>
      <c r="B5" s="24"/>
      <c r="C5" s="24"/>
      <c r="D5" s="24"/>
      <c r="E5" s="24"/>
      <c r="F5" s="24"/>
      <c r="G5" s="24"/>
      <c r="H5" s="25"/>
    </row>
    <row r="6" spans="1:9" ht="18.75" x14ac:dyDescent="0.3">
      <c r="A6" s="208" t="s">
        <v>65</v>
      </c>
      <c r="B6" s="208"/>
      <c r="C6" s="208"/>
      <c r="D6" s="208"/>
      <c r="E6" s="208"/>
      <c r="F6" s="208"/>
      <c r="G6" s="208"/>
      <c r="H6" s="25"/>
    </row>
    <row r="7" spans="1:9" x14ac:dyDescent="0.25">
      <c r="H7" s="26"/>
    </row>
    <row r="8" spans="1:9" x14ac:dyDescent="0.25">
      <c r="A8" s="6" t="s">
        <v>0</v>
      </c>
      <c r="B8" s="2" t="s">
        <v>1</v>
      </c>
      <c r="C8" s="2" t="s">
        <v>10</v>
      </c>
      <c r="D8" s="2" t="s">
        <v>81</v>
      </c>
      <c r="E8" s="2" t="s">
        <v>90</v>
      </c>
      <c r="F8" s="2" t="s">
        <v>9</v>
      </c>
      <c r="G8" s="2" t="s">
        <v>2</v>
      </c>
      <c r="H8" s="18"/>
    </row>
    <row r="9" spans="1:9" ht="15.75" x14ac:dyDescent="0.25">
      <c r="A9" s="1">
        <v>1</v>
      </c>
      <c r="B9" s="3" t="s">
        <v>18</v>
      </c>
      <c r="C9" s="14" t="s">
        <v>19</v>
      </c>
      <c r="D9" s="14" t="s">
        <v>85</v>
      </c>
      <c r="E9" s="14">
        <v>1</v>
      </c>
      <c r="F9" s="7">
        <v>8385976</v>
      </c>
      <c r="G9" s="27">
        <v>30000</v>
      </c>
    </row>
    <row r="10" spans="1:9" ht="15.75" x14ac:dyDescent="0.25">
      <c r="A10" s="1">
        <v>2</v>
      </c>
      <c r="B10" s="3" t="s">
        <v>54</v>
      </c>
      <c r="C10" s="14" t="s">
        <v>20</v>
      </c>
      <c r="D10" s="14" t="s">
        <v>85</v>
      </c>
      <c r="E10" s="14">
        <v>1</v>
      </c>
      <c r="F10" s="7"/>
      <c r="G10" s="27">
        <v>30000</v>
      </c>
    </row>
    <row r="11" spans="1:9" ht="15.75" x14ac:dyDescent="0.25">
      <c r="A11" s="1">
        <v>3</v>
      </c>
      <c r="B11" s="3" t="s">
        <v>21</v>
      </c>
      <c r="C11" s="14" t="s">
        <v>22</v>
      </c>
      <c r="D11" s="14" t="s">
        <v>85</v>
      </c>
      <c r="E11" s="14">
        <v>1</v>
      </c>
      <c r="F11" s="7" t="s">
        <v>23</v>
      </c>
      <c r="G11" s="27">
        <v>30000</v>
      </c>
    </row>
    <row r="12" spans="1:9" ht="15.75" x14ac:dyDescent="0.25">
      <c r="A12" s="1">
        <v>4</v>
      </c>
      <c r="B12" s="3" t="s">
        <v>24</v>
      </c>
      <c r="C12" s="14" t="s">
        <v>25</v>
      </c>
      <c r="D12" s="14" t="s">
        <v>85</v>
      </c>
      <c r="E12" s="14">
        <v>1</v>
      </c>
      <c r="F12" s="7" t="s">
        <v>26</v>
      </c>
      <c r="G12" s="27">
        <v>30000</v>
      </c>
    </row>
    <row r="13" spans="1:9" ht="15.75" x14ac:dyDescent="0.25">
      <c r="A13" s="1">
        <v>5</v>
      </c>
      <c r="B13" s="3" t="s">
        <v>48</v>
      </c>
      <c r="C13" s="1" t="s">
        <v>27</v>
      </c>
      <c r="D13" s="14" t="s">
        <v>85</v>
      </c>
      <c r="E13" s="1">
        <v>1</v>
      </c>
      <c r="F13" s="7" t="s">
        <v>49</v>
      </c>
      <c r="G13" s="27">
        <v>35000</v>
      </c>
    </row>
    <row r="14" spans="1:9" ht="12.75" customHeight="1" x14ac:dyDescent="0.25">
      <c r="A14" s="1">
        <v>6</v>
      </c>
      <c r="B14" s="22" t="s">
        <v>55</v>
      </c>
      <c r="C14" s="12" t="s">
        <v>28</v>
      </c>
      <c r="D14" s="14" t="s">
        <v>85</v>
      </c>
      <c r="E14" s="12">
        <v>1</v>
      </c>
      <c r="F14" s="21" t="s">
        <v>56</v>
      </c>
      <c r="G14" s="27">
        <v>35000</v>
      </c>
    </row>
    <row r="15" spans="1:9" ht="15.75" x14ac:dyDescent="0.25">
      <c r="A15" s="1">
        <v>7</v>
      </c>
      <c r="B15" s="9" t="s">
        <v>29</v>
      </c>
      <c r="C15" s="14" t="s">
        <v>30</v>
      </c>
      <c r="D15" s="14" t="s">
        <v>85</v>
      </c>
      <c r="E15" s="14">
        <v>1</v>
      </c>
      <c r="F15" s="21" t="s">
        <v>44</v>
      </c>
      <c r="G15" s="27">
        <v>30000</v>
      </c>
    </row>
    <row r="16" spans="1:9" ht="14.25" customHeight="1" x14ac:dyDescent="0.25">
      <c r="A16" s="1">
        <v>8</v>
      </c>
      <c r="B16" s="22" t="s">
        <v>58</v>
      </c>
      <c r="C16" s="23" t="s">
        <v>31</v>
      </c>
      <c r="D16" s="14" t="s">
        <v>85</v>
      </c>
      <c r="E16" s="23">
        <v>1</v>
      </c>
      <c r="F16" s="8" t="s">
        <v>59</v>
      </c>
      <c r="G16" s="11">
        <v>35000</v>
      </c>
    </row>
    <row r="17" spans="1:7" ht="14.25" customHeight="1" x14ac:dyDescent="0.25">
      <c r="A17" s="1">
        <v>9</v>
      </c>
      <c r="B17" s="22" t="s">
        <v>86</v>
      </c>
      <c r="C17" s="23" t="s">
        <v>80</v>
      </c>
      <c r="D17" s="23"/>
      <c r="E17" s="23">
        <v>3</v>
      </c>
      <c r="F17" s="8"/>
      <c r="G17" s="11">
        <v>70000</v>
      </c>
    </row>
    <row r="18" spans="1:7" ht="14.25" customHeight="1" x14ac:dyDescent="0.25">
      <c r="A18" s="1">
        <v>10</v>
      </c>
      <c r="B18" s="22" t="s">
        <v>71</v>
      </c>
      <c r="C18" s="23" t="s">
        <v>72</v>
      </c>
      <c r="D18" s="23"/>
      <c r="E18" s="23">
        <v>3</v>
      </c>
      <c r="F18" s="8"/>
      <c r="G18" s="11">
        <v>70000</v>
      </c>
    </row>
    <row r="19" spans="1:7" ht="15.75" x14ac:dyDescent="0.25">
      <c r="A19" s="1">
        <v>11</v>
      </c>
      <c r="B19" s="3" t="s">
        <v>33</v>
      </c>
      <c r="C19" s="14" t="s">
        <v>34</v>
      </c>
      <c r="D19" s="14" t="s">
        <v>88</v>
      </c>
      <c r="E19" s="14">
        <v>1</v>
      </c>
      <c r="F19" s="21" t="s">
        <v>60</v>
      </c>
      <c r="G19" s="27">
        <v>40000</v>
      </c>
    </row>
    <row r="20" spans="1:7" ht="13.5" customHeight="1" x14ac:dyDescent="0.25">
      <c r="A20" s="1">
        <v>12</v>
      </c>
      <c r="B20" s="22"/>
      <c r="C20" s="23" t="s">
        <v>35</v>
      </c>
      <c r="D20" s="23" t="s">
        <v>88</v>
      </c>
      <c r="E20" s="23">
        <v>1</v>
      </c>
      <c r="F20" s="8"/>
      <c r="G20" s="11"/>
    </row>
    <row r="21" spans="1:7" ht="18" customHeight="1" x14ac:dyDescent="0.25">
      <c r="A21" s="1">
        <v>13</v>
      </c>
      <c r="B21" s="22" t="s">
        <v>36</v>
      </c>
      <c r="C21" s="23" t="s">
        <v>37</v>
      </c>
      <c r="D21" s="23" t="s">
        <v>88</v>
      </c>
      <c r="E21" s="23">
        <v>1</v>
      </c>
      <c r="F21" s="8" t="s">
        <v>38</v>
      </c>
      <c r="G21" s="11">
        <v>40000</v>
      </c>
    </row>
    <row r="22" spans="1:7" ht="18" customHeight="1" x14ac:dyDescent="0.25">
      <c r="A22" s="1">
        <v>14</v>
      </c>
      <c r="B22" s="22" t="s">
        <v>73</v>
      </c>
      <c r="C22" s="23" t="s">
        <v>52</v>
      </c>
      <c r="D22" s="23" t="s">
        <v>88</v>
      </c>
      <c r="E22" s="23">
        <v>2</v>
      </c>
      <c r="F22" s="8" t="s">
        <v>82</v>
      </c>
      <c r="G22" s="11">
        <v>70000</v>
      </c>
    </row>
    <row r="23" spans="1:7" ht="15.75" customHeight="1" x14ac:dyDescent="0.25">
      <c r="A23" s="1">
        <v>15</v>
      </c>
      <c r="B23" s="22" t="s">
        <v>74</v>
      </c>
      <c r="C23" s="23" t="s">
        <v>32</v>
      </c>
      <c r="D23" s="23" t="s">
        <v>88</v>
      </c>
      <c r="E23" s="23">
        <v>2</v>
      </c>
      <c r="F23" s="8" t="s">
        <v>75</v>
      </c>
      <c r="G23" s="11">
        <v>70000</v>
      </c>
    </row>
    <row r="24" spans="1:7" ht="15" customHeight="1" x14ac:dyDescent="0.25">
      <c r="A24" s="1">
        <v>16</v>
      </c>
      <c r="B24" s="22" t="s">
        <v>66</v>
      </c>
      <c r="C24" s="23" t="s">
        <v>68</v>
      </c>
      <c r="D24" s="23" t="s">
        <v>87</v>
      </c>
      <c r="E24" s="23">
        <v>2</v>
      </c>
      <c r="F24" s="8" t="s">
        <v>67</v>
      </c>
      <c r="G24" s="11">
        <v>70000</v>
      </c>
    </row>
    <row r="25" spans="1:7" ht="15.75" customHeight="1" x14ac:dyDescent="0.25">
      <c r="A25" s="1">
        <v>17</v>
      </c>
      <c r="B25" s="22" t="s">
        <v>69</v>
      </c>
      <c r="C25" s="23" t="s">
        <v>70</v>
      </c>
      <c r="D25" s="23" t="s">
        <v>87</v>
      </c>
      <c r="E25" s="23">
        <v>2</v>
      </c>
      <c r="F25" s="8" t="s">
        <v>84</v>
      </c>
      <c r="G25" s="11">
        <v>70000</v>
      </c>
    </row>
    <row r="26" spans="1:7" ht="15" customHeight="1" x14ac:dyDescent="0.25">
      <c r="A26" s="1">
        <v>18</v>
      </c>
      <c r="B26" s="22" t="s">
        <v>78</v>
      </c>
      <c r="C26" s="23" t="s">
        <v>79</v>
      </c>
      <c r="D26" s="23" t="s">
        <v>87</v>
      </c>
      <c r="E26" s="23">
        <v>2</v>
      </c>
      <c r="F26" s="8" t="s">
        <v>83</v>
      </c>
      <c r="G26" s="11">
        <v>70000</v>
      </c>
    </row>
    <row r="27" spans="1:7" ht="15.75" customHeight="1" x14ac:dyDescent="0.25">
      <c r="A27" s="1">
        <v>19</v>
      </c>
      <c r="B27" s="22"/>
      <c r="C27" s="23" t="s">
        <v>39</v>
      </c>
      <c r="D27" s="23" t="s">
        <v>87</v>
      </c>
      <c r="E27" s="23">
        <v>2</v>
      </c>
      <c r="F27" s="22"/>
      <c r="G27" s="11"/>
    </row>
    <row r="28" spans="1:7" ht="12.75" customHeight="1" x14ac:dyDescent="0.25">
      <c r="A28" s="1">
        <v>20</v>
      </c>
      <c r="B28" s="22"/>
      <c r="C28" s="23" t="s">
        <v>40</v>
      </c>
      <c r="D28" s="23" t="s">
        <v>87</v>
      </c>
      <c r="E28" s="23">
        <v>2</v>
      </c>
      <c r="F28" s="22"/>
      <c r="G28" s="11"/>
    </row>
    <row r="29" spans="1:7" ht="13.5" customHeight="1" x14ac:dyDescent="0.25">
      <c r="A29" s="1">
        <v>21</v>
      </c>
      <c r="B29" s="22" t="s">
        <v>50</v>
      </c>
      <c r="C29" s="23" t="s">
        <v>41</v>
      </c>
      <c r="D29" s="23" t="s">
        <v>87</v>
      </c>
      <c r="E29" s="23">
        <v>2</v>
      </c>
      <c r="F29" s="22" t="s">
        <v>51</v>
      </c>
      <c r="G29" s="11"/>
    </row>
    <row r="30" spans="1:7" ht="13.5" customHeight="1" x14ac:dyDescent="0.25">
      <c r="A30" s="1">
        <v>22</v>
      </c>
      <c r="B30" s="22" t="s">
        <v>76</v>
      </c>
      <c r="C30" s="23" t="s">
        <v>77</v>
      </c>
      <c r="D30" s="23" t="s">
        <v>89</v>
      </c>
      <c r="E30" s="23">
        <v>2</v>
      </c>
      <c r="F30" s="22"/>
      <c r="G30" s="11">
        <v>70000</v>
      </c>
    </row>
    <row r="31" spans="1:7" ht="14.25" customHeight="1" x14ac:dyDescent="0.25">
      <c r="A31" s="1">
        <v>23</v>
      </c>
      <c r="B31" s="17"/>
      <c r="C31" s="12" t="s">
        <v>42</v>
      </c>
      <c r="D31" s="23" t="s">
        <v>89</v>
      </c>
      <c r="E31" s="12">
        <v>2</v>
      </c>
      <c r="F31" s="13"/>
      <c r="G31" s="11"/>
    </row>
    <row r="32" spans="1:7" ht="14.25" customHeight="1" x14ac:dyDescent="0.25">
      <c r="A32" s="1">
        <v>24</v>
      </c>
      <c r="B32" s="17" t="s">
        <v>61</v>
      </c>
      <c r="C32" s="12" t="s">
        <v>43</v>
      </c>
      <c r="D32" s="23" t="s">
        <v>89</v>
      </c>
      <c r="E32" s="12">
        <v>3</v>
      </c>
      <c r="F32" s="13" t="s">
        <v>62</v>
      </c>
      <c r="G32" s="11">
        <v>90000</v>
      </c>
    </row>
    <row r="33" spans="1:13" ht="17.25" customHeight="1" x14ac:dyDescent="0.25">
      <c r="A33" s="29"/>
      <c r="B33" s="30"/>
      <c r="C33" s="31"/>
      <c r="D33" s="31"/>
      <c r="E33" s="31"/>
      <c r="F33" s="32"/>
      <c r="G33" s="33"/>
      <c r="H33" s="20"/>
    </row>
    <row r="34" spans="1:13" ht="15" customHeight="1" x14ac:dyDescent="0.25"/>
    <row r="35" spans="1:13" ht="15.75" customHeight="1" x14ac:dyDescent="0.25">
      <c r="A35" s="34"/>
      <c r="B35" s="35"/>
      <c r="C35" s="36"/>
      <c r="D35" s="36"/>
      <c r="E35" s="36"/>
      <c r="F35" s="37"/>
      <c r="G35" s="38"/>
      <c r="H35" s="36"/>
      <c r="I35" s="39"/>
      <c r="J35" s="40"/>
      <c r="K35" s="41"/>
      <c r="L35" s="42"/>
      <c r="M35" s="20"/>
    </row>
    <row r="36" spans="1:13" ht="15.75" customHeight="1" x14ac:dyDescent="0.25">
      <c r="A36" s="34"/>
      <c r="B36" s="35"/>
      <c r="C36" s="36"/>
      <c r="D36" s="36"/>
      <c r="E36" s="36"/>
      <c r="F36" s="43"/>
      <c r="G36" s="38"/>
      <c r="H36" s="36"/>
      <c r="I36" s="44"/>
      <c r="J36" s="36"/>
      <c r="K36" s="45"/>
      <c r="L36" s="37"/>
      <c r="M36" s="38"/>
    </row>
    <row r="37" spans="1:13" ht="15.75" customHeight="1" x14ac:dyDescent="0.25">
      <c r="A37" s="34"/>
      <c r="B37" s="35"/>
      <c r="C37" s="36"/>
      <c r="D37" s="36"/>
      <c r="E37" s="36"/>
      <c r="F37" s="43"/>
      <c r="G37" s="38"/>
      <c r="H37" s="36"/>
      <c r="I37" s="44"/>
      <c r="J37" s="36"/>
      <c r="K37" s="36"/>
      <c r="L37" s="37"/>
      <c r="M37" s="38"/>
    </row>
    <row r="38" spans="1:13" ht="15.75" customHeight="1" x14ac:dyDescent="0.25">
      <c r="A38" s="34"/>
      <c r="B38" s="35"/>
      <c r="C38" s="36"/>
      <c r="D38" s="36"/>
      <c r="E38" s="36"/>
      <c r="F38" s="43"/>
      <c r="G38" s="38"/>
      <c r="H38" s="36"/>
      <c r="I38" s="44"/>
      <c r="J38" s="36"/>
      <c r="K38" s="45"/>
      <c r="L38" s="37"/>
      <c r="M38" s="38"/>
    </row>
    <row r="39" spans="1:13" ht="15.75" customHeight="1" x14ac:dyDescent="0.25">
      <c r="A39" s="34"/>
      <c r="B39" s="35"/>
      <c r="C39" s="36"/>
      <c r="D39" s="36"/>
      <c r="E39" s="36"/>
      <c r="F39" s="43"/>
      <c r="G39" s="38"/>
      <c r="H39" s="36"/>
      <c r="I39" s="44"/>
      <c r="J39" s="36"/>
      <c r="K39" s="45"/>
      <c r="L39" s="45"/>
      <c r="M39" s="38"/>
    </row>
    <row r="40" spans="1:13" ht="15.75" customHeight="1" x14ac:dyDescent="0.25">
      <c r="A40" s="34"/>
      <c r="B40" s="35"/>
      <c r="C40" s="36"/>
      <c r="D40" s="36"/>
      <c r="E40" s="36"/>
      <c r="F40" s="43"/>
      <c r="G40" s="38"/>
      <c r="H40" s="36"/>
      <c r="I40" s="44"/>
      <c r="J40" s="36"/>
      <c r="K40" s="36"/>
      <c r="L40" s="37"/>
      <c r="M40" s="38"/>
    </row>
    <row r="41" spans="1:13" ht="15.75" customHeight="1" x14ac:dyDescent="0.25">
      <c r="A41" s="46"/>
      <c r="B41" s="47"/>
      <c r="C41" s="48"/>
      <c r="D41" s="48"/>
      <c r="E41" s="48"/>
      <c r="F41" s="49"/>
      <c r="G41" s="50"/>
      <c r="H41" s="48"/>
      <c r="I41" s="51"/>
      <c r="J41" s="48"/>
      <c r="K41" s="52"/>
      <c r="L41" s="53"/>
      <c r="M41" s="50"/>
    </row>
    <row r="42" spans="1:13" ht="15.75" x14ac:dyDescent="0.25">
      <c r="A42" s="34"/>
      <c r="B42" s="54"/>
      <c r="C42" s="36"/>
      <c r="D42" s="36"/>
      <c r="E42" s="36"/>
      <c r="F42" s="43"/>
      <c r="G42" s="38"/>
      <c r="H42" s="36"/>
      <c r="I42" s="43"/>
      <c r="J42" s="37"/>
      <c r="K42" s="36"/>
      <c r="L42" s="37"/>
      <c r="M42" s="38"/>
    </row>
    <row r="43" spans="1:13" ht="15.75" x14ac:dyDescent="0.25">
      <c r="A43" s="34"/>
      <c r="B43" s="54"/>
      <c r="C43" s="36"/>
      <c r="D43" s="36"/>
      <c r="E43" s="36"/>
      <c r="F43" s="43"/>
      <c r="G43" s="38"/>
      <c r="H43" s="36"/>
      <c r="I43" s="36"/>
      <c r="J43" s="55"/>
      <c r="K43" s="45"/>
      <c r="L43" s="41"/>
      <c r="M43" s="38"/>
    </row>
    <row r="44" spans="1:13" x14ac:dyDescent="0.25">
      <c r="A44" s="206"/>
      <c r="B44" s="206"/>
      <c r="C44" s="206"/>
      <c r="D44" s="206"/>
      <c r="E44" s="206"/>
      <c r="F44" s="206"/>
      <c r="G44" s="206"/>
      <c r="H44" s="56"/>
      <c r="I44" s="57"/>
      <c r="J44" s="56"/>
      <c r="K44" s="28"/>
      <c r="L44" s="28"/>
      <c r="M44" s="18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N24"/>
  <sheetViews>
    <sheetView workbookViewId="0">
      <selection activeCell="A2" sqref="A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150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83" t="s">
        <v>17</v>
      </c>
      <c r="E4" s="83"/>
      <c r="F4" s="83"/>
      <c r="G4" s="83"/>
      <c r="H4" s="83" t="s">
        <v>16</v>
      </c>
      <c r="I4" s="83"/>
      <c r="J4" s="83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6000</v>
      </c>
      <c r="H7" s="58">
        <v>30000</v>
      </c>
      <c r="I7" s="76"/>
      <c r="J7" s="11">
        <f t="shared" ref="J7:J12" si="0">SUM(H7:I7)</f>
        <v>30000</v>
      </c>
      <c r="K7" s="10" t="s">
        <v>141</v>
      </c>
      <c r="L7" s="80" t="s">
        <v>94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12000</v>
      </c>
      <c r="G8" s="58">
        <v>12000</v>
      </c>
      <c r="H8" s="58">
        <v>30000</v>
      </c>
      <c r="I8" s="76"/>
      <c r="J8" s="11">
        <f t="shared" si="0"/>
        <v>30000</v>
      </c>
      <c r="K8" s="10" t="s">
        <v>141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136000</v>
      </c>
      <c r="G9" s="58">
        <v>15000</v>
      </c>
      <c r="H9" s="58">
        <v>30000</v>
      </c>
      <c r="I9" s="76"/>
      <c r="J9" s="11">
        <f t="shared" si="0"/>
        <v>30000</v>
      </c>
      <c r="K9" s="10" t="s">
        <v>142</v>
      </c>
      <c r="L9" s="80" t="s">
        <v>94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 t="shared" si="0"/>
        <v>35000</v>
      </c>
      <c r="K10" s="10" t="s">
        <v>143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18000</v>
      </c>
      <c r="H11" s="58">
        <v>30000</v>
      </c>
      <c r="I11" s="76"/>
      <c r="J11" s="11">
        <f t="shared" si="0"/>
        <v>30000</v>
      </c>
      <c r="K11" s="10" t="s">
        <v>145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12000</v>
      </c>
      <c r="G12" s="58">
        <v>12000</v>
      </c>
      <c r="H12" s="58">
        <v>40000</v>
      </c>
      <c r="I12" s="76"/>
      <c r="J12" s="11">
        <f t="shared" si="0"/>
        <v>40000</v>
      </c>
      <c r="K12" s="10" t="s">
        <v>144</v>
      </c>
      <c r="L12" s="78" t="s">
        <v>133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61600</v>
      </c>
      <c r="F14" s="58">
        <v>61600</v>
      </c>
      <c r="G14" s="58"/>
      <c r="H14" s="58"/>
      <c r="I14" s="76">
        <v>188800</v>
      </c>
      <c r="J14" s="11"/>
      <c r="K14" s="10"/>
      <c r="L14" s="78" t="s">
        <v>140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61600</v>
      </c>
      <c r="F15" s="58">
        <v>371860</v>
      </c>
      <c r="G15" s="58">
        <v>24910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11" t="s">
        <v>147</v>
      </c>
      <c r="H16" s="11">
        <v>40000</v>
      </c>
      <c r="I16" s="85"/>
      <c r="J16" s="11">
        <f>SUM(H16:I16)</f>
        <v>40000</v>
      </c>
      <c r="K16" s="10" t="s">
        <v>146</v>
      </c>
      <c r="L16" s="82" t="s">
        <v>99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408200</v>
      </c>
      <c r="F17" s="75">
        <f t="shared" ref="F17:G17" si="1">SUM(F7:F16)</f>
        <v>729960</v>
      </c>
      <c r="G17" s="75">
        <f t="shared" si="1"/>
        <v>94910</v>
      </c>
      <c r="H17" s="75">
        <f>SUM(H7:H16)</f>
        <v>235000</v>
      </c>
      <c r="I17" s="77">
        <f>SUM(I7:I16)</f>
        <v>188800</v>
      </c>
      <c r="J17" s="75">
        <f>SUM(J7:J16)</f>
        <v>235000</v>
      </c>
      <c r="K17" s="81" t="s">
        <v>145</v>
      </c>
      <c r="L17" s="84"/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x14ac:dyDescent="0.25">
      <c r="A19" s="219" t="s">
        <v>134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</row>
    <row r="20" spans="1:12" x14ac:dyDescent="0.25">
      <c r="A20" s="219" t="s">
        <v>139</v>
      </c>
      <c r="B20" s="219"/>
      <c r="C20" s="219"/>
      <c r="D20" s="219"/>
      <c r="E20" s="219"/>
      <c r="F20" s="219"/>
      <c r="G20" s="219"/>
      <c r="H20" s="219"/>
      <c r="I20" s="219"/>
      <c r="J20" s="219"/>
      <c r="K20" s="219"/>
      <c r="L20" s="219"/>
    </row>
    <row r="21" spans="1:12" ht="15.75" x14ac:dyDescent="0.25">
      <c r="A21" s="1">
        <v>7</v>
      </c>
      <c r="B21" s="3" t="s">
        <v>36</v>
      </c>
      <c r="C21" s="14" t="s">
        <v>37</v>
      </c>
      <c r="D21" s="8" t="s">
        <v>136</v>
      </c>
      <c r="E21" s="58">
        <v>40000</v>
      </c>
      <c r="F21" s="58">
        <v>231000</v>
      </c>
      <c r="G21" s="58">
        <v>24000</v>
      </c>
      <c r="H21" s="58">
        <v>40000</v>
      </c>
      <c r="I21" s="58">
        <v>80000</v>
      </c>
      <c r="J21" s="11">
        <f t="shared" ref="J21" si="2">SUM(H21:I21)</f>
        <v>120000</v>
      </c>
      <c r="K21" s="10" t="s">
        <v>137</v>
      </c>
      <c r="L21" s="80" t="s">
        <v>138</v>
      </c>
    </row>
    <row r="24" spans="1:12" x14ac:dyDescent="0.25">
      <c r="F24" s="79"/>
      <c r="G24" s="79"/>
    </row>
  </sheetData>
  <mergeCells count="10">
    <mergeCell ref="A17:D17"/>
    <mergeCell ref="A18:L18"/>
    <mergeCell ref="A19:L19"/>
    <mergeCell ref="A20:L20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21"/>
  <sheetViews>
    <sheetView workbookViewId="0">
      <selection activeCell="H3" sqref="H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149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86" t="s">
        <v>17</v>
      </c>
      <c r="E4" s="86"/>
      <c r="F4" s="86"/>
      <c r="G4" s="86"/>
      <c r="H4" s="86" t="s">
        <v>16</v>
      </c>
      <c r="I4" s="86"/>
      <c r="J4" s="86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9000</v>
      </c>
      <c r="H7" s="58">
        <v>30000</v>
      </c>
      <c r="I7" s="76"/>
      <c r="J7" s="11">
        <f>SUM(H7:I7)</f>
        <v>30000</v>
      </c>
      <c r="K7" s="10" t="s">
        <v>153</v>
      </c>
      <c r="L7" s="78" t="s">
        <v>133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12000</v>
      </c>
      <c r="G8" s="58">
        <v>15000</v>
      </c>
      <c r="H8" s="58">
        <v>30000</v>
      </c>
      <c r="I8" s="76"/>
      <c r="J8" s="11">
        <f>SUM(H8:I8)</f>
        <v>30000</v>
      </c>
      <c r="K8" s="10" t="s">
        <v>153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136000</v>
      </c>
      <c r="G9" s="58">
        <v>15000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v>35000</v>
      </c>
      <c r="K10" s="10" t="s">
        <v>148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21000</v>
      </c>
      <c r="H11" s="58">
        <v>30000</v>
      </c>
      <c r="I11" s="76"/>
      <c r="J11" s="11">
        <f>SUM(H11:I11)</f>
        <v>30000</v>
      </c>
      <c r="K11" s="10" t="s">
        <v>151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16000</v>
      </c>
      <c r="G12" s="58">
        <v>16000</v>
      </c>
      <c r="H12" s="58">
        <v>40000</v>
      </c>
      <c r="I12" s="76"/>
      <c r="J12" s="11">
        <f>SUM(H12:I12)</f>
        <v>40000</v>
      </c>
      <c r="K12" s="10" t="s">
        <v>152</v>
      </c>
      <c r="L12" s="78" t="s">
        <v>133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60000</v>
      </c>
      <c r="G14" s="58"/>
      <c r="H14" s="58">
        <v>60000</v>
      </c>
      <c r="I14" s="76"/>
      <c r="J14" s="11">
        <f>SUM(H14:I14)</f>
        <v>60000</v>
      </c>
      <c r="K14" s="10" t="s">
        <v>154</v>
      </c>
      <c r="L14" s="78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/>
      <c r="J16" s="11"/>
      <c r="K16" s="10"/>
      <c r="L16" s="82"/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5">
        <f t="shared" ref="F17:G17" si="0">SUM(F7:F16)</f>
        <v>800120</v>
      </c>
      <c r="G17" s="75">
        <f t="shared" si="0"/>
        <v>114070</v>
      </c>
      <c r="H17" s="75">
        <f>SUM(H7:H16)</f>
        <v>225000</v>
      </c>
      <c r="I17" s="77"/>
      <c r="J17" s="75">
        <f>SUM(J7:J16)</f>
        <v>225000</v>
      </c>
      <c r="K17" s="81" t="s">
        <v>153</v>
      </c>
      <c r="L17" s="87"/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20" spans="1:12" x14ac:dyDescent="0.25">
      <c r="H20" s="79">
        <f>F9+E9+3000+15000</f>
        <v>184000</v>
      </c>
    </row>
    <row r="21" spans="1:12" x14ac:dyDescent="0.25">
      <c r="F21" s="79"/>
      <c r="G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N21"/>
  <sheetViews>
    <sheetView workbookViewId="0">
      <selection activeCell="F13" sqref="F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155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88" t="s">
        <v>17</v>
      </c>
      <c r="E4" s="88"/>
      <c r="F4" s="88"/>
      <c r="G4" s="88"/>
      <c r="H4" s="88" t="s">
        <v>16</v>
      </c>
      <c r="I4" s="88"/>
      <c r="J4" s="88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12000</v>
      </c>
      <c r="H7" s="58">
        <v>30000</v>
      </c>
      <c r="I7" s="76"/>
      <c r="J7" s="11">
        <f>SUM(H7:I7)</f>
        <v>30000</v>
      </c>
      <c r="K7" s="10" t="s">
        <v>156</v>
      </c>
      <c r="L7" s="78" t="s">
        <v>133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>
        <v>30000</v>
      </c>
      <c r="G8" s="58">
        <v>18000</v>
      </c>
      <c r="H8" s="58">
        <v>30000</v>
      </c>
      <c r="I8" s="76"/>
      <c r="J8" s="11">
        <f>SUM(H8:I8)</f>
        <v>30000</v>
      </c>
      <c r="K8" s="10" t="s">
        <v>156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184000</v>
      </c>
      <c r="G9" s="58">
        <v>18000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SUM(H10:I10)</f>
        <v>35000</v>
      </c>
      <c r="K10" s="10" t="s">
        <v>157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54500</v>
      </c>
      <c r="G11" s="58">
        <v>21000</v>
      </c>
      <c r="H11" s="58">
        <v>30000</v>
      </c>
      <c r="I11" s="76"/>
      <c r="J11" s="11">
        <f>SUM(H11:I11)</f>
        <v>30000</v>
      </c>
      <c r="K11" s="10" t="s">
        <v>156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16000</v>
      </c>
      <c r="G12" s="58">
        <v>16000</v>
      </c>
      <c r="H12" s="58"/>
      <c r="I12" s="76"/>
      <c r="J12" s="11"/>
      <c r="K12" s="10"/>
      <c r="L12" s="78"/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/>
      <c r="I14" s="76"/>
      <c r="J14" s="11"/>
      <c r="K14" s="10"/>
      <c r="L14" s="78"/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>
        <v>40000</v>
      </c>
      <c r="J16" s="11">
        <f>SUM(I16)</f>
        <v>40000</v>
      </c>
      <c r="K16" s="10"/>
      <c r="L16" s="82" t="s">
        <v>145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5">
        <f t="shared" ref="F17:G17" si="0">SUM(F7:F16)</f>
        <v>865320</v>
      </c>
      <c r="G17" s="75">
        <f t="shared" si="0"/>
        <v>123070</v>
      </c>
      <c r="H17" s="75">
        <f>SUM(H7:H16)</f>
        <v>125000</v>
      </c>
      <c r="I17" s="77">
        <f>SUM(I7:I16)</f>
        <v>40000</v>
      </c>
      <c r="J17" s="75">
        <f>SUM(J7:J16)</f>
        <v>165000</v>
      </c>
      <c r="K17" s="81" t="s">
        <v>159</v>
      </c>
      <c r="L17" s="89"/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N21"/>
  <sheetViews>
    <sheetView workbookViewId="0">
      <selection activeCell="L9" sqref="L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90" t="s">
        <v>17</v>
      </c>
      <c r="E4" s="90"/>
      <c r="F4" s="90"/>
      <c r="G4" s="90"/>
      <c r="H4" s="90" t="s">
        <v>16</v>
      </c>
      <c r="I4" s="90"/>
      <c r="J4" s="90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18000</v>
      </c>
      <c r="H7" s="58">
        <v>30000</v>
      </c>
      <c r="I7" s="76"/>
      <c r="J7" s="11">
        <f>SUM(H7:I7)</f>
        <v>30000</v>
      </c>
      <c r="K7" s="10" t="s">
        <v>162</v>
      </c>
      <c r="L7" s="78" t="s">
        <v>163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/>
      <c r="G8" s="58">
        <v>21000</v>
      </c>
      <c r="H8" s="58">
        <v>30000</v>
      </c>
      <c r="I8" s="76"/>
      <c r="J8" s="11">
        <f>SUM(H8:I8)</f>
        <v>30000</v>
      </c>
      <c r="K8" s="10" t="s">
        <v>169</v>
      </c>
      <c r="L8" s="78" t="s">
        <v>133</v>
      </c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217000</v>
      </c>
      <c r="G9" s="58">
        <v>21000</v>
      </c>
      <c r="H9" s="58">
        <v>30000</v>
      </c>
      <c r="I9" s="76">
        <v>70000</v>
      </c>
      <c r="J9" s="11">
        <f>H9+I9</f>
        <v>100000</v>
      </c>
      <c r="K9" s="10" t="s">
        <v>168</v>
      </c>
      <c r="L9" s="80" t="s">
        <v>160</v>
      </c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SUM(H10:I10)</f>
        <v>35000</v>
      </c>
      <c r="K10" s="10" t="s">
        <v>161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57500</v>
      </c>
      <c r="G11" s="58">
        <v>24000</v>
      </c>
      <c r="H11" s="58">
        <v>30000</v>
      </c>
      <c r="I11" s="76"/>
      <c r="J11" s="11">
        <f>SUM(H11:I11)</f>
        <v>30000</v>
      </c>
      <c r="K11" s="10" t="s">
        <v>168</v>
      </c>
      <c r="L11" s="19" t="s">
        <v>165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60000</v>
      </c>
      <c r="G12" s="58">
        <v>20000</v>
      </c>
      <c r="H12" s="58">
        <v>40000</v>
      </c>
      <c r="I12" s="76"/>
      <c r="J12" s="11">
        <f>SUM(H12:I12)</f>
        <v>40000</v>
      </c>
      <c r="K12" s="10" t="s">
        <v>164</v>
      </c>
      <c r="L12" s="19" t="s">
        <v>165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>
        <v>61600</v>
      </c>
      <c r="I14" s="76"/>
      <c r="J14" s="11">
        <f>SUM(H14:I14)</f>
        <v>61600</v>
      </c>
      <c r="K14" s="10" t="s">
        <v>161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>
        <v>61600</v>
      </c>
      <c r="I15" s="76"/>
      <c r="J15" s="11">
        <f>SUM(H15:I15)</f>
        <v>61600</v>
      </c>
      <c r="K15" s="10" t="s">
        <v>166</v>
      </c>
      <c r="L15" s="19" t="s">
        <v>99</v>
      </c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/>
      <c r="I16" s="85">
        <v>40000</v>
      </c>
      <c r="J16" s="11">
        <f>SUM(I16)</f>
        <v>40000</v>
      </c>
      <c r="K16" s="10"/>
      <c r="L16" s="82" t="s">
        <v>167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5">
        <f t="shared" ref="F17:G17" si="0">SUM(F7:F16)</f>
        <v>915320</v>
      </c>
      <c r="G17" s="75">
        <f t="shared" si="0"/>
        <v>142070</v>
      </c>
      <c r="H17" s="75">
        <f>SUM(H7:H16)</f>
        <v>318200</v>
      </c>
      <c r="I17" s="77">
        <f>SUM(I7:I16)</f>
        <v>110000</v>
      </c>
      <c r="J17" s="75">
        <f>SUM(J7:J16)</f>
        <v>428200</v>
      </c>
      <c r="K17" s="81"/>
      <c r="L17" s="91"/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22" sqref="H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1.5703125" customWidth="1"/>
    <col min="9" max="9" width="8.7109375" customWidth="1"/>
    <col min="10" max="10" width="14.42578125" customWidth="1"/>
    <col min="11" max="11" width="10.5703125" customWidth="1"/>
    <col min="12" max="12" width="11.140625" customWidth="1"/>
  </cols>
  <sheetData>
    <row r="1" spans="1:14" ht="20.25" customHeight="1" x14ac:dyDescent="0.25">
      <c r="A1" s="207" t="s">
        <v>171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4" ht="18.75" x14ac:dyDescent="0.3">
      <c r="A2" s="4" t="s">
        <v>11</v>
      </c>
      <c r="E2" s="208" t="s">
        <v>53</v>
      </c>
      <c r="F2" s="208"/>
      <c r="G2" s="208"/>
      <c r="H2" s="208"/>
      <c r="I2" s="208"/>
      <c r="J2" s="208"/>
      <c r="K2" s="208" t="s">
        <v>12</v>
      </c>
      <c r="L2" s="20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222" t="s">
        <v>57</v>
      </c>
      <c r="L3" s="222"/>
    </row>
    <row r="4" spans="1:14" ht="18.75" x14ac:dyDescent="0.3">
      <c r="A4" s="4" t="s">
        <v>15</v>
      </c>
      <c r="D4" s="92" t="s">
        <v>17</v>
      </c>
      <c r="E4" s="92"/>
      <c r="F4" s="92"/>
      <c r="G4" s="92"/>
      <c r="H4" s="92" t="s">
        <v>16</v>
      </c>
      <c r="I4" s="92"/>
      <c r="J4" s="92"/>
      <c r="K4" s="219" t="s">
        <v>45</v>
      </c>
      <c r="L4" s="219"/>
      <c r="M4" s="219"/>
    </row>
    <row r="5" spans="1:14" x14ac:dyDescent="0.25">
      <c r="K5" s="223" t="s">
        <v>46</v>
      </c>
      <c r="L5" s="223"/>
      <c r="M5" s="224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97</v>
      </c>
      <c r="H6" s="16" t="s">
        <v>8</v>
      </c>
      <c r="I6" s="2" t="s">
        <v>5</v>
      </c>
      <c r="J6" s="15" t="s">
        <v>4</v>
      </c>
      <c r="K6" s="2" t="s">
        <v>7</v>
      </c>
      <c r="L6" s="15" t="s">
        <v>47</v>
      </c>
      <c r="M6" s="18"/>
    </row>
    <row r="7" spans="1:14" ht="15.75" x14ac:dyDescent="0.25">
      <c r="A7" s="1">
        <v>1</v>
      </c>
      <c r="B7" s="3" t="s">
        <v>95</v>
      </c>
      <c r="C7" s="14" t="s">
        <v>20</v>
      </c>
      <c r="D7" s="7" t="s">
        <v>96</v>
      </c>
      <c r="E7" s="58">
        <v>30000</v>
      </c>
      <c r="F7" s="58"/>
      <c r="G7" s="58">
        <v>24000</v>
      </c>
      <c r="H7" s="58">
        <v>30000</v>
      </c>
      <c r="I7" s="76"/>
      <c r="J7" s="11">
        <v>30000</v>
      </c>
      <c r="K7" s="10" t="s">
        <v>173</v>
      </c>
      <c r="L7" s="78" t="s">
        <v>163</v>
      </c>
    </row>
    <row r="8" spans="1:14" ht="15.75" x14ac:dyDescent="0.25">
      <c r="A8" s="1">
        <v>2</v>
      </c>
      <c r="B8" s="3" t="s">
        <v>91</v>
      </c>
      <c r="C8" s="14" t="s">
        <v>22</v>
      </c>
      <c r="D8" s="7" t="s">
        <v>23</v>
      </c>
      <c r="E8" s="58">
        <v>30000</v>
      </c>
      <c r="F8" s="58"/>
      <c r="G8" s="58">
        <v>24000</v>
      </c>
      <c r="H8" s="58"/>
      <c r="I8" s="76"/>
      <c r="J8" s="11"/>
      <c r="K8" s="10"/>
      <c r="L8" s="78"/>
      <c r="N8" s="79"/>
    </row>
    <row r="9" spans="1:14" ht="15.75" x14ac:dyDescent="0.25">
      <c r="A9" s="1">
        <v>3</v>
      </c>
      <c r="B9" s="3" t="s">
        <v>24</v>
      </c>
      <c r="C9" s="14" t="s">
        <v>25</v>
      </c>
      <c r="D9" s="7" t="s">
        <v>26</v>
      </c>
      <c r="E9" s="58">
        <v>30000</v>
      </c>
      <c r="F9" s="58">
        <v>150000</v>
      </c>
      <c r="G9" s="58">
        <v>24000</v>
      </c>
      <c r="H9" s="58"/>
      <c r="I9" s="76"/>
      <c r="J9" s="11"/>
      <c r="K9" s="10"/>
      <c r="L9" s="80"/>
    </row>
    <row r="10" spans="1:14" ht="15.75" x14ac:dyDescent="0.25">
      <c r="A10" s="1">
        <v>4</v>
      </c>
      <c r="B10" s="3" t="s">
        <v>48</v>
      </c>
      <c r="C10" s="1" t="s">
        <v>27</v>
      </c>
      <c r="D10" s="7" t="s">
        <v>135</v>
      </c>
      <c r="E10" s="58">
        <v>35000</v>
      </c>
      <c r="F10" s="58">
        <v>42000</v>
      </c>
      <c r="G10" s="58">
        <v>7000</v>
      </c>
      <c r="H10" s="58">
        <v>35000</v>
      </c>
      <c r="I10" s="76"/>
      <c r="J10" s="11">
        <f>H10+I10</f>
        <v>35000</v>
      </c>
      <c r="K10" s="10" t="s">
        <v>170</v>
      </c>
      <c r="L10" s="78" t="s">
        <v>133</v>
      </c>
    </row>
    <row r="11" spans="1:14" ht="15.75" x14ac:dyDescent="0.25">
      <c r="A11" s="1">
        <v>5</v>
      </c>
      <c r="B11" s="9" t="s">
        <v>29</v>
      </c>
      <c r="C11" s="14" t="s">
        <v>30</v>
      </c>
      <c r="D11" s="21" t="s">
        <v>44</v>
      </c>
      <c r="E11" s="58">
        <v>30000</v>
      </c>
      <c r="F11" s="58">
        <v>60500</v>
      </c>
      <c r="G11" s="58">
        <v>27000</v>
      </c>
      <c r="H11" s="58">
        <v>30000</v>
      </c>
      <c r="I11" s="76"/>
      <c r="J11" s="11">
        <f>H11+I11</f>
        <v>30000</v>
      </c>
      <c r="K11" s="10" t="s">
        <v>172</v>
      </c>
      <c r="L11" s="78" t="s">
        <v>133</v>
      </c>
      <c r="N11" s="79"/>
    </row>
    <row r="12" spans="1:14" ht="15.75" x14ac:dyDescent="0.25">
      <c r="A12" s="1">
        <v>6</v>
      </c>
      <c r="B12" s="3" t="s">
        <v>33</v>
      </c>
      <c r="C12" s="14" t="s">
        <v>34</v>
      </c>
      <c r="D12" s="21" t="s">
        <v>60</v>
      </c>
      <c r="E12" s="58">
        <v>40000</v>
      </c>
      <c r="F12" s="58">
        <v>60000</v>
      </c>
      <c r="G12" s="58">
        <v>20000</v>
      </c>
      <c r="H12" s="58">
        <v>40000</v>
      </c>
      <c r="I12" s="76"/>
      <c r="J12" s="11">
        <v>40000</v>
      </c>
      <c r="K12" s="10" t="s">
        <v>173</v>
      </c>
      <c r="L12" s="19" t="s">
        <v>94</v>
      </c>
    </row>
    <row r="13" spans="1:14" ht="13.5" customHeight="1" x14ac:dyDescent="0.25">
      <c r="A13" s="1"/>
      <c r="B13" s="3"/>
      <c r="C13" s="14" t="s">
        <v>37</v>
      </c>
      <c r="D13" s="8"/>
      <c r="E13" s="58">
        <v>50000</v>
      </c>
      <c r="F13" s="58"/>
      <c r="G13" s="58"/>
      <c r="H13" s="58"/>
      <c r="I13" s="76"/>
      <c r="J13" s="11"/>
      <c r="K13" s="10"/>
      <c r="L13" s="80"/>
    </row>
    <row r="14" spans="1:14" ht="18" customHeight="1" x14ac:dyDescent="0.25">
      <c r="A14" s="1">
        <v>8</v>
      </c>
      <c r="B14" s="3" t="s">
        <v>102</v>
      </c>
      <c r="C14" s="14" t="s">
        <v>70</v>
      </c>
      <c r="D14" s="8" t="s">
        <v>103</v>
      </c>
      <c r="E14" s="58">
        <v>59200</v>
      </c>
      <c r="F14" s="58">
        <v>59200</v>
      </c>
      <c r="G14" s="58"/>
      <c r="H14" s="58">
        <v>61600</v>
      </c>
      <c r="I14" s="76"/>
      <c r="J14" s="11">
        <v>61600</v>
      </c>
      <c r="K14" s="10" t="s">
        <v>174</v>
      </c>
      <c r="L14" s="19" t="s">
        <v>99</v>
      </c>
    </row>
    <row r="15" spans="1:14" ht="18" customHeight="1" x14ac:dyDescent="0.25">
      <c r="A15" s="1">
        <v>9</v>
      </c>
      <c r="B15" s="3" t="s">
        <v>104</v>
      </c>
      <c r="C15" s="14" t="s">
        <v>92</v>
      </c>
      <c r="D15" s="8" t="s">
        <v>105</v>
      </c>
      <c r="E15" s="58">
        <v>59200</v>
      </c>
      <c r="F15" s="58">
        <v>439620</v>
      </c>
      <c r="G15" s="58">
        <v>31070</v>
      </c>
      <c r="H15" s="58"/>
      <c r="I15" s="76"/>
      <c r="J15" s="11"/>
      <c r="K15" s="10"/>
      <c r="L15" s="19"/>
      <c r="M15" s="79"/>
      <c r="N15" s="79"/>
    </row>
    <row r="16" spans="1:14" ht="15.75" x14ac:dyDescent="0.25">
      <c r="A16" s="12">
        <v>10</v>
      </c>
      <c r="B16" s="22" t="s">
        <v>132</v>
      </c>
      <c r="C16" s="23" t="s">
        <v>42</v>
      </c>
      <c r="D16" s="22" t="s">
        <v>131</v>
      </c>
      <c r="E16" s="11">
        <v>40000</v>
      </c>
      <c r="F16" s="11">
        <v>40000</v>
      </c>
      <c r="G16" s="58" t="s">
        <v>147</v>
      </c>
      <c r="H16" s="11">
        <v>40000</v>
      </c>
      <c r="I16" s="85"/>
      <c r="J16" s="11">
        <v>40000</v>
      </c>
      <c r="K16" s="10" t="s">
        <v>168</v>
      </c>
      <c r="L16" s="19" t="s">
        <v>99</v>
      </c>
    </row>
    <row r="17" spans="1:12" ht="18.75" x14ac:dyDescent="0.25">
      <c r="A17" s="220" t="s">
        <v>6</v>
      </c>
      <c r="B17" s="220"/>
      <c r="C17" s="220"/>
      <c r="D17" s="220"/>
      <c r="E17" s="75">
        <f>SUM(E7:E16)</f>
        <v>403400</v>
      </c>
      <c r="F17" s="75">
        <f>SUM(F7:F16)</f>
        <v>851320</v>
      </c>
      <c r="G17" s="75">
        <f>SUM(G7:G16)</f>
        <v>157070</v>
      </c>
      <c r="H17" s="75">
        <f t="shared" ref="H17:I17" si="0">SUM(H7:H16)</f>
        <v>236600</v>
      </c>
      <c r="I17" s="75">
        <f t="shared" si="0"/>
        <v>0</v>
      </c>
      <c r="J17" s="75">
        <f>SUM(J7:J16)</f>
        <v>236600</v>
      </c>
      <c r="K17" s="81" t="s">
        <v>175</v>
      </c>
      <c r="L17" s="93" t="s">
        <v>176</v>
      </c>
    </row>
    <row r="18" spans="1:12" x14ac:dyDescent="0.25">
      <c r="A18" s="221"/>
      <c r="B18" s="221"/>
      <c r="C18" s="221"/>
      <c r="D18" s="221"/>
      <c r="E18" s="221"/>
      <c r="F18" s="221"/>
      <c r="G18" s="221"/>
      <c r="H18" s="221"/>
      <c r="I18" s="221"/>
      <c r="J18" s="221"/>
      <c r="K18" s="221"/>
      <c r="L18" s="221"/>
    </row>
    <row r="21" spans="1:12" x14ac:dyDescent="0.25">
      <c r="F21" s="79"/>
      <c r="G21" s="79"/>
      <c r="J21" s="79"/>
    </row>
  </sheetData>
  <mergeCells count="8">
    <mergeCell ref="A17:D17"/>
    <mergeCell ref="A18:L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IMPOT ACADEMIE </vt:lpstr>
      <vt:lpstr>IMPOT ACADEMIE  (2)</vt:lpstr>
      <vt:lpstr>IMPOT 2018</vt:lpstr>
      <vt:lpstr>IMPOT ACADEMIE</vt:lpstr>
      <vt:lpstr>DECEMBRE 18</vt:lpstr>
      <vt:lpstr>JANVIER 19</vt:lpstr>
      <vt:lpstr>FEVRIER 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DECEMBRE 2019 CORRIGE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  <vt:lpstr>DECEMBRE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2021-02-22T12:03:45Z</cp:lastPrinted>
  <dcterms:created xsi:type="dcterms:W3CDTF">2013-02-10T07:37:00Z</dcterms:created>
  <dcterms:modified xsi:type="dcterms:W3CDTF">2021-05-08T10:06:22Z</dcterms:modified>
</cp:coreProperties>
</file>