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DOUMBIA ADAMA\"/>
    </mc:Choice>
  </mc:AlternateContent>
  <bookViews>
    <workbookView xWindow="240" yWindow="45" windowWidth="19440" windowHeight="7995" firstSheet="16" activeTab="24"/>
  </bookViews>
  <sheets>
    <sheet name="ETAT DES CAUTIONS" sheetId="23" r:id="rId1"/>
    <sheet name="DECEMBRE 18 " sheetId="45" r:id="rId2"/>
    <sheet name="JANVIER 19" sheetId="46" r:id="rId3"/>
    <sheet name="FEVRIER 19" sheetId="47" r:id="rId4"/>
    <sheet name="MARS 2019" sheetId="48" r:id="rId5"/>
    <sheet name="AVRIL 2019 " sheetId="49" r:id="rId6"/>
    <sheet name="MAI 2019" sheetId="50" r:id="rId7"/>
    <sheet name="JUIN 2019" sheetId="51" r:id="rId8"/>
    <sheet name="JUILLET 2019" sheetId="52" r:id="rId9"/>
    <sheet name="AOUT 2019" sheetId="53" r:id="rId10"/>
    <sheet name="SEPTEMBRE 2019" sheetId="54" r:id="rId11"/>
    <sheet name="OCTOBRE 2019" sheetId="55" r:id="rId12"/>
    <sheet name="NOVEMBRE 2019" sheetId="56" r:id="rId13"/>
    <sheet name="DECEMBRE 2019" sheetId="57" r:id="rId14"/>
    <sheet name="JANVIER 2020" sheetId="58" r:id="rId15"/>
    <sheet name="FEVRIER 2020" sheetId="59" r:id="rId16"/>
    <sheet name="MARS 2020" sheetId="61" r:id="rId17"/>
    <sheet name="AVRIL 2020" sheetId="62" r:id="rId18"/>
    <sheet name="MAI 2020" sheetId="63" r:id="rId19"/>
    <sheet name="JUIN 2020" sheetId="64" r:id="rId20"/>
    <sheet name="JUILLET 2020" sheetId="65" r:id="rId21"/>
    <sheet name="AOUT 2020" sheetId="66" r:id="rId22"/>
    <sheet name="SEPTEMBRE 2020" sheetId="67" r:id="rId23"/>
    <sheet name="ETAT DES ARRIERES" sheetId="68" r:id="rId24"/>
    <sheet name="OCTOBRE 2020" sheetId="69" r:id="rId25"/>
  </sheets>
  <calcPr calcId="152511"/>
</workbook>
</file>

<file path=xl/calcChain.xml><?xml version="1.0" encoding="utf-8"?>
<calcChain xmlns="http://schemas.openxmlformats.org/spreadsheetml/2006/main">
  <c r="J20" i="69" l="1"/>
  <c r="J19" i="69"/>
  <c r="H18" i="69"/>
  <c r="I18" i="69"/>
  <c r="J18" i="69"/>
  <c r="J14" i="69"/>
  <c r="J15" i="69"/>
  <c r="J16" i="69"/>
  <c r="J17" i="69"/>
  <c r="J13" i="69"/>
  <c r="G18" i="69" l="1"/>
  <c r="F18" i="69"/>
  <c r="E18" i="69"/>
  <c r="J27" i="67"/>
  <c r="H18" i="67" l="1"/>
  <c r="I18" i="67"/>
  <c r="J18" i="67"/>
  <c r="J19" i="67" s="1"/>
  <c r="J20" i="67" s="1"/>
  <c r="J22" i="67" s="1"/>
  <c r="J14" i="67"/>
  <c r="J15" i="67"/>
  <c r="J16" i="67"/>
  <c r="J17" i="67"/>
  <c r="J13" i="67"/>
  <c r="F17" i="68" l="1"/>
  <c r="G17" i="68"/>
  <c r="H17" i="68"/>
  <c r="I17" i="68"/>
  <c r="E17" i="68"/>
  <c r="G18" i="67" l="1"/>
  <c r="F18" i="67"/>
  <c r="E18" i="67"/>
  <c r="J22" i="66"/>
  <c r="J20" i="66"/>
  <c r="J19" i="66"/>
  <c r="H18" i="66"/>
  <c r="I18" i="66"/>
  <c r="J14" i="66"/>
  <c r="J18" i="66" s="1"/>
  <c r="J15" i="66"/>
  <c r="J16" i="66"/>
  <c r="J17" i="66"/>
  <c r="J13" i="66"/>
  <c r="G18" i="66"/>
  <c r="F18" i="66"/>
  <c r="E18" i="66"/>
  <c r="J22" i="65" l="1"/>
  <c r="J20" i="65" l="1"/>
  <c r="J19" i="65"/>
  <c r="H18" i="65"/>
  <c r="I18" i="65"/>
  <c r="J14" i="65"/>
  <c r="J15" i="65"/>
  <c r="J16" i="65"/>
  <c r="J17" i="65"/>
  <c r="J13" i="65"/>
  <c r="J18" i="65" l="1"/>
  <c r="G18" i="65"/>
  <c r="F18" i="65"/>
  <c r="E18" i="65"/>
  <c r="J22" i="64"/>
  <c r="J20" i="64"/>
  <c r="J19" i="64"/>
  <c r="H18" i="64"/>
  <c r="I18" i="64"/>
  <c r="J14" i="64"/>
  <c r="J15" i="64"/>
  <c r="J16" i="64"/>
  <c r="J17" i="64"/>
  <c r="J13" i="64"/>
  <c r="J18" i="64" s="1"/>
  <c r="J16" i="63" l="1"/>
  <c r="J17" i="63"/>
  <c r="H18" i="63"/>
  <c r="I18" i="63"/>
  <c r="J18" i="63"/>
  <c r="J19" i="63" s="1"/>
  <c r="J20" i="63" s="1"/>
  <c r="J22" i="63" s="1"/>
  <c r="J13" i="63"/>
  <c r="J14" i="63"/>
  <c r="J15" i="63"/>
  <c r="G18" i="64"/>
  <c r="F18" i="64"/>
  <c r="E18" i="64"/>
  <c r="G18" i="63" l="1"/>
  <c r="F18" i="63"/>
  <c r="E18" i="63"/>
  <c r="J22" i="62"/>
  <c r="J19" i="62"/>
  <c r="J20" i="62" s="1"/>
  <c r="H18" i="62"/>
  <c r="I18" i="62"/>
  <c r="J18" i="62"/>
  <c r="J17" i="62"/>
  <c r="G18" i="62" l="1"/>
  <c r="F18" i="62"/>
  <c r="E18" i="62"/>
  <c r="H18" i="61"/>
  <c r="I18" i="61"/>
  <c r="J14" i="61"/>
  <c r="J15" i="61"/>
  <c r="J16" i="61"/>
  <c r="J17" i="61"/>
  <c r="J13" i="61"/>
  <c r="J18" i="61" l="1"/>
  <c r="J19" i="61" s="1"/>
  <c r="J20" i="61" s="1"/>
  <c r="J22" i="61" s="1"/>
  <c r="G18" i="61"/>
  <c r="F18" i="61"/>
  <c r="E18" i="61"/>
  <c r="M23" i="55" l="1"/>
  <c r="J22" i="59"/>
  <c r="H18" i="59"/>
  <c r="I18" i="59"/>
  <c r="J14" i="59"/>
  <c r="J15" i="59"/>
  <c r="J16" i="59"/>
  <c r="J18" i="59" s="1"/>
  <c r="J17" i="59"/>
  <c r="J13" i="59"/>
  <c r="J19" i="59" l="1"/>
  <c r="J20" i="59" s="1"/>
  <c r="G18" i="59"/>
  <c r="F18" i="59"/>
  <c r="E18" i="59"/>
  <c r="J23" i="58"/>
  <c r="H18" i="58" l="1"/>
  <c r="I18" i="58"/>
  <c r="J14" i="58"/>
  <c r="J15" i="58"/>
  <c r="J16" i="58"/>
  <c r="J17" i="58"/>
  <c r="J13" i="58"/>
  <c r="J18" i="58" l="1"/>
  <c r="J19" i="58" s="1"/>
  <c r="J20" i="58" s="1"/>
  <c r="G18" i="58"/>
  <c r="F18" i="58"/>
  <c r="E18" i="58"/>
  <c r="J22" i="57" l="1"/>
  <c r="I18" i="57"/>
  <c r="J18" i="57"/>
  <c r="H18" i="57"/>
  <c r="J14" i="57"/>
  <c r="J15" i="57"/>
  <c r="J16" i="57"/>
  <c r="J17" i="57"/>
  <c r="J13" i="57"/>
  <c r="J19" i="57" l="1"/>
  <c r="J20" i="57" s="1"/>
  <c r="G18" i="57"/>
  <c r="F18" i="57"/>
  <c r="E18" i="57"/>
  <c r="J20" i="56"/>
  <c r="J22" i="56"/>
  <c r="J19" i="56"/>
  <c r="H18" i="56" l="1"/>
  <c r="I18" i="56"/>
  <c r="J18" i="56"/>
  <c r="J14" i="56"/>
  <c r="J15" i="56"/>
  <c r="J16" i="56"/>
  <c r="J17" i="56"/>
  <c r="J13" i="56"/>
  <c r="G18" i="56" l="1"/>
  <c r="F18" i="56"/>
  <c r="E18" i="56"/>
  <c r="J25" i="55" l="1"/>
  <c r="J22" i="55"/>
  <c r="J20" i="55"/>
  <c r="J19" i="55"/>
  <c r="H18" i="55"/>
  <c r="I18" i="55"/>
  <c r="J18" i="55"/>
  <c r="J14" i="55"/>
  <c r="J15" i="55"/>
  <c r="J16" i="55"/>
  <c r="J17" i="55"/>
  <c r="J13" i="55"/>
  <c r="D25" i="46" l="1"/>
  <c r="J13" i="54" l="1"/>
  <c r="G18" i="55"/>
  <c r="F18" i="55"/>
  <c r="E18" i="55"/>
  <c r="G18" i="54" l="1"/>
  <c r="H18" i="54"/>
  <c r="I18" i="54"/>
  <c r="J18" i="54"/>
  <c r="J19" i="54" s="1"/>
  <c r="J20" i="54" l="1"/>
  <c r="J22" i="54" s="1"/>
  <c r="J14" i="54"/>
  <c r="J15" i="54"/>
  <c r="J16" i="54"/>
  <c r="J17" i="54"/>
  <c r="F18" i="54" l="1"/>
  <c r="E18" i="54"/>
  <c r="J26" i="53" l="1"/>
  <c r="I18" i="53" l="1"/>
  <c r="J18" i="53"/>
  <c r="G18" i="53"/>
  <c r="H18" i="53"/>
  <c r="F18" i="53"/>
  <c r="E18" i="53"/>
  <c r="J17" i="53"/>
  <c r="J16" i="53"/>
  <c r="J15" i="53"/>
  <c r="J14" i="53"/>
  <c r="J13" i="53"/>
  <c r="I18" i="52"/>
  <c r="H18" i="52"/>
  <c r="G18" i="52"/>
  <c r="F18" i="52"/>
  <c r="E18" i="52"/>
  <c r="J17" i="52"/>
  <c r="J16" i="52"/>
  <c r="J15" i="52"/>
  <c r="J14" i="52"/>
  <c r="J13" i="52"/>
  <c r="I18" i="51"/>
  <c r="H18" i="51"/>
  <c r="G18" i="51"/>
  <c r="F18" i="51"/>
  <c r="E18" i="51"/>
  <c r="J17" i="51"/>
  <c r="J16" i="51"/>
  <c r="J14" i="51"/>
  <c r="J13" i="51"/>
  <c r="J18" i="51" s="1"/>
  <c r="I18" i="50"/>
  <c r="H18" i="50"/>
  <c r="G18" i="50"/>
  <c r="F18" i="50"/>
  <c r="E18" i="50"/>
  <c r="J17" i="50"/>
  <c r="J16" i="50"/>
  <c r="J15" i="50"/>
  <c r="J14" i="50"/>
  <c r="J13" i="50"/>
  <c r="J18" i="50" l="1"/>
  <c r="J19" i="50" s="1"/>
  <c r="J20" i="50" s="1"/>
  <c r="J22" i="50" s="1"/>
  <c r="J18" i="52"/>
  <c r="J19" i="52" s="1"/>
  <c r="J20" i="52" s="1"/>
  <c r="J22" i="52" s="1"/>
  <c r="J19" i="53"/>
  <c r="J20" i="53" s="1"/>
  <c r="J19" i="51"/>
  <c r="J20" i="51" s="1"/>
  <c r="J22" i="51" s="1"/>
  <c r="H18" i="49"/>
  <c r="I18" i="49"/>
  <c r="J14" i="49"/>
  <c r="J15" i="49"/>
  <c r="J16" i="49"/>
  <c r="J17" i="49"/>
  <c r="J13" i="49"/>
  <c r="J18" i="49" l="1"/>
  <c r="G18" i="49"/>
  <c r="F18" i="49"/>
  <c r="E18" i="49"/>
  <c r="J19" i="49" l="1"/>
  <c r="J20" i="49" s="1"/>
  <c r="J22" i="49" s="1"/>
  <c r="I18" i="48"/>
  <c r="H18" i="48"/>
  <c r="G18" i="48"/>
  <c r="F18" i="48"/>
  <c r="E18" i="48"/>
  <c r="J16" i="48"/>
  <c r="J14" i="48"/>
  <c r="J13" i="48"/>
  <c r="J18" i="48" s="1"/>
  <c r="J19" i="48" l="1"/>
  <c r="J20" i="48" s="1"/>
  <c r="J22" i="48" s="1"/>
  <c r="I18" i="47"/>
  <c r="H18" i="47"/>
  <c r="G18" i="47"/>
  <c r="F18" i="47"/>
  <c r="E18" i="47"/>
  <c r="J17" i="47"/>
  <c r="J16" i="47"/>
  <c r="J15" i="47"/>
  <c r="J14" i="47"/>
  <c r="J13" i="47"/>
  <c r="J18" i="47" s="1"/>
  <c r="J19" i="47" l="1"/>
  <c r="J20" i="47" s="1"/>
  <c r="J22" i="47" s="1"/>
  <c r="J18" i="46"/>
  <c r="J14" i="46" l="1"/>
  <c r="J15" i="46"/>
  <c r="J16" i="46"/>
  <c r="J17" i="46"/>
  <c r="J13" i="46"/>
  <c r="I18" i="46"/>
  <c r="H18" i="46"/>
  <c r="G18" i="46"/>
  <c r="F18" i="46"/>
  <c r="E18" i="46"/>
  <c r="J19" i="46" l="1"/>
  <c r="J20" i="46" s="1"/>
  <c r="J22" i="46" s="1"/>
  <c r="I18" i="45"/>
  <c r="J18" i="45"/>
  <c r="J15" i="45"/>
  <c r="J16" i="45"/>
  <c r="J17" i="45"/>
  <c r="J13" i="45"/>
  <c r="H18" i="45" l="1"/>
  <c r="G18" i="45"/>
  <c r="F18" i="45"/>
  <c r="E18" i="45"/>
  <c r="J14" i="45"/>
  <c r="J19" i="45" l="1"/>
  <c r="J20" i="45" s="1"/>
  <c r="J22" i="45" s="1"/>
</calcChain>
</file>

<file path=xl/sharedStrings.xml><?xml version="1.0" encoding="utf-8"?>
<sst xmlns="http://schemas.openxmlformats.org/spreadsheetml/2006/main" count="1102" uniqueCount="208">
  <si>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</si>
  <si>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</si>
  <si>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</si>
  <si>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</si>
  <si>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</si>
  <si>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</si>
  <si>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</si>
  <si>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</si>
  <si>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</si>
  <si>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</si>
  <si>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</si>
  <si>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</si>
  <si>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</si>
  <si>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</si>
  <si>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</si>
  <si>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PENALITES</t>
  </si>
  <si>
    <t>CAUTIONS</t>
  </si>
  <si>
    <t xml:space="preserve"> ETAT DES CAUTIONS EN AVOIR AVEC LE PROPRIETAIRE</t>
  </si>
  <si>
    <t>PART CCGIM</t>
  </si>
  <si>
    <t>MONTANT A VERSER</t>
  </si>
  <si>
    <t>TOTAUX</t>
  </si>
  <si>
    <t>BENEFICIAIRE: DOUMBIA ADAMA</t>
  </si>
  <si>
    <t>N° CC: 1442485M</t>
  </si>
  <si>
    <t xml:space="preserve">01 BP 3269 ABIDJAN 01  </t>
  </si>
  <si>
    <t>Cel. 05 77 36 32 - 01 13 18 64</t>
  </si>
  <si>
    <t>YOPOUGON NIANGON ADJAME COMPLEMENTAIRE: LOT N° 2981 / ÎLOT 33</t>
  </si>
  <si>
    <t>08534054 - 46725805</t>
  </si>
  <si>
    <t>DIOMANDE VALOUA</t>
  </si>
  <si>
    <t>06130408 - 08686306</t>
  </si>
  <si>
    <t>BABALOLA RASAK</t>
  </si>
  <si>
    <t>08656671 - 46385175</t>
  </si>
  <si>
    <t>SANOGO ALIOU  (53235344)</t>
  </si>
  <si>
    <t>ORANGE MONEY</t>
  </si>
  <si>
    <t>MTN</t>
  </si>
  <si>
    <t>CCGIM</t>
  </si>
  <si>
    <t>MONTANT A VERSER DE GESCO</t>
  </si>
  <si>
    <t>BAMBA MAMADOU</t>
  </si>
  <si>
    <t>47190319 - 72512083</t>
  </si>
  <si>
    <t>CENTRE D'IMPOSITION: YOP II</t>
  </si>
  <si>
    <t>DIALLO IBRAHIMA</t>
  </si>
  <si>
    <t>79384393 - 58107864</t>
  </si>
  <si>
    <t>FICHE DES ENCAISSEMENTS : MOIS DE DECEMBRE  2018</t>
  </si>
  <si>
    <t>13/12/18</t>
  </si>
  <si>
    <t>16/12/18</t>
  </si>
  <si>
    <t>05/12/18</t>
  </si>
  <si>
    <t>TOTAL 12/2018</t>
  </si>
  <si>
    <t>27/12/18</t>
  </si>
  <si>
    <t>FICHE DES ENCAISSEMENTS : MOIS DE JANVIER  2019</t>
  </si>
  <si>
    <t>11/01/19</t>
  </si>
  <si>
    <t>02/01/19 MTN</t>
  </si>
  <si>
    <t>14/01/19 OM</t>
  </si>
  <si>
    <t>03/01/19</t>
  </si>
  <si>
    <t>TOTAL 01/2019</t>
  </si>
  <si>
    <t>18/01/19</t>
  </si>
  <si>
    <t>21/01/19</t>
  </si>
  <si>
    <t>01/02/19</t>
  </si>
  <si>
    <t>FICHE DES ENCAISSEMENTS : MOIS DE FEVRIER  2019</t>
  </si>
  <si>
    <t>13/02/19</t>
  </si>
  <si>
    <t>09/02/19</t>
  </si>
  <si>
    <t>FLOOZ MOOV</t>
  </si>
  <si>
    <t>26/02/19</t>
  </si>
  <si>
    <t>TOTAL 02/2019</t>
  </si>
  <si>
    <t>01/03/19</t>
  </si>
  <si>
    <t>FICHE DES ENCAISSEMENTS : MOIS DE MARS  2019</t>
  </si>
  <si>
    <t>12/03/19</t>
  </si>
  <si>
    <t>03/03/19 OM</t>
  </si>
  <si>
    <t>02/04/19</t>
  </si>
  <si>
    <t>TOTAL 03/2019 VERSE LE 02/04/2019</t>
  </si>
  <si>
    <t>FICHE DES ENCAISSEMENTS : MOIS D'AVRIL  2019</t>
  </si>
  <si>
    <t>19/03/19 OM</t>
  </si>
  <si>
    <t>03/04/19 OM</t>
  </si>
  <si>
    <t>08/04/19</t>
  </si>
  <si>
    <t>05/04/19</t>
  </si>
  <si>
    <t>FICHE DES ENCAISSEMENTS : MOIS DE MAI  2019</t>
  </si>
  <si>
    <t>FICHE DES ENCAISSEMENTS : MOIS DE JUIN  2019</t>
  </si>
  <si>
    <t>FICHE DES ENCAISSEMENTS : MOIS DE JUILLET  2019</t>
  </si>
  <si>
    <t>FICHE DES ENCAISSEMENTS : MOIS D'AOUT  2019</t>
  </si>
  <si>
    <t>19/08/19</t>
  </si>
  <si>
    <t>22/08/19</t>
  </si>
  <si>
    <t>21/08/19</t>
  </si>
  <si>
    <t>07/08/19</t>
  </si>
  <si>
    <t>MOOV</t>
  </si>
  <si>
    <t>30/08/19</t>
  </si>
  <si>
    <t>SECUREL GESCO M2</t>
  </si>
  <si>
    <t>ELECTRICIEN</t>
  </si>
  <si>
    <t>TOTAL 08/2019 VERSE LE 31/08/2019</t>
  </si>
  <si>
    <t>13/07/19</t>
  </si>
  <si>
    <t>11/07/19</t>
  </si>
  <si>
    <t>06/08/19</t>
  </si>
  <si>
    <t>TOTAL 07/2019 VERSE LE 06/08/2019</t>
  </si>
  <si>
    <t>FRAIS DE CONTRAT DE BAIL PRIVE M1: 2*2500</t>
  </si>
  <si>
    <t>FRAIS DE CONTRAT DE BAIL PRIVE M1 ET M2: 2*2000</t>
  </si>
  <si>
    <t>12/06/19</t>
  </si>
  <si>
    <t>21/06/19</t>
  </si>
  <si>
    <t>22/06/19</t>
  </si>
  <si>
    <t>05/06/19</t>
  </si>
  <si>
    <t>02/07/19</t>
  </si>
  <si>
    <t>TOTAL 06/2019 VERSE LE 02/07/2019</t>
  </si>
  <si>
    <t>13/05/19</t>
  </si>
  <si>
    <t>19/05/19</t>
  </si>
  <si>
    <t>29/05/19</t>
  </si>
  <si>
    <t>11/05/19</t>
  </si>
  <si>
    <t>02/06/19</t>
  </si>
  <si>
    <t>TOTAL 05/2019 VERSE LE 02/06/2019</t>
  </si>
  <si>
    <t>18/04/19</t>
  </si>
  <si>
    <t>30/04/19 MTN</t>
  </si>
  <si>
    <t>02/05/19</t>
  </si>
  <si>
    <t>TOTAL 04/2019 VERSE LE 02/05/2019</t>
  </si>
  <si>
    <t>IMPOT GESCO 2019 PAYE LE 09/05/2019</t>
  </si>
  <si>
    <t>IMPOT NIANGON ADJAME COMPLEMENTAIRE 2019 PAYE LE 09/05/2020</t>
  </si>
  <si>
    <t>FICHE DES ENCAISSEMENTS : MOIS DE SEPTEMBRE  2019</t>
  </si>
  <si>
    <t>21/09/19</t>
  </si>
  <si>
    <t>09/09/19</t>
  </si>
  <si>
    <t>13/0919</t>
  </si>
  <si>
    <t>MOMO MTN</t>
  </si>
  <si>
    <t>26/09/19</t>
  </si>
  <si>
    <t>03/10/19</t>
  </si>
  <si>
    <t>TOTAL 09/2019 VERSE LE 03/10/2019</t>
  </si>
  <si>
    <t>FICHE DES ENCAISSEMENTS : MOIS D'OCTOBRE  2019</t>
  </si>
  <si>
    <t>05/01/19</t>
  </si>
  <si>
    <t>16/10/19</t>
  </si>
  <si>
    <t>10/10/19</t>
  </si>
  <si>
    <t>21/10/19</t>
  </si>
  <si>
    <t>30/10/19</t>
  </si>
  <si>
    <t>IMPOT FONCIER GESCO</t>
  </si>
  <si>
    <t>IMPOT FONCIER NIANGON ADJAME COMPLEMENTAIRE</t>
  </si>
  <si>
    <t xml:space="preserve">TOTAL 10/2019 </t>
  </si>
  <si>
    <t>RESTE A VERSER 31/10/2019</t>
  </si>
  <si>
    <t>FICHE DES ENCAISSEMENTS : MOIS DE NOVEMBRE  2019</t>
  </si>
  <si>
    <t>12/11/19</t>
  </si>
  <si>
    <t>10/11/19</t>
  </si>
  <si>
    <t>25/07/19</t>
  </si>
  <si>
    <t>79384393 -58107864</t>
  </si>
  <si>
    <t>30/11/19</t>
  </si>
  <si>
    <t xml:space="preserve">TOTAL  30/11/2019 </t>
  </si>
  <si>
    <t>FICHE DES ENCAISSEMENTS : MOIS DE DECEMBRE  2019</t>
  </si>
  <si>
    <t>16/12/19</t>
  </si>
  <si>
    <t>02/12/19 OM</t>
  </si>
  <si>
    <t>11/12/19</t>
  </si>
  <si>
    <t>31/12/19</t>
  </si>
  <si>
    <t xml:space="preserve">TOTAL  31/12/2019 </t>
  </si>
  <si>
    <t>FICHE DES ENCAISSEMENTS : MOIS DE JANVIER 2020</t>
  </si>
  <si>
    <t>58107864</t>
  </si>
  <si>
    <t>79384393 -72225260</t>
  </si>
  <si>
    <t xml:space="preserve">GRAND FRERE DIALLO </t>
  </si>
  <si>
    <t>12/01/20</t>
  </si>
  <si>
    <t>FICHE DES ENCAISSEMENTS : MOIS DE FEVRIER 2020</t>
  </si>
  <si>
    <t>20/01/20</t>
  </si>
  <si>
    <t>18/01/20</t>
  </si>
  <si>
    <t>20/12/19 OM</t>
  </si>
  <si>
    <t>19/01/20</t>
  </si>
  <si>
    <t>31/01/20</t>
  </si>
  <si>
    <t xml:space="preserve">TOTAL  31/01/2020 </t>
  </si>
  <si>
    <t>CAUTION M2</t>
  </si>
  <si>
    <t xml:space="preserve">TOTAL  02/2020 </t>
  </si>
  <si>
    <t>15/02/20</t>
  </si>
  <si>
    <t>21/02/20</t>
  </si>
  <si>
    <t>13/02/20</t>
  </si>
  <si>
    <t>01/03/20</t>
  </si>
  <si>
    <t>20/11/19</t>
  </si>
  <si>
    <t>REGULARISATION D'ARRIERES 11/19+12/19 PAR ORANGE MONEY</t>
  </si>
  <si>
    <t>FICHE DES ENCAISSEMENTS : MOIS DE MARS 2020</t>
  </si>
  <si>
    <t xml:space="preserve">TOTAL  03/2020 </t>
  </si>
  <si>
    <t>26/03/20</t>
  </si>
  <si>
    <t>ORANGE MONNEY</t>
  </si>
  <si>
    <t>11/03/20</t>
  </si>
  <si>
    <t>31/03/20</t>
  </si>
  <si>
    <t>FICHE DES ENCAISSEMENTS : MOIS D'AVRIL 2020</t>
  </si>
  <si>
    <t xml:space="preserve">TOTAL  04/2020 </t>
  </si>
  <si>
    <t>10/04/20</t>
  </si>
  <si>
    <t>02/05/20</t>
  </si>
  <si>
    <t>FICHE DES ENCAISSEMENTS : MOIS DE MAI 2020</t>
  </si>
  <si>
    <t xml:space="preserve">TOTAL  05/2020 </t>
  </si>
  <si>
    <t>12/05/20</t>
  </si>
  <si>
    <t>01/06/20</t>
  </si>
  <si>
    <t>FICHE DES ENCAISSEMENTS : MOIS DE JUIN 2020</t>
  </si>
  <si>
    <t xml:space="preserve">TOTAL  06/2020 </t>
  </si>
  <si>
    <t>01/06/20 OM</t>
  </si>
  <si>
    <t>19/06/20</t>
  </si>
  <si>
    <t>04/07/20</t>
  </si>
  <si>
    <t>FICHE DES ENCAISSEMENTS : MOIS DE JUILLET 2020</t>
  </si>
  <si>
    <t xml:space="preserve">TOTAL  07/2020 </t>
  </si>
  <si>
    <t>18/07/20</t>
  </si>
  <si>
    <t>10/07/20</t>
  </si>
  <si>
    <t>30/07/20</t>
  </si>
  <si>
    <t>FICHE DES ENCAISSEMENTS : MOIS D'AOUT 2020</t>
  </si>
  <si>
    <t xml:space="preserve">TOTAL  08/2020 </t>
  </si>
  <si>
    <t>07/08/20</t>
  </si>
  <si>
    <t>17/08/20</t>
  </si>
  <si>
    <t>02/09/20</t>
  </si>
  <si>
    <t>ORANGE</t>
  </si>
  <si>
    <t>FICHE DES ENCAISSEMENTS : MOIS DE SEPTEMBRE 2020</t>
  </si>
  <si>
    <t xml:space="preserve">TOTAL  09/2020 </t>
  </si>
  <si>
    <t xml:space="preserve">LOYERS </t>
  </si>
  <si>
    <t>NBRE MOIS</t>
  </si>
  <si>
    <t>RELIQUATS</t>
  </si>
  <si>
    <t>ETAT DES ARRIERES</t>
  </si>
  <si>
    <t>MISE A JOUR LE 05/09/2020</t>
  </si>
  <si>
    <t>REMISE DE COURRIERS PAR HUISSIER LE  07/09/2020</t>
  </si>
  <si>
    <t>IMPOTS GESCO ET GESCO LE 29/09/2020</t>
  </si>
  <si>
    <t>ASSIGNATION EN REFERE LE 29/09/2020</t>
  </si>
  <si>
    <t>19/09/20</t>
  </si>
  <si>
    <t>14/09/20</t>
  </si>
  <si>
    <t>ESPECES</t>
  </si>
  <si>
    <t>01/10/20</t>
  </si>
  <si>
    <t>ENROLEMENT POUR ASSIGNATION</t>
  </si>
  <si>
    <t xml:space="preserve">TOTAL  10/2020 </t>
  </si>
  <si>
    <t>FICHE DES ENCAISSEMENTS : MOIS D'OCTOBRE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</si>
</sst>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/>
    <xf numFmtId="164" fontId="12" fillId="0" borderId="1" xfId="0" applyNumberFormat="1" applyFont="1" applyBorder="1"/>
    <xf numFmtId="164" fontId="3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164" fontId="5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baseColWidth="10" defaultRowHeight="15" x14ac:dyDescent="0.25"/>
  <cols>
    <col min="1" max="1" width="4.85546875" customWidth="1"/>
    <col min="2" max="2" width="26.42578125" customWidth="1"/>
    <col min="4" max="4" width="15.5703125" customWidth="1"/>
  </cols>
  <sheetData>
    <row r="1" spans="1:12" ht="18.75" x14ac:dyDescent="0.3">
      <c r="A1" s="104" t="s">
        <v>17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5">
      <c r="A2" s="6" t="s">
        <v>0</v>
      </c>
      <c r="B2" s="2" t="s">
        <v>1</v>
      </c>
      <c r="C2" s="2" t="s">
        <v>10</v>
      </c>
      <c r="D2" s="2" t="s">
        <v>16</v>
      </c>
      <c r="E2" s="16"/>
      <c r="F2" s="16"/>
    </row>
    <row r="3" spans="1:12" ht="15.75" x14ac:dyDescent="0.25">
      <c r="A3" s="1">
        <v>1</v>
      </c>
      <c r="B3" s="15"/>
      <c r="C3" s="10"/>
      <c r="D3" s="13"/>
      <c r="E3" s="17"/>
      <c r="F3" s="17"/>
    </row>
    <row r="4" spans="1:12" ht="15.75" x14ac:dyDescent="0.25">
      <c r="A4" s="1">
        <v>2</v>
      </c>
      <c r="B4" s="3"/>
      <c r="C4" s="10"/>
      <c r="D4" s="13"/>
      <c r="E4" s="17"/>
      <c r="F4" s="17"/>
    </row>
    <row r="5" spans="1:12" ht="15.75" x14ac:dyDescent="0.25">
      <c r="A5" s="1">
        <v>3</v>
      </c>
      <c r="B5" s="3"/>
      <c r="C5" s="10"/>
      <c r="D5" s="13"/>
      <c r="E5" s="17"/>
      <c r="F5" s="17"/>
    </row>
    <row r="6" spans="1:12" ht="15.75" x14ac:dyDescent="0.25">
      <c r="A6" s="1">
        <v>4</v>
      </c>
      <c r="B6" s="3"/>
      <c r="C6" s="10"/>
      <c r="D6" s="13"/>
      <c r="E6" s="17"/>
      <c r="F6" s="17"/>
    </row>
    <row r="7" spans="1:12" ht="15.75" x14ac:dyDescent="0.25">
      <c r="A7" s="1">
        <v>5</v>
      </c>
      <c r="B7" s="3"/>
      <c r="C7" s="10"/>
      <c r="D7" s="8"/>
      <c r="E7" s="17"/>
      <c r="F7" s="17"/>
    </row>
    <row r="8" spans="1:12" ht="18.75" x14ac:dyDescent="0.3">
      <c r="A8" s="103" t="s">
        <v>6</v>
      </c>
      <c r="B8" s="103"/>
      <c r="C8" s="103"/>
      <c r="D8" s="18"/>
    </row>
  </sheetData>
  <mergeCells count="2">
    <mergeCell ref="A8:C8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16" sqref="G16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41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26"/>
    </row>
    <row r="7" spans="1:12" ht="18.75" x14ac:dyDescent="0.3">
      <c r="D7" s="26" t="s">
        <v>23</v>
      </c>
      <c r="E7" s="26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26"/>
      <c r="E8" s="26"/>
      <c r="F8" s="26"/>
      <c r="G8" s="26"/>
      <c r="H8" s="26"/>
      <c r="I8" s="26"/>
      <c r="J8" s="26"/>
      <c r="K8" s="27"/>
      <c r="L8" s="27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37000</v>
      </c>
      <c r="G13" s="13">
        <v>7000</v>
      </c>
      <c r="H13" s="13">
        <v>35000</v>
      </c>
      <c r="I13" s="13"/>
      <c r="J13" s="13">
        <f t="shared" ref="J13:J17" si="0">SUM(H13:I13)</f>
        <v>35000</v>
      </c>
      <c r="K13" s="9" t="s">
        <v>42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7000</v>
      </c>
      <c r="G14" s="13">
        <v>7000</v>
      </c>
      <c r="H14" s="13">
        <v>35000</v>
      </c>
      <c r="I14" s="13"/>
      <c r="J14" s="13">
        <f t="shared" si="0"/>
        <v>35000</v>
      </c>
      <c r="K14" s="9" t="s">
        <v>43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87500</v>
      </c>
      <c r="G15" s="13">
        <v>17500</v>
      </c>
      <c r="H15" s="13">
        <v>35000</v>
      </c>
      <c r="I15" s="8"/>
      <c r="J15" s="13">
        <f t="shared" si="0"/>
        <v>35000</v>
      </c>
      <c r="K15" s="9" t="s">
        <v>46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157500</v>
      </c>
      <c r="G16" s="13">
        <v>18500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44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289000</v>
      </c>
      <c r="G18" s="20">
        <f t="shared" si="1"/>
        <v>50000</v>
      </c>
      <c r="H18" s="20">
        <f t="shared" si="1"/>
        <v>140000</v>
      </c>
      <c r="I18" s="20">
        <f t="shared" si="1"/>
        <v>0</v>
      </c>
      <c r="J18" s="20">
        <f t="shared" si="1"/>
        <v>140000</v>
      </c>
      <c r="K18" s="25" t="s">
        <v>119</v>
      </c>
      <c r="L18" s="28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-14000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126000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99000</v>
      </c>
    </row>
    <row r="22" spans="1:12" ht="18.75" x14ac:dyDescent="0.3">
      <c r="A22" s="105" t="s">
        <v>45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225000</v>
      </c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16" sqref="F16:G16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47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29"/>
    </row>
    <row r="7" spans="1:12" ht="18.75" x14ac:dyDescent="0.3">
      <c r="D7" s="29" t="s">
        <v>23</v>
      </c>
      <c r="E7" s="29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29"/>
      <c r="E8" s="29"/>
      <c r="F8" s="29"/>
      <c r="G8" s="29"/>
      <c r="H8" s="29"/>
      <c r="I8" s="29"/>
      <c r="J8" s="29"/>
      <c r="K8" s="30"/>
      <c r="L8" s="30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40500</v>
      </c>
      <c r="G13" s="13">
        <v>10500</v>
      </c>
      <c r="H13" s="13">
        <v>35000</v>
      </c>
      <c r="I13" s="13"/>
      <c r="J13" s="13">
        <f>SUM(H13:I13)</f>
        <v>35000</v>
      </c>
      <c r="K13" s="9" t="s">
        <v>48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17500</v>
      </c>
      <c r="G14" s="13">
        <v>17500</v>
      </c>
      <c r="H14" s="13">
        <v>35000</v>
      </c>
      <c r="I14" s="13"/>
      <c r="J14" s="13">
        <f t="shared" ref="J14:J17" si="0">SUM(H14:I14)</f>
        <v>35000</v>
      </c>
      <c r="K14" s="9" t="s">
        <v>53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91000</v>
      </c>
      <c r="G15" s="13">
        <v>21000</v>
      </c>
      <c r="H15" s="13">
        <v>35000</v>
      </c>
      <c r="I15" s="8"/>
      <c r="J15" s="13">
        <f t="shared" si="0"/>
        <v>35000</v>
      </c>
      <c r="K15" s="9" t="s">
        <v>54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196000</v>
      </c>
      <c r="G16" s="13">
        <v>22000</v>
      </c>
      <c r="H16" s="13">
        <v>35000</v>
      </c>
      <c r="I16" s="13">
        <v>35000</v>
      </c>
      <c r="J16" s="13">
        <f t="shared" si="0"/>
        <v>70000</v>
      </c>
      <c r="K16" s="32" t="s">
        <v>50</v>
      </c>
      <c r="L16" s="9" t="s">
        <v>49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51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I18" si="1">SUM(F13:F17)</f>
        <v>345000</v>
      </c>
      <c r="G18" s="20">
        <f t="shared" si="1"/>
        <v>71000</v>
      </c>
      <c r="H18" s="20">
        <f t="shared" si="1"/>
        <v>175000</v>
      </c>
      <c r="I18" s="20">
        <f t="shared" si="1"/>
        <v>35000</v>
      </c>
      <c r="J18" s="20">
        <f>SUM(J13:J17)</f>
        <v>210000</v>
      </c>
      <c r="K18" s="25" t="s">
        <v>55</v>
      </c>
      <c r="L18" s="31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-21000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189000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44000</v>
      </c>
    </row>
    <row r="22" spans="1:12" ht="18.75" x14ac:dyDescent="0.3">
      <c r="A22" s="105" t="s">
        <v>52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233000</v>
      </c>
    </row>
    <row r="25" spans="1:12" x14ac:dyDescent="0.25">
      <c r="D25" s="42">
        <f>F16-I16</f>
        <v>161000</v>
      </c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17" sqref="G17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56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33"/>
    </row>
    <row r="7" spans="1:12" ht="18.75" x14ac:dyDescent="0.3">
      <c r="D7" s="33" t="s">
        <v>23</v>
      </c>
      <c r="E7" s="3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33"/>
      <c r="E8" s="33"/>
      <c r="F8" s="33"/>
      <c r="G8" s="33"/>
      <c r="H8" s="33"/>
      <c r="I8" s="33"/>
      <c r="J8" s="33"/>
      <c r="K8" s="34"/>
      <c r="L8" s="3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40500</v>
      </c>
      <c r="G13" s="13">
        <v>10500</v>
      </c>
      <c r="H13" s="13">
        <v>35000</v>
      </c>
      <c r="I13" s="13"/>
      <c r="J13" s="13">
        <f>SUM(H13:I13)</f>
        <v>35000</v>
      </c>
      <c r="K13" s="9" t="s">
        <v>57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21000</v>
      </c>
      <c r="G14" s="13">
        <v>21000</v>
      </c>
      <c r="H14" s="13"/>
      <c r="I14" s="13"/>
      <c r="J14" s="13">
        <f t="shared" ref="J14:J17" si="0">SUM(H14:I14)</f>
        <v>0</v>
      </c>
      <c r="K14" s="9"/>
      <c r="L14" s="19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94500</v>
      </c>
      <c r="G15" s="13">
        <v>42000</v>
      </c>
      <c r="H15" s="13">
        <v>35000</v>
      </c>
      <c r="I15" s="8"/>
      <c r="J15" s="13">
        <f t="shared" si="0"/>
        <v>35000</v>
      </c>
      <c r="K15" s="9" t="s">
        <v>60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161000</v>
      </c>
      <c r="G16" s="13">
        <v>22000</v>
      </c>
      <c r="H16" s="13"/>
      <c r="I16" s="13"/>
      <c r="J16" s="13">
        <f t="shared" si="0"/>
        <v>0</v>
      </c>
      <c r="K16" s="32"/>
      <c r="L16" s="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58</v>
      </c>
      <c r="L17" s="19" t="s">
        <v>59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I18" si="1">SUM(F13:F17)</f>
        <v>317000</v>
      </c>
      <c r="G18" s="20">
        <f t="shared" si="1"/>
        <v>95500</v>
      </c>
      <c r="H18" s="20">
        <f t="shared" si="1"/>
        <v>105000</v>
      </c>
      <c r="I18" s="20">
        <f t="shared" si="1"/>
        <v>0</v>
      </c>
      <c r="J18" s="20">
        <f>SUM(J13:J17)</f>
        <v>105000</v>
      </c>
      <c r="K18" s="25" t="s">
        <v>62</v>
      </c>
      <c r="L18" s="3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-10500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94500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45000</v>
      </c>
    </row>
    <row r="22" spans="1:12" ht="18.75" x14ac:dyDescent="0.3">
      <c r="A22" s="105" t="s">
        <v>61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139500</v>
      </c>
    </row>
    <row r="25" spans="1:12" x14ac:dyDescent="0.25">
      <c r="D25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16" sqref="F16:G16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63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36"/>
    </row>
    <row r="7" spans="1:12" ht="18.75" x14ac:dyDescent="0.3">
      <c r="D7" s="36" t="s">
        <v>23</v>
      </c>
      <c r="E7" s="36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36"/>
      <c r="E8" s="36"/>
      <c r="F8" s="36"/>
      <c r="G8" s="36"/>
      <c r="H8" s="36"/>
      <c r="I8" s="36"/>
      <c r="J8" s="36"/>
      <c r="K8" s="37"/>
      <c r="L8" s="37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44000</v>
      </c>
      <c r="G13" s="13">
        <v>14000</v>
      </c>
      <c r="H13" s="13">
        <v>35000</v>
      </c>
      <c r="I13" s="13"/>
      <c r="J13" s="13">
        <f>SUM(H13:I13)</f>
        <v>35000</v>
      </c>
      <c r="K13" s="9" t="s">
        <v>64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59500</v>
      </c>
      <c r="G14" s="13">
        <v>24500</v>
      </c>
      <c r="H14" s="13"/>
      <c r="I14" s="13">
        <v>35000</v>
      </c>
      <c r="J14" s="13">
        <f t="shared" ref="J14:J16" si="0">SUM(H14:I14)</f>
        <v>35000</v>
      </c>
      <c r="K14" s="9"/>
      <c r="L14" s="19" t="s">
        <v>65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98000</v>
      </c>
      <c r="G15" s="13">
        <v>45500</v>
      </c>
      <c r="H15" s="13"/>
      <c r="I15" s="8"/>
      <c r="J15" s="13"/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199500</v>
      </c>
      <c r="G16" s="13">
        <v>25500</v>
      </c>
      <c r="H16" s="13"/>
      <c r="I16" s="13">
        <v>35000</v>
      </c>
      <c r="J16" s="13">
        <f t="shared" si="0"/>
        <v>35000</v>
      </c>
      <c r="K16" s="32"/>
      <c r="L16" s="9" t="s">
        <v>65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/>
      <c r="I17" s="13"/>
      <c r="J17" s="13"/>
      <c r="K17" s="9"/>
      <c r="L17" s="19"/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I18" si="1">SUM(F13:F17)</f>
        <v>401000</v>
      </c>
      <c r="G18" s="21">
        <f t="shared" si="1"/>
        <v>109500</v>
      </c>
      <c r="H18" s="20">
        <f t="shared" si="1"/>
        <v>35000</v>
      </c>
      <c r="I18" s="20">
        <f t="shared" si="1"/>
        <v>70000</v>
      </c>
      <c r="J18" s="20">
        <f>SUM(J13:J17)</f>
        <v>105000</v>
      </c>
      <c r="K18" s="25" t="s">
        <v>66</v>
      </c>
      <c r="L18" s="38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-10500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94500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45000</v>
      </c>
    </row>
    <row r="22" spans="1:12" ht="18.75" x14ac:dyDescent="0.3">
      <c r="A22" s="105" t="s">
        <v>67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139500</v>
      </c>
    </row>
    <row r="26" spans="1:12" x14ac:dyDescent="0.25">
      <c r="F26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7" sqref="F27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68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39"/>
    </row>
    <row r="7" spans="1:12" ht="18.75" x14ac:dyDescent="0.3">
      <c r="D7" s="39" t="s">
        <v>23</v>
      </c>
      <c r="E7" s="39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39"/>
      <c r="E8" s="39"/>
      <c r="F8" s="39"/>
      <c r="G8" s="39"/>
      <c r="H8" s="39"/>
      <c r="I8" s="39"/>
      <c r="J8" s="39"/>
      <c r="K8" s="40"/>
      <c r="L8" s="40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47500</v>
      </c>
      <c r="G13" s="13">
        <v>17500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59500</v>
      </c>
      <c r="G14" s="13">
        <v>24500</v>
      </c>
      <c r="H14" s="13">
        <v>35000</v>
      </c>
      <c r="I14" s="13">
        <v>35000</v>
      </c>
      <c r="J14" s="13">
        <f t="shared" ref="J14:J17" si="0">SUM(H14:I14)</f>
        <v>70000</v>
      </c>
      <c r="K14" s="9" t="s">
        <v>104</v>
      </c>
      <c r="L14" s="19" t="s">
        <v>69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136500</v>
      </c>
      <c r="G15" s="13">
        <v>49000</v>
      </c>
      <c r="H15" s="13"/>
      <c r="I15" s="8">
        <v>35000</v>
      </c>
      <c r="J15" s="13">
        <f t="shared" si="0"/>
        <v>35000</v>
      </c>
      <c r="K15" s="9"/>
      <c r="L15" s="19" t="s">
        <v>70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199500</v>
      </c>
      <c r="G16" s="13">
        <v>25500</v>
      </c>
      <c r="H16" s="13">
        <v>35000</v>
      </c>
      <c r="I16" s="13">
        <v>35000</v>
      </c>
      <c r="J16" s="13">
        <f t="shared" si="0"/>
        <v>70000</v>
      </c>
      <c r="K16" s="9" t="s">
        <v>71</v>
      </c>
      <c r="L16" s="19" t="s">
        <v>105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>
        <v>38500</v>
      </c>
      <c r="G17" s="13">
        <v>3500</v>
      </c>
      <c r="H17" s="13">
        <v>35000</v>
      </c>
      <c r="I17" s="13"/>
      <c r="J17" s="13">
        <f t="shared" si="0"/>
        <v>35000</v>
      </c>
      <c r="K17" s="9" t="s">
        <v>72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481500</v>
      </c>
      <c r="G18" s="21">
        <f t="shared" si="1"/>
        <v>120000</v>
      </c>
      <c r="H18" s="20">
        <f t="shared" si="1"/>
        <v>105000</v>
      </c>
      <c r="I18" s="21">
        <f t="shared" si="1"/>
        <v>105000</v>
      </c>
      <c r="J18" s="20">
        <f t="shared" si="1"/>
        <v>210000</v>
      </c>
      <c r="K18" s="25" t="s">
        <v>106</v>
      </c>
      <c r="L18" s="41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-21000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189000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99000</v>
      </c>
    </row>
    <row r="22" spans="1:12" ht="18.75" x14ac:dyDescent="0.3">
      <c r="A22" s="105" t="s">
        <v>107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288000</v>
      </c>
    </row>
    <row r="24" spans="1:12" ht="18.75" x14ac:dyDescent="0.3">
      <c r="A24" s="113" t="s">
        <v>108</v>
      </c>
      <c r="B24" s="113"/>
      <c r="C24" s="113"/>
      <c r="D24" s="113"/>
      <c r="E24" s="113"/>
      <c r="F24" s="113"/>
      <c r="G24" s="113"/>
      <c r="H24" s="113"/>
      <c r="I24" s="113"/>
      <c r="J24" s="23">
        <v>-140000</v>
      </c>
    </row>
    <row r="25" spans="1:12" ht="18.75" x14ac:dyDescent="0.3">
      <c r="A25" s="113" t="s">
        <v>109</v>
      </c>
      <c r="B25" s="113"/>
      <c r="C25" s="113"/>
      <c r="D25" s="113"/>
      <c r="E25" s="113"/>
      <c r="F25" s="113"/>
      <c r="G25" s="113"/>
      <c r="H25" s="113"/>
      <c r="I25" s="113"/>
      <c r="J25" s="23">
        <v>-145000</v>
      </c>
    </row>
    <row r="27" spans="1:12" x14ac:dyDescent="0.25">
      <c r="F27" s="42"/>
    </row>
  </sheetData>
  <mergeCells count="14">
    <mergeCell ref="A24:I24"/>
    <mergeCell ref="A25:I25"/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15" sqref="F15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73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43"/>
    </row>
    <row r="7" spans="1:12" ht="18.75" x14ac:dyDescent="0.3">
      <c r="D7" s="43" t="s">
        <v>23</v>
      </c>
      <c r="E7" s="4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43"/>
      <c r="E8" s="43"/>
      <c r="F8" s="43"/>
      <c r="G8" s="43"/>
      <c r="H8" s="43"/>
      <c r="I8" s="43"/>
      <c r="J8" s="43"/>
      <c r="K8" s="44"/>
      <c r="L8" s="4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86000</v>
      </c>
      <c r="G13" s="13">
        <v>21000</v>
      </c>
      <c r="H13" s="13">
        <v>35000</v>
      </c>
      <c r="I13" s="13">
        <v>15000</v>
      </c>
      <c r="J13" s="13">
        <f>SUM(H13:I13)</f>
        <v>50000</v>
      </c>
      <c r="K13" s="9" t="s">
        <v>98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28000</v>
      </c>
      <c r="G14" s="13">
        <v>28000</v>
      </c>
      <c r="H14" s="13">
        <v>35000</v>
      </c>
      <c r="I14" s="47"/>
      <c r="J14" s="13">
        <f>SUM(H14:H14)</f>
        <v>35000</v>
      </c>
      <c r="K14" s="9" t="s">
        <v>99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136500</v>
      </c>
      <c r="G15" s="13">
        <v>49000</v>
      </c>
      <c r="H15" s="8">
        <v>35000</v>
      </c>
      <c r="I15" s="47"/>
      <c r="J15" s="13">
        <f>SUM(H15:H15)</f>
        <v>35000</v>
      </c>
      <c r="K15" s="9" t="s">
        <v>100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164500</v>
      </c>
      <c r="G16" s="13">
        <v>25500</v>
      </c>
      <c r="H16" s="13"/>
      <c r="I16" s="13"/>
      <c r="J16" s="13">
        <f t="shared" ref="J16:J17" si="0">SUM(H16:I16)</f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>
        <v>38500</v>
      </c>
      <c r="G17" s="13">
        <v>3500</v>
      </c>
      <c r="H17" s="13">
        <v>35000</v>
      </c>
      <c r="I17" s="13">
        <v>35000</v>
      </c>
      <c r="J17" s="13">
        <f t="shared" si="0"/>
        <v>70000</v>
      </c>
      <c r="K17" s="9" t="s">
        <v>101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453500</v>
      </c>
      <c r="G18" s="21">
        <f t="shared" si="1"/>
        <v>127000</v>
      </c>
      <c r="H18" s="20">
        <f t="shared" si="1"/>
        <v>140000</v>
      </c>
      <c r="I18" s="20">
        <f t="shared" si="1"/>
        <v>50000</v>
      </c>
      <c r="J18" s="20">
        <f t="shared" si="1"/>
        <v>190000</v>
      </c>
      <c r="K18" s="25" t="s">
        <v>102</v>
      </c>
      <c r="L18" s="4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-19000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171000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0</v>
      </c>
    </row>
    <row r="22" spans="1:12" ht="18.75" x14ac:dyDescent="0.3">
      <c r="A22" s="105" t="s">
        <v>103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171000</v>
      </c>
    </row>
    <row r="24" spans="1:12" x14ac:dyDescent="0.25">
      <c r="F24" s="42"/>
    </row>
    <row r="25" spans="1:12" x14ac:dyDescent="0.25">
      <c r="F25" s="42"/>
    </row>
    <row r="26" spans="1:12" x14ac:dyDescent="0.25">
      <c r="F26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4" sqref="F24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74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43"/>
    </row>
    <row r="7" spans="1:12" ht="18.75" x14ac:dyDescent="0.3">
      <c r="D7" s="43" t="s">
        <v>23</v>
      </c>
      <c r="E7" s="4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43"/>
      <c r="E8" s="43"/>
      <c r="F8" s="43"/>
      <c r="G8" s="43"/>
      <c r="H8" s="43"/>
      <c r="I8" s="43"/>
      <c r="J8" s="43"/>
      <c r="K8" s="44"/>
      <c r="L8" s="4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74500</v>
      </c>
      <c r="G13" s="13">
        <v>24500</v>
      </c>
      <c r="H13" s="13">
        <v>35000</v>
      </c>
      <c r="I13" s="13">
        <v>15000</v>
      </c>
      <c r="J13" s="13">
        <f>SUM(H13:I13)</f>
        <v>50000</v>
      </c>
      <c r="K13" s="9" t="s">
        <v>92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31500</v>
      </c>
      <c r="G14" s="13">
        <v>31500</v>
      </c>
      <c r="H14" s="13"/>
      <c r="I14" s="13">
        <v>35000</v>
      </c>
      <c r="J14" s="13">
        <f t="shared" ref="J14:J17" si="0">SUM(H14:I14)</f>
        <v>35000</v>
      </c>
      <c r="K14" s="9" t="s">
        <v>93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140000</v>
      </c>
      <c r="G15" s="13">
        <v>52500</v>
      </c>
      <c r="H15" s="13"/>
      <c r="I15" s="8"/>
      <c r="J15" s="13"/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203000</v>
      </c>
      <c r="G16" s="13">
        <v>29000</v>
      </c>
      <c r="H16" s="13">
        <v>35000</v>
      </c>
      <c r="I16" s="13"/>
      <c r="J16" s="13">
        <f t="shared" si="0"/>
        <v>35000</v>
      </c>
      <c r="K16" s="9" t="s">
        <v>94</v>
      </c>
      <c r="L16" s="19" t="s">
        <v>33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95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449000</v>
      </c>
      <c r="G18" s="21">
        <f t="shared" si="1"/>
        <v>137500</v>
      </c>
      <c r="H18" s="20">
        <f t="shared" si="1"/>
        <v>105000</v>
      </c>
      <c r="I18" s="20">
        <f t="shared" si="1"/>
        <v>50000</v>
      </c>
      <c r="J18" s="20">
        <f t="shared" si="1"/>
        <v>155000</v>
      </c>
      <c r="K18" s="25" t="s">
        <v>96</v>
      </c>
      <c r="L18" s="4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-15500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139500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342000</v>
      </c>
    </row>
    <row r="22" spans="1:12" ht="18.75" x14ac:dyDescent="0.3">
      <c r="A22" s="105" t="s">
        <v>97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481500</v>
      </c>
    </row>
    <row r="24" spans="1:12" x14ac:dyDescent="0.25">
      <c r="F24" s="42"/>
      <c r="H24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J29" sqref="J29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75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43"/>
    </row>
    <row r="7" spans="1:12" ht="18.75" x14ac:dyDescent="0.3">
      <c r="D7" s="43" t="s">
        <v>23</v>
      </c>
      <c r="E7" s="4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43"/>
      <c r="E8" s="43"/>
      <c r="F8" s="43"/>
      <c r="G8" s="43"/>
      <c r="H8" s="43"/>
      <c r="I8" s="43"/>
      <c r="J8" s="43"/>
      <c r="K8" s="44"/>
      <c r="L8" s="4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63000</v>
      </c>
      <c r="G13" s="13">
        <v>28000</v>
      </c>
      <c r="H13" s="13">
        <v>35000</v>
      </c>
      <c r="I13" s="13">
        <v>5000</v>
      </c>
      <c r="J13" s="13">
        <f>SUM(H13:I13)</f>
        <v>40000</v>
      </c>
      <c r="K13" s="9" t="s">
        <v>86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35000</v>
      </c>
      <c r="G14" s="13">
        <v>35000</v>
      </c>
      <c r="H14" s="13"/>
      <c r="I14" s="13"/>
      <c r="J14" s="13">
        <f t="shared" ref="J14:J17" si="0">SUM(H14:I14)</f>
        <v>0</v>
      </c>
      <c r="K14" s="9"/>
      <c r="L14" s="19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178500</v>
      </c>
      <c r="G15" s="13">
        <v>56000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206500</v>
      </c>
      <c r="G16" s="13">
        <v>32500</v>
      </c>
      <c r="H16" s="13">
        <v>35000</v>
      </c>
      <c r="I16" s="13"/>
      <c r="J16" s="13">
        <f t="shared" si="0"/>
        <v>35000</v>
      </c>
      <c r="K16" s="9" t="s">
        <v>131</v>
      </c>
      <c r="L16" s="19" t="s">
        <v>33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>
        <v>0</v>
      </c>
      <c r="G17" s="13"/>
      <c r="H17" s="13">
        <v>35000</v>
      </c>
      <c r="I17" s="13"/>
      <c r="J17" s="13">
        <f t="shared" si="0"/>
        <v>35000</v>
      </c>
      <c r="K17" s="9" t="s">
        <v>87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483000</v>
      </c>
      <c r="G18" s="21">
        <f t="shared" si="1"/>
        <v>151500</v>
      </c>
      <c r="H18" s="20">
        <f t="shared" si="1"/>
        <v>105000</v>
      </c>
      <c r="I18" s="20">
        <f t="shared" si="1"/>
        <v>5000</v>
      </c>
      <c r="J18" s="20">
        <f t="shared" si="1"/>
        <v>110000</v>
      </c>
      <c r="K18" s="25" t="s">
        <v>88</v>
      </c>
      <c r="L18" s="4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-11000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99000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209000</v>
      </c>
    </row>
    <row r="22" spans="1:12" ht="18.75" x14ac:dyDescent="0.3">
      <c r="A22" s="105" t="s">
        <v>89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308000</v>
      </c>
    </row>
    <row r="25" spans="1:12" x14ac:dyDescent="0.25">
      <c r="H25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29" sqref="F29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76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43"/>
    </row>
    <row r="7" spans="1:12" ht="18.75" x14ac:dyDescent="0.3">
      <c r="D7" s="43" t="s">
        <v>23</v>
      </c>
      <c r="E7" s="4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43"/>
      <c r="E8" s="43"/>
      <c r="F8" s="43"/>
      <c r="G8" s="43"/>
      <c r="H8" s="43"/>
      <c r="I8" s="43"/>
      <c r="J8" s="43"/>
      <c r="K8" s="44"/>
      <c r="L8" s="4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61500</v>
      </c>
      <c r="G13" s="13">
        <v>31500</v>
      </c>
      <c r="H13" s="13">
        <v>35000</v>
      </c>
      <c r="I13" s="13"/>
      <c r="J13" s="13">
        <f>SUM(H13:I13)</f>
        <v>35000</v>
      </c>
      <c r="K13" s="9" t="s">
        <v>77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77000</v>
      </c>
      <c r="G14" s="13">
        <v>38500</v>
      </c>
      <c r="H14" s="13">
        <v>35000</v>
      </c>
      <c r="I14" s="13"/>
      <c r="J14" s="13">
        <f t="shared" ref="J14:J17" si="0">SUM(H14:I14)</f>
        <v>35000</v>
      </c>
      <c r="K14" s="9" t="s">
        <v>78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217000</v>
      </c>
      <c r="G15" s="13">
        <v>59500</v>
      </c>
      <c r="H15" s="13">
        <v>35000</v>
      </c>
      <c r="I15" s="8">
        <v>15000</v>
      </c>
      <c r="J15" s="13">
        <f t="shared" si="0"/>
        <v>50000</v>
      </c>
      <c r="K15" s="9" t="s">
        <v>79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210000</v>
      </c>
      <c r="G16" s="13">
        <v>36000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>
        <v>7000</v>
      </c>
      <c r="H17" s="13">
        <v>35000</v>
      </c>
      <c r="I17" s="13"/>
      <c r="J17" s="13">
        <f t="shared" si="0"/>
        <v>35000</v>
      </c>
      <c r="K17" s="9" t="s">
        <v>80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565500</v>
      </c>
      <c r="G18" s="46">
        <f>SUM(G13:G17)</f>
        <v>172500</v>
      </c>
      <c r="H18" s="20">
        <f t="shared" si="1"/>
        <v>140000</v>
      </c>
      <c r="I18" s="20">
        <f t="shared" si="1"/>
        <v>15000</v>
      </c>
      <c r="J18" s="20">
        <f t="shared" si="1"/>
        <v>155000</v>
      </c>
      <c r="K18" s="25" t="s">
        <v>82</v>
      </c>
      <c r="L18" s="4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22">
        <f>-J18*0.1</f>
        <v>-15500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139500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0</v>
      </c>
    </row>
    <row r="22" spans="1:12" ht="18.75" x14ac:dyDescent="0.3">
      <c r="A22" s="114" t="s">
        <v>83</v>
      </c>
      <c r="B22" s="115"/>
      <c r="C22" s="115"/>
      <c r="D22" s="115"/>
      <c r="E22" s="115"/>
      <c r="F22" s="115"/>
      <c r="G22" s="115"/>
      <c r="H22" s="115"/>
      <c r="I22" s="116"/>
      <c r="J22" s="23">
        <v>-25000</v>
      </c>
    </row>
    <row r="23" spans="1:12" ht="18.75" x14ac:dyDescent="0.3">
      <c r="A23" s="114" t="s">
        <v>84</v>
      </c>
      <c r="B23" s="115"/>
      <c r="C23" s="115"/>
      <c r="D23" s="115"/>
      <c r="E23" s="115"/>
      <c r="F23" s="115"/>
      <c r="G23" s="115"/>
      <c r="H23" s="115"/>
      <c r="I23" s="116"/>
      <c r="J23" s="23">
        <v>-27000</v>
      </c>
    </row>
    <row r="24" spans="1:12" ht="18.75" x14ac:dyDescent="0.3">
      <c r="A24" s="114" t="s">
        <v>91</v>
      </c>
      <c r="B24" s="115"/>
      <c r="C24" s="115"/>
      <c r="D24" s="115"/>
      <c r="E24" s="115"/>
      <c r="F24" s="115"/>
      <c r="G24" s="115"/>
      <c r="H24" s="115"/>
      <c r="I24" s="116"/>
      <c r="J24" s="23">
        <v>-4000</v>
      </c>
    </row>
    <row r="25" spans="1:12" ht="18.75" x14ac:dyDescent="0.3">
      <c r="A25" s="114" t="s">
        <v>90</v>
      </c>
      <c r="B25" s="115"/>
      <c r="C25" s="115"/>
      <c r="D25" s="115"/>
      <c r="E25" s="115"/>
      <c r="F25" s="115"/>
      <c r="G25" s="115"/>
      <c r="H25" s="115"/>
      <c r="I25" s="116"/>
      <c r="J25" s="23">
        <v>-5000</v>
      </c>
    </row>
    <row r="26" spans="1:12" ht="18.75" x14ac:dyDescent="0.3">
      <c r="A26" s="105" t="s">
        <v>85</v>
      </c>
      <c r="B26" s="105"/>
      <c r="C26" s="105"/>
      <c r="D26" s="105"/>
      <c r="E26" s="105"/>
      <c r="F26" s="105"/>
      <c r="G26" s="105"/>
      <c r="H26" s="105"/>
      <c r="I26" s="105"/>
      <c r="J26" s="24">
        <f>SUM(J20:J25)</f>
        <v>78500</v>
      </c>
    </row>
    <row r="29" spans="1:12" x14ac:dyDescent="0.25">
      <c r="F29" s="42"/>
    </row>
    <row r="31" spans="1:12" x14ac:dyDescent="0.25">
      <c r="F31" s="42"/>
    </row>
  </sheetData>
  <mergeCells count="16">
    <mergeCell ref="A26:I26"/>
    <mergeCell ref="A22:I22"/>
    <mergeCell ref="A23:I23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  <mergeCell ref="A25:I25"/>
    <mergeCell ref="A24:I24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15" sqref="F15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110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48"/>
    </row>
    <row r="7" spans="1:12" ht="18.75" x14ac:dyDescent="0.3">
      <c r="D7" s="48" t="s">
        <v>23</v>
      </c>
      <c r="E7" s="48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48"/>
      <c r="E8" s="48"/>
      <c r="F8" s="48"/>
      <c r="G8" s="48"/>
      <c r="H8" s="48"/>
      <c r="I8" s="48"/>
      <c r="J8" s="48"/>
      <c r="K8" s="49"/>
      <c r="L8" s="49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65000</v>
      </c>
      <c r="G13" s="13">
        <v>35000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105000</v>
      </c>
      <c r="G14" s="13">
        <v>42000</v>
      </c>
      <c r="H14" s="13">
        <v>35000</v>
      </c>
      <c r="I14" s="13"/>
      <c r="J14" s="13">
        <f t="shared" ref="J14:J17" si="0">SUM(H14:I14)</f>
        <v>35000</v>
      </c>
      <c r="K14" s="9" t="s">
        <v>111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205500</v>
      </c>
      <c r="G15" s="13">
        <v>62500</v>
      </c>
      <c r="H15" s="13">
        <v>35000</v>
      </c>
      <c r="I15" s="8"/>
      <c r="J15" s="13">
        <f t="shared" si="0"/>
        <v>35000</v>
      </c>
      <c r="K15" s="9" t="s">
        <v>115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248500</v>
      </c>
      <c r="G16" s="13">
        <v>39500</v>
      </c>
      <c r="H16" s="13">
        <v>35000</v>
      </c>
      <c r="I16" s="13"/>
      <c r="J16" s="13">
        <f t="shared" si="0"/>
        <v>35000</v>
      </c>
      <c r="K16" s="9" t="s">
        <v>113</v>
      </c>
      <c r="L16" s="19" t="s">
        <v>114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>
        <v>7000</v>
      </c>
      <c r="H17" s="13">
        <v>35000</v>
      </c>
      <c r="I17" s="13"/>
      <c r="J17" s="13">
        <f t="shared" si="0"/>
        <v>35000</v>
      </c>
      <c r="K17" s="9" t="s">
        <v>112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624000</v>
      </c>
      <c r="G18" s="21">
        <f t="shared" si="1"/>
        <v>186000</v>
      </c>
      <c r="H18" s="20">
        <f t="shared" si="1"/>
        <v>140000</v>
      </c>
      <c r="I18" s="20">
        <f t="shared" si="1"/>
        <v>0</v>
      </c>
      <c r="J18" s="20">
        <f t="shared" si="1"/>
        <v>140000</v>
      </c>
      <c r="K18" s="25" t="s">
        <v>116</v>
      </c>
      <c r="L18" s="50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-14000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126000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-18390</v>
      </c>
    </row>
    <row r="22" spans="1:12" ht="18.75" x14ac:dyDescent="0.3">
      <c r="A22" s="105" t="s">
        <v>117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107610</v>
      </c>
    </row>
    <row r="24" spans="1:12" x14ac:dyDescent="0.25">
      <c r="F24" s="42"/>
    </row>
    <row r="27" spans="1:12" x14ac:dyDescent="0.25">
      <c r="F27" s="42"/>
    </row>
  </sheetData>
  <mergeCells count="12">
    <mergeCell ref="A22:I22"/>
    <mergeCell ref="K11:L11"/>
    <mergeCell ref="A18:D18"/>
    <mergeCell ref="A19:I19"/>
    <mergeCell ref="A20:I20"/>
    <mergeCell ref="A21:I21"/>
    <mergeCell ref="A10:L10"/>
    <mergeCell ref="A4:L4"/>
    <mergeCell ref="C6:I6"/>
    <mergeCell ref="J6:K6"/>
    <mergeCell ref="F7:L7"/>
    <mergeCell ref="A9:L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23" sqref="M23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118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51"/>
    </row>
    <row r="7" spans="1:12" ht="18.75" x14ac:dyDescent="0.3">
      <c r="D7" s="51" t="s">
        <v>23</v>
      </c>
      <c r="E7" s="51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51"/>
      <c r="E8" s="51"/>
      <c r="F8" s="51"/>
      <c r="G8" s="51"/>
      <c r="H8" s="51"/>
      <c r="I8" s="51"/>
      <c r="J8" s="51"/>
      <c r="K8" s="52"/>
      <c r="L8" s="52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103500</v>
      </c>
      <c r="G13" s="13">
        <v>38500</v>
      </c>
      <c r="H13" s="13">
        <v>35000</v>
      </c>
      <c r="I13" s="13"/>
      <c r="J13" s="13">
        <f>SUM(H13:I13)</f>
        <v>35000</v>
      </c>
      <c r="K13" s="9" t="s">
        <v>120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40</v>
      </c>
      <c r="E14" s="13">
        <v>35000</v>
      </c>
      <c r="F14" s="13">
        <v>108500</v>
      </c>
      <c r="G14" s="13">
        <v>45500</v>
      </c>
      <c r="H14" s="13">
        <v>35000</v>
      </c>
      <c r="I14" s="13"/>
      <c r="J14" s="13">
        <f t="shared" ref="J14:J17" si="0">SUM(H14:I14)</f>
        <v>35000</v>
      </c>
      <c r="K14" s="9" t="s">
        <v>121</v>
      </c>
      <c r="L14" s="19" t="s">
        <v>32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209000</v>
      </c>
      <c r="G15" s="13">
        <v>66000</v>
      </c>
      <c r="H15" s="13">
        <v>35000</v>
      </c>
      <c r="I15" s="8"/>
      <c r="J15" s="13">
        <f t="shared" si="0"/>
        <v>35000</v>
      </c>
      <c r="K15" s="9" t="s">
        <v>122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252000</v>
      </c>
      <c r="G16" s="13">
        <v>43000</v>
      </c>
      <c r="H16" s="13"/>
      <c r="I16" s="13"/>
      <c r="J16" s="13">
        <f t="shared" si="0"/>
        <v>0</v>
      </c>
      <c r="K16" s="9"/>
      <c r="L16" s="19"/>
    </row>
    <row r="17" spans="1:13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121</v>
      </c>
      <c r="L17" s="19" t="s">
        <v>81</v>
      </c>
    </row>
    <row r="18" spans="1:13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673000</v>
      </c>
      <c r="G18" s="21">
        <f t="shared" si="1"/>
        <v>193000</v>
      </c>
      <c r="H18" s="21">
        <f t="shared" si="1"/>
        <v>140000</v>
      </c>
      <c r="I18" s="21">
        <f t="shared" si="1"/>
        <v>0</v>
      </c>
      <c r="J18" s="21">
        <f t="shared" si="1"/>
        <v>140000</v>
      </c>
      <c r="K18" s="25" t="s">
        <v>123</v>
      </c>
      <c r="L18" s="53" t="s">
        <v>34</v>
      </c>
    </row>
    <row r="19" spans="1:13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-14000</v>
      </c>
    </row>
    <row r="20" spans="1:13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126000</v>
      </c>
    </row>
    <row r="21" spans="1:13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270000</v>
      </c>
    </row>
    <row r="22" spans="1:13" ht="18.75" x14ac:dyDescent="0.3">
      <c r="A22" s="105" t="s">
        <v>126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396000</v>
      </c>
    </row>
    <row r="23" spans="1:13" ht="18.75" x14ac:dyDescent="0.3">
      <c r="A23" s="113" t="s">
        <v>124</v>
      </c>
      <c r="B23" s="113"/>
      <c r="C23" s="113"/>
      <c r="D23" s="113"/>
      <c r="E23" s="113"/>
      <c r="F23" s="113"/>
      <c r="G23" s="113"/>
      <c r="H23" s="113"/>
      <c r="I23" s="113"/>
      <c r="J23" s="23">
        <v>-140800</v>
      </c>
      <c r="M23">
        <f>151</f>
        <v>151</v>
      </c>
    </row>
    <row r="24" spans="1:13" ht="18.75" x14ac:dyDescent="0.3">
      <c r="A24" s="113" t="s">
        <v>125</v>
      </c>
      <c r="B24" s="113"/>
      <c r="C24" s="113"/>
      <c r="D24" s="113"/>
      <c r="E24" s="113"/>
      <c r="F24" s="113"/>
      <c r="G24" s="113"/>
      <c r="H24" s="113"/>
      <c r="I24" s="113"/>
      <c r="J24" s="23">
        <v>-107000</v>
      </c>
    </row>
    <row r="25" spans="1:13" ht="18.75" x14ac:dyDescent="0.3">
      <c r="A25" s="117" t="s">
        <v>127</v>
      </c>
      <c r="B25" s="117"/>
      <c r="C25" s="117"/>
      <c r="D25" s="117"/>
      <c r="E25" s="117"/>
      <c r="F25" s="117"/>
      <c r="G25" s="117"/>
      <c r="H25" s="117"/>
      <c r="I25" s="117"/>
      <c r="J25" s="24">
        <f>SUM(J22:J24)</f>
        <v>148200</v>
      </c>
    </row>
    <row r="26" spans="1:13" x14ac:dyDescent="0.25">
      <c r="E26" s="42"/>
    </row>
    <row r="27" spans="1:13" x14ac:dyDescent="0.25">
      <c r="F27" s="42"/>
    </row>
  </sheetData>
  <mergeCells count="15">
    <mergeCell ref="A23:I23"/>
    <mergeCell ref="A24:I24"/>
    <mergeCell ref="A25:I25"/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5" sqref="F25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128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54"/>
    </row>
    <row r="7" spans="1:12" ht="18.75" x14ac:dyDescent="0.3">
      <c r="D7" s="54" t="s">
        <v>23</v>
      </c>
      <c r="E7" s="54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54"/>
      <c r="E8" s="54"/>
      <c r="F8" s="54"/>
      <c r="G8" s="54"/>
      <c r="H8" s="54"/>
      <c r="I8" s="54"/>
      <c r="J8" s="54"/>
      <c r="K8" s="55"/>
      <c r="L8" s="55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111500</v>
      </c>
      <c r="G13" s="13">
        <v>45500</v>
      </c>
      <c r="H13" s="13">
        <v>35000</v>
      </c>
      <c r="I13" s="13">
        <v>15000</v>
      </c>
      <c r="J13" s="13">
        <f>SUM(H13:I13)</f>
        <v>50000</v>
      </c>
      <c r="K13" s="9" t="s">
        <v>129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132</v>
      </c>
      <c r="E14" s="13">
        <v>35000</v>
      </c>
      <c r="F14" s="13">
        <v>108500</v>
      </c>
      <c r="G14" s="13">
        <v>45500</v>
      </c>
      <c r="H14" s="13"/>
      <c r="I14" s="13"/>
      <c r="J14" s="13">
        <f t="shared" ref="J14:J17" si="0">SUM(H14:I14)</f>
        <v>0</v>
      </c>
      <c r="K14" s="9"/>
      <c r="L14" s="19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226500</v>
      </c>
      <c r="G15" s="13">
        <v>66500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266000</v>
      </c>
      <c r="G16" s="13">
        <v>56000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130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712500</v>
      </c>
      <c r="G18" s="21">
        <f t="shared" si="1"/>
        <v>213500</v>
      </c>
      <c r="H18" s="21">
        <f t="shared" si="1"/>
        <v>70000</v>
      </c>
      <c r="I18" s="21">
        <f t="shared" si="1"/>
        <v>15000</v>
      </c>
      <c r="J18" s="21">
        <f t="shared" si="1"/>
        <v>85000</v>
      </c>
      <c r="K18" s="9" t="s">
        <v>133</v>
      </c>
      <c r="L18" s="56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-8500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76500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59490</v>
      </c>
    </row>
    <row r="22" spans="1:12" ht="18.75" x14ac:dyDescent="0.3">
      <c r="A22" s="105" t="s">
        <v>134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135990</v>
      </c>
    </row>
    <row r="23" spans="1:12" x14ac:dyDescent="0.25">
      <c r="E23" s="42"/>
      <c r="L23" s="42"/>
    </row>
    <row r="24" spans="1:12" x14ac:dyDescent="0.25">
      <c r="F24" s="42"/>
    </row>
    <row r="25" spans="1:12" x14ac:dyDescent="0.25">
      <c r="F25" s="42"/>
      <c r="J25" s="42"/>
      <c r="L25" s="42"/>
    </row>
    <row r="26" spans="1:12" x14ac:dyDescent="0.25">
      <c r="F26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26" sqref="H26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135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57"/>
    </row>
    <row r="7" spans="1:12" ht="18.75" x14ac:dyDescent="0.3">
      <c r="D7" s="57" t="s">
        <v>23</v>
      </c>
      <c r="E7" s="57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57"/>
      <c r="E8" s="57"/>
      <c r="F8" s="57"/>
      <c r="G8" s="57"/>
      <c r="H8" s="57"/>
      <c r="I8" s="57"/>
      <c r="J8" s="57"/>
      <c r="K8" s="58"/>
      <c r="L8" s="58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100000</v>
      </c>
      <c r="G13" s="13">
        <v>49000</v>
      </c>
      <c r="H13" s="13">
        <v>35000</v>
      </c>
      <c r="I13" s="13"/>
      <c r="J13" s="13">
        <f>SUM(H13:I13)</f>
        <v>35000</v>
      </c>
      <c r="K13" s="9" t="s">
        <v>136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132</v>
      </c>
      <c r="E14" s="13">
        <v>35000</v>
      </c>
      <c r="F14" s="13">
        <v>147500</v>
      </c>
      <c r="G14" s="13">
        <v>49000</v>
      </c>
      <c r="H14" s="13"/>
      <c r="I14" s="13"/>
      <c r="J14" s="13">
        <f t="shared" ref="J14:J17" si="0">SUM(H14:I14)</f>
        <v>0</v>
      </c>
      <c r="K14" s="9"/>
      <c r="L14" s="19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265000</v>
      </c>
      <c r="G15" s="13">
        <v>70000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304500</v>
      </c>
      <c r="G16" s="13">
        <v>59500</v>
      </c>
      <c r="H16" s="13">
        <v>35000</v>
      </c>
      <c r="I16" s="13">
        <v>35000</v>
      </c>
      <c r="J16" s="13">
        <f t="shared" si="0"/>
        <v>70000</v>
      </c>
      <c r="K16" s="9" t="s">
        <v>136</v>
      </c>
      <c r="L16" s="19" t="s">
        <v>137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138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817000</v>
      </c>
      <c r="G18" s="21">
        <f t="shared" si="1"/>
        <v>227500</v>
      </c>
      <c r="H18" s="21">
        <f t="shared" si="1"/>
        <v>105000</v>
      </c>
      <c r="I18" s="21">
        <f t="shared" si="1"/>
        <v>35000</v>
      </c>
      <c r="J18" s="21">
        <f t="shared" si="1"/>
        <v>140000</v>
      </c>
      <c r="K18" s="9" t="s">
        <v>139</v>
      </c>
      <c r="L18" s="59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-14000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126000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45000</v>
      </c>
    </row>
    <row r="22" spans="1:12" ht="18.75" x14ac:dyDescent="0.3">
      <c r="A22" s="105" t="s">
        <v>140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171000</v>
      </c>
    </row>
    <row r="23" spans="1:12" x14ac:dyDescent="0.25">
      <c r="E23" s="42"/>
      <c r="L23" s="42"/>
    </row>
    <row r="24" spans="1:12" x14ac:dyDescent="0.25">
      <c r="F24" s="42"/>
    </row>
    <row r="25" spans="1:12" x14ac:dyDescent="0.25">
      <c r="F25" s="42"/>
      <c r="J25" s="42"/>
      <c r="L25" s="42"/>
    </row>
    <row r="26" spans="1:12" x14ac:dyDescent="0.25">
      <c r="F26" s="42"/>
      <c r="H26" s="42"/>
    </row>
    <row r="27" spans="1:12" x14ac:dyDescent="0.25">
      <c r="F27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33" sqref="I33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141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60"/>
    </row>
    <row r="7" spans="1:12" ht="18.75" x14ac:dyDescent="0.3">
      <c r="D7" s="60" t="s">
        <v>23</v>
      </c>
      <c r="E7" s="60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60"/>
      <c r="E8" s="60"/>
      <c r="F8" s="60"/>
      <c r="G8" s="60"/>
      <c r="H8" s="60"/>
      <c r="I8" s="60"/>
      <c r="J8" s="60"/>
      <c r="K8" s="61"/>
      <c r="L8" s="61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100000</v>
      </c>
      <c r="G13" s="13">
        <v>52500</v>
      </c>
      <c r="H13" s="13">
        <v>35000</v>
      </c>
      <c r="I13" s="13"/>
      <c r="J13" s="13">
        <f>SUM(H13:I13)</f>
        <v>35000</v>
      </c>
      <c r="K13" s="9" t="s">
        <v>147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143</v>
      </c>
      <c r="E14" s="13">
        <v>35000</v>
      </c>
      <c r="F14" s="13">
        <v>186000</v>
      </c>
      <c r="G14" s="13">
        <v>52500</v>
      </c>
      <c r="H14" s="13">
        <v>35000</v>
      </c>
      <c r="I14" s="13">
        <v>35000</v>
      </c>
      <c r="J14" s="13">
        <f t="shared" ref="J14:J17" si="0">SUM(H14:I14)</f>
        <v>70000</v>
      </c>
      <c r="K14" s="9" t="s">
        <v>148</v>
      </c>
      <c r="L14" s="9" t="s">
        <v>149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303500</v>
      </c>
      <c r="G15" s="8">
        <v>105000</v>
      </c>
      <c r="H15" s="13">
        <v>35000</v>
      </c>
      <c r="I15" s="8">
        <v>15000</v>
      </c>
      <c r="J15" s="13">
        <f t="shared" si="0"/>
        <v>50000</v>
      </c>
      <c r="K15" s="9" t="s">
        <v>150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269500</v>
      </c>
      <c r="G16" s="13">
        <v>59500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145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859000</v>
      </c>
      <c r="G18" s="21">
        <f t="shared" si="1"/>
        <v>269500</v>
      </c>
      <c r="H18" s="21">
        <f t="shared" si="1"/>
        <v>140000</v>
      </c>
      <c r="I18" s="21">
        <f t="shared" si="1"/>
        <v>50000</v>
      </c>
      <c r="J18" s="21">
        <f t="shared" si="1"/>
        <v>190000</v>
      </c>
      <c r="K18" s="9" t="s">
        <v>151</v>
      </c>
      <c r="L18" s="62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-19000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171000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45000</v>
      </c>
    </row>
    <row r="22" spans="1:12" ht="18.75" x14ac:dyDescent="0.3">
      <c r="A22" s="114" t="s">
        <v>153</v>
      </c>
      <c r="B22" s="115"/>
      <c r="C22" s="115"/>
      <c r="D22" s="115"/>
      <c r="E22" s="115"/>
      <c r="F22" s="115"/>
      <c r="G22" s="115"/>
      <c r="H22" s="115"/>
      <c r="I22" s="116"/>
      <c r="J22" s="23">
        <v>-50000</v>
      </c>
    </row>
    <row r="23" spans="1:12" ht="18.75" x14ac:dyDescent="0.3">
      <c r="A23" s="105" t="s">
        <v>152</v>
      </c>
      <c r="B23" s="105"/>
      <c r="C23" s="105"/>
      <c r="D23" s="105"/>
      <c r="E23" s="105"/>
      <c r="F23" s="105"/>
      <c r="G23" s="105"/>
      <c r="H23" s="105"/>
      <c r="I23" s="105"/>
      <c r="J23" s="24">
        <f>SUM(J20:J22)</f>
        <v>166000</v>
      </c>
    </row>
    <row r="24" spans="1:12" x14ac:dyDescent="0.25">
      <c r="E24" s="42"/>
      <c r="L24" s="42"/>
    </row>
    <row r="25" spans="1:12" ht="15.75" x14ac:dyDescent="0.25">
      <c r="B25" s="3" t="s">
        <v>144</v>
      </c>
      <c r="C25" s="10">
        <v>2</v>
      </c>
      <c r="D25" s="7" t="s">
        <v>142</v>
      </c>
      <c r="F25" s="42"/>
    </row>
    <row r="26" spans="1:12" x14ac:dyDescent="0.25">
      <c r="F26" s="42"/>
      <c r="G26" s="42"/>
      <c r="H26" s="42"/>
      <c r="J26" s="42"/>
      <c r="L26" s="42"/>
    </row>
    <row r="27" spans="1:12" x14ac:dyDescent="0.25">
      <c r="F27" s="42"/>
      <c r="H27" s="42"/>
    </row>
    <row r="28" spans="1:12" x14ac:dyDescent="0.25">
      <c r="F28" s="42"/>
    </row>
  </sheetData>
  <mergeCells count="13">
    <mergeCell ref="A23:I23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  <mergeCell ref="A22:I2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28" sqref="H28"/>
    </sheetView>
  </sheetViews>
  <sheetFormatPr baseColWidth="10" defaultRowHeight="15" x14ac:dyDescent="0.25"/>
  <cols>
    <col min="1" max="1" width="3" customWidth="1"/>
    <col min="2" max="2" width="25.285156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3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146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63"/>
    </row>
    <row r="7" spans="1:12" ht="18.75" x14ac:dyDescent="0.3">
      <c r="D7" s="63" t="s">
        <v>23</v>
      </c>
      <c r="E7" s="6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63"/>
      <c r="E8" s="63"/>
      <c r="F8" s="63"/>
      <c r="G8" s="63"/>
      <c r="H8" s="63"/>
      <c r="I8" s="63"/>
      <c r="J8" s="63"/>
      <c r="K8" s="64"/>
      <c r="L8" s="6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100000</v>
      </c>
      <c r="G13" s="13">
        <v>52500</v>
      </c>
      <c r="H13" s="13">
        <v>35000</v>
      </c>
      <c r="I13" s="13"/>
      <c r="J13" s="13">
        <f>SUM(H13:I13)</f>
        <v>35000</v>
      </c>
      <c r="K13" s="9" t="s">
        <v>155</v>
      </c>
      <c r="L13" s="19" t="s">
        <v>32</v>
      </c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143</v>
      </c>
      <c r="E14" s="13">
        <v>35000</v>
      </c>
      <c r="F14" s="13">
        <v>151000</v>
      </c>
      <c r="G14" s="13">
        <v>52500</v>
      </c>
      <c r="H14" s="13"/>
      <c r="I14" s="13">
        <v>70000</v>
      </c>
      <c r="J14" s="13">
        <f t="shared" ref="J14:J17" si="0">SUM(H14:I14)</f>
        <v>70000</v>
      </c>
      <c r="K14" s="9" t="s">
        <v>159</v>
      </c>
      <c r="L14" s="9" t="s">
        <v>137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288500</v>
      </c>
      <c r="G15" s="8">
        <v>105000</v>
      </c>
      <c r="H15" s="13">
        <v>35000</v>
      </c>
      <c r="I15" s="8"/>
      <c r="J15" s="13">
        <f t="shared" si="0"/>
        <v>35000</v>
      </c>
      <c r="K15" s="9" t="s">
        <v>156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308000</v>
      </c>
      <c r="G16" s="13">
        <v>63000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157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847500</v>
      </c>
      <c r="G18" s="21">
        <f t="shared" si="1"/>
        <v>273000</v>
      </c>
      <c r="H18" s="21">
        <f t="shared" si="1"/>
        <v>105000</v>
      </c>
      <c r="I18" s="21">
        <f t="shared" si="1"/>
        <v>70000</v>
      </c>
      <c r="J18" s="21">
        <f t="shared" si="1"/>
        <v>175000</v>
      </c>
      <c r="K18" s="9" t="s">
        <v>158</v>
      </c>
      <c r="L18" s="6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-17500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157500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207000</v>
      </c>
    </row>
    <row r="22" spans="1:12" ht="18.75" x14ac:dyDescent="0.3">
      <c r="A22" s="105" t="s">
        <v>154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364500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</row>
    <row r="25" spans="1:12" x14ac:dyDescent="0.25">
      <c r="F25" s="42"/>
      <c r="G25" s="42"/>
      <c r="H25" s="42"/>
      <c r="J25" s="42"/>
      <c r="L25" s="42"/>
    </row>
    <row r="26" spans="1:12" ht="15.75" x14ac:dyDescent="0.25">
      <c r="A26" s="120" t="s">
        <v>39</v>
      </c>
      <c r="B26" s="121"/>
      <c r="C26" s="7" t="s">
        <v>143</v>
      </c>
      <c r="D26" s="13">
        <v>35000</v>
      </c>
      <c r="E26" s="13">
        <v>151000</v>
      </c>
      <c r="F26" s="13">
        <v>52500</v>
      </c>
      <c r="G26" s="118" t="s">
        <v>160</v>
      </c>
      <c r="H26" s="119"/>
      <c r="I26" s="119"/>
      <c r="J26" s="119"/>
      <c r="K26" s="119"/>
      <c r="L26" s="119"/>
    </row>
    <row r="27" spans="1:12" x14ac:dyDescent="0.25">
      <c r="F27" s="42"/>
    </row>
  </sheetData>
  <mergeCells count="14">
    <mergeCell ref="A10:L10"/>
    <mergeCell ref="G26:L26"/>
    <mergeCell ref="A26:B26"/>
    <mergeCell ref="A4:L4"/>
    <mergeCell ref="C6:I6"/>
    <mergeCell ref="J6:K6"/>
    <mergeCell ref="F7:L7"/>
    <mergeCell ref="A9:L9"/>
    <mergeCell ref="A22:I22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9" sqref="L19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161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66"/>
    </row>
    <row r="7" spans="1:12" ht="18.75" x14ac:dyDescent="0.3">
      <c r="D7" s="66" t="s">
        <v>23</v>
      </c>
      <c r="E7" s="66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66"/>
      <c r="E8" s="66"/>
      <c r="F8" s="66"/>
      <c r="G8" s="66"/>
      <c r="H8" s="66"/>
      <c r="I8" s="66"/>
      <c r="J8" s="66"/>
      <c r="K8" s="67"/>
      <c r="L8" s="67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100000</v>
      </c>
      <c r="G13" s="13">
        <v>52500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143</v>
      </c>
      <c r="E14" s="13">
        <v>35000</v>
      </c>
      <c r="F14" s="13">
        <v>122500</v>
      </c>
      <c r="G14" s="13">
        <v>52500</v>
      </c>
      <c r="H14" s="13">
        <v>35000</v>
      </c>
      <c r="I14" s="13">
        <v>35000</v>
      </c>
      <c r="J14" s="13">
        <f t="shared" ref="J14:J17" si="0">SUM(H14:I14)</f>
        <v>70000</v>
      </c>
      <c r="K14" s="9" t="s">
        <v>163</v>
      </c>
      <c r="L14" s="72" t="s">
        <v>164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288500</v>
      </c>
      <c r="G15" s="8">
        <v>105000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346500</v>
      </c>
      <c r="G16" s="13">
        <v>66500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165</v>
      </c>
      <c r="L17" s="19" t="s">
        <v>164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1">SUM(F13:F17)</f>
        <v>857500</v>
      </c>
      <c r="G18" s="21">
        <f t="shared" si="1"/>
        <v>276500</v>
      </c>
      <c r="H18" s="21">
        <f t="shared" si="1"/>
        <v>70000</v>
      </c>
      <c r="I18" s="21">
        <f t="shared" si="1"/>
        <v>35000</v>
      </c>
      <c r="J18" s="21">
        <f t="shared" si="1"/>
        <v>105000</v>
      </c>
      <c r="K18" s="9" t="s">
        <v>166</v>
      </c>
      <c r="L18" s="68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-10500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94500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280000</v>
      </c>
    </row>
    <row r="22" spans="1:12" ht="18.75" x14ac:dyDescent="0.3">
      <c r="A22" s="105" t="s">
        <v>162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374500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10:L10"/>
    <mergeCell ref="A4:L4"/>
    <mergeCell ref="C6:I6"/>
    <mergeCell ref="J6:K6"/>
    <mergeCell ref="F7:L7"/>
    <mergeCell ref="A9:L9"/>
    <mergeCell ref="A22:I22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5" sqref="H25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167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69"/>
    </row>
    <row r="7" spans="1:12" ht="18.75" x14ac:dyDescent="0.3">
      <c r="D7" s="69" t="s">
        <v>23</v>
      </c>
      <c r="E7" s="69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69"/>
      <c r="E8" s="69"/>
      <c r="F8" s="69"/>
      <c r="G8" s="69"/>
      <c r="H8" s="69"/>
      <c r="I8" s="69"/>
      <c r="J8" s="69"/>
      <c r="K8" s="70"/>
      <c r="L8" s="70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7" t="s">
        <v>37</v>
      </c>
      <c r="E13" s="13">
        <v>35000</v>
      </c>
      <c r="F13" s="13">
        <v>138500</v>
      </c>
      <c r="G13" s="13">
        <v>56000</v>
      </c>
      <c r="H13" s="13"/>
      <c r="I13" s="13"/>
      <c r="J13" s="13"/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7" t="s">
        <v>143</v>
      </c>
      <c r="E14" s="13">
        <v>35000</v>
      </c>
      <c r="F14" s="13">
        <v>91000</v>
      </c>
      <c r="G14" s="13">
        <v>56000</v>
      </c>
      <c r="H14" s="13"/>
      <c r="I14" s="13"/>
      <c r="J14" s="13"/>
      <c r="K14" s="9"/>
      <c r="L14" s="72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7" t="s">
        <v>30</v>
      </c>
      <c r="E15" s="13">
        <v>35000</v>
      </c>
      <c r="F15" s="13">
        <v>327000</v>
      </c>
      <c r="G15" s="8">
        <v>108500</v>
      </c>
      <c r="H15" s="13"/>
      <c r="I15" s="8"/>
      <c r="J15" s="13"/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7" t="s">
        <v>28</v>
      </c>
      <c r="E16" s="13">
        <v>35000</v>
      </c>
      <c r="F16" s="13">
        <v>385000</v>
      </c>
      <c r="G16" s="13">
        <v>70000</v>
      </c>
      <c r="H16" s="13"/>
      <c r="I16" s="13"/>
      <c r="J16" s="13"/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7" t="s">
        <v>26</v>
      </c>
      <c r="E17" s="13">
        <v>35000</v>
      </c>
      <c r="F17" s="13"/>
      <c r="G17" s="13"/>
      <c r="H17" s="13">
        <v>35000</v>
      </c>
      <c r="I17" s="13"/>
      <c r="J17" s="13">
        <f>SUM(H17:I17)</f>
        <v>35000</v>
      </c>
      <c r="K17" s="9" t="s">
        <v>169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20">
        <f t="shared" ref="F18:J18" si="0">SUM(F13:F17)</f>
        <v>941500</v>
      </c>
      <c r="G18" s="21">
        <f t="shared" si="0"/>
        <v>290500</v>
      </c>
      <c r="H18" s="20">
        <f t="shared" si="0"/>
        <v>35000</v>
      </c>
      <c r="I18" s="20">
        <f t="shared" si="0"/>
        <v>0</v>
      </c>
      <c r="J18" s="20">
        <f t="shared" si="0"/>
        <v>35000</v>
      </c>
      <c r="K18" s="9" t="s">
        <v>170</v>
      </c>
      <c r="L18" s="71"/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-3500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31500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162000</v>
      </c>
    </row>
    <row r="22" spans="1:12" ht="18.75" x14ac:dyDescent="0.3">
      <c r="A22" s="105" t="s">
        <v>168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193500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8" zoomScale="200" zoomScaleNormal="200" workbookViewId="0">
      <selection activeCell="F24" sqref="F24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171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73"/>
    </row>
    <row r="7" spans="1:12" ht="18.75" x14ac:dyDescent="0.3">
      <c r="D7" s="73" t="s">
        <v>23</v>
      </c>
      <c r="E7" s="73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73"/>
      <c r="E8" s="73"/>
      <c r="F8" s="73"/>
      <c r="G8" s="73"/>
      <c r="H8" s="73"/>
      <c r="I8" s="73"/>
      <c r="J8" s="73"/>
      <c r="K8" s="74"/>
      <c r="L8" s="74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177000</v>
      </c>
      <c r="G13" s="13">
        <v>59500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129500</v>
      </c>
      <c r="G14" s="13">
        <v>59500</v>
      </c>
      <c r="H14" s="13"/>
      <c r="I14" s="13"/>
      <c r="J14" s="13">
        <f t="shared" ref="J14:J17" si="0">SUM(H14:I14)</f>
        <v>0</v>
      </c>
      <c r="K14" s="9"/>
      <c r="L14" s="72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365500</v>
      </c>
      <c r="G15" s="8">
        <v>112000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423500</v>
      </c>
      <c r="G16" s="13">
        <v>73500</v>
      </c>
      <c r="H16" s="13">
        <v>35000</v>
      </c>
      <c r="I16" s="13"/>
      <c r="J16" s="13">
        <f t="shared" si="0"/>
        <v>35000</v>
      </c>
      <c r="K16" s="9" t="s">
        <v>174</v>
      </c>
      <c r="L16" s="19" t="s">
        <v>32</v>
      </c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173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1095500</v>
      </c>
      <c r="G18" s="21">
        <f t="shared" si="1"/>
        <v>304500</v>
      </c>
      <c r="H18" s="21">
        <f t="shared" si="1"/>
        <v>70000</v>
      </c>
      <c r="I18" s="21">
        <f t="shared" si="1"/>
        <v>0</v>
      </c>
      <c r="J18" s="21">
        <f t="shared" si="1"/>
        <v>70000</v>
      </c>
      <c r="K18" s="9" t="s">
        <v>174</v>
      </c>
      <c r="L18" s="75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-7000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63000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0</v>
      </c>
    </row>
    <row r="22" spans="1:12" ht="18.75" x14ac:dyDescent="0.3">
      <c r="A22" s="105" t="s">
        <v>172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63000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L24" sqref="L23:L24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175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77"/>
    </row>
    <row r="7" spans="1:12" ht="18.75" x14ac:dyDescent="0.3">
      <c r="D7" s="77" t="s">
        <v>23</v>
      </c>
      <c r="E7" s="77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77"/>
      <c r="E8" s="77"/>
      <c r="F8" s="77"/>
      <c r="G8" s="77"/>
      <c r="H8" s="77"/>
      <c r="I8" s="77"/>
      <c r="J8" s="77"/>
      <c r="K8" s="78"/>
      <c r="L8" s="78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215500</v>
      </c>
      <c r="G13" s="13">
        <v>63000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168000</v>
      </c>
      <c r="G14" s="13">
        <v>63000</v>
      </c>
      <c r="H14" s="13"/>
      <c r="I14" s="13">
        <v>35000</v>
      </c>
      <c r="J14" s="13">
        <f t="shared" ref="J14:J17" si="0">SUM(H14:I14)</f>
        <v>35000</v>
      </c>
      <c r="K14" s="9"/>
      <c r="L14" s="72" t="s">
        <v>177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404000</v>
      </c>
      <c r="G15" s="8">
        <v>115000</v>
      </c>
      <c r="H15" s="13"/>
      <c r="I15" s="8"/>
      <c r="J15" s="13">
        <f t="shared" si="0"/>
        <v>0</v>
      </c>
      <c r="K15" s="9"/>
      <c r="L15" s="19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427000</v>
      </c>
      <c r="G16" s="13">
        <v>77000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178</v>
      </c>
      <c r="L17" s="19" t="s">
        <v>32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1214500</v>
      </c>
      <c r="G18" s="21">
        <f t="shared" si="1"/>
        <v>318000</v>
      </c>
      <c r="H18" s="21">
        <f t="shared" si="1"/>
        <v>35000</v>
      </c>
      <c r="I18" s="21">
        <f t="shared" si="1"/>
        <v>35000</v>
      </c>
      <c r="J18" s="21">
        <f t="shared" si="1"/>
        <v>70000</v>
      </c>
      <c r="K18" s="9" t="s">
        <v>179</v>
      </c>
      <c r="L18" s="79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-7000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63000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54000</v>
      </c>
    </row>
    <row r="22" spans="1:12" ht="18.75" x14ac:dyDescent="0.3">
      <c r="A22" s="105" t="s">
        <v>176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117000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  <c r="G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L19" sqref="L19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180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81"/>
    </row>
    <row r="7" spans="1:12" ht="18.75" x14ac:dyDescent="0.3">
      <c r="D7" s="81" t="s">
        <v>23</v>
      </c>
      <c r="E7" s="81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81"/>
      <c r="E8" s="81"/>
      <c r="F8" s="81"/>
      <c r="G8" s="81"/>
      <c r="H8" s="81"/>
      <c r="I8" s="81"/>
      <c r="J8" s="81"/>
      <c r="K8" s="82"/>
      <c r="L8" s="82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254000</v>
      </c>
      <c r="G13" s="13">
        <v>66500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168000</v>
      </c>
      <c r="G14" s="13">
        <v>63000</v>
      </c>
      <c r="H14" s="13"/>
      <c r="I14" s="13"/>
      <c r="J14" s="13">
        <f t="shared" ref="J14:J17" si="0">SUM(H14:I14)</f>
        <v>0</v>
      </c>
      <c r="K14" s="9"/>
      <c r="L14" s="72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442500</v>
      </c>
      <c r="G15" s="8">
        <v>118500</v>
      </c>
      <c r="H15" s="13">
        <v>35000</v>
      </c>
      <c r="I15" s="8"/>
      <c r="J15" s="13">
        <f t="shared" si="0"/>
        <v>35000</v>
      </c>
      <c r="K15" s="9" t="s">
        <v>183</v>
      </c>
      <c r="L15" s="19" t="s">
        <v>32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465500</v>
      </c>
      <c r="G16" s="13">
        <v>80500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182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1330000</v>
      </c>
      <c r="G18" s="21">
        <f t="shared" si="1"/>
        <v>328500</v>
      </c>
      <c r="H18" s="21">
        <f t="shared" si="1"/>
        <v>70000</v>
      </c>
      <c r="I18" s="21">
        <f t="shared" si="1"/>
        <v>0</v>
      </c>
      <c r="J18" s="21">
        <f t="shared" si="1"/>
        <v>70000</v>
      </c>
      <c r="K18" s="9" t="s">
        <v>184</v>
      </c>
      <c r="L18" s="83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-7000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63000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45000</v>
      </c>
    </row>
    <row r="22" spans="1:12" ht="18.75" x14ac:dyDescent="0.3">
      <c r="A22" s="105" t="s">
        <v>181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108000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  <c r="G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J23" sqref="J23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185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84"/>
    </row>
    <row r="7" spans="1:12" ht="18.75" x14ac:dyDescent="0.3">
      <c r="D7" s="84" t="s">
        <v>23</v>
      </c>
      <c r="E7" s="84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84"/>
      <c r="E8" s="84"/>
      <c r="F8" s="84"/>
      <c r="G8" s="84"/>
      <c r="H8" s="84"/>
      <c r="I8" s="84"/>
      <c r="J8" s="84"/>
      <c r="K8" s="85"/>
      <c r="L8" s="85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292500</v>
      </c>
      <c r="G13" s="13">
        <v>70000</v>
      </c>
      <c r="H13" s="13"/>
      <c r="I13" s="13"/>
      <c r="J13" s="13">
        <f>SUM(H13:I13)</f>
        <v>0</v>
      </c>
      <c r="K13" s="9"/>
      <c r="L13" s="19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206500</v>
      </c>
      <c r="G14" s="13">
        <v>66500</v>
      </c>
      <c r="H14" s="13">
        <v>35000</v>
      </c>
      <c r="I14" s="13">
        <v>35000</v>
      </c>
      <c r="J14" s="13">
        <f t="shared" ref="J14:J17" si="0">SUM(H14:I14)</f>
        <v>70000</v>
      </c>
      <c r="K14" s="9" t="s">
        <v>187</v>
      </c>
      <c r="L14" s="72" t="s">
        <v>190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442500</v>
      </c>
      <c r="G15" s="8">
        <v>118500</v>
      </c>
      <c r="H15" s="13">
        <v>35000</v>
      </c>
      <c r="I15" s="8"/>
      <c r="J15" s="13">
        <f t="shared" si="0"/>
        <v>35000</v>
      </c>
      <c r="K15" s="9" t="s">
        <v>188</v>
      </c>
      <c r="L15" s="72" t="s">
        <v>190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504000</v>
      </c>
      <c r="G16" s="13">
        <v>84000</v>
      </c>
      <c r="H16" s="13"/>
      <c r="I16" s="13"/>
      <c r="J16" s="13">
        <f t="shared" si="0"/>
        <v>0</v>
      </c>
      <c r="K16" s="9"/>
      <c r="L16" s="19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189</v>
      </c>
      <c r="L17" s="19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1445500</v>
      </c>
      <c r="G18" s="21">
        <f t="shared" si="1"/>
        <v>339000</v>
      </c>
      <c r="H18" s="21">
        <f t="shared" si="1"/>
        <v>105000</v>
      </c>
      <c r="I18" s="21">
        <f t="shared" si="1"/>
        <v>35000</v>
      </c>
      <c r="J18" s="21">
        <f t="shared" si="1"/>
        <v>140000</v>
      </c>
      <c r="K18" s="9" t="s">
        <v>189</v>
      </c>
      <c r="L18" s="86"/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-14000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126000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0</v>
      </c>
    </row>
    <row r="22" spans="1:12" ht="18.75" x14ac:dyDescent="0.3">
      <c r="A22" s="105" t="s">
        <v>186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126000</v>
      </c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  <c r="G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zoomScaleNormal="100" workbookViewId="0">
      <selection activeCell="L33" sqref="L33:L34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191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84"/>
    </row>
    <row r="7" spans="1:12" ht="18.75" x14ac:dyDescent="0.3">
      <c r="D7" s="84" t="s">
        <v>23</v>
      </c>
      <c r="E7" s="84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84"/>
      <c r="E8" s="84"/>
      <c r="F8" s="84"/>
      <c r="G8" s="84"/>
      <c r="H8" s="84"/>
      <c r="I8" s="84"/>
      <c r="J8" s="84"/>
      <c r="K8" s="85"/>
      <c r="L8" s="85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331000</v>
      </c>
      <c r="G13" s="13">
        <v>73500</v>
      </c>
      <c r="H13" s="13"/>
      <c r="I13" s="13"/>
      <c r="J13" s="13">
        <f>SUM(H13:I13)</f>
        <v>0</v>
      </c>
      <c r="K13" s="9"/>
      <c r="L13" s="101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171500</v>
      </c>
      <c r="G14" s="13">
        <v>66500</v>
      </c>
      <c r="H14" s="13">
        <v>35000</v>
      </c>
      <c r="I14" s="13"/>
      <c r="J14" s="13">
        <f t="shared" ref="J14:J17" si="0">SUM(H14:I14)</f>
        <v>35000</v>
      </c>
      <c r="K14" s="9" t="s">
        <v>201</v>
      </c>
      <c r="L14" s="102" t="s">
        <v>203</v>
      </c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446000</v>
      </c>
      <c r="G15" s="8">
        <v>122000</v>
      </c>
      <c r="H15" s="13">
        <v>35000</v>
      </c>
      <c r="I15" s="8">
        <v>25000</v>
      </c>
      <c r="J15" s="13">
        <f t="shared" si="0"/>
        <v>60000</v>
      </c>
      <c r="K15" s="9" t="s">
        <v>201</v>
      </c>
      <c r="L15" s="102" t="s">
        <v>203</v>
      </c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542500</v>
      </c>
      <c r="G16" s="13">
        <v>87500</v>
      </c>
      <c r="H16" s="13"/>
      <c r="I16" s="13"/>
      <c r="J16" s="13">
        <f t="shared" si="0"/>
        <v>0</v>
      </c>
      <c r="K16" s="9"/>
      <c r="L16" s="101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>
        <v>35000</v>
      </c>
      <c r="I17" s="13"/>
      <c r="J17" s="13">
        <f t="shared" si="0"/>
        <v>35000</v>
      </c>
      <c r="K17" s="9" t="s">
        <v>202</v>
      </c>
      <c r="L17" s="101" t="s">
        <v>81</v>
      </c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1491000</v>
      </c>
      <c r="G18" s="21">
        <f t="shared" si="1"/>
        <v>349500</v>
      </c>
      <c r="H18" s="20">
        <f t="shared" si="1"/>
        <v>105000</v>
      </c>
      <c r="I18" s="20">
        <f t="shared" si="1"/>
        <v>25000</v>
      </c>
      <c r="J18" s="20">
        <f t="shared" si="1"/>
        <v>130000</v>
      </c>
      <c r="K18" s="9" t="s">
        <v>204</v>
      </c>
      <c r="L18" s="100" t="s">
        <v>34</v>
      </c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-13000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117000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>
        <v>207000</v>
      </c>
    </row>
    <row r="22" spans="1:12" ht="18.75" x14ac:dyDescent="0.3">
      <c r="A22" s="105" t="s">
        <v>192</v>
      </c>
      <c r="B22" s="105"/>
      <c r="C22" s="105"/>
      <c r="D22" s="105"/>
      <c r="E22" s="105"/>
      <c r="F22" s="105"/>
      <c r="G22" s="105"/>
      <c r="H22" s="105"/>
      <c r="I22" s="105"/>
      <c r="J22" s="24">
        <f>SUM(J20:J21)</f>
        <v>324000</v>
      </c>
    </row>
    <row r="23" spans="1:12" ht="18.75" x14ac:dyDescent="0.3">
      <c r="A23" s="112" t="s">
        <v>198</v>
      </c>
      <c r="B23" s="112"/>
      <c r="C23" s="112"/>
      <c r="D23" s="112"/>
      <c r="E23" s="112"/>
      <c r="F23" s="112"/>
      <c r="G23" s="112"/>
      <c r="H23" s="112"/>
      <c r="I23" s="112"/>
      <c r="J23" s="24">
        <v>-50000</v>
      </c>
    </row>
    <row r="24" spans="1:12" ht="18.75" x14ac:dyDescent="0.3">
      <c r="A24" s="112" t="s">
        <v>200</v>
      </c>
      <c r="B24" s="112"/>
      <c r="C24" s="112"/>
      <c r="D24" s="112"/>
      <c r="E24" s="112"/>
      <c r="F24" s="112"/>
      <c r="G24" s="112"/>
      <c r="H24" s="112"/>
      <c r="I24" s="112"/>
      <c r="J24" s="24">
        <v>-40000</v>
      </c>
    </row>
    <row r="25" spans="1:12" ht="18.75" x14ac:dyDescent="0.3">
      <c r="A25" s="114" t="s">
        <v>199</v>
      </c>
      <c r="B25" s="115"/>
      <c r="C25" s="115"/>
      <c r="D25" s="115"/>
      <c r="E25" s="115"/>
      <c r="F25" s="115"/>
      <c r="G25" s="115"/>
      <c r="H25" s="115"/>
      <c r="I25" s="116"/>
      <c r="J25" s="24">
        <v>-200000</v>
      </c>
    </row>
    <row r="26" spans="1:12" ht="18.75" x14ac:dyDescent="0.3">
      <c r="A26" s="114" t="s">
        <v>205</v>
      </c>
      <c r="B26" s="115"/>
      <c r="C26" s="115"/>
      <c r="D26" s="115"/>
      <c r="E26" s="115"/>
      <c r="F26" s="115"/>
      <c r="G26" s="115"/>
      <c r="H26" s="115"/>
      <c r="I26" s="116"/>
      <c r="J26" s="24">
        <v>-30000</v>
      </c>
    </row>
    <row r="27" spans="1:12" ht="18.75" x14ac:dyDescent="0.3">
      <c r="A27" s="105" t="s">
        <v>19</v>
      </c>
      <c r="B27" s="105"/>
      <c r="C27" s="105"/>
      <c r="D27" s="105"/>
      <c r="E27" s="105"/>
      <c r="F27" s="105"/>
      <c r="G27" s="105"/>
      <c r="H27" s="105"/>
      <c r="I27" s="105"/>
      <c r="J27" s="24">
        <f>SUM(J22:J26)</f>
        <v>4000</v>
      </c>
    </row>
    <row r="28" spans="1:12" x14ac:dyDescent="0.25">
      <c r="E28" s="42"/>
      <c r="L28" s="42"/>
    </row>
    <row r="29" spans="1:12" ht="15.75" x14ac:dyDescent="0.25">
      <c r="B29" s="3" t="s">
        <v>144</v>
      </c>
      <c r="C29" s="10">
        <v>2</v>
      </c>
      <c r="D29" s="7" t="s">
        <v>142</v>
      </c>
      <c r="F29" s="42"/>
      <c r="G29" s="42"/>
    </row>
    <row r="30" spans="1:12" x14ac:dyDescent="0.25">
      <c r="F30" s="42"/>
      <c r="G30" s="42"/>
      <c r="H30" s="42"/>
      <c r="J30" s="42"/>
      <c r="L30" s="42"/>
    </row>
    <row r="31" spans="1:12" x14ac:dyDescent="0.25">
      <c r="E31" s="42"/>
      <c r="F31" s="42"/>
    </row>
    <row r="32" spans="1:12" x14ac:dyDescent="0.25">
      <c r="E32" s="42"/>
      <c r="F32" s="42"/>
      <c r="H32" s="42"/>
    </row>
    <row r="33" spans="6:7" x14ac:dyDescent="0.25">
      <c r="F33" s="42"/>
    </row>
    <row r="35" spans="6:7" x14ac:dyDescent="0.25">
      <c r="G35" s="42"/>
    </row>
  </sheetData>
  <mergeCells count="17">
    <mergeCell ref="A23:I23"/>
    <mergeCell ref="A24:I24"/>
    <mergeCell ref="A27:I27"/>
    <mergeCell ref="A25:I25"/>
    <mergeCell ref="A22:I22"/>
    <mergeCell ref="A26:I26"/>
    <mergeCell ref="A4:L4"/>
    <mergeCell ref="C6:I6"/>
    <mergeCell ref="J6:K6"/>
    <mergeCell ref="F7:L7"/>
    <mergeCell ref="A9:L9"/>
    <mergeCell ref="A21:I21"/>
    <mergeCell ref="A10:L10"/>
    <mergeCell ref="K11:L11"/>
    <mergeCell ref="A18:D18"/>
    <mergeCell ref="A19:I19"/>
    <mergeCell ref="A20:I20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activeCell="O27" sqref="O27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9.28515625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196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87"/>
    </row>
    <row r="7" spans="1:12" ht="18.75" x14ac:dyDescent="0.3">
      <c r="D7" s="87" t="s">
        <v>23</v>
      </c>
      <c r="E7" s="87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87"/>
      <c r="E8" s="87"/>
      <c r="F8" s="87"/>
      <c r="G8" s="87"/>
      <c r="H8" s="87"/>
      <c r="I8" s="87"/>
      <c r="J8" s="87"/>
      <c r="K8" s="88"/>
      <c r="L8" s="88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5</v>
      </c>
      <c r="F12" s="2" t="s">
        <v>193</v>
      </c>
      <c r="G12" s="14" t="s">
        <v>15</v>
      </c>
      <c r="H12" s="12" t="s">
        <v>194</v>
      </c>
      <c r="I12" s="2" t="s">
        <v>195</v>
      </c>
      <c r="J12" s="90"/>
      <c r="K12" s="16"/>
      <c r="L12" s="90"/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390500</v>
      </c>
      <c r="F13" s="13">
        <v>296000</v>
      </c>
      <c r="G13" s="13">
        <v>94500</v>
      </c>
      <c r="H13" s="1">
        <v>8</v>
      </c>
      <c r="I13" s="13">
        <v>16000</v>
      </c>
      <c r="J13" s="89"/>
      <c r="K13" s="91"/>
      <c r="L13" s="92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255500</v>
      </c>
      <c r="F14" s="13">
        <v>175000</v>
      </c>
      <c r="G14" s="13">
        <v>80500</v>
      </c>
      <c r="H14" s="1">
        <v>5</v>
      </c>
      <c r="I14" s="13">
        <v>0</v>
      </c>
      <c r="J14" s="89"/>
      <c r="K14" s="91"/>
      <c r="L14" s="93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467000</v>
      </c>
      <c r="F15" s="13">
        <v>355000</v>
      </c>
      <c r="G15" s="8">
        <v>122000</v>
      </c>
      <c r="H15" s="1">
        <v>10</v>
      </c>
      <c r="I15" s="8">
        <v>5000</v>
      </c>
      <c r="J15" s="89"/>
      <c r="K15" s="91"/>
      <c r="L15" s="93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539000</v>
      </c>
      <c r="F16" s="13">
        <v>455000</v>
      </c>
      <c r="G16" s="13">
        <v>84000</v>
      </c>
      <c r="H16" s="1">
        <v>13</v>
      </c>
      <c r="I16" s="13">
        <v>0</v>
      </c>
      <c r="J16" s="89"/>
      <c r="K16" s="91"/>
      <c r="L16" s="92"/>
    </row>
    <row r="17" spans="1:12" ht="15.75" x14ac:dyDescent="0.25">
      <c r="A17" s="123" t="s">
        <v>20</v>
      </c>
      <c r="B17" s="123"/>
      <c r="C17" s="123"/>
      <c r="D17" s="123"/>
      <c r="E17" s="96">
        <f>SUM(E13:E16)</f>
        <v>1652000</v>
      </c>
      <c r="F17" s="97">
        <f t="shared" ref="F17:I17" si="0">SUM(F13:F16)</f>
        <v>1281000</v>
      </c>
      <c r="G17" s="97">
        <f t="shared" si="0"/>
        <v>381000</v>
      </c>
      <c r="H17" s="1">
        <f t="shared" si="0"/>
        <v>36</v>
      </c>
      <c r="I17" s="97">
        <f t="shared" si="0"/>
        <v>21000</v>
      </c>
      <c r="J17" s="94"/>
      <c r="K17" s="95"/>
      <c r="L17" s="94"/>
    </row>
    <row r="18" spans="1:12" ht="27" customHeight="1" x14ac:dyDescent="0.35">
      <c r="A18" s="122" t="s">
        <v>197</v>
      </c>
      <c r="B18" s="122"/>
      <c r="C18" s="122"/>
      <c r="D18" s="122"/>
      <c r="E18" s="122"/>
      <c r="F18" s="122"/>
      <c r="G18" s="122"/>
      <c r="H18" s="122"/>
      <c r="I18" s="122"/>
    </row>
    <row r="19" spans="1:12" x14ac:dyDescent="0.25">
      <c r="E19" s="42"/>
      <c r="F19" s="42"/>
      <c r="H19" s="42"/>
    </row>
    <row r="20" spans="1:12" x14ac:dyDescent="0.25">
      <c r="F20" s="42"/>
    </row>
    <row r="22" spans="1:12" x14ac:dyDescent="0.25">
      <c r="G22" s="42"/>
    </row>
  </sheetData>
  <mergeCells count="9">
    <mergeCell ref="A18:I18"/>
    <mergeCell ref="A17:D17"/>
    <mergeCell ref="K11:L11"/>
    <mergeCell ref="A4:L4"/>
    <mergeCell ref="C6:I6"/>
    <mergeCell ref="J6:K6"/>
    <mergeCell ref="F7:L7"/>
    <mergeCell ref="A9:L9"/>
    <mergeCell ref="A10:L10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J21" sqref="J21"/>
    </sheetView>
  </sheetViews>
  <sheetFormatPr baseColWidth="10" defaultRowHeight="15" x14ac:dyDescent="0.25"/>
  <cols>
    <col min="1" max="1" width="3" customWidth="1"/>
    <col min="2" max="2" width="24.5703125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4.5703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106" t="s">
        <v>207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0.5" customHeight="1" x14ac:dyDescent="0.3">
      <c r="E5" s="5"/>
      <c r="I5" s="5"/>
    </row>
    <row r="6" spans="1:12" ht="27" customHeight="1" x14ac:dyDescent="0.4">
      <c r="C6" s="107" t="s">
        <v>21</v>
      </c>
      <c r="D6" s="107"/>
      <c r="E6" s="107"/>
      <c r="F6" s="107"/>
      <c r="G6" s="107"/>
      <c r="H6" s="107"/>
      <c r="I6" s="107"/>
      <c r="J6" s="108" t="s">
        <v>22</v>
      </c>
      <c r="K6" s="108"/>
      <c r="L6" s="98"/>
    </row>
    <row r="7" spans="1:12" ht="18.75" x14ac:dyDescent="0.3">
      <c r="D7" s="98" t="s">
        <v>23</v>
      </c>
      <c r="E7" s="98"/>
      <c r="F7" s="109" t="s">
        <v>24</v>
      </c>
      <c r="G7" s="109"/>
      <c r="H7" s="109"/>
      <c r="I7" s="109"/>
      <c r="J7" s="109"/>
      <c r="K7" s="109"/>
      <c r="L7" s="109"/>
    </row>
    <row r="8" spans="1:12" ht="9" customHeight="1" x14ac:dyDescent="0.3">
      <c r="A8" s="4"/>
      <c r="D8" s="98"/>
      <c r="E8" s="98"/>
      <c r="F8" s="98"/>
      <c r="G8" s="98"/>
      <c r="H8" s="98"/>
      <c r="I8" s="98"/>
      <c r="J8" s="98"/>
      <c r="K8" s="99"/>
      <c r="L8" s="99"/>
    </row>
    <row r="9" spans="1:12" ht="18.75" customHeight="1" x14ac:dyDescent="0.3">
      <c r="A9" s="108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</row>
    <row r="10" spans="1:12" ht="18.75" customHeight="1" x14ac:dyDescent="0.3">
      <c r="A10" s="108" t="s">
        <v>38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</row>
    <row r="11" spans="1:12" ht="6.75" customHeight="1" x14ac:dyDescent="0.3">
      <c r="K11" s="110"/>
      <c r="L11" s="110"/>
    </row>
    <row r="12" spans="1:12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4" t="s">
        <v>15</v>
      </c>
      <c r="H12" s="12" t="s">
        <v>8</v>
      </c>
      <c r="I12" s="2" t="s">
        <v>5</v>
      </c>
      <c r="J12" s="11" t="s">
        <v>4</v>
      </c>
      <c r="K12" s="2" t="s">
        <v>7</v>
      </c>
      <c r="L12" s="11" t="s">
        <v>14</v>
      </c>
    </row>
    <row r="13" spans="1:12" ht="20.25" customHeight="1" x14ac:dyDescent="0.25">
      <c r="A13" s="1">
        <v>1</v>
      </c>
      <c r="B13" s="15" t="s">
        <v>36</v>
      </c>
      <c r="C13" s="10">
        <v>1</v>
      </c>
      <c r="D13" s="80" t="s">
        <v>37</v>
      </c>
      <c r="E13" s="13">
        <v>35000</v>
      </c>
      <c r="F13" s="13">
        <v>369500</v>
      </c>
      <c r="G13" s="13">
        <v>77000</v>
      </c>
      <c r="H13" s="13"/>
      <c r="I13" s="13"/>
      <c r="J13" s="13">
        <f>SUM(H13:I13)</f>
        <v>0</v>
      </c>
      <c r="K13" s="9"/>
      <c r="L13" s="101"/>
    </row>
    <row r="14" spans="1:12" ht="20.25" customHeight="1" x14ac:dyDescent="0.25">
      <c r="A14" s="1">
        <v>2</v>
      </c>
      <c r="B14" s="3" t="s">
        <v>39</v>
      </c>
      <c r="C14" s="10">
        <v>2</v>
      </c>
      <c r="D14" s="80" t="s">
        <v>143</v>
      </c>
      <c r="E14" s="13">
        <v>35000</v>
      </c>
      <c r="F14" s="13">
        <v>171500</v>
      </c>
      <c r="G14" s="13">
        <v>66500</v>
      </c>
      <c r="H14" s="13"/>
      <c r="I14" s="13"/>
      <c r="J14" s="13">
        <f t="shared" ref="J14:J17" si="0">SUM(H14:I14)</f>
        <v>0</v>
      </c>
      <c r="K14" s="9"/>
      <c r="L14" s="102"/>
    </row>
    <row r="15" spans="1:12" ht="20.25" customHeight="1" x14ac:dyDescent="0.25">
      <c r="A15" s="1">
        <v>3</v>
      </c>
      <c r="B15" s="3" t="s">
        <v>29</v>
      </c>
      <c r="C15" s="10">
        <v>3</v>
      </c>
      <c r="D15" s="80" t="s">
        <v>30</v>
      </c>
      <c r="E15" s="13">
        <v>35000</v>
      </c>
      <c r="F15" s="13">
        <v>421000</v>
      </c>
      <c r="G15" s="8">
        <v>122000</v>
      </c>
      <c r="H15" s="13"/>
      <c r="I15" s="8"/>
      <c r="J15" s="13">
        <f t="shared" si="0"/>
        <v>0</v>
      </c>
      <c r="K15" s="9"/>
      <c r="L15" s="102"/>
    </row>
    <row r="16" spans="1:12" ht="20.25" customHeight="1" x14ac:dyDescent="0.25">
      <c r="A16" s="1">
        <v>4</v>
      </c>
      <c r="B16" s="3" t="s">
        <v>27</v>
      </c>
      <c r="C16" s="10">
        <v>4</v>
      </c>
      <c r="D16" s="80" t="s">
        <v>28</v>
      </c>
      <c r="E16" s="13">
        <v>35000</v>
      </c>
      <c r="F16" s="13">
        <v>381000</v>
      </c>
      <c r="G16" s="13">
        <v>91000</v>
      </c>
      <c r="H16" s="13">
        <v>35000</v>
      </c>
      <c r="I16" s="13"/>
      <c r="J16" s="13">
        <f t="shared" si="0"/>
        <v>35000</v>
      </c>
      <c r="K16" s="9"/>
      <c r="L16" s="101"/>
    </row>
    <row r="17" spans="1:12" ht="20.25" customHeight="1" x14ac:dyDescent="0.25">
      <c r="A17" s="1">
        <v>5</v>
      </c>
      <c r="B17" s="3" t="s">
        <v>31</v>
      </c>
      <c r="C17" s="10">
        <v>5</v>
      </c>
      <c r="D17" s="80" t="s">
        <v>26</v>
      </c>
      <c r="E17" s="13">
        <v>35000</v>
      </c>
      <c r="F17" s="13"/>
      <c r="G17" s="13"/>
      <c r="H17" s="13"/>
      <c r="I17" s="13"/>
      <c r="J17" s="13">
        <f t="shared" si="0"/>
        <v>0</v>
      </c>
      <c r="K17" s="9"/>
      <c r="L17" s="101"/>
    </row>
    <row r="18" spans="1:12" ht="24.75" customHeight="1" x14ac:dyDescent="0.25">
      <c r="A18" s="111" t="s">
        <v>20</v>
      </c>
      <c r="B18" s="111"/>
      <c r="C18" s="111"/>
      <c r="D18" s="111"/>
      <c r="E18" s="20">
        <f>SUM(E13:E17)</f>
        <v>175000</v>
      </c>
      <c r="F18" s="76">
        <f t="shared" ref="F18:J18" si="1">SUM(F13:F17)</f>
        <v>1343000</v>
      </c>
      <c r="G18" s="21">
        <f t="shared" si="1"/>
        <v>356500</v>
      </c>
      <c r="H18" s="124">
        <f t="shared" si="1"/>
        <v>35000</v>
      </c>
      <c r="I18" s="21">
        <f t="shared" si="1"/>
        <v>0</v>
      </c>
      <c r="J18" s="124">
        <f t="shared" si="1"/>
        <v>35000</v>
      </c>
      <c r="K18" s="9"/>
      <c r="L18" s="100"/>
    </row>
    <row r="19" spans="1:12" ht="17.25" customHeight="1" x14ac:dyDescent="0.3">
      <c r="A19" s="105" t="s">
        <v>18</v>
      </c>
      <c r="B19" s="105"/>
      <c r="C19" s="105"/>
      <c r="D19" s="105"/>
      <c r="E19" s="105"/>
      <c r="F19" s="105"/>
      <c r="G19" s="105"/>
      <c r="H19" s="105"/>
      <c r="I19" s="105"/>
      <c r="J19" s="13">
        <f>-J18*0.1</f>
        <v>-3500</v>
      </c>
    </row>
    <row r="20" spans="1:12" ht="18.75" x14ac:dyDescent="0.3">
      <c r="A20" s="112" t="s">
        <v>19</v>
      </c>
      <c r="B20" s="112"/>
      <c r="C20" s="112"/>
      <c r="D20" s="112"/>
      <c r="E20" s="112"/>
      <c r="F20" s="112"/>
      <c r="G20" s="112"/>
      <c r="H20" s="112"/>
      <c r="I20" s="112"/>
      <c r="J20" s="23">
        <f>SUM(J18:J19)</f>
        <v>31500</v>
      </c>
    </row>
    <row r="21" spans="1:12" ht="18.75" x14ac:dyDescent="0.3">
      <c r="A21" s="112" t="s">
        <v>35</v>
      </c>
      <c r="B21" s="112"/>
      <c r="C21" s="112"/>
      <c r="D21" s="112"/>
      <c r="E21" s="112"/>
      <c r="F21" s="112"/>
      <c r="G21" s="112"/>
      <c r="H21" s="112"/>
      <c r="I21" s="112"/>
      <c r="J21" s="23"/>
    </row>
    <row r="22" spans="1:12" ht="18.75" x14ac:dyDescent="0.3">
      <c r="A22" s="105" t="s">
        <v>206</v>
      </c>
      <c r="B22" s="105"/>
      <c r="C22" s="105"/>
      <c r="D22" s="105"/>
      <c r="E22" s="105"/>
      <c r="F22" s="105"/>
      <c r="G22" s="105"/>
      <c r="H22" s="105"/>
      <c r="I22" s="105"/>
      <c r="J22" s="24"/>
    </row>
    <row r="23" spans="1:12" x14ac:dyDescent="0.25">
      <c r="E23" s="42"/>
      <c r="L23" s="42"/>
    </row>
    <row r="24" spans="1:12" ht="15.75" x14ac:dyDescent="0.25">
      <c r="B24" s="3" t="s">
        <v>144</v>
      </c>
      <c r="C24" s="10">
        <v>2</v>
      </c>
      <c r="D24" s="7" t="s">
        <v>142</v>
      </c>
      <c r="F24" s="42"/>
      <c r="G24" s="42"/>
    </row>
    <row r="25" spans="1:12" x14ac:dyDescent="0.25">
      <c r="F25" s="42"/>
      <c r="G25" s="42"/>
      <c r="H25" s="42"/>
      <c r="J25" s="42"/>
      <c r="L25" s="42"/>
    </row>
    <row r="26" spans="1:12" x14ac:dyDescent="0.25">
      <c r="E26" s="42"/>
      <c r="F26" s="42"/>
    </row>
    <row r="27" spans="1:12" x14ac:dyDescent="0.25">
      <c r="E27" s="42"/>
      <c r="F27" s="42"/>
      <c r="H27" s="42"/>
    </row>
    <row r="28" spans="1:12" x14ac:dyDescent="0.25">
      <c r="F28" s="42"/>
    </row>
    <row r="30" spans="1:12" x14ac:dyDescent="0.25">
      <c r="G30" s="42"/>
    </row>
  </sheetData>
  <mergeCells count="12">
    <mergeCell ref="A22:I22"/>
    <mergeCell ref="A4:L4"/>
    <mergeCell ref="C6:I6"/>
    <mergeCell ref="J6:K6"/>
    <mergeCell ref="F7:L7"/>
    <mergeCell ref="A9:L9"/>
    <mergeCell ref="A10:L10"/>
    <mergeCell ref="K11:L11"/>
    <mergeCell ref="A18:D18"/>
    <mergeCell ref="A19:I19"/>
    <mergeCell ref="A20:I20"/>
    <mergeCell ref="A21:I21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ETAT DES CAUTIONS</vt:lpstr>
      <vt:lpstr>DECEMBRE 18 </vt:lpstr>
      <vt:lpstr>JANVIER 19</vt:lpstr>
      <vt:lpstr>FEVRIER 19</vt:lpstr>
      <vt:lpstr>MARS 2019</vt:lpstr>
      <vt:lpstr>AVRIL 2019 </vt:lpstr>
      <vt:lpstr>MAI 2019</vt:lpstr>
      <vt:lpstr>JUIN 2019</vt:lpstr>
      <vt:lpstr>JUILLET 2019</vt:lpstr>
      <vt:lpstr>AOUT 2019</vt:lpstr>
      <vt:lpstr>SEPTEMBRE 2019</vt:lpstr>
      <vt:lpstr>OCTOBRE 2019</vt:lpstr>
      <vt:lpstr>NOVEMBRE 2019</vt:lpstr>
      <vt:lpstr>DECEMBRE 2019</vt:lpstr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ETAT DES ARRIERES</vt:lpstr>
      <vt:lpstr>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2020-10-01T10:35:47Z</cp:lastPrinted>
  <dcterms:created xsi:type="dcterms:W3CDTF">2013-02-10T07:37:00Z</dcterms:created>
  <dcterms:modified xsi:type="dcterms:W3CDTF">2020-10-25T10:03:02Z</dcterms:modified>
</cp:coreProperties>
</file>