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 activeTab="2"/>
  </bookViews>
  <sheets>
    <sheet name="BAUX D'OCTOBRE 2020" sheetId="2" r:id="rId1"/>
    <sheet name="LOYERS ENCAISSES DE NOV 2020" sheetId="4" r:id="rId2"/>
    <sheet name="LOYERS ENCAISSES  D'OCT 2020" sheetId="5" r:id="rId3"/>
    <sheet name="BILAN D'OCTOBRE 2020" sheetId="3" r:id="rId4"/>
  </sheets>
  <calcPr calcId="152511"/>
</workbook>
</file>

<file path=xl/calcChain.xml><?xml version="1.0" encoding="utf-8"?>
<calcChain xmlns="http://schemas.openxmlformats.org/spreadsheetml/2006/main">
  <c r="J26" i="5" l="1"/>
  <c r="J17" i="5"/>
  <c r="I17" i="5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I23" i="4"/>
  <c r="H23" i="4"/>
  <c r="J23" i="4" s="1"/>
  <c r="G23" i="4"/>
  <c r="F23" i="4"/>
  <c r="E23" i="4"/>
  <c r="J22" i="4"/>
  <c r="J21" i="4"/>
  <c r="J19" i="4"/>
  <c r="J18" i="4"/>
  <c r="J17" i="4"/>
  <c r="J16" i="4"/>
  <c r="J15" i="4"/>
  <c r="J14" i="4"/>
  <c r="J13" i="4"/>
  <c r="J12" i="4"/>
  <c r="J11" i="4"/>
  <c r="J10" i="4"/>
  <c r="J9" i="4"/>
  <c r="J8" i="4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7" i="3" s="1"/>
  <c r="B13" i="3"/>
  <c r="D13" i="3" s="1"/>
</calcChain>
</file>

<file path=xl/sharedStrings.xml><?xml version="1.0" encoding="utf-8"?>
<sst xmlns="http://schemas.openxmlformats.org/spreadsheetml/2006/main" count="281" uniqueCount="197">
  <si>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</si>
  <si>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</si>
  <si>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</si>
  <si>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</si>
  <si>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</si>
  <si>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</si>
  <si>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</si>
  <si>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</si>
  <si>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</si>
  <si>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</si>
  <si>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</si>
  <si>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</si>
  <si>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</si>
  <si>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</si>
  <si>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</si>
  <si>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</si>
  <si>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</si>
  <si>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</si>
  <si>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</si>
  <si>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</si>
  <si>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</si>
  <si>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</si>
  <si>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</si>
  <si>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</si>
  <si>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</si>
  <si>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</si>
  <si>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</si>
  <si>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</si>
  <si>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</si>
  <si>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</si>
  <si>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</si>
  <si>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</si>
  <si>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</si>
  <si>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</si>
  <si>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</si>
  <si>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</si>
  <si>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</si>
  <si>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</si>
  <si>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</si>
  <si>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</si>
  <si>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</si>
  <si>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</si>
  <si>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</si>
  <si>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</si>
  <si>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</si>
  <si>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</si>
  <si>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</si>
  <si>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</si>
  <si>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</si>
  <si>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AFFOUKOU MAHOUSSI DARIUS LEZIN DEDJI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</si>
  <si>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</si>
  <si>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</si>
  <si>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</si>
  <si>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</si>
  <si>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</si>
  <si>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</si>
  <si>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</si>
  <si>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</si>
  <si>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</si>
  <si>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</si>
  <si>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</si>
  <si>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</si>
  <si>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</si>
  <si>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</si>
  <si>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</si>
  <si>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</si>
  <si>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</si>
  <si>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</si>
  <si>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</si>
  <si>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</si>
  <si>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</si>
  <si>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</si>
  <si>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</si>
  <si>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</si>
  <si>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</si>
  <si>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</si>
  <si>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</si>
  <si>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</si>
  <si>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</si>
  <si>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</si>
  <si>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</si>
  <si>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</si>
  <si>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07595990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</si>
  <si>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</si>
  <si>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</si>
  <si>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</si>
  <si>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</si>
  <si>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</si>
  <si>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</si>
  <si>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</si>
  <si>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DIALLO MOHAMED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</si>
  <si>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</si>
  <si>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</si>
  <si>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</si>
  <si>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</si>
  <si>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</si>
  <si>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</si>
  <si>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</si>
  <si>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</si>
  <si>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</si>
  <si>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</si>
  <si>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</si>
  <si>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</si>
  <si>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</si>
  <si>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07678755-53289116</t>
  </si>
  <si>
    <t>PORTE</t>
  </si>
  <si>
    <t>MONTANTS</t>
  </si>
  <si>
    <t>AKA AKE HERMANCE</t>
  </si>
  <si>
    <t>RC2</t>
  </si>
  <si>
    <t>09303686</t>
  </si>
  <si>
    <t>AIKPA JEAN</t>
  </si>
  <si>
    <t>RC4</t>
  </si>
  <si>
    <t>08131160-04671127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</si>
  <si>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</si>
  <si>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</si>
  <si>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</si>
  <si>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</si>
  <si>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</si>
  <si>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</si>
  <si>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</si>
  <si>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</si>
  <si>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</si>
  <si>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</si>
  <si>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</si>
  <si>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</si>
  <si>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</si>
  <si>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</si>
  <si>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</si>
  <si>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</si>
  <si>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</si>
  <si>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</si>
  <si>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</si>
  <si>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</si>
  <si>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</si>
  <si>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</si>
  <si>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</si>
  <si>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</si>
  <si>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TRA ZIE LOU N'GUESSAN MELISSA</t>
  </si>
  <si>
    <t>3D1</t>
  </si>
  <si>
    <t>Mme ADAM ROCHE (MDL N'DA)</t>
  </si>
  <si>
    <t>POCKA GNOLEBA ARISTIDE GHISLAIN</t>
  </si>
  <si>
    <t>KOFFI KADIEMON KAZEMIR</t>
  </si>
  <si>
    <t>88209821-41486103</t>
  </si>
  <si>
    <t>REMPLACE PAR SON FIANCE 41486103 QUI A PAYE LE LOYER LE 18/06/2020 PAR ORANGE MONEY</t>
  </si>
  <si>
    <t>09241251-04538804</t>
  </si>
  <si>
    <t>ORANGE</t>
  </si>
  <si>
    <t>CCGIM (Cabinet Conseil et de Gestion Immobilière)</t>
  </si>
  <si>
    <t>40749627 - 51869271</t>
  </si>
  <si>
    <t>11/09/20</t>
  </si>
  <si>
    <t>CLES REMISES LE DIMANCHE 06/09/20</t>
  </si>
  <si>
    <t>STUDIO LIBERE ET CLES REMISES LE SAMEDI 05/09/20</t>
  </si>
  <si>
    <t>06/09/20</t>
  </si>
  <si>
    <t>STUDIO LIBERE ET CLES REMISES LE 06/09/20</t>
  </si>
  <si>
    <t>YOPOUGON NIANGON ACADEMIE 10/2020</t>
  </si>
  <si>
    <t>RELEVE MENSUEL DES BAUX : MOIS DE SEPTEMBRE 2020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</si>
  <si>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</si>
  <si>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</si>
  <si>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</si>
  <si>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</si>
  <si>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</si>
  <si>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ETAT DES ENCAISSEMENTS : MOIS D'OCTOBRE 2020</t>
  </si>
  <si>
    <t>ETAT DES ENCAISSEMENTS : MOIS  DE SEPTEMBRE 2020</t>
  </si>
  <si>
    <t>CAUTION</t>
  </si>
  <si>
    <t>CCGIM</t>
  </si>
  <si>
    <t>21/09 OM</t>
  </si>
  <si>
    <t>09/10/20</t>
  </si>
  <si>
    <t>10/10/20</t>
  </si>
  <si>
    <t>13/10/20</t>
  </si>
  <si>
    <t>174/09 MOOV</t>
  </si>
  <si>
    <t>12/10/20</t>
  </si>
  <si>
    <t>DIKI DIABATE</t>
  </si>
  <si>
    <t>48105959-02622769</t>
  </si>
  <si>
    <t>AV 10+11/20 ESP</t>
  </si>
  <si>
    <t>14/10/20</t>
  </si>
  <si>
    <t xml:space="preserve"> DIKI DIABATE</t>
  </si>
  <si>
    <t>NOUVEAU LOCATAIRE AGENT EAUX ET FORETS 3 PIECES 3ième ETAGE</t>
  </si>
  <si>
    <t>M DIKI DIABATE A PAYE 2 MOIS D'AVANCE OCTOBRE ET NOVEMBRE 2020 (BAIL EAUX ET FORETS)</t>
  </si>
  <si>
    <t>BAIL EAUX ET FORETS A COMPTER DU PREMIER OCTOBRE 2020 A PAYE 150 000 F (COMMISSION CCGIM + MUTATIONS CIE ET SODECI) LE 11/09/2020 PAR ORANGE</t>
  </si>
  <si>
    <t>BONKANOU CHRISTOPHE  49258719 LE 09/10/20</t>
  </si>
  <si>
    <t>07/10/20</t>
  </si>
  <si>
    <t>ROUGEO</t>
  </si>
  <si>
    <t>16/09 OM</t>
  </si>
  <si>
    <t>MOOV</t>
  </si>
  <si>
    <t>05/09/20</t>
  </si>
  <si>
    <t>14/10 BHCI</t>
  </si>
  <si>
    <t>14/09 BHCI</t>
  </si>
  <si>
    <t>06/10/20</t>
  </si>
  <si>
    <t>LOYER PAYE A LA BHCI A PARTIR DU 14 DE CHAQUE MOIS</t>
  </si>
  <si>
    <t>DOIT NOVEMBRE 2019, VERSEMENT A LA BHCI NON EFFECTUE.</t>
  </si>
  <si>
    <t>M BAÏ A PAYE 60 000 F DES COMPLEMENTS DE BAIL ET LA FACTURE CIE DES CHINOIS  22 405 F</t>
  </si>
  <si>
    <t>BILAN : MOIS D'OCTOBRE 2020</t>
  </si>
  <si>
    <t>YOPOUGON NIANGON ACADEMIE  11/2020</t>
  </si>
  <si>
    <t>TROP PERCU 09/20</t>
  </si>
  <si>
    <t>REMBOURSEMENT IMPAYES CIE C2-F4 PAR LE LOCATAIRE 09/2020</t>
  </si>
  <si>
    <t>TOTAL VERSE LE 14/11/2020</t>
  </si>
  <si>
    <t>VERSE A ROUGEO LE 21/10/20 TRAVAUX CR4</t>
  </si>
  <si>
    <t>TRANSFERT PAR MTN 56336648 LE 21/10/2020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</si>
</sst>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6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6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D26" sqref="D2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0" t="s">
        <v>154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"/>
    </row>
    <row r="2" spans="1:12" x14ac:dyDescent="0.25">
      <c r="A2" s="2" t="s">
        <v>94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1" t="s">
        <v>6</v>
      </c>
      <c r="K3" s="121"/>
      <c r="L3" s="12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1" t="s">
        <v>68</v>
      </c>
      <c r="K4" s="121"/>
      <c r="L4" s="121"/>
    </row>
    <row r="5" spans="1:12" ht="18.75" x14ac:dyDescent="0.3">
      <c r="A5" s="105"/>
      <c r="J5" s="123" t="s">
        <v>69</v>
      </c>
      <c r="K5" s="123"/>
      <c r="L5" s="123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2" t="s">
        <v>19</v>
      </c>
      <c r="K6" s="122"/>
      <c r="L6" s="104" t="s">
        <v>20</v>
      </c>
    </row>
    <row r="7" spans="1:12" ht="15" customHeight="1" x14ac:dyDescent="0.25">
      <c r="A7" s="8">
        <v>1</v>
      </c>
      <c r="B7" s="7" t="s">
        <v>80</v>
      </c>
      <c r="C7" s="45" t="s">
        <v>28</v>
      </c>
      <c r="D7" s="8">
        <v>44521</v>
      </c>
      <c r="E7" s="37" t="s">
        <v>29</v>
      </c>
      <c r="F7" s="103" t="s">
        <v>30</v>
      </c>
      <c r="G7" s="8">
        <v>90000</v>
      </c>
      <c r="H7" s="13"/>
      <c r="I7" s="8"/>
      <c r="J7" s="11"/>
      <c r="K7" s="11"/>
      <c r="L7" s="103" t="s">
        <v>31</v>
      </c>
    </row>
    <row r="8" spans="1:12" ht="15.75" customHeight="1" x14ac:dyDescent="0.25">
      <c r="A8" s="8">
        <v>2</v>
      </c>
      <c r="B8" s="7" t="s">
        <v>70</v>
      </c>
      <c r="C8" s="45" t="s">
        <v>22</v>
      </c>
      <c r="D8" s="8">
        <v>67664</v>
      </c>
      <c r="E8" s="37" t="s">
        <v>23</v>
      </c>
      <c r="F8" s="103"/>
      <c r="G8" s="8">
        <v>90000</v>
      </c>
      <c r="H8" s="13"/>
      <c r="I8" s="8"/>
      <c r="J8" s="83" t="s">
        <v>71</v>
      </c>
      <c r="K8" s="83" t="s">
        <v>72</v>
      </c>
      <c r="L8" s="103" t="s">
        <v>32</v>
      </c>
    </row>
    <row r="9" spans="1:12" ht="15.75" customHeight="1" x14ac:dyDescent="0.25">
      <c r="A9" s="8">
        <v>3</v>
      </c>
      <c r="B9" s="7" t="s">
        <v>21</v>
      </c>
      <c r="C9" s="45" t="s">
        <v>22</v>
      </c>
      <c r="D9" s="8">
        <v>61145</v>
      </c>
      <c r="E9" s="9" t="s">
        <v>23</v>
      </c>
      <c r="F9" s="103" t="s">
        <v>24</v>
      </c>
      <c r="G9" s="8">
        <v>70000</v>
      </c>
      <c r="H9" s="10"/>
      <c r="I9" s="11"/>
      <c r="J9" s="83" t="s">
        <v>25</v>
      </c>
      <c r="K9" s="57"/>
      <c r="L9" s="12" t="s">
        <v>26</v>
      </c>
    </row>
    <row r="10" spans="1:12" ht="15" customHeight="1" x14ac:dyDescent="0.25">
      <c r="A10" s="8">
        <v>4</v>
      </c>
      <c r="B10" s="14" t="s">
        <v>98</v>
      </c>
      <c r="C10" s="45" t="s">
        <v>99</v>
      </c>
      <c r="D10" s="8"/>
      <c r="E10" s="37" t="s">
        <v>100</v>
      </c>
      <c r="F10" s="103"/>
      <c r="G10" s="8">
        <v>110000</v>
      </c>
      <c r="H10" s="58"/>
      <c r="I10" s="59"/>
      <c r="J10" s="81" t="s">
        <v>101</v>
      </c>
      <c r="K10" s="81" t="s">
        <v>102</v>
      </c>
      <c r="L10" s="103" t="s">
        <v>53</v>
      </c>
    </row>
    <row r="11" spans="1:12" ht="15" customHeight="1" x14ac:dyDescent="0.25">
      <c r="A11" s="124" t="s">
        <v>33</v>
      </c>
      <c r="B11" s="125"/>
      <c r="C11" s="125"/>
      <c r="D11" s="125"/>
      <c r="E11" s="125"/>
      <c r="F11" s="126"/>
      <c r="G11" s="68">
        <f>SUM(G7:G10)</f>
        <v>360000</v>
      </c>
      <c r="H11" s="69"/>
      <c r="I11" s="68"/>
      <c r="J11" s="15"/>
      <c r="K11" s="15"/>
    </row>
    <row r="12" spans="1:12" ht="15" customHeight="1" x14ac:dyDescent="0.25">
      <c r="A12" s="127" t="s">
        <v>81</v>
      </c>
      <c r="B12" s="128"/>
      <c r="C12" s="128"/>
      <c r="D12" s="128"/>
      <c r="E12" s="128"/>
      <c r="F12" s="129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7" t="s">
        <v>88</v>
      </c>
      <c r="B13" s="128"/>
      <c r="C13" s="128"/>
      <c r="D13" s="128"/>
      <c r="E13" s="128"/>
      <c r="F13" s="129"/>
      <c r="G13" s="39">
        <f>SUM(G11:G12)</f>
        <v>316800</v>
      </c>
      <c r="H13" s="17"/>
      <c r="I13" s="18"/>
      <c r="J13" s="15"/>
      <c r="K13" s="15"/>
    </row>
    <row r="14" spans="1:12" ht="15" customHeight="1" x14ac:dyDescent="0.25">
      <c r="A14" s="136" t="s">
        <v>89</v>
      </c>
      <c r="B14" s="137"/>
      <c r="C14" s="137"/>
      <c r="D14" s="137"/>
      <c r="E14" s="137"/>
      <c r="F14" s="138"/>
      <c r="G14" s="39">
        <f>G11*-0.05</f>
        <v>-18000</v>
      </c>
      <c r="H14" s="39"/>
      <c r="I14" s="70"/>
      <c r="J14" s="71"/>
    </row>
    <row r="15" spans="1:12" ht="15.75" customHeight="1" x14ac:dyDescent="0.25"/>
    <row r="16" spans="1:12" ht="15.75" x14ac:dyDescent="0.25">
      <c r="A16" s="8">
        <v>6</v>
      </c>
      <c r="B16" s="14" t="s">
        <v>98</v>
      </c>
      <c r="C16" s="45" t="s">
        <v>99</v>
      </c>
      <c r="D16" s="8"/>
      <c r="E16" s="37" t="s">
        <v>100</v>
      </c>
      <c r="F16" s="130" t="s">
        <v>103</v>
      </c>
      <c r="G16" s="130"/>
      <c r="H16" s="130"/>
      <c r="I16" s="130"/>
      <c r="J16" s="130"/>
      <c r="K16" s="130"/>
      <c r="L16" s="130"/>
    </row>
    <row r="17" spans="1:12" ht="15.75" customHeight="1" x14ac:dyDescent="0.25">
      <c r="A17" s="131" t="s">
        <v>155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</row>
    <row r="18" spans="1:12" ht="9" customHeight="1" x14ac:dyDescent="0.25"/>
    <row r="19" spans="1:12" ht="15.75" x14ac:dyDescent="0.25">
      <c r="A19" s="133" t="s">
        <v>158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5"/>
    </row>
    <row r="20" spans="1:12" ht="9" customHeight="1" x14ac:dyDescent="0.25"/>
    <row r="21" spans="1:12" ht="19.5" customHeight="1" x14ac:dyDescent="0.25">
      <c r="A21" s="8">
        <v>5</v>
      </c>
      <c r="B21" s="14" t="s">
        <v>77</v>
      </c>
      <c r="C21" s="45" t="s">
        <v>28</v>
      </c>
      <c r="D21" s="8">
        <v>48716</v>
      </c>
      <c r="E21" s="37" t="s">
        <v>29</v>
      </c>
      <c r="F21" s="103" t="s">
        <v>78</v>
      </c>
      <c r="G21" s="8">
        <v>90000</v>
      </c>
      <c r="H21" s="8"/>
      <c r="I21" s="43"/>
      <c r="J21" s="83" t="s">
        <v>95</v>
      </c>
      <c r="K21" s="83" t="s">
        <v>96</v>
      </c>
      <c r="L21" s="103" t="s">
        <v>97</v>
      </c>
    </row>
    <row r="22" spans="1:12" x14ac:dyDescent="0.25">
      <c r="A22" s="132" t="s">
        <v>156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 x14ac:dyDescent="0.25">
      <c r="A23" s="121" t="s">
        <v>157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 ht="15.75" x14ac:dyDescent="0.25">
      <c r="A24" s="133" t="s">
        <v>159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5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H28" sqref="H28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51" t="s">
        <v>160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9" ht="18.75" x14ac:dyDescent="0.3">
      <c r="A2" s="152" t="s">
        <v>0</v>
      </c>
      <c r="B2" s="152"/>
      <c r="C2" s="152"/>
      <c r="D2" s="152"/>
      <c r="E2" s="153" t="s">
        <v>74</v>
      </c>
      <c r="F2" s="153"/>
      <c r="G2" s="153"/>
      <c r="H2" s="153"/>
      <c r="I2" s="153"/>
      <c r="J2" s="110"/>
      <c r="K2" s="110" t="s">
        <v>2</v>
      </c>
      <c r="L2" s="110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09" t="s">
        <v>75</v>
      </c>
      <c r="L3" s="109"/>
    </row>
    <row r="4" spans="1:19" ht="18.75" x14ac:dyDescent="0.3">
      <c r="A4" s="2" t="s">
        <v>7</v>
      </c>
      <c r="D4" s="110" t="s">
        <v>34</v>
      </c>
      <c r="E4" s="110"/>
      <c r="F4" s="110"/>
      <c r="G4" s="110"/>
      <c r="H4" s="110" t="s">
        <v>35</v>
      </c>
      <c r="I4" s="110"/>
      <c r="J4" s="110"/>
      <c r="K4" s="107" t="s">
        <v>68</v>
      </c>
      <c r="L4" s="107"/>
      <c r="M4" s="107"/>
    </row>
    <row r="5" spans="1:19" x14ac:dyDescent="0.25">
      <c r="K5" s="111" t="s">
        <v>69</v>
      </c>
      <c r="L5" s="111"/>
      <c r="M5" s="111"/>
    </row>
    <row r="6" spans="1:19" x14ac:dyDescent="0.25">
      <c r="K6" s="108"/>
      <c r="L6" s="108"/>
      <c r="M6" s="111"/>
    </row>
    <row r="7" spans="1:19" ht="12.75" customHeight="1" x14ac:dyDescent="0.25">
      <c r="A7" s="84" t="s">
        <v>10</v>
      </c>
      <c r="B7" s="85" t="s">
        <v>11</v>
      </c>
      <c r="C7" s="85" t="s">
        <v>105</v>
      </c>
      <c r="D7" s="85" t="s">
        <v>19</v>
      </c>
      <c r="E7" s="22" t="s">
        <v>39</v>
      </c>
      <c r="F7" s="85" t="s">
        <v>40</v>
      </c>
      <c r="G7" s="85" t="s">
        <v>83</v>
      </c>
      <c r="H7" s="23" t="s">
        <v>41</v>
      </c>
      <c r="I7" s="85" t="s">
        <v>17</v>
      </c>
      <c r="J7" s="85" t="s">
        <v>106</v>
      </c>
      <c r="K7" s="85" t="s">
        <v>43</v>
      </c>
      <c r="L7" s="85" t="s">
        <v>67</v>
      </c>
      <c r="M7" s="38"/>
      <c r="N7" s="72"/>
    </row>
    <row r="8" spans="1:19" ht="14.25" customHeight="1" x14ac:dyDescent="0.25">
      <c r="A8" s="12">
        <v>1</v>
      </c>
      <c r="B8" s="86" t="s">
        <v>107</v>
      </c>
      <c r="C8" s="87" t="s">
        <v>108</v>
      </c>
      <c r="D8" s="40" t="s">
        <v>109</v>
      </c>
      <c r="E8" s="88">
        <v>35000</v>
      </c>
      <c r="F8" s="89">
        <v>220500</v>
      </c>
      <c r="G8" s="89">
        <v>45500</v>
      </c>
      <c r="H8" s="89"/>
      <c r="I8" s="44">
        <v>35000</v>
      </c>
      <c r="J8" s="89">
        <f>SUM(H8:I8)</f>
        <v>35000</v>
      </c>
      <c r="K8" s="74"/>
      <c r="L8" s="76" t="s">
        <v>164</v>
      </c>
      <c r="N8" s="75"/>
    </row>
    <row r="9" spans="1:19" ht="14.25" customHeight="1" x14ac:dyDescent="0.25">
      <c r="A9" s="12">
        <v>2</v>
      </c>
      <c r="B9" s="86" t="s">
        <v>110</v>
      </c>
      <c r="C9" s="87" t="s">
        <v>111</v>
      </c>
      <c r="D9" s="40" t="s">
        <v>112</v>
      </c>
      <c r="E9" s="88"/>
      <c r="F9" s="89">
        <v>681500</v>
      </c>
      <c r="G9" s="44">
        <v>108500</v>
      </c>
      <c r="H9" s="89"/>
      <c r="I9" s="44">
        <v>70000</v>
      </c>
      <c r="J9" s="89">
        <f t="shared" ref="J9:J23" si="0">SUM(H9:I9)</f>
        <v>70000</v>
      </c>
      <c r="K9" s="74" t="s">
        <v>151</v>
      </c>
      <c r="L9" s="76" t="s">
        <v>162</v>
      </c>
      <c r="N9" s="75"/>
    </row>
    <row r="10" spans="1:19" ht="17.25" customHeight="1" x14ac:dyDescent="0.25">
      <c r="A10" s="12">
        <v>2</v>
      </c>
      <c r="B10" s="86" t="s">
        <v>139</v>
      </c>
      <c r="C10" s="87" t="s">
        <v>113</v>
      </c>
      <c r="D10" s="40" t="s">
        <v>114</v>
      </c>
      <c r="E10" s="88">
        <v>70000</v>
      </c>
      <c r="F10" s="89">
        <v>70000</v>
      </c>
      <c r="G10" s="89">
        <v>70000</v>
      </c>
      <c r="H10" s="89">
        <v>70000</v>
      </c>
      <c r="I10" s="44"/>
      <c r="J10" s="89">
        <f t="shared" si="0"/>
        <v>70000</v>
      </c>
      <c r="K10" s="74" t="s">
        <v>165</v>
      </c>
      <c r="L10" s="76" t="s">
        <v>145</v>
      </c>
      <c r="N10" s="75"/>
    </row>
    <row r="11" spans="1:19" ht="17.25" customHeight="1" x14ac:dyDescent="0.25">
      <c r="A11" s="12">
        <v>3</v>
      </c>
      <c r="B11" s="86" t="s">
        <v>115</v>
      </c>
      <c r="C11" s="87" t="s">
        <v>116</v>
      </c>
      <c r="D11" s="40" t="s">
        <v>117</v>
      </c>
      <c r="E11" s="88">
        <v>30000</v>
      </c>
      <c r="F11" s="89">
        <v>303000</v>
      </c>
      <c r="G11" s="89">
        <v>63000</v>
      </c>
      <c r="H11" s="89"/>
      <c r="I11" s="44"/>
      <c r="J11" s="89">
        <f t="shared" si="0"/>
        <v>0</v>
      </c>
      <c r="K11" s="74"/>
      <c r="L11" s="76"/>
      <c r="M11" s="149"/>
      <c r="N11" s="150"/>
      <c r="O11" s="150"/>
      <c r="P11" s="150"/>
      <c r="Q11" s="150"/>
      <c r="R11" s="150"/>
      <c r="S11" s="150"/>
    </row>
    <row r="12" spans="1:19" ht="20.25" customHeight="1" x14ac:dyDescent="0.25">
      <c r="A12" s="12"/>
      <c r="B12" s="86"/>
      <c r="C12" s="87" t="s">
        <v>44</v>
      </c>
      <c r="D12" s="40"/>
      <c r="E12" s="88">
        <v>50000</v>
      </c>
      <c r="F12" s="89"/>
      <c r="G12" s="89"/>
      <c r="H12" s="89"/>
      <c r="I12" s="44"/>
      <c r="J12" s="89">
        <f t="shared" si="0"/>
        <v>0</v>
      </c>
      <c r="K12" s="74"/>
      <c r="L12" s="76"/>
      <c r="M12" s="113"/>
      <c r="N12" s="109"/>
      <c r="O12" s="109"/>
      <c r="P12" s="109"/>
      <c r="Q12" s="109"/>
      <c r="R12" s="109"/>
      <c r="S12" s="109"/>
    </row>
    <row r="13" spans="1:19" ht="18" customHeight="1" x14ac:dyDescent="0.25">
      <c r="A13" s="12">
        <v>4</v>
      </c>
      <c r="B13" s="90" t="s">
        <v>118</v>
      </c>
      <c r="C13" s="87" t="s">
        <v>119</v>
      </c>
      <c r="D13" s="40" t="s">
        <v>120</v>
      </c>
      <c r="E13" s="88">
        <v>40000</v>
      </c>
      <c r="F13" s="89">
        <v>296000</v>
      </c>
      <c r="G13" s="89">
        <v>56000</v>
      </c>
      <c r="H13" s="89">
        <v>40000</v>
      </c>
      <c r="I13" s="44">
        <v>40000</v>
      </c>
      <c r="J13" s="89">
        <f t="shared" si="0"/>
        <v>80000</v>
      </c>
      <c r="K13" s="74" t="s">
        <v>166</v>
      </c>
      <c r="L13" s="76" t="s">
        <v>145</v>
      </c>
      <c r="N13" s="75"/>
    </row>
    <row r="14" spans="1:19" ht="13.5" customHeight="1" x14ac:dyDescent="0.25">
      <c r="A14" s="12"/>
      <c r="B14" s="86"/>
      <c r="C14" s="87" t="s">
        <v>124</v>
      </c>
      <c r="D14" s="40"/>
      <c r="E14" s="88">
        <v>70000</v>
      </c>
      <c r="F14" s="89"/>
      <c r="G14" s="89"/>
      <c r="H14" s="89"/>
      <c r="I14" s="44"/>
      <c r="J14" s="89">
        <f t="shared" si="0"/>
        <v>0</v>
      </c>
      <c r="K14" s="74"/>
      <c r="L14" s="76"/>
      <c r="N14" s="75"/>
    </row>
    <row r="15" spans="1:19" ht="18.75" x14ac:dyDescent="0.25">
      <c r="A15" s="12"/>
      <c r="B15" s="86"/>
      <c r="C15" s="87" t="s">
        <v>125</v>
      </c>
      <c r="D15" s="40"/>
      <c r="E15" s="88">
        <v>50000</v>
      </c>
      <c r="F15" s="89"/>
      <c r="G15" s="89"/>
      <c r="H15" s="89"/>
      <c r="I15" s="44"/>
      <c r="J15" s="89">
        <f t="shared" si="0"/>
        <v>0</v>
      </c>
      <c r="K15" s="74"/>
      <c r="L15" s="76"/>
      <c r="N15" s="75"/>
    </row>
    <row r="16" spans="1:19" ht="18.75" x14ac:dyDescent="0.25">
      <c r="A16" s="12">
        <v>5</v>
      </c>
      <c r="B16" s="86" t="s">
        <v>126</v>
      </c>
      <c r="C16" s="87" t="s">
        <v>127</v>
      </c>
      <c r="D16" s="40" t="s">
        <v>128</v>
      </c>
      <c r="E16" s="88">
        <v>50000</v>
      </c>
      <c r="F16" s="89">
        <v>5000</v>
      </c>
      <c r="G16" s="89">
        <v>5000</v>
      </c>
      <c r="H16" s="89">
        <v>50000</v>
      </c>
      <c r="I16" s="44"/>
      <c r="J16" s="89">
        <f t="shared" si="0"/>
        <v>50000</v>
      </c>
      <c r="K16" s="74" t="s">
        <v>167</v>
      </c>
      <c r="L16" s="76" t="s">
        <v>145</v>
      </c>
      <c r="N16" s="75"/>
    </row>
    <row r="17" spans="1:14" ht="18" customHeight="1" x14ac:dyDescent="0.25">
      <c r="A17" s="12">
        <v>6</v>
      </c>
      <c r="B17" s="91" t="s">
        <v>129</v>
      </c>
      <c r="C17" s="87" t="s">
        <v>130</v>
      </c>
      <c r="D17" s="40" t="s">
        <v>131</v>
      </c>
      <c r="E17" s="88">
        <v>50000</v>
      </c>
      <c r="F17" s="89">
        <v>165000</v>
      </c>
      <c r="G17" s="89">
        <v>15000</v>
      </c>
      <c r="H17" s="89"/>
      <c r="I17" s="44">
        <v>35000</v>
      </c>
      <c r="J17" s="89">
        <f t="shared" si="0"/>
        <v>35000</v>
      </c>
      <c r="K17" s="74"/>
      <c r="L17" s="81" t="s">
        <v>168</v>
      </c>
      <c r="N17" s="75"/>
    </row>
    <row r="18" spans="1:14" ht="18.75" x14ac:dyDescent="0.25">
      <c r="A18" s="12">
        <v>7</v>
      </c>
      <c r="B18" s="92" t="s">
        <v>140</v>
      </c>
      <c r="C18" s="87" t="s">
        <v>132</v>
      </c>
      <c r="D18" s="40" t="s">
        <v>133</v>
      </c>
      <c r="E18" s="88">
        <v>50000</v>
      </c>
      <c r="F18" s="89">
        <v>170000</v>
      </c>
      <c r="G18" s="89">
        <v>20000</v>
      </c>
      <c r="H18" s="89">
        <v>50000</v>
      </c>
      <c r="I18" s="44"/>
      <c r="J18" s="89">
        <f t="shared" si="0"/>
        <v>50000</v>
      </c>
      <c r="K18" s="74" t="s">
        <v>166</v>
      </c>
      <c r="L18" s="76" t="s">
        <v>145</v>
      </c>
      <c r="N18" s="75"/>
    </row>
    <row r="19" spans="1:14" ht="18" customHeight="1" x14ac:dyDescent="0.25">
      <c r="A19" s="12"/>
      <c r="B19" s="86"/>
      <c r="C19" s="87" t="s">
        <v>134</v>
      </c>
      <c r="D19" s="40"/>
      <c r="E19" s="88">
        <v>50000</v>
      </c>
      <c r="F19" s="89"/>
      <c r="G19" s="89"/>
      <c r="H19" s="89"/>
      <c r="I19" s="93"/>
      <c r="J19" s="89">
        <f t="shared" si="0"/>
        <v>0</v>
      </c>
      <c r="K19" s="74"/>
      <c r="L19" s="76"/>
    </row>
    <row r="20" spans="1:14" ht="18.75" x14ac:dyDescent="0.25">
      <c r="A20" s="99">
        <v>8</v>
      </c>
      <c r="B20" s="95" t="s">
        <v>135</v>
      </c>
      <c r="C20" s="94" t="s">
        <v>136</v>
      </c>
      <c r="D20" s="79"/>
      <c r="E20" s="96"/>
      <c r="F20" s="97"/>
      <c r="G20" s="97"/>
      <c r="H20" s="97"/>
      <c r="I20" s="97"/>
      <c r="J20" s="97"/>
      <c r="K20" s="80"/>
      <c r="L20" s="98"/>
    </row>
    <row r="21" spans="1:14" ht="18.75" x14ac:dyDescent="0.25">
      <c r="A21" s="73">
        <v>9</v>
      </c>
      <c r="B21" s="77" t="s">
        <v>141</v>
      </c>
      <c r="C21" s="87" t="s">
        <v>138</v>
      </c>
      <c r="D21" s="40" t="s">
        <v>142</v>
      </c>
      <c r="E21" s="88">
        <v>50000</v>
      </c>
      <c r="F21" s="100">
        <v>20000</v>
      </c>
      <c r="G21" s="100">
        <v>20000</v>
      </c>
      <c r="H21" s="89">
        <v>50000</v>
      </c>
      <c r="I21" s="44"/>
      <c r="J21" s="89">
        <f t="shared" si="0"/>
        <v>50000</v>
      </c>
      <c r="K21" s="74" t="s">
        <v>169</v>
      </c>
      <c r="L21" s="76" t="s">
        <v>145</v>
      </c>
    </row>
    <row r="22" spans="1:14" ht="18.75" x14ac:dyDescent="0.25">
      <c r="A22" s="73">
        <v>10</v>
      </c>
      <c r="B22" s="86" t="s">
        <v>170</v>
      </c>
      <c r="C22" s="87" t="s">
        <v>97</v>
      </c>
      <c r="D22" s="114" t="s">
        <v>171</v>
      </c>
      <c r="E22" s="88">
        <v>90000</v>
      </c>
      <c r="F22" s="100"/>
      <c r="G22" s="100"/>
      <c r="H22" s="89">
        <v>90000</v>
      </c>
      <c r="I22" s="44">
        <v>90000</v>
      </c>
      <c r="J22" s="44">
        <f t="shared" si="0"/>
        <v>180000</v>
      </c>
      <c r="K22" s="74" t="s">
        <v>148</v>
      </c>
      <c r="L22" s="115" t="s">
        <v>172</v>
      </c>
    </row>
    <row r="23" spans="1:14" ht="18.75" x14ac:dyDescent="0.25">
      <c r="A23" s="154" t="s">
        <v>54</v>
      </c>
      <c r="B23" s="155"/>
      <c r="C23" s="155"/>
      <c r="D23" s="156"/>
      <c r="E23" s="64">
        <f>SUM(E8:E22)</f>
        <v>685000</v>
      </c>
      <c r="F23" s="50">
        <f t="shared" ref="F23:I23" si="1">SUM(F8:F21)</f>
        <v>1931000</v>
      </c>
      <c r="G23" s="101">
        <f t="shared" si="1"/>
        <v>403000</v>
      </c>
      <c r="H23" s="101">
        <f t="shared" si="1"/>
        <v>260000</v>
      </c>
      <c r="I23" s="106">
        <f t="shared" si="1"/>
        <v>180000</v>
      </c>
      <c r="J23" s="50">
        <f t="shared" si="0"/>
        <v>440000</v>
      </c>
      <c r="K23" s="82" t="s">
        <v>173</v>
      </c>
      <c r="L23" s="101"/>
    </row>
    <row r="24" spans="1:14" x14ac:dyDescent="0.25">
      <c r="F24" s="53"/>
    </row>
    <row r="25" spans="1:14" ht="15.75" x14ac:dyDescent="0.25">
      <c r="A25" s="73">
        <v>9</v>
      </c>
      <c r="B25" s="78" t="s">
        <v>137</v>
      </c>
      <c r="C25" s="73" t="s">
        <v>138</v>
      </c>
      <c r="D25" s="146" t="s">
        <v>143</v>
      </c>
      <c r="E25" s="147"/>
      <c r="F25" s="147"/>
      <c r="G25" s="147"/>
      <c r="H25" s="147"/>
      <c r="I25" s="147"/>
      <c r="J25" s="147"/>
      <c r="K25" s="147"/>
      <c r="L25" s="148"/>
    </row>
    <row r="26" spans="1:14" x14ac:dyDescent="0.25">
      <c r="F26" s="53"/>
      <c r="H26" s="53"/>
    </row>
    <row r="27" spans="1:14" ht="18.75" x14ac:dyDescent="0.25">
      <c r="A27" s="12">
        <v>2</v>
      </c>
      <c r="B27" s="86" t="s">
        <v>110</v>
      </c>
      <c r="C27" s="87" t="s">
        <v>111</v>
      </c>
      <c r="D27" s="40" t="s">
        <v>112</v>
      </c>
      <c r="E27" s="88">
        <v>35000</v>
      </c>
      <c r="F27" s="89">
        <v>720000</v>
      </c>
      <c r="G27" s="44">
        <v>108500</v>
      </c>
      <c r="H27" s="139" t="s">
        <v>152</v>
      </c>
      <c r="I27" s="140"/>
      <c r="J27" s="140"/>
      <c r="K27" s="140"/>
      <c r="L27" s="141"/>
    </row>
    <row r="28" spans="1:14" x14ac:dyDescent="0.25">
      <c r="F28" s="53"/>
    </row>
    <row r="29" spans="1:14" ht="18.75" x14ac:dyDescent="0.25">
      <c r="A29" s="73">
        <v>10</v>
      </c>
      <c r="B29" s="86" t="s">
        <v>174</v>
      </c>
      <c r="C29" s="87" t="s">
        <v>97</v>
      </c>
      <c r="D29" s="114" t="s">
        <v>171</v>
      </c>
      <c r="E29" s="88">
        <v>90000</v>
      </c>
      <c r="F29" s="142" t="s">
        <v>175</v>
      </c>
      <c r="G29" s="143"/>
      <c r="H29" s="143"/>
      <c r="I29" s="143"/>
      <c r="J29" s="143"/>
      <c r="K29" s="143"/>
      <c r="L29" s="144"/>
    </row>
    <row r="30" spans="1:14" ht="15.75" x14ac:dyDescent="0.25">
      <c r="A30" s="145" t="s">
        <v>176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</row>
    <row r="31" spans="1:14" x14ac:dyDescent="0.25">
      <c r="A31" s="132" t="s">
        <v>177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</row>
    <row r="33" spans="1:12" ht="18.75" x14ac:dyDescent="0.25">
      <c r="A33" s="12">
        <v>4</v>
      </c>
      <c r="B33" s="90" t="s">
        <v>118</v>
      </c>
      <c r="C33" s="87" t="s">
        <v>119</v>
      </c>
      <c r="D33" s="40" t="s">
        <v>120</v>
      </c>
      <c r="E33" s="88">
        <v>40000</v>
      </c>
      <c r="F33" s="89">
        <v>296000</v>
      </c>
      <c r="G33" s="139" t="s">
        <v>178</v>
      </c>
      <c r="H33" s="140"/>
      <c r="I33" s="140"/>
      <c r="J33" s="140"/>
      <c r="K33" s="140"/>
      <c r="L33" s="141"/>
    </row>
  </sheetData>
  <mergeCells count="11">
    <mergeCell ref="D25:L25"/>
    <mergeCell ref="M11:S11"/>
    <mergeCell ref="A1:L1"/>
    <mergeCell ref="A2:D2"/>
    <mergeCell ref="E2:I2"/>
    <mergeCell ref="A23:D23"/>
    <mergeCell ref="H27:L27"/>
    <mergeCell ref="F29:L29"/>
    <mergeCell ref="A30:L30"/>
    <mergeCell ref="A31:L31"/>
    <mergeCell ref="G33:L3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B29" sqref="B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51" t="s">
        <v>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4" ht="18.75" x14ac:dyDescent="0.3">
      <c r="A2" s="2" t="s">
        <v>0</v>
      </c>
      <c r="E2" s="153" t="s">
        <v>74</v>
      </c>
      <c r="F2" s="153"/>
      <c r="G2" s="153"/>
      <c r="H2" s="153"/>
      <c r="I2" s="153"/>
      <c r="J2" s="153"/>
      <c r="K2" s="153" t="s">
        <v>2</v>
      </c>
      <c r="L2" s="153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50" t="s">
        <v>75</v>
      </c>
      <c r="L3" s="150"/>
    </row>
    <row r="4" spans="1:14" ht="18.75" x14ac:dyDescent="0.3">
      <c r="A4" s="2" t="s">
        <v>7</v>
      </c>
      <c r="D4" s="110" t="s">
        <v>34</v>
      </c>
      <c r="E4" s="110"/>
      <c r="F4" s="110"/>
      <c r="G4" s="110"/>
      <c r="H4" s="110" t="s">
        <v>35</v>
      </c>
      <c r="I4" s="110"/>
      <c r="J4" s="110"/>
      <c r="K4" s="121" t="s">
        <v>68</v>
      </c>
      <c r="L4" s="121"/>
      <c r="M4" s="121"/>
    </row>
    <row r="5" spans="1:14" x14ac:dyDescent="0.25">
      <c r="K5" s="123" t="s">
        <v>69</v>
      </c>
      <c r="L5" s="123"/>
      <c r="M5" s="160"/>
    </row>
    <row r="6" spans="1:14" x14ac:dyDescent="0.25">
      <c r="A6" s="57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83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67</v>
      </c>
      <c r="M6" s="38"/>
    </row>
    <row r="7" spans="1:14" ht="15.75" x14ac:dyDescent="0.25">
      <c r="A7" s="12">
        <v>1</v>
      </c>
      <c r="B7" s="46" t="s">
        <v>90</v>
      </c>
      <c r="C7" s="47" t="s">
        <v>44</v>
      </c>
      <c r="D7" s="48" t="s">
        <v>147</v>
      </c>
      <c r="E7" s="44">
        <v>30000</v>
      </c>
      <c r="F7" s="44">
        <v>252000</v>
      </c>
      <c r="G7" s="44">
        <v>72000</v>
      </c>
      <c r="H7" s="23"/>
      <c r="I7" s="56">
        <v>90000</v>
      </c>
      <c r="J7" s="26">
        <f t="shared" ref="J7:J16" si="0">SUM(H7:I7)</f>
        <v>90000</v>
      </c>
      <c r="K7" s="61" t="s">
        <v>151</v>
      </c>
      <c r="L7" s="47" t="s">
        <v>162</v>
      </c>
      <c r="M7" s="38"/>
    </row>
    <row r="8" spans="1:14" ht="15.75" x14ac:dyDescent="0.25">
      <c r="A8" s="12">
        <v>1</v>
      </c>
      <c r="B8" s="46" t="s">
        <v>92</v>
      </c>
      <c r="C8" s="47" t="s">
        <v>45</v>
      </c>
      <c r="D8" s="48" t="s">
        <v>144</v>
      </c>
      <c r="E8" s="44">
        <v>30000</v>
      </c>
      <c r="F8" s="44">
        <v>105000</v>
      </c>
      <c r="G8" s="44">
        <v>75000</v>
      </c>
      <c r="H8" s="44"/>
      <c r="I8" s="44"/>
      <c r="J8" s="26">
        <f t="shared" si="0"/>
        <v>0</v>
      </c>
      <c r="K8" s="61"/>
      <c r="L8" s="12"/>
      <c r="N8" s="53"/>
    </row>
    <row r="9" spans="1:14" ht="21" x14ac:dyDescent="0.25">
      <c r="A9" s="12">
        <v>2</v>
      </c>
      <c r="B9" s="116" t="s">
        <v>46</v>
      </c>
      <c r="C9" s="47" t="s">
        <v>47</v>
      </c>
      <c r="D9" s="48" t="s">
        <v>104</v>
      </c>
      <c r="E9" s="44">
        <v>30000</v>
      </c>
      <c r="F9" s="44">
        <v>165100</v>
      </c>
      <c r="G9" s="44">
        <v>63000</v>
      </c>
      <c r="H9" s="44">
        <v>30000</v>
      </c>
      <c r="I9" s="44"/>
      <c r="J9" s="26">
        <f t="shared" si="0"/>
        <v>30000</v>
      </c>
      <c r="K9" s="61" t="s">
        <v>179</v>
      </c>
      <c r="L9" s="12" t="s">
        <v>180</v>
      </c>
    </row>
    <row r="10" spans="1:14" ht="21" x14ac:dyDescent="0.25">
      <c r="A10" s="12">
        <v>3</v>
      </c>
      <c r="B10" s="116" t="s">
        <v>73</v>
      </c>
      <c r="C10" s="12" t="s">
        <v>48</v>
      </c>
      <c r="D10" s="48" t="s">
        <v>93</v>
      </c>
      <c r="E10" s="44">
        <v>35000</v>
      </c>
      <c r="F10" s="44">
        <v>113500</v>
      </c>
      <c r="G10" s="44">
        <v>14000</v>
      </c>
      <c r="H10" s="44">
        <v>35000</v>
      </c>
      <c r="I10" s="44">
        <v>30000</v>
      </c>
      <c r="J10" s="26">
        <f t="shared" si="0"/>
        <v>65000</v>
      </c>
      <c r="K10" s="61" t="s">
        <v>169</v>
      </c>
      <c r="L10" s="12" t="s">
        <v>181</v>
      </c>
    </row>
    <row r="11" spans="1:14" ht="14.25" customHeight="1" x14ac:dyDescent="0.25">
      <c r="A11" s="12">
        <v>4</v>
      </c>
      <c r="B11" s="116" t="s">
        <v>51</v>
      </c>
      <c r="C11" s="47" t="s">
        <v>52</v>
      </c>
      <c r="D11" s="40" t="s">
        <v>76</v>
      </c>
      <c r="E11" s="44">
        <v>40000</v>
      </c>
      <c r="F11" s="44">
        <v>136000</v>
      </c>
      <c r="G11" s="44">
        <v>16000</v>
      </c>
      <c r="H11" s="44">
        <v>40000</v>
      </c>
      <c r="I11" s="44">
        <v>40000</v>
      </c>
      <c r="J11" s="26">
        <f t="shared" si="0"/>
        <v>80000</v>
      </c>
      <c r="K11" s="61" t="s">
        <v>169</v>
      </c>
      <c r="L11" s="12" t="s">
        <v>182</v>
      </c>
    </row>
    <row r="12" spans="1:14" ht="15.75" x14ac:dyDescent="0.25">
      <c r="A12" s="12">
        <v>5</v>
      </c>
      <c r="B12" s="49" t="s">
        <v>49</v>
      </c>
      <c r="C12" s="47" t="s">
        <v>50</v>
      </c>
      <c r="D12" s="40" t="s">
        <v>82</v>
      </c>
      <c r="E12" s="44"/>
      <c r="F12" s="44">
        <v>459500</v>
      </c>
      <c r="G12" s="44">
        <v>66000</v>
      </c>
      <c r="H12" s="44"/>
      <c r="I12" s="56">
        <v>90000</v>
      </c>
      <c r="J12" s="26">
        <f t="shared" si="0"/>
        <v>90000</v>
      </c>
      <c r="K12" s="61" t="s">
        <v>183</v>
      </c>
      <c r="L12" s="12" t="s">
        <v>162</v>
      </c>
    </row>
    <row r="13" spans="1:14" ht="18.75" x14ac:dyDescent="0.25">
      <c r="A13" s="12">
        <v>6</v>
      </c>
      <c r="B13" s="86" t="s">
        <v>121</v>
      </c>
      <c r="C13" s="87" t="s">
        <v>122</v>
      </c>
      <c r="D13" s="40" t="s">
        <v>123</v>
      </c>
      <c r="E13" s="44">
        <v>70000</v>
      </c>
      <c r="F13" s="44">
        <v>140000</v>
      </c>
      <c r="G13" s="89"/>
      <c r="H13" s="89">
        <v>70000</v>
      </c>
      <c r="I13" s="44">
        <v>70000</v>
      </c>
      <c r="J13" s="26">
        <f t="shared" si="0"/>
        <v>140000</v>
      </c>
      <c r="K13" s="74" t="s">
        <v>184</v>
      </c>
      <c r="L13" s="117" t="s">
        <v>185</v>
      </c>
    </row>
    <row r="14" spans="1:14" ht="18" customHeight="1" x14ac:dyDescent="0.25">
      <c r="A14" s="12">
        <v>7</v>
      </c>
      <c r="B14" s="46" t="s">
        <v>84</v>
      </c>
      <c r="C14" s="47" t="s">
        <v>27</v>
      </c>
      <c r="D14" s="25" t="s">
        <v>85</v>
      </c>
      <c r="E14" s="44">
        <v>59200</v>
      </c>
      <c r="F14" s="44"/>
      <c r="G14" s="56"/>
      <c r="H14" s="44"/>
      <c r="I14" s="44"/>
      <c r="J14" s="26">
        <f t="shared" si="0"/>
        <v>0</v>
      </c>
      <c r="K14" s="61"/>
      <c r="L14" s="102"/>
    </row>
    <row r="15" spans="1:14" ht="18" customHeight="1" x14ac:dyDescent="0.25">
      <c r="A15" s="12">
        <v>8</v>
      </c>
      <c r="B15" s="46" t="s">
        <v>86</v>
      </c>
      <c r="C15" s="47" t="s">
        <v>79</v>
      </c>
      <c r="D15" s="25" t="s">
        <v>87</v>
      </c>
      <c r="E15" s="44">
        <v>59200</v>
      </c>
      <c r="F15" s="44">
        <v>837300</v>
      </c>
      <c r="G15" s="44"/>
      <c r="H15" s="44"/>
      <c r="I15" s="56"/>
      <c r="J15" s="26">
        <f t="shared" si="0"/>
        <v>0</v>
      </c>
      <c r="K15" s="61"/>
      <c r="L15" s="62"/>
      <c r="M15" s="53"/>
      <c r="N15" s="53"/>
    </row>
    <row r="16" spans="1:14" ht="18" customHeight="1" x14ac:dyDescent="0.25">
      <c r="A16" s="12">
        <v>9</v>
      </c>
      <c r="B16" s="46" t="s">
        <v>98</v>
      </c>
      <c r="C16" s="47" t="s">
        <v>53</v>
      </c>
      <c r="D16" s="25"/>
      <c r="E16" s="44"/>
      <c r="F16" s="44">
        <v>120000</v>
      </c>
      <c r="G16" s="44"/>
      <c r="H16" s="44">
        <v>60000</v>
      </c>
      <c r="I16" s="56">
        <v>22405</v>
      </c>
      <c r="J16" s="26">
        <f t="shared" si="0"/>
        <v>82405</v>
      </c>
      <c r="K16" s="61" t="s">
        <v>186</v>
      </c>
      <c r="L16" s="118">
        <v>44099</v>
      </c>
      <c r="M16" s="53"/>
      <c r="N16" s="53"/>
    </row>
    <row r="17" spans="1:12" ht="18" customHeight="1" x14ac:dyDescent="0.25">
      <c r="A17" s="161" t="s">
        <v>54</v>
      </c>
      <c r="B17" s="161"/>
      <c r="C17" s="161"/>
      <c r="D17" s="161"/>
      <c r="E17" s="50">
        <f t="shared" ref="E17:I17" si="1">SUM(E7:E16)</f>
        <v>353400</v>
      </c>
      <c r="F17" s="106">
        <f t="shared" si="1"/>
        <v>2328400</v>
      </c>
      <c r="G17" s="50">
        <f t="shared" si="1"/>
        <v>306000</v>
      </c>
      <c r="H17" s="50">
        <f t="shared" si="1"/>
        <v>235000</v>
      </c>
      <c r="I17" s="50">
        <f t="shared" si="1"/>
        <v>342405</v>
      </c>
      <c r="J17" s="50">
        <f>SUM(J7:J16)</f>
        <v>577405</v>
      </c>
      <c r="K17" s="54" t="s">
        <v>173</v>
      </c>
      <c r="L17" s="112" t="s">
        <v>163</v>
      </c>
    </row>
    <row r="18" spans="1:12" ht="12" customHeight="1" x14ac:dyDescent="0.25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</row>
    <row r="19" spans="1:12" ht="16.5" customHeight="1" x14ac:dyDescent="0.25">
      <c r="A19" s="12">
        <v>1</v>
      </c>
      <c r="B19" s="46" t="s">
        <v>90</v>
      </c>
      <c r="C19" s="47" t="s">
        <v>44</v>
      </c>
      <c r="D19" s="48" t="s">
        <v>147</v>
      </c>
      <c r="E19" s="44">
        <v>30000</v>
      </c>
      <c r="F19" s="44">
        <v>252000</v>
      </c>
      <c r="G19" s="44">
        <v>72000</v>
      </c>
      <c r="H19" s="157" t="s">
        <v>149</v>
      </c>
      <c r="I19" s="158"/>
      <c r="J19" s="158"/>
      <c r="K19" s="158"/>
      <c r="L19" s="159"/>
    </row>
    <row r="20" spans="1:12" ht="9.75" customHeight="1" x14ac:dyDescent="0.25">
      <c r="F20" s="53"/>
      <c r="G20" s="53"/>
    </row>
    <row r="21" spans="1:12" ht="13.5" customHeight="1" x14ac:dyDescent="0.25">
      <c r="A21" s="12">
        <v>5</v>
      </c>
      <c r="B21" s="49" t="s">
        <v>49</v>
      </c>
      <c r="C21" s="47" t="s">
        <v>50</v>
      </c>
      <c r="D21" s="40" t="s">
        <v>82</v>
      </c>
      <c r="E21" s="44">
        <v>30000</v>
      </c>
      <c r="F21" s="44">
        <v>459500</v>
      </c>
      <c r="G21" s="44">
        <v>66000</v>
      </c>
      <c r="H21" s="157" t="s">
        <v>150</v>
      </c>
      <c r="I21" s="158"/>
      <c r="J21" s="158"/>
      <c r="K21" s="158"/>
      <c r="L21" s="159"/>
    </row>
    <row r="22" spans="1:12" ht="8.25" customHeight="1" x14ac:dyDescent="0.25">
      <c r="F22" s="53"/>
      <c r="H22" s="53"/>
    </row>
    <row r="23" spans="1:12" ht="17.25" customHeight="1" x14ac:dyDescent="0.25">
      <c r="A23" s="12">
        <v>5</v>
      </c>
      <c r="B23" s="86" t="s">
        <v>121</v>
      </c>
      <c r="C23" s="87" t="s">
        <v>122</v>
      </c>
      <c r="D23" s="40" t="s">
        <v>123</v>
      </c>
      <c r="E23" s="44">
        <v>70000</v>
      </c>
      <c r="F23" s="44">
        <v>70000</v>
      </c>
      <c r="G23" s="139" t="s">
        <v>187</v>
      </c>
      <c r="H23" s="140"/>
      <c r="I23" s="140"/>
      <c r="J23" s="140"/>
      <c r="K23" s="140"/>
      <c r="L23" s="141"/>
    </row>
    <row r="24" spans="1:12" ht="17.25" customHeight="1" x14ac:dyDescent="0.25">
      <c r="A24" s="132" t="s">
        <v>188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2" ht="9" customHeight="1" x14ac:dyDescent="0.25"/>
    <row r="26" spans="1:12" ht="10.5" customHeight="1" x14ac:dyDescent="0.25">
      <c r="A26" s="12">
        <v>9</v>
      </c>
      <c r="B26" s="46" t="s">
        <v>98</v>
      </c>
      <c r="C26" s="47" t="s">
        <v>53</v>
      </c>
      <c r="D26" s="25"/>
      <c r="E26" s="44"/>
      <c r="F26" s="44">
        <v>120000</v>
      </c>
      <c r="G26" s="44"/>
      <c r="H26" s="44">
        <v>60000</v>
      </c>
      <c r="I26" s="56">
        <v>22405</v>
      </c>
      <c r="J26" s="26">
        <f t="shared" ref="J26" si="2">SUM(H26:I26)</f>
        <v>82405</v>
      </c>
      <c r="K26" s="61" t="s">
        <v>186</v>
      </c>
      <c r="L26" s="118">
        <v>44099</v>
      </c>
    </row>
    <row r="27" spans="1:12" x14ac:dyDescent="0.25">
      <c r="A27" s="132" t="s">
        <v>189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</row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3">
    <mergeCell ref="K5:M5"/>
    <mergeCell ref="A17:D17"/>
    <mergeCell ref="A18:L18"/>
    <mergeCell ref="A1:K1"/>
    <mergeCell ref="E2:J2"/>
    <mergeCell ref="K2:L2"/>
    <mergeCell ref="K3:L3"/>
    <mergeCell ref="K4:M4"/>
    <mergeCell ref="H21:L21"/>
    <mergeCell ref="G23:L23"/>
    <mergeCell ref="A24:L24"/>
    <mergeCell ref="A27:L27"/>
    <mergeCell ref="H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workbookViewId="0">
      <selection activeCell="B21" sqref="B21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51" t="s">
        <v>190</v>
      </c>
      <c r="B1" s="151"/>
      <c r="C1" s="151"/>
      <c r="D1" s="151"/>
      <c r="E1" s="151"/>
      <c r="F1" s="151"/>
      <c r="G1" s="151"/>
      <c r="H1" s="151"/>
      <c r="I1" s="151"/>
    </row>
    <row r="2" spans="1:10" ht="18.75" x14ac:dyDescent="0.3">
      <c r="A2" s="2" t="s">
        <v>146</v>
      </c>
      <c r="C2" s="20" t="s">
        <v>1</v>
      </c>
      <c r="F2" s="20"/>
      <c r="H2" s="36" t="s">
        <v>2</v>
      </c>
      <c r="I2" s="36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5" t="s">
        <v>34</v>
      </c>
      <c r="C4" s="35"/>
      <c r="D4" s="21" t="s">
        <v>66</v>
      </c>
      <c r="G4" s="21"/>
    </row>
    <row r="5" spans="1:10" ht="18.75" x14ac:dyDescent="0.3">
      <c r="C5" s="165" t="s">
        <v>36</v>
      </c>
      <c r="D5" s="165"/>
      <c r="F5" s="165" t="s">
        <v>37</v>
      </c>
      <c r="G5" s="165"/>
      <c r="H5" s="41" t="s">
        <v>68</v>
      </c>
    </row>
    <row r="6" spans="1:10" x14ac:dyDescent="0.25">
      <c r="H6" s="42" t="s">
        <v>69</v>
      </c>
    </row>
    <row r="7" spans="1:10" ht="18.75" x14ac:dyDescent="0.3">
      <c r="A7" s="27" t="s">
        <v>55</v>
      </c>
      <c r="B7" s="27" t="s">
        <v>56</v>
      </c>
      <c r="C7" s="27" t="s">
        <v>57</v>
      </c>
      <c r="D7" s="28">
        <v>0.05</v>
      </c>
      <c r="E7" s="28">
        <v>0.1</v>
      </c>
      <c r="F7" s="29" t="s">
        <v>58</v>
      </c>
      <c r="G7" s="29" t="s">
        <v>59</v>
      </c>
      <c r="H7" s="30" t="s">
        <v>60</v>
      </c>
    </row>
    <row r="8" spans="1:10" ht="18.75" x14ac:dyDescent="0.3">
      <c r="A8" s="51" t="s">
        <v>153</v>
      </c>
      <c r="B8" s="31"/>
      <c r="C8" s="19"/>
      <c r="D8" s="32"/>
      <c r="E8" s="32">
        <f>B8*0.1</f>
        <v>0</v>
      </c>
      <c r="F8" s="32">
        <f>(B8+C8)*0.12</f>
        <v>0</v>
      </c>
      <c r="G8" s="32"/>
      <c r="H8" s="33">
        <f>B8*0.78</f>
        <v>0</v>
      </c>
    </row>
    <row r="9" spans="1:10" ht="18.75" x14ac:dyDescent="0.3">
      <c r="A9" s="51" t="s">
        <v>191</v>
      </c>
      <c r="B9" s="31"/>
      <c r="C9" s="19"/>
      <c r="D9" s="32"/>
      <c r="E9" s="32">
        <f>B9*0.1</f>
        <v>0</v>
      </c>
      <c r="F9" s="32">
        <f>(B9+C9)*0.12</f>
        <v>0</v>
      </c>
      <c r="G9" s="32"/>
      <c r="H9" s="33">
        <f>B9*0.78</f>
        <v>0</v>
      </c>
    </row>
    <row r="10" spans="1:10" ht="18.75" x14ac:dyDescent="0.3">
      <c r="A10" s="19" t="s">
        <v>61</v>
      </c>
      <c r="B10" s="19"/>
      <c r="C10" s="31">
        <v>90000</v>
      </c>
      <c r="D10" s="31">
        <f>C10*0.05</f>
        <v>4500</v>
      </c>
      <c r="E10" s="32"/>
      <c r="F10" s="32">
        <f t="shared" ref="F10:F12" si="0">(B10+C10)*0.12</f>
        <v>10800</v>
      </c>
      <c r="G10" s="33">
        <f t="shared" ref="G10:G11" si="1">C10*0.88</f>
        <v>79200</v>
      </c>
      <c r="H10" s="33"/>
    </row>
    <row r="11" spans="1:10" ht="18.75" x14ac:dyDescent="0.3">
      <c r="A11" s="19" t="s">
        <v>62</v>
      </c>
      <c r="B11" s="19"/>
      <c r="C11" s="31">
        <v>270000</v>
      </c>
      <c r="D11" s="31">
        <f>C11*0.05</f>
        <v>13500</v>
      </c>
      <c r="E11" s="32"/>
      <c r="F11" s="32">
        <f t="shared" si="0"/>
        <v>32400</v>
      </c>
      <c r="G11" s="33">
        <f t="shared" si="1"/>
        <v>237600</v>
      </c>
      <c r="H11" s="32"/>
      <c r="J11" s="63"/>
    </row>
    <row r="12" spans="1:10" ht="18.75" x14ac:dyDescent="0.3">
      <c r="A12" s="27" t="s">
        <v>63</v>
      </c>
      <c r="B12" s="34">
        <f>SUM(B8:B11)</f>
        <v>0</v>
      </c>
      <c r="C12" s="65">
        <f>SUM(C10:C11)</f>
        <v>360000</v>
      </c>
      <c r="D12" s="33">
        <f>SUM(D10:D11)</f>
        <v>18000</v>
      </c>
      <c r="E12" s="52">
        <f>SUM(E8:E11)</f>
        <v>0</v>
      </c>
      <c r="F12" s="32">
        <f t="shared" si="0"/>
        <v>43200</v>
      </c>
      <c r="G12" s="33">
        <f>C12*0.88</f>
        <v>316800</v>
      </c>
      <c r="H12" s="33">
        <f>SUM(H8:H11)</f>
        <v>0</v>
      </c>
    </row>
    <row r="13" spans="1:10" ht="23.25" x14ac:dyDescent="0.35">
      <c r="A13" s="66" t="s">
        <v>64</v>
      </c>
      <c r="B13" s="33">
        <f>B12+C12</f>
        <v>360000</v>
      </c>
      <c r="C13" s="67"/>
      <c r="D13" s="166">
        <f>SUM(B13:C13)</f>
        <v>360000</v>
      </c>
      <c r="E13" s="166"/>
      <c r="F13" s="167"/>
      <c r="G13" s="167"/>
      <c r="H13" s="167"/>
    </row>
    <row r="14" spans="1:10" ht="21" x14ac:dyDescent="0.35">
      <c r="A14" s="60" t="s">
        <v>65</v>
      </c>
      <c r="B14" s="33">
        <f>-(D12+E12)</f>
        <v>-18000</v>
      </c>
      <c r="C14" s="162"/>
      <c r="D14" s="163"/>
      <c r="E14" s="163"/>
      <c r="F14" s="163"/>
      <c r="G14" s="163"/>
      <c r="H14" s="163"/>
    </row>
    <row r="15" spans="1:10" ht="21" x14ac:dyDescent="0.35">
      <c r="A15" s="60" t="s">
        <v>192</v>
      </c>
      <c r="B15" s="33">
        <v>-22405</v>
      </c>
      <c r="C15" s="164" t="s">
        <v>193</v>
      </c>
      <c r="D15" s="160"/>
      <c r="E15" s="160"/>
      <c r="F15" s="160"/>
      <c r="G15" s="160"/>
      <c r="H15" s="160"/>
    </row>
    <row r="16" spans="1:10" ht="18.75" x14ac:dyDescent="0.3">
      <c r="A16" s="119" t="s">
        <v>195</v>
      </c>
      <c r="B16" s="33">
        <v>-30000</v>
      </c>
      <c r="C16" s="164" t="s">
        <v>196</v>
      </c>
      <c r="D16" s="160"/>
      <c r="E16" s="160"/>
      <c r="F16" s="160"/>
      <c r="G16" s="160"/>
      <c r="H16" s="160"/>
    </row>
    <row r="17" spans="1:8" ht="18.75" x14ac:dyDescent="0.3">
      <c r="A17" s="27" t="s">
        <v>194</v>
      </c>
      <c r="B17" s="55">
        <f>B12+B14</f>
        <v>-18000</v>
      </c>
      <c r="C17" s="121"/>
      <c r="D17" s="121"/>
      <c r="E17" s="121"/>
      <c r="F17" s="121"/>
      <c r="G17" s="121"/>
      <c r="H17" s="121"/>
    </row>
    <row r="18" spans="1:8" ht="6" customHeight="1" x14ac:dyDescent="0.25">
      <c r="A18" s="38"/>
      <c r="B18" s="38"/>
      <c r="C18" s="121"/>
      <c r="D18" s="121"/>
      <c r="E18" s="121"/>
      <c r="F18" s="121"/>
      <c r="G18" s="121"/>
      <c r="H18" s="121"/>
    </row>
    <row r="19" spans="1:8" ht="18.75" x14ac:dyDescent="0.3">
      <c r="A19" s="20" t="s">
        <v>91</v>
      </c>
      <c r="B19" s="63"/>
    </row>
    <row r="20" spans="1:8" ht="6" customHeight="1" x14ac:dyDescent="0.25"/>
  </sheetData>
  <mergeCells count="9">
    <mergeCell ref="C14:H14"/>
    <mergeCell ref="C15:H15"/>
    <mergeCell ref="C17:H18"/>
    <mergeCell ref="A1:I1"/>
    <mergeCell ref="C5:D5"/>
    <mergeCell ref="F5:G5"/>
    <mergeCell ref="D13:E13"/>
    <mergeCell ref="F13:H13"/>
    <mergeCell ref="C16:H1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D'OCTOBRE 2020</vt:lpstr>
      <vt:lpstr>LOYERS ENCAISSES DE NOV 2020</vt:lpstr>
      <vt:lpstr>LOYERS ENCAISSES  D'OCT 2020</vt:lpstr>
      <vt:lpstr>BILAN D'OCTOBRE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2020-10-14T10:30:11Z</cp:lastPrinted>
  <dcterms:created xsi:type="dcterms:W3CDTF">2015-04-15T15:36:35Z</dcterms:created>
  <dcterms:modified xsi:type="dcterms:W3CDTF">2020-10-24T10:58:00Z</dcterms:modified>
</cp:coreProperties>
</file>