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TRAORE YOUSSOUF\FICHES D'ENCAISSEMENTS\"/>
    </mc:Choice>
  </mc:AlternateContent>
  <bookViews>
    <workbookView xWindow="240" yWindow="45" windowWidth="19440" windowHeight="7995" firstSheet="5" activeTab="12"/>
  </bookViews>
  <sheets>
    <sheet name="JANVIER 2019" sheetId="50" r:id="rId1"/>
    <sheet name="FEVRIER 2019" sheetId="51" r:id="rId2"/>
    <sheet name="MARS 2019" sheetId="52" r:id="rId3"/>
    <sheet name=" AVRIL 2019" sheetId="53" r:id="rId4"/>
    <sheet name="MAI 2019" sheetId="54" r:id="rId5"/>
    <sheet name="JUIN 2019" sheetId="55" r:id="rId6"/>
    <sheet name="JUILLET 2019 " sheetId="56" r:id="rId7"/>
    <sheet name="AOUT 2019" sheetId="57" r:id="rId8"/>
    <sheet name="SEPTEMBRE 2019" sheetId="58" r:id="rId9"/>
    <sheet name="OCTOBRE 2019" sheetId="59" r:id="rId10"/>
    <sheet name="OCTOBRE 2019 (2)" sheetId="60" r:id="rId11"/>
    <sheet name="NOVEMBRE 2019" sheetId="61" r:id="rId12"/>
    <sheet name="DECEMBRE 2019" sheetId="62" r:id="rId13"/>
  </sheets>
  <calcPr calcId="152511"/>
</workbook>
</file>

<file path=xl/calcChain.xml><?xml version="1.0" encoding="utf-8"?>
<calcChain xmlns="http://schemas.openxmlformats.org/spreadsheetml/2006/main">
  <c r="J25" i="62" l="1"/>
  <c r="H21" i="62"/>
  <c r="I21" i="62"/>
  <c r="J17" i="62"/>
  <c r="J18" i="62"/>
  <c r="J19" i="62"/>
  <c r="J20" i="62"/>
  <c r="J13" i="62"/>
  <c r="J21" i="62" l="1"/>
  <c r="J22" i="62" s="1"/>
  <c r="J23" i="62" s="1"/>
  <c r="J23" i="61"/>
  <c r="G21" i="62"/>
  <c r="F21" i="62"/>
  <c r="E21" i="62"/>
  <c r="J14" i="61"/>
  <c r="J15" i="61"/>
  <c r="J16" i="61"/>
  <c r="J18" i="61"/>
  <c r="J19" i="61"/>
  <c r="J20" i="61"/>
  <c r="J13" i="61"/>
  <c r="I21" i="61" l="1"/>
  <c r="H21" i="61"/>
  <c r="G21" i="61"/>
  <c r="F21" i="61"/>
  <c r="E21" i="61"/>
  <c r="J21" i="61"/>
  <c r="J25" i="61" l="1"/>
  <c r="J22" i="61"/>
  <c r="J25" i="60"/>
  <c r="I21" i="60" l="1"/>
  <c r="H21" i="60"/>
  <c r="G21" i="60"/>
  <c r="F21" i="60"/>
  <c r="E21" i="60"/>
  <c r="J20" i="60"/>
  <c r="J19" i="60"/>
  <c r="J18" i="60"/>
  <c r="J17" i="60"/>
  <c r="J16" i="60"/>
  <c r="J15" i="60"/>
  <c r="J14" i="60"/>
  <c r="J13" i="60"/>
  <c r="J21" i="60" s="1"/>
  <c r="J22" i="60" l="1"/>
  <c r="H21" i="59"/>
  <c r="I21" i="59"/>
  <c r="J14" i="59"/>
  <c r="J15" i="59"/>
  <c r="J16" i="59"/>
  <c r="J17" i="59"/>
  <c r="J18" i="59"/>
  <c r="J19" i="59"/>
  <c r="J20" i="59"/>
  <c r="J13" i="59"/>
  <c r="F21" i="50"/>
  <c r="G21" i="50"/>
  <c r="H21" i="50"/>
  <c r="I21" i="50"/>
  <c r="J14" i="50"/>
  <c r="J21" i="50" s="1"/>
  <c r="J15" i="50"/>
  <c r="J16" i="50"/>
  <c r="J17" i="50"/>
  <c r="J18" i="50"/>
  <c r="J19" i="50"/>
  <c r="J20" i="50"/>
  <c r="J13" i="50"/>
  <c r="J21" i="59" l="1"/>
  <c r="J28" i="58"/>
  <c r="J25" i="58"/>
  <c r="J19" i="58"/>
  <c r="G21" i="59"/>
  <c r="F21" i="59"/>
  <c r="E21" i="59"/>
  <c r="J22" i="59" l="1"/>
  <c r="J25" i="59" s="1"/>
  <c r="J20" i="58"/>
  <c r="J13" i="58" l="1"/>
  <c r="H21" i="58"/>
  <c r="G21" i="58"/>
  <c r="F21" i="58"/>
  <c r="E21" i="58"/>
  <c r="J21" i="58" l="1"/>
  <c r="J22" i="58" s="1"/>
  <c r="I21" i="57"/>
  <c r="H21" i="57"/>
  <c r="G21" i="57"/>
  <c r="F21" i="57"/>
  <c r="E21" i="57"/>
  <c r="J20" i="57"/>
  <c r="J16" i="57"/>
  <c r="J15" i="57"/>
  <c r="J21" i="57" l="1"/>
  <c r="J24" i="56"/>
  <c r="H21" i="56"/>
  <c r="I21" i="56"/>
  <c r="J14" i="56"/>
  <c r="J15" i="56"/>
  <c r="J16" i="56"/>
  <c r="J17" i="56"/>
  <c r="J18" i="56"/>
  <c r="J20" i="56"/>
  <c r="J13" i="56"/>
  <c r="J21" i="56" s="1"/>
  <c r="J22" i="57" l="1"/>
  <c r="J24" i="57" s="1"/>
  <c r="J22" i="56"/>
  <c r="J23" i="56" s="1"/>
  <c r="G21" i="56"/>
  <c r="F21" i="56"/>
  <c r="E21" i="56"/>
  <c r="J26" i="55" l="1"/>
  <c r="J23" i="55"/>
  <c r="J22" i="55"/>
  <c r="J21" i="55"/>
  <c r="G21" i="55" l="1"/>
  <c r="F21" i="55"/>
  <c r="E21" i="55"/>
  <c r="J21" i="54" l="1"/>
  <c r="J22" i="54"/>
  <c r="J23" i="54" l="1"/>
  <c r="G21" i="54"/>
  <c r="F21" i="54"/>
  <c r="E21" i="54"/>
  <c r="J24" i="53"/>
  <c r="J22" i="53" l="1"/>
  <c r="H21" i="53"/>
  <c r="I21" i="53"/>
  <c r="J21" i="53"/>
  <c r="J20" i="53"/>
  <c r="J16" i="53"/>
  <c r="J15" i="53"/>
  <c r="J14" i="53"/>
  <c r="J13" i="53"/>
  <c r="G21" i="53" l="1"/>
  <c r="F21" i="53"/>
  <c r="E21" i="53"/>
  <c r="J16" i="52" l="1"/>
  <c r="J14" i="52"/>
  <c r="J13" i="52"/>
  <c r="J20" i="52" l="1"/>
  <c r="J18" i="52"/>
  <c r="J15" i="52"/>
  <c r="I21" i="52" l="1"/>
  <c r="H21" i="52"/>
  <c r="G21" i="52"/>
  <c r="F21" i="52"/>
  <c r="E21" i="52"/>
  <c r="J17" i="52"/>
  <c r="J21" i="52" s="1"/>
  <c r="I21" i="51"/>
  <c r="H21" i="51"/>
  <c r="G21" i="51"/>
  <c r="F21" i="51"/>
  <c r="E21" i="51"/>
  <c r="J20" i="51"/>
  <c r="J19" i="51"/>
  <c r="J18" i="51"/>
  <c r="J17" i="51"/>
  <c r="J16" i="51"/>
  <c r="J15" i="51"/>
  <c r="J14" i="51"/>
  <c r="J13" i="51"/>
  <c r="J21" i="51" s="1"/>
  <c r="J22" i="52" l="1"/>
  <c r="J23" i="52" s="1"/>
  <c r="J22" i="51"/>
  <c r="J23" i="51" s="1"/>
  <c r="E21" i="50" l="1"/>
  <c r="J22" i="50" l="1"/>
  <c r="J23" i="50" s="1"/>
</calcChain>
</file>

<file path=xl/sharedStrings.xml><?xml version="1.0" encoding="utf-8"?>
<sst xmlns="http://schemas.openxmlformats.org/spreadsheetml/2006/main" count="692" uniqueCount="133">
  <si>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</si>
  <si>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</si>
  <si>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</si>
  <si>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</si>
  <si>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</si>
  <si>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</si>
  <si>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</si>
  <si>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</si>
  <si>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</si>
  <si>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</si>
  <si>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</si>
  <si>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</si>
  <si>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</si>
  <si>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</si>
  <si>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</si>
  <si>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</si>
  <si>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</si>
  <si>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SOMME A VERSER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</si>
  <si>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</si>
  <si>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</si>
  <si>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</si>
  <si>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</si>
  <si>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>Km 22 DOMICILE: LOT N° 460 / ÎLOT 45</t>
  </si>
  <si>
    <t xml:space="preserve">CENTRE D'IMPOSITION: </t>
  </si>
  <si>
    <t>SANOGO MOUSTAPHA</t>
  </si>
  <si>
    <t>55464649 -55557756</t>
  </si>
  <si>
    <t>07017332-45627176</t>
  </si>
  <si>
    <t>N'TCHO SOBE HERVE JEAN JACQUES</t>
  </si>
  <si>
    <t>09460826-74784828</t>
  </si>
  <si>
    <t>GOH BI IRIE FERNAND</t>
  </si>
  <si>
    <t>OUATTARA ALASSANE</t>
  </si>
  <si>
    <t>07948331-08170425</t>
  </si>
  <si>
    <t>DIOMANDE OUMAR</t>
  </si>
  <si>
    <t>07130347-84034241</t>
  </si>
  <si>
    <t>BABY BABA</t>
  </si>
  <si>
    <t>08978009</t>
  </si>
  <si>
    <t>COULIBALY PEH ZOUMANA</t>
  </si>
  <si>
    <t>YOMI JEANNE</t>
  </si>
  <si>
    <t>03742451-89677436</t>
  </si>
  <si>
    <t>09/01/19</t>
  </si>
  <si>
    <t>11/02/19</t>
  </si>
  <si>
    <t>20/01/19 OA</t>
  </si>
  <si>
    <t>15/02/19 OA</t>
  </si>
  <si>
    <t xml:space="preserve">OUATTARA </t>
  </si>
  <si>
    <t>15/02/19</t>
  </si>
  <si>
    <t>02+AV03/19</t>
  </si>
  <si>
    <t>ETAT DES ENCAISSEMENTS : MOIS DE FEVRIER  2019</t>
  </si>
  <si>
    <t>CCGIM</t>
  </si>
  <si>
    <t>ETAT DES ENCAISSEMENTS : MOIS DE MARS  2019</t>
  </si>
  <si>
    <t>ETAT DES ENCAISSEMENTS : MOIS DE JANVIER  2019</t>
  </si>
  <si>
    <t>19/02/19 TY</t>
  </si>
  <si>
    <t>OUATTARA</t>
  </si>
  <si>
    <t>26/02/19 OM</t>
  </si>
  <si>
    <t>16/03/19</t>
  </si>
  <si>
    <t xml:space="preserve">ESPECES </t>
  </si>
  <si>
    <t>TRAORE</t>
  </si>
  <si>
    <t>10/03/19</t>
  </si>
  <si>
    <t>ETAT DES ENCAISSEMENTS : MOIS D AVRIL  2019</t>
  </si>
  <si>
    <t>COULIBALY PEH ZOUMANA SESILIE FIN MARS 2019</t>
  </si>
  <si>
    <t>10/04/19</t>
  </si>
  <si>
    <t>10/04/20</t>
  </si>
  <si>
    <t>10/04/21</t>
  </si>
  <si>
    <t>10/04/22</t>
  </si>
  <si>
    <t>04/05/19</t>
  </si>
  <si>
    <t>TRAORE Y</t>
  </si>
  <si>
    <t>OUAT</t>
  </si>
  <si>
    <t>16/04/19</t>
  </si>
  <si>
    <t>REGULARISATION 03/2019 APPARTEMENT N°1</t>
  </si>
  <si>
    <t>ETAT DES ENCAISSEMENTS : MOIS DE MAI  2019</t>
  </si>
  <si>
    <t>10/05/19</t>
  </si>
  <si>
    <t>M.TRAORE</t>
  </si>
  <si>
    <t>ETAT DES ENCAISSEMENTS : MOIS DE JUIN  2019</t>
  </si>
  <si>
    <t>12/06/19</t>
  </si>
  <si>
    <t>ESPECES</t>
  </si>
  <si>
    <t>COMMISSION CCGIM MAI 2019</t>
  </si>
  <si>
    <t>PERCU PAR LE PROPRIETAIRE</t>
  </si>
  <si>
    <t>RESTE A VERSER LE 15/06/2019</t>
  </si>
  <si>
    <t>15/06/19</t>
  </si>
  <si>
    <t>10/06/19</t>
  </si>
  <si>
    <t>ETAT DES ENCAISSEMENTS : MOIS DE JUILLET  2019</t>
  </si>
  <si>
    <t>10/07/19</t>
  </si>
  <si>
    <t>M TY</t>
  </si>
  <si>
    <t>59578360-01683974</t>
  </si>
  <si>
    <t>26/06/19</t>
  </si>
  <si>
    <t xml:space="preserve"> M TY</t>
  </si>
  <si>
    <t>11/07/19</t>
  </si>
  <si>
    <t>MONTANT VERSE LE 16 AOUT 2019</t>
  </si>
  <si>
    <t>16/08/19</t>
  </si>
  <si>
    <t>10/08/19</t>
  </si>
  <si>
    <t>06+07/19M TY</t>
  </si>
  <si>
    <t>ETAT DES ENCAISSEMENTS : MOIS DE AOUT  2019</t>
  </si>
  <si>
    <t>ETAT DES ENCAISSEMENTS : MOIS DE SEPTEMBRE  2019</t>
  </si>
  <si>
    <t>10/09/19</t>
  </si>
  <si>
    <t>AV 09/19 TY</t>
  </si>
  <si>
    <t>CIRMA (BIRMA SALIF)</t>
  </si>
  <si>
    <t>22504588-07406846</t>
  </si>
  <si>
    <t>11/09/19</t>
  </si>
  <si>
    <t>CONTRATS  LOCATIFS 2 DEUX PIECES  N° 7 +8</t>
  </si>
  <si>
    <t>16/09/19</t>
  </si>
  <si>
    <t>ETAT DES ENCAISSEMENTS : MOIS D'OCTOBRE  2019</t>
  </si>
  <si>
    <t>CIRMA (BIRMA SALIF RAIS)</t>
  </si>
  <si>
    <t>AV 07+08/19 M TY</t>
  </si>
  <si>
    <t>CIRMA (ALLANGBA KOUAME)</t>
  </si>
  <si>
    <t>49308015-40116579</t>
  </si>
  <si>
    <t>ENCAISSE PAR M OUATTARA</t>
  </si>
  <si>
    <t>2 MOIS D'AVANCE + 2 MOIS DE CAUTION + 40 000 F POUR LE CCGIM VERSES A M OUATTARA 01/09/2019 (14/09/2019)</t>
  </si>
  <si>
    <t>10/01/19</t>
  </si>
  <si>
    <t>06/01/19</t>
  </si>
  <si>
    <t>14/10/19</t>
  </si>
  <si>
    <t>08/10/19</t>
  </si>
  <si>
    <t>24/09/19</t>
  </si>
  <si>
    <t>11/10/19</t>
  </si>
  <si>
    <t>21/09/19 ESP</t>
  </si>
  <si>
    <t>ENCAISSE PAR M TRAORE</t>
  </si>
  <si>
    <t>REGULARISATION: REVERSEMENT AVANCES 2 MOIS N°8</t>
  </si>
  <si>
    <t>ETAT DES ENCAISSEMENTS : MOIS D'OCTOBRE  2019 CORRIGE</t>
  </si>
  <si>
    <t xml:space="preserve">ETAT DES ENCAISSEMENTS : MOIS DE NOVEMBRE  2019 </t>
  </si>
  <si>
    <t>10/11/19</t>
  </si>
  <si>
    <t>25/11/19</t>
  </si>
  <si>
    <t>30/11/19</t>
  </si>
  <si>
    <t>19/11/19</t>
  </si>
  <si>
    <t>22504588-06139309</t>
  </si>
  <si>
    <t>COMMISSION CCGIM AVANCEE</t>
  </si>
  <si>
    <t>07/12/19</t>
  </si>
  <si>
    <t>Propriétaire</t>
  </si>
  <si>
    <t xml:space="preserve">ETAT DES ENCAISSEMENTS : MOIS DE DECEMBRE  2019 </t>
  </si>
  <si>
    <t>KONE YOUSSOUF AYMAR</t>
  </si>
  <si>
    <t>48713544-01104744</t>
  </si>
  <si>
    <t>10/12/19</t>
  </si>
  <si>
    <t>AV12/19+01/20</t>
  </si>
  <si>
    <t>11/12/19</t>
  </si>
  <si>
    <t>CAUTION 2 MOIS PAYES  80 000 F A M TRAORE YOUSSOUF LE 10/12/2019</t>
  </si>
  <si>
    <t>05/12/19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</si>
</sst>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164" fontId="10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14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4" fontId="0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64" fontId="0" fillId="0" borderId="0" xfId="0" applyNumberForma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Border="1" applyAlignment="1">
      <alignment horizontal="right"/>
    </xf>
    <xf numFmtId="164" fontId="3" fillId="0" borderId="0" xfId="0" applyNumberFormat="1" applyFont="1" applyBorder="1"/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" fillId="0" borderId="0" xfId="0" applyFont="1" applyFill="1" applyBorder="1"/>
    <xf numFmtId="49" fontId="1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K16" sqref="K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4.25" customHeight="1" x14ac:dyDescent="0.25">
      <c r="A2" s="1" t="s">
        <v>12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13.5" customHeight="1" x14ac:dyDescent="0.25">
      <c r="A3" s="1" t="s">
        <v>13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23.25" x14ac:dyDescent="0.25">
      <c r="A4" s="82" t="s">
        <v>49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18" t="s">
        <v>20</v>
      </c>
      <c r="E7" s="18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18"/>
      <c r="E8" s="18"/>
      <c r="F8" s="18"/>
      <c r="G8" s="18"/>
      <c r="H8" s="18"/>
      <c r="I8" s="18"/>
      <c r="J8" s="18"/>
      <c r="K8" s="19"/>
      <c r="L8" s="19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106</v>
      </c>
      <c r="L13" s="21"/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/>
      <c r="I14" s="4"/>
      <c r="J14" s="4">
        <f t="shared" ref="J14:J20" si="0">SUM(H14:I14)</f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107</v>
      </c>
      <c r="L15" s="21" t="s">
        <v>73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 t="shared" si="0"/>
        <v>30000</v>
      </c>
      <c r="K16" s="3" t="s">
        <v>106</v>
      </c>
      <c r="L16" s="21"/>
    </row>
    <row r="17" spans="1:12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/>
      <c r="G17" s="4"/>
      <c r="H17" s="4">
        <v>30000</v>
      </c>
      <c r="I17" s="4"/>
      <c r="J17" s="4">
        <f t="shared" si="0"/>
        <v>30000</v>
      </c>
      <c r="K17" s="3"/>
      <c r="L17" s="5"/>
    </row>
    <row r="18" spans="1:12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/>
      <c r="G18" s="4"/>
      <c r="H18" s="4">
        <v>35000</v>
      </c>
      <c r="I18" s="4"/>
      <c r="J18" s="4">
        <f t="shared" si="0"/>
        <v>35000</v>
      </c>
      <c r="K18" s="3"/>
      <c r="L18" s="22"/>
    </row>
    <row r="19" spans="1:12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>
        <v>30000</v>
      </c>
      <c r="I19" s="4"/>
      <c r="J19" s="4">
        <f t="shared" si="0"/>
        <v>30000</v>
      </c>
      <c r="K19" s="3"/>
      <c r="L19" s="22"/>
    </row>
    <row r="20" spans="1:12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 t="shared" si="0"/>
        <v>30000</v>
      </c>
      <c r="K20" s="3"/>
      <c r="L20" s="5"/>
    </row>
    <row r="21" spans="1:12" ht="21" customHeight="1" x14ac:dyDescent="0.25">
      <c r="A21" s="86" t="s">
        <v>6</v>
      </c>
      <c r="B21" s="86"/>
      <c r="C21" s="86"/>
      <c r="D21" s="86"/>
      <c r="E21" s="16">
        <f>SUM(E13:E20)</f>
        <v>260000</v>
      </c>
      <c r="F21" s="16">
        <f t="shared" ref="F21:J21" si="1">SUM(F13:F20)</f>
        <v>0</v>
      </c>
      <c r="G21" s="16">
        <f t="shared" si="1"/>
        <v>0</v>
      </c>
      <c r="H21" s="16">
        <f t="shared" si="1"/>
        <v>235000</v>
      </c>
      <c r="I21" s="16">
        <f t="shared" si="1"/>
        <v>0</v>
      </c>
      <c r="J21" s="16">
        <f t="shared" si="1"/>
        <v>235000</v>
      </c>
      <c r="K21" s="3"/>
      <c r="L21" s="14"/>
    </row>
    <row r="22" spans="1:12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-J21*0.1</f>
        <v>-23500</v>
      </c>
    </row>
    <row r="23" spans="1:12" ht="18.75" x14ac:dyDescent="0.3">
      <c r="A23" s="87" t="s">
        <v>17</v>
      </c>
      <c r="B23" s="87"/>
      <c r="C23" s="87"/>
      <c r="D23" s="87"/>
      <c r="E23" s="87"/>
      <c r="F23" s="87"/>
      <c r="G23" s="87"/>
      <c r="H23" s="87"/>
      <c r="I23" s="87"/>
      <c r="J23" s="15">
        <f>SUM(J21:J22)</f>
        <v>211500</v>
      </c>
    </row>
    <row r="24" spans="1:12" ht="9" customHeight="1" x14ac:dyDescent="0.25"/>
    <row r="25" spans="1:12" x14ac:dyDescent="0.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</row>
  </sheetData>
  <mergeCells count="11">
    <mergeCell ref="K11:L11"/>
    <mergeCell ref="A21:D21"/>
    <mergeCell ref="A22:I22"/>
    <mergeCell ref="A23:I23"/>
    <mergeCell ref="A25:L25"/>
    <mergeCell ref="A10:L10"/>
    <mergeCell ref="A4:L4"/>
    <mergeCell ref="C6:I6"/>
    <mergeCell ref="F7:L7"/>
    <mergeCell ref="A9:L9"/>
    <mergeCell ref="J6:L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H13" sqref="H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4.25" customHeight="1" x14ac:dyDescent="0.25">
      <c r="A2" s="1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ht="13.5" customHeight="1" x14ac:dyDescent="0.25">
      <c r="A3" s="1" t="s">
        <v>13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ht="23.25" x14ac:dyDescent="0.25">
      <c r="A4" s="82" t="s">
        <v>99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62" t="s">
        <v>20</v>
      </c>
      <c r="E7" s="62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62"/>
      <c r="E8" s="62"/>
      <c r="F8" s="62"/>
      <c r="G8" s="62"/>
      <c r="H8" s="62"/>
      <c r="I8" s="62"/>
      <c r="J8" s="62"/>
      <c r="K8" s="60"/>
      <c r="L8" s="60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108</v>
      </c>
      <c r="L13" s="21" t="s">
        <v>81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4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>
        <v>30000</v>
      </c>
      <c r="I16" s="4"/>
      <c r="J16" s="4">
        <f t="shared" si="0"/>
        <v>30000</v>
      </c>
      <c r="K16" s="3" t="s">
        <v>109</v>
      </c>
      <c r="L16" s="22" t="s">
        <v>73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>
        <v>30000</v>
      </c>
      <c r="I17" s="4">
        <v>30000</v>
      </c>
      <c r="J17" s="4">
        <f t="shared" si="0"/>
        <v>60000</v>
      </c>
      <c r="K17" s="3" t="s">
        <v>110</v>
      </c>
      <c r="L17" s="3" t="s">
        <v>81</v>
      </c>
      <c r="M17" s="89"/>
      <c r="N17" s="90"/>
      <c r="O17" s="90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95</v>
      </c>
      <c r="E18" s="4">
        <v>40000</v>
      </c>
      <c r="F18" s="4">
        <v>44000</v>
      </c>
      <c r="G18" s="4">
        <v>4000</v>
      </c>
      <c r="H18" s="4">
        <v>40000</v>
      </c>
      <c r="I18" s="4">
        <v>40000</v>
      </c>
      <c r="J18" s="4">
        <f t="shared" si="0"/>
        <v>80000</v>
      </c>
      <c r="K18" s="3" t="s">
        <v>111</v>
      </c>
      <c r="L18" s="22" t="s">
        <v>112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 t="s">
        <v>92</v>
      </c>
      <c r="L19" s="26" t="s">
        <v>93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111</v>
      </c>
      <c r="L20" s="21" t="s">
        <v>73</v>
      </c>
    </row>
    <row r="21" spans="1:15" ht="21" customHeight="1" x14ac:dyDescent="0.25">
      <c r="A21" s="86" t="s">
        <v>6</v>
      </c>
      <c r="B21" s="86"/>
      <c r="C21" s="86"/>
      <c r="D21" s="86"/>
      <c r="E21" s="16">
        <f>SUM(E13:E20)</f>
        <v>250000</v>
      </c>
      <c r="F21" s="16">
        <f t="shared" ref="F21:J21" si="1">SUM(F13:F20)</f>
        <v>344000</v>
      </c>
      <c r="G21" s="16">
        <f t="shared" si="1"/>
        <v>47000</v>
      </c>
      <c r="H21" s="16">
        <f t="shared" si="1"/>
        <v>210000</v>
      </c>
      <c r="I21" s="16">
        <f t="shared" si="1"/>
        <v>70000</v>
      </c>
      <c r="J21" s="16">
        <f t="shared" si="1"/>
        <v>280000</v>
      </c>
      <c r="K21" s="3" t="s">
        <v>108</v>
      </c>
      <c r="L21" s="61" t="s">
        <v>47</v>
      </c>
    </row>
    <row r="22" spans="1:15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-0.1*J21</f>
        <v>-28000</v>
      </c>
    </row>
    <row r="23" spans="1:15" ht="21" customHeight="1" x14ac:dyDescent="0.3">
      <c r="A23" s="91" t="s">
        <v>113</v>
      </c>
      <c r="B23" s="92"/>
      <c r="C23" s="92"/>
      <c r="D23" s="92"/>
      <c r="E23" s="92"/>
      <c r="F23" s="92"/>
      <c r="G23" s="92"/>
      <c r="H23" s="92"/>
      <c r="I23" s="93"/>
      <c r="J23" s="15">
        <v>-90000</v>
      </c>
    </row>
    <row r="24" spans="1:15" ht="21" customHeight="1" x14ac:dyDescent="0.3">
      <c r="A24" s="91" t="s">
        <v>114</v>
      </c>
      <c r="B24" s="92"/>
      <c r="C24" s="92"/>
      <c r="D24" s="92"/>
      <c r="E24" s="92"/>
      <c r="F24" s="92"/>
      <c r="G24" s="92"/>
      <c r="H24" s="92"/>
      <c r="I24" s="93"/>
      <c r="J24" s="15">
        <v>80000</v>
      </c>
    </row>
    <row r="25" spans="1:15" ht="19.5" customHeight="1" x14ac:dyDescent="0.3">
      <c r="A25" s="87" t="s">
        <v>17</v>
      </c>
      <c r="B25" s="87"/>
      <c r="C25" s="87"/>
      <c r="D25" s="87"/>
      <c r="E25" s="87"/>
      <c r="F25" s="87"/>
      <c r="G25" s="87"/>
      <c r="H25" s="87"/>
      <c r="I25" s="87"/>
      <c r="J25" s="43">
        <f>SUM(J21:J24)</f>
        <v>242000</v>
      </c>
    </row>
    <row r="26" spans="1:15" x14ac:dyDescent="0.25">
      <c r="A26" s="88" t="s">
        <v>58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</row>
    <row r="27" spans="1:15" x14ac:dyDescent="0.25">
      <c r="D27" s="33"/>
    </row>
    <row r="28" spans="1:15" x14ac:dyDescent="0.25">
      <c r="E28" s="33"/>
    </row>
  </sheetData>
  <mergeCells count="14">
    <mergeCell ref="A26:L26"/>
    <mergeCell ref="K11:L11"/>
    <mergeCell ref="M17:O17"/>
    <mergeCell ref="A21:D21"/>
    <mergeCell ref="A22:I22"/>
    <mergeCell ref="A25:I25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J26" sqref="J2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4.25" customHeight="1" x14ac:dyDescent="0.25">
      <c r="A2" s="1" t="s">
        <v>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ht="13.5" customHeight="1" x14ac:dyDescent="0.25">
      <c r="A3" s="1" t="s">
        <v>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ht="23.25" x14ac:dyDescent="0.25">
      <c r="A4" s="82" t="s">
        <v>115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67" t="s">
        <v>20</v>
      </c>
      <c r="E7" s="67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67"/>
      <c r="E8" s="67"/>
      <c r="F8" s="67"/>
      <c r="G8" s="67"/>
      <c r="H8" s="67"/>
      <c r="I8" s="67"/>
      <c r="J8" s="67"/>
      <c r="K8" s="65"/>
      <c r="L8" s="65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108</v>
      </c>
      <c r="L13" s="21" t="s">
        <v>81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4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>
        <v>30000</v>
      </c>
      <c r="I16" s="4"/>
      <c r="J16" s="4">
        <f t="shared" si="0"/>
        <v>30000</v>
      </c>
      <c r="K16" s="3" t="s">
        <v>109</v>
      </c>
      <c r="L16" s="22" t="s">
        <v>73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>
        <v>30000</v>
      </c>
      <c r="I17" s="4">
        <v>30000</v>
      </c>
      <c r="J17" s="4">
        <f t="shared" si="0"/>
        <v>60000</v>
      </c>
      <c r="K17" s="3" t="s">
        <v>110</v>
      </c>
      <c r="L17" s="3" t="s">
        <v>81</v>
      </c>
      <c r="M17" s="89"/>
      <c r="N17" s="90"/>
      <c r="O17" s="90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95</v>
      </c>
      <c r="E18" s="4">
        <v>40000</v>
      </c>
      <c r="F18" s="4">
        <v>44000</v>
      </c>
      <c r="G18" s="4">
        <v>4000</v>
      </c>
      <c r="H18" s="4">
        <v>40000</v>
      </c>
      <c r="I18" s="4">
        <v>40000</v>
      </c>
      <c r="J18" s="4">
        <f t="shared" si="0"/>
        <v>80000</v>
      </c>
      <c r="K18" s="3" t="s">
        <v>111</v>
      </c>
      <c r="L18" s="22" t="s">
        <v>112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 t="s">
        <v>92</v>
      </c>
      <c r="L19" s="26" t="s">
        <v>93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111</v>
      </c>
      <c r="L20" s="21" t="s">
        <v>73</v>
      </c>
    </row>
    <row r="21" spans="1:15" ht="21" customHeight="1" x14ac:dyDescent="0.25">
      <c r="A21" s="86" t="s">
        <v>6</v>
      </c>
      <c r="B21" s="86"/>
      <c r="C21" s="86"/>
      <c r="D21" s="86"/>
      <c r="E21" s="16">
        <f>SUM(E13:E20)</f>
        <v>250000</v>
      </c>
      <c r="F21" s="16">
        <f t="shared" ref="F21:J21" si="1">SUM(F13:F20)</f>
        <v>344000</v>
      </c>
      <c r="G21" s="16">
        <f t="shared" si="1"/>
        <v>47000</v>
      </c>
      <c r="H21" s="16">
        <f t="shared" si="1"/>
        <v>210000</v>
      </c>
      <c r="I21" s="16">
        <f t="shared" si="1"/>
        <v>70000</v>
      </c>
      <c r="J21" s="16">
        <f t="shared" si="1"/>
        <v>280000</v>
      </c>
      <c r="K21" s="3" t="s">
        <v>108</v>
      </c>
      <c r="L21" s="66" t="s">
        <v>47</v>
      </c>
    </row>
    <row r="22" spans="1:15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-0.1*J21</f>
        <v>-28000</v>
      </c>
    </row>
    <row r="23" spans="1:15" ht="21" customHeight="1" x14ac:dyDescent="0.3">
      <c r="A23" s="91" t="s">
        <v>113</v>
      </c>
      <c r="B23" s="92"/>
      <c r="C23" s="92"/>
      <c r="D23" s="92"/>
      <c r="E23" s="92"/>
      <c r="F23" s="92"/>
      <c r="G23" s="92"/>
      <c r="H23" s="92"/>
      <c r="I23" s="93"/>
      <c r="J23" s="15">
        <v>-140000</v>
      </c>
    </row>
    <row r="24" spans="1:15" ht="21" customHeight="1" x14ac:dyDescent="0.3">
      <c r="A24" s="91" t="s">
        <v>114</v>
      </c>
      <c r="B24" s="92"/>
      <c r="C24" s="92"/>
      <c r="D24" s="92"/>
      <c r="E24" s="92"/>
      <c r="F24" s="92"/>
      <c r="G24" s="92"/>
      <c r="H24" s="92"/>
      <c r="I24" s="93"/>
      <c r="J24" s="15">
        <v>80000</v>
      </c>
    </row>
    <row r="25" spans="1:15" ht="19.5" customHeight="1" x14ac:dyDescent="0.3">
      <c r="A25" s="87" t="s">
        <v>17</v>
      </c>
      <c r="B25" s="87"/>
      <c r="C25" s="87"/>
      <c r="D25" s="87"/>
      <c r="E25" s="87"/>
      <c r="F25" s="87"/>
      <c r="G25" s="87"/>
      <c r="H25" s="87"/>
      <c r="I25" s="87"/>
      <c r="J25" s="43">
        <f>SUM(J21:J24)</f>
        <v>192000</v>
      </c>
    </row>
    <row r="26" spans="1:15" ht="19.5" customHeight="1" x14ac:dyDescent="0.3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5" x14ac:dyDescent="0.25">
      <c r="A27" s="88" t="s">
        <v>58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</row>
    <row r="28" spans="1:15" x14ac:dyDescent="0.25">
      <c r="D28" s="33"/>
    </row>
    <row r="29" spans="1:15" x14ac:dyDescent="0.25">
      <c r="E29" s="33"/>
    </row>
  </sheetData>
  <mergeCells count="14">
    <mergeCell ref="A25:I25"/>
    <mergeCell ref="A27:L27"/>
    <mergeCell ref="K11:L11"/>
    <mergeCell ref="M17:O17"/>
    <mergeCell ref="A21:D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F18" sqref="F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4.25" customHeight="1" x14ac:dyDescent="0.25">
      <c r="A2" s="1" t="s">
        <v>12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3.5" customHeight="1" x14ac:dyDescent="0.25">
      <c r="A3" s="1" t="s">
        <v>13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23.25" x14ac:dyDescent="0.25">
      <c r="A4" s="82" t="s">
        <v>116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73" t="s">
        <v>20</v>
      </c>
      <c r="E7" s="73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73"/>
      <c r="E8" s="73"/>
      <c r="F8" s="73"/>
      <c r="G8" s="73"/>
      <c r="H8" s="73"/>
      <c r="I8" s="73"/>
      <c r="J8" s="73"/>
      <c r="K8" s="71"/>
      <c r="L8" s="71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65000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118</v>
      </c>
      <c r="L13" s="21" t="s">
        <v>124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119</v>
      </c>
      <c r="L15" s="21" t="s">
        <v>124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/>
      <c r="I16" s="4"/>
      <c r="J16" s="4">
        <f t="shared" si="0"/>
        <v>0</v>
      </c>
      <c r="K16" s="3"/>
      <c r="L16" s="22"/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/>
      <c r="I17" s="4"/>
      <c r="J17" s="4"/>
      <c r="K17" s="3"/>
      <c r="L17" s="3"/>
      <c r="M17" s="89"/>
      <c r="N17" s="90"/>
      <c r="O17" s="90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121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120</v>
      </c>
      <c r="L18" s="21" t="s">
        <v>73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/>
      <c r="L19" s="26"/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117</v>
      </c>
      <c r="L20" s="21" t="s">
        <v>73</v>
      </c>
    </row>
    <row r="21" spans="1:15" ht="21" customHeight="1" x14ac:dyDescent="0.25">
      <c r="A21" s="86" t="s">
        <v>6</v>
      </c>
      <c r="B21" s="86"/>
      <c r="C21" s="86"/>
      <c r="D21" s="86"/>
      <c r="E21" s="16">
        <f>SUM(E13:E20)</f>
        <v>250000</v>
      </c>
      <c r="F21" s="16">
        <f t="shared" ref="F21:J21" si="1">SUM(F13:F20)</f>
        <v>305000</v>
      </c>
      <c r="G21" s="16">
        <f t="shared" si="1"/>
        <v>47000</v>
      </c>
      <c r="H21" s="16">
        <f t="shared" si="1"/>
        <v>150000</v>
      </c>
      <c r="I21" s="16">
        <f t="shared" si="1"/>
        <v>0</v>
      </c>
      <c r="J21" s="16">
        <f t="shared" si="1"/>
        <v>150000</v>
      </c>
      <c r="K21" s="3" t="s">
        <v>123</v>
      </c>
      <c r="L21" s="72"/>
    </row>
    <row r="22" spans="1:15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-0.1*J21</f>
        <v>-15000</v>
      </c>
    </row>
    <row r="23" spans="1:15" ht="21" customHeight="1" x14ac:dyDescent="0.3">
      <c r="A23" s="91" t="s">
        <v>113</v>
      </c>
      <c r="B23" s="92"/>
      <c r="C23" s="92"/>
      <c r="D23" s="92"/>
      <c r="E23" s="92"/>
      <c r="F23" s="92"/>
      <c r="G23" s="92"/>
      <c r="H23" s="92"/>
      <c r="I23" s="93"/>
      <c r="J23" s="15">
        <f>-(J13+J15)</f>
        <v>-80000</v>
      </c>
    </row>
    <row r="24" spans="1:15" ht="21" customHeight="1" x14ac:dyDescent="0.3">
      <c r="A24" s="91" t="s">
        <v>122</v>
      </c>
      <c r="B24" s="92"/>
      <c r="C24" s="92"/>
      <c r="D24" s="92"/>
      <c r="E24" s="92"/>
      <c r="F24" s="92"/>
      <c r="G24" s="92"/>
      <c r="H24" s="92"/>
      <c r="I24" s="93"/>
      <c r="J24" s="15">
        <v>8000</v>
      </c>
    </row>
    <row r="25" spans="1:15" ht="19.5" customHeight="1" x14ac:dyDescent="0.3">
      <c r="A25" s="87" t="s">
        <v>17</v>
      </c>
      <c r="B25" s="87"/>
      <c r="C25" s="87"/>
      <c r="D25" s="87"/>
      <c r="E25" s="87"/>
      <c r="F25" s="87"/>
      <c r="G25" s="87"/>
      <c r="H25" s="87"/>
      <c r="I25" s="87"/>
      <c r="J25" s="43">
        <f>SUM(J21:J24)</f>
        <v>63000</v>
      </c>
    </row>
    <row r="26" spans="1:15" ht="19.5" customHeight="1" x14ac:dyDescent="0.3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5" x14ac:dyDescent="0.25">
      <c r="A27" s="88" t="s">
        <v>58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</row>
    <row r="28" spans="1:15" x14ac:dyDescent="0.25">
      <c r="D28" s="33"/>
    </row>
    <row r="29" spans="1:15" x14ac:dyDescent="0.25">
      <c r="E29" s="33"/>
    </row>
  </sheetData>
  <mergeCells count="14">
    <mergeCell ref="A25:I25"/>
    <mergeCell ref="A27:L27"/>
    <mergeCell ref="K11:L11"/>
    <mergeCell ref="M17:O17"/>
    <mergeCell ref="A21:D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F18" sqref="F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14.25" customHeight="1" x14ac:dyDescent="0.25">
      <c r="A2" s="1" t="s">
        <v>12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2" ht="13.5" customHeight="1" x14ac:dyDescent="0.25">
      <c r="A3" s="1" t="s">
        <v>13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12" ht="23.25" x14ac:dyDescent="0.25">
      <c r="A4" s="82" t="s">
        <v>125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A5" s="79"/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77" t="s">
        <v>20</v>
      </c>
      <c r="E7" s="77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77"/>
      <c r="E8" s="77"/>
      <c r="F8" s="77"/>
      <c r="G8" s="77"/>
      <c r="H8" s="77"/>
      <c r="I8" s="77"/>
      <c r="J8" s="77"/>
      <c r="K8" s="75"/>
      <c r="L8" s="75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65000</v>
      </c>
      <c r="G13" s="4">
        <v>10000</v>
      </c>
      <c r="H13" s="4">
        <v>50000</v>
      </c>
      <c r="I13" s="4"/>
      <c r="J13" s="4">
        <f>SUM(H13:I13)</f>
        <v>50000</v>
      </c>
      <c r="K13" s="3"/>
      <c r="L13" s="21"/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/>
      <c r="I15" s="4"/>
      <c r="J15" s="4"/>
      <c r="K15" s="3"/>
      <c r="L15" s="21"/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66000</v>
      </c>
      <c r="G16" s="4">
        <v>6000</v>
      </c>
      <c r="H16" s="4"/>
      <c r="I16" s="4"/>
      <c r="J16" s="4"/>
      <c r="K16" s="3"/>
      <c r="L16" s="22"/>
    </row>
    <row r="17" spans="1:15" ht="20.25" customHeight="1" x14ac:dyDescent="0.25">
      <c r="A17" s="5">
        <v>4</v>
      </c>
      <c r="B17" s="11" t="s">
        <v>126</v>
      </c>
      <c r="C17" s="12">
        <v>6</v>
      </c>
      <c r="D17" s="6" t="s">
        <v>127</v>
      </c>
      <c r="E17" s="4">
        <v>40000</v>
      </c>
      <c r="F17" s="4"/>
      <c r="G17" s="4"/>
      <c r="H17" s="4">
        <v>40000</v>
      </c>
      <c r="I17" s="4">
        <v>40000</v>
      </c>
      <c r="J17" s="4">
        <f t="shared" ref="J17:J20" si="0">SUM(H17:I17)</f>
        <v>80000</v>
      </c>
      <c r="K17" s="3" t="s">
        <v>128</v>
      </c>
      <c r="L17" s="80" t="s">
        <v>129</v>
      </c>
      <c r="M17" s="89"/>
      <c r="N17" s="90"/>
      <c r="O17" s="90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121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132</v>
      </c>
      <c r="L18" s="21" t="s">
        <v>73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>
        <v>44000</v>
      </c>
      <c r="G19" s="4">
        <v>4000</v>
      </c>
      <c r="H19" s="4">
        <v>40000</v>
      </c>
      <c r="I19" s="4">
        <v>40000</v>
      </c>
      <c r="J19" s="4">
        <f t="shared" si="0"/>
        <v>80000</v>
      </c>
      <c r="K19" s="3" t="s">
        <v>132</v>
      </c>
      <c r="L19" s="26" t="s">
        <v>73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128</v>
      </c>
      <c r="L20" s="21" t="s">
        <v>73</v>
      </c>
    </row>
    <row r="21" spans="1:15" ht="21" customHeight="1" x14ac:dyDescent="0.25">
      <c r="A21" s="86" t="s">
        <v>6</v>
      </c>
      <c r="B21" s="86"/>
      <c r="C21" s="86"/>
      <c r="D21" s="86"/>
      <c r="E21" s="16">
        <f>SUM(E13:E20)</f>
        <v>260000</v>
      </c>
      <c r="F21" s="16">
        <f t="shared" ref="F21:J21" si="1">SUM(F13:F20)</f>
        <v>175000</v>
      </c>
      <c r="G21" s="16">
        <f t="shared" si="1"/>
        <v>27000</v>
      </c>
      <c r="H21" s="16">
        <f t="shared" si="1"/>
        <v>200000</v>
      </c>
      <c r="I21" s="16">
        <f t="shared" si="1"/>
        <v>80000</v>
      </c>
      <c r="J21" s="16">
        <f t="shared" si="1"/>
        <v>280000</v>
      </c>
      <c r="K21" s="3" t="s">
        <v>130</v>
      </c>
      <c r="L21" s="76" t="s">
        <v>47</v>
      </c>
    </row>
    <row r="22" spans="1:15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-J21*0.1</f>
        <v>-28000</v>
      </c>
    </row>
    <row r="23" spans="1:15" ht="21" customHeight="1" x14ac:dyDescent="0.3">
      <c r="A23" s="87" t="s">
        <v>17</v>
      </c>
      <c r="B23" s="87"/>
      <c r="C23" s="87"/>
      <c r="D23" s="87"/>
      <c r="E23" s="87"/>
      <c r="F23" s="87"/>
      <c r="G23" s="87"/>
      <c r="H23" s="87"/>
      <c r="I23" s="87"/>
      <c r="J23" s="15">
        <f>SUM(J21:J22)</f>
        <v>252000</v>
      </c>
    </row>
    <row r="24" spans="1:15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5" ht="15.75" x14ac:dyDescent="0.25">
      <c r="A25" s="5">
        <v>4</v>
      </c>
      <c r="B25" s="11" t="s">
        <v>126</v>
      </c>
      <c r="C25" s="12">
        <v>6</v>
      </c>
      <c r="D25" s="6" t="s">
        <v>127</v>
      </c>
      <c r="E25" s="4">
        <v>40000</v>
      </c>
      <c r="F25" s="4"/>
      <c r="G25" s="4"/>
      <c r="H25" s="4">
        <v>40000</v>
      </c>
      <c r="I25" s="4">
        <v>40000</v>
      </c>
      <c r="J25" s="4">
        <f t="shared" ref="J25" si="2">SUM(H25:I25)</f>
        <v>80000</v>
      </c>
      <c r="K25" s="3" t="s">
        <v>128</v>
      </c>
      <c r="L25" s="80" t="s">
        <v>129</v>
      </c>
    </row>
    <row r="26" spans="1:15" x14ac:dyDescent="0.25">
      <c r="A26" s="96" t="s">
        <v>131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</sheetData>
  <mergeCells count="12">
    <mergeCell ref="M17:O17"/>
    <mergeCell ref="A21:D21"/>
    <mergeCell ref="A22:I22"/>
    <mergeCell ref="A23:I23"/>
    <mergeCell ref="A10:L10"/>
    <mergeCell ref="A26:L26"/>
    <mergeCell ref="A4:L4"/>
    <mergeCell ref="C6:I6"/>
    <mergeCell ref="J6:L6"/>
    <mergeCell ref="F7:L7"/>
    <mergeCell ref="A9:L9"/>
    <mergeCell ref="K11:L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17" sqref="G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82" t="s">
        <v>46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24" t="s">
        <v>20</v>
      </c>
      <c r="E7" s="24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24"/>
      <c r="E8" s="24"/>
      <c r="F8" s="24"/>
      <c r="G8" s="24"/>
      <c r="H8" s="24"/>
      <c r="I8" s="24"/>
      <c r="J8" s="24"/>
      <c r="K8" s="23"/>
      <c r="L8" s="23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40</v>
      </c>
      <c r="L13" s="21">
        <v>43511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>
        <v>25000</v>
      </c>
      <c r="I14" s="4">
        <v>25000</v>
      </c>
      <c r="J14" s="4">
        <f t="shared" ref="J14:J20" si="0">SUM(H14:I14)</f>
        <v>50000</v>
      </c>
      <c r="K14" s="3" t="s">
        <v>40</v>
      </c>
      <c r="L14" s="21">
        <v>43511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40</v>
      </c>
      <c r="L15" s="21">
        <v>43511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>
        <v>30000</v>
      </c>
      <c r="J16" s="4">
        <f t="shared" si="0"/>
        <v>60000</v>
      </c>
      <c r="K16" s="3" t="s">
        <v>40</v>
      </c>
      <c r="L16" s="21" t="s">
        <v>45</v>
      </c>
    </row>
    <row r="17" spans="1:12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30000</v>
      </c>
      <c r="G17" s="4">
        <v>3000</v>
      </c>
      <c r="H17" s="4"/>
      <c r="I17" s="4"/>
      <c r="J17" s="4">
        <f t="shared" si="0"/>
        <v>0</v>
      </c>
      <c r="K17" s="3"/>
      <c r="L17" s="5"/>
    </row>
    <row r="18" spans="1:12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>
        <v>38500</v>
      </c>
      <c r="G18" s="4">
        <v>3500</v>
      </c>
      <c r="H18" s="4"/>
      <c r="I18" s="4">
        <v>35000</v>
      </c>
      <c r="J18" s="4">
        <f t="shared" si="0"/>
        <v>35000</v>
      </c>
      <c r="K18" s="3"/>
      <c r="L18" s="22" t="s">
        <v>41</v>
      </c>
    </row>
    <row r="19" spans="1:12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>
        <v>30000</v>
      </c>
      <c r="I19" s="4"/>
      <c r="J19" s="4">
        <f t="shared" si="0"/>
        <v>30000</v>
      </c>
      <c r="K19" s="3" t="s">
        <v>40</v>
      </c>
      <c r="L19" s="22" t="s">
        <v>42</v>
      </c>
    </row>
    <row r="20" spans="1:12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 t="shared" si="0"/>
        <v>30000</v>
      </c>
      <c r="K20" s="3" t="s">
        <v>39</v>
      </c>
      <c r="L20" s="5" t="s">
        <v>43</v>
      </c>
    </row>
    <row r="21" spans="1:12" ht="21" customHeight="1" x14ac:dyDescent="0.25">
      <c r="A21" s="86" t="s">
        <v>6</v>
      </c>
      <c r="B21" s="86"/>
      <c r="C21" s="86"/>
      <c r="D21" s="86"/>
      <c r="E21" s="16">
        <f>SUM(E13:E20)</f>
        <v>260000</v>
      </c>
      <c r="F21" s="16">
        <f t="shared" ref="F21:J21" si="1">SUM(F13:F20)</f>
        <v>68500</v>
      </c>
      <c r="G21" s="16">
        <f t="shared" si="1"/>
        <v>6500</v>
      </c>
      <c r="H21" s="16">
        <f t="shared" si="1"/>
        <v>195000</v>
      </c>
      <c r="I21" s="16">
        <f t="shared" si="1"/>
        <v>90000</v>
      </c>
      <c r="J21" s="16">
        <f t="shared" si="1"/>
        <v>285000</v>
      </c>
      <c r="K21" s="3" t="s">
        <v>44</v>
      </c>
      <c r="L21" s="14" t="s">
        <v>47</v>
      </c>
    </row>
    <row r="22" spans="1:12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-J21*0.1</f>
        <v>-28500</v>
      </c>
    </row>
    <row r="23" spans="1:12" ht="18.75" x14ac:dyDescent="0.3">
      <c r="A23" s="87" t="s">
        <v>17</v>
      </c>
      <c r="B23" s="87"/>
      <c r="C23" s="87"/>
      <c r="D23" s="87"/>
      <c r="E23" s="87"/>
      <c r="F23" s="87"/>
      <c r="G23" s="87"/>
      <c r="H23" s="87"/>
      <c r="I23" s="87"/>
      <c r="J23" s="15">
        <f>SUM(J21:J22)</f>
        <v>256500</v>
      </c>
    </row>
    <row r="24" spans="1:12" ht="9" customHeight="1" x14ac:dyDescent="0.25"/>
    <row r="25" spans="1:12" x14ac:dyDescent="0.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</row>
  </sheetData>
  <mergeCells count="11">
    <mergeCell ref="K11:L11"/>
    <mergeCell ref="A21:D21"/>
    <mergeCell ref="A22:I22"/>
    <mergeCell ref="A23:I23"/>
    <mergeCell ref="A25:L25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82" t="s">
        <v>48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24" t="s">
        <v>20</v>
      </c>
      <c r="E7" s="24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24"/>
      <c r="E8" s="24"/>
      <c r="F8" s="24"/>
      <c r="G8" s="24"/>
      <c r="H8" s="24"/>
      <c r="I8" s="24"/>
      <c r="J8" s="24"/>
      <c r="K8" s="23"/>
      <c r="L8" s="23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30000</v>
      </c>
      <c r="I13" s="4"/>
      <c r="J13" s="4">
        <f>SUM(H13:I13)</f>
        <v>30000</v>
      </c>
      <c r="K13" s="3" t="s">
        <v>56</v>
      </c>
      <c r="L13" s="21" t="s">
        <v>51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>
        <v>25000</v>
      </c>
      <c r="I14" s="4"/>
      <c r="J14" s="4">
        <f>SUM(H14:I14)</f>
        <v>25000</v>
      </c>
      <c r="K14" s="3" t="s">
        <v>53</v>
      </c>
      <c r="L14" s="21" t="s">
        <v>54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>SUM(H15:I15)</f>
        <v>30000</v>
      </c>
      <c r="K15" s="3" t="s">
        <v>56</v>
      </c>
      <c r="L15" s="26" t="s">
        <v>51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>SUM(H16:I16)</f>
        <v>30000</v>
      </c>
      <c r="K16" s="3" t="s">
        <v>56</v>
      </c>
      <c r="L16" s="21" t="s">
        <v>55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66000</v>
      </c>
      <c r="G17" s="4">
        <v>6000</v>
      </c>
      <c r="H17" s="4"/>
      <c r="I17" s="4">
        <v>30000</v>
      </c>
      <c r="J17" s="4">
        <f t="shared" ref="J17" si="0">SUM(H17:I17)</f>
        <v>30000</v>
      </c>
      <c r="K17" s="3"/>
      <c r="L17" s="26" t="s">
        <v>50</v>
      </c>
      <c r="M17" s="89"/>
      <c r="N17" s="90"/>
      <c r="O17" s="90"/>
    </row>
    <row r="18" spans="1:15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>
        <v>38500</v>
      </c>
      <c r="G18" s="4">
        <v>3500</v>
      </c>
      <c r="H18" s="4"/>
      <c r="I18" s="4">
        <v>35000</v>
      </c>
      <c r="J18" s="4">
        <f>SUM(I18)</f>
        <v>35000</v>
      </c>
      <c r="K18" s="3"/>
      <c r="L18" s="22" t="s">
        <v>52</v>
      </c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>SUM(H20:I20)</f>
        <v>30000</v>
      </c>
      <c r="K20" s="3" t="s">
        <v>56</v>
      </c>
      <c r="L20" s="22" t="s">
        <v>43</v>
      </c>
    </row>
    <row r="21" spans="1:15" ht="21" customHeight="1" x14ac:dyDescent="0.25">
      <c r="A21" s="86" t="s">
        <v>6</v>
      </c>
      <c r="B21" s="86"/>
      <c r="C21" s="86"/>
      <c r="D21" s="86"/>
      <c r="E21" s="16">
        <f>SUM(E13:E20)</f>
        <v>260000</v>
      </c>
      <c r="F21" s="16">
        <f t="shared" ref="F21:J21" si="1">SUM(F13:F20)</f>
        <v>104500</v>
      </c>
      <c r="G21" s="16">
        <f t="shared" si="1"/>
        <v>9500</v>
      </c>
      <c r="H21" s="16">
        <f t="shared" si="1"/>
        <v>145000</v>
      </c>
      <c r="I21" s="16">
        <f t="shared" si="1"/>
        <v>65000</v>
      </c>
      <c r="J21" s="16">
        <f t="shared" si="1"/>
        <v>210000</v>
      </c>
      <c r="K21" s="3"/>
      <c r="L21" s="14"/>
    </row>
    <row r="22" spans="1:15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-J21*0.1</f>
        <v>-21000</v>
      </c>
    </row>
    <row r="23" spans="1:15" ht="18.75" x14ac:dyDescent="0.3">
      <c r="A23" s="87" t="s">
        <v>17</v>
      </c>
      <c r="B23" s="87"/>
      <c r="C23" s="87"/>
      <c r="D23" s="87"/>
      <c r="E23" s="87"/>
      <c r="F23" s="87"/>
      <c r="G23" s="87"/>
      <c r="H23" s="87"/>
      <c r="I23" s="87"/>
      <c r="J23" s="15">
        <f>SUM(J21:J22)</f>
        <v>189000</v>
      </c>
    </row>
    <row r="24" spans="1:15" ht="9" customHeight="1" x14ac:dyDescent="0.25"/>
    <row r="25" spans="1:15" x14ac:dyDescent="0.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</row>
  </sheetData>
  <mergeCells count="12">
    <mergeCell ref="A23:I23"/>
    <mergeCell ref="A25:L25"/>
    <mergeCell ref="M17:O17"/>
    <mergeCell ref="A4:L4"/>
    <mergeCell ref="C6:I6"/>
    <mergeCell ref="J6:L6"/>
    <mergeCell ref="F7:L7"/>
    <mergeCell ref="A9:L9"/>
    <mergeCell ref="A10:L10"/>
    <mergeCell ref="K11:L11"/>
    <mergeCell ref="A21:D21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J25" sqref="J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1" t="s">
        <v>12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13.5" customHeight="1" x14ac:dyDescent="0.25">
      <c r="A3" s="1" t="s">
        <v>13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23.25" x14ac:dyDescent="0.25">
      <c r="A4" s="82" t="s">
        <v>57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28" t="s">
        <v>20</v>
      </c>
      <c r="E7" s="28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28"/>
      <c r="E8" s="28"/>
      <c r="F8" s="28"/>
      <c r="G8" s="28"/>
      <c r="H8" s="28"/>
      <c r="I8" s="28"/>
      <c r="J8" s="28"/>
      <c r="K8" s="27"/>
      <c r="L8" s="27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59</v>
      </c>
      <c r="L13" s="21" t="s">
        <v>51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>
        <v>25000</v>
      </c>
      <c r="I14" s="4"/>
      <c r="J14" s="4">
        <f>SUM(H14:I14)</f>
        <v>25000</v>
      </c>
      <c r="K14" s="3" t="s">
        <v>60</v>
      </c>
      <c r="L14" s="21" t="s">
        <v>51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>SUM(H15:I15)</f>
        <v>30000</v>
      </c>
      <c r="K15" s="3" t="s">
        <v>61</v>
      </c>
      <c r="L15" s="21" t="s">
        <v>51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>SUM(H16:I16)</f>
        <v>30000</v>
      </c>
      <c r="K16" s="3" t="s">
        <v>62</v>
      </c>
      <c r="L16" s="21" t="s">
        <v>51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66000</v>
      </c>
      <c r="G17" s="4">
        <v>12000</v>
      </c>
      <c r="H17" s="4"/>
      <c r="I17" s="4"/>
      <c r="J17" s="4"/>
      <c r="K17" s="3"/>
      <c r="L17" s="26"/>
      <c r="M17" s="89"/>
      <c r="N17" s="90"/>
      <c r="O17" s="90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33000</v>
      </c>
      <c r="G19" s="4">
        <v>3000</v>
      </c>
      <c r="H19" s="4">
        <v>30000</v>
      </c>
      <c r="I19" s="4"/>
      <c r="J19" s="4">
        <v>30000</v>
      </c>
      <c r="K19" s="3" t="s">
        <v>63</v>
      </c>
      <c r="L19" s="22" t="s">
        <v>64</v>
      </c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>SUM(H20:I20)</f>
        <v>30000</v>
      </c>
      <c r="K20" s="3" t="s">
        <v>59</v>
      </c>
      <c r="L20" s="22" t="s">
        <v>65</v>
      </c>
    </row>
    <row r="21" spans="1:15" ht="21" customHeight="1" x14ac:dyDescent="0.25">
      <c r="A21" s="86" t="s">
        <v>6</v>
      </c>
      <c r="B21" s="86"/>
      <c r="C21" s="86"/>
      <c r="D21" s="86"/>
      <c r="E21" s="16">
        <f>SUM(E13:E20)</f>
        <v>225000</v>
      </c>
      <c r="F21" s="16">
        <f t="shared" ref="F21:G21" si="0">SUM(F13:F20)</f>
        <v>99000</v>
      </c>
      <c r="G21" s="16">
        <f t="shared" si="0"/>
        <v>17500</v>
      </c>
      <c r="H21" s="16">
        <f>SUM(H13:H20)</f>
        <v>195000</v>
      </c>
      <c r="I21" s="16">
        <f>SUM(I13:I20)</f>
        <v>0</v>
      </c>
      <c r="J21" s="16">
        <f>SUM(J13:J20)</f>
        <v>195000</v>
      </c>
      <c r="K21" s="3" t="s">
        <v>66</v>
      </c>
      <c r="L21" s="14" t="s">
        <v>47</v>
      </c>
    </row>
    <row r="22" spans="1:15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J21*-0.1</f>
        <v>-19500</v>
      </c>
    </row>
    <row r="23" spans="1:15" ht="21" customHeight="1" x14ac:dyDescent="0.3">
      <c r="A23" s="91" t="s">
        <v>67</v>
      </c>
      <c r="B23" s="92"/>
      <c r="C23" s="92"/>
      <c r="D23" s="92"/>
      <c r="E23" s="92"/>
      <c r="F23" s="92"/>
      <c r="G23" s="92"/>
      <c r="H23" s="92"/>
      <c r="I23" s="93"/>
      <c r="J23" s="15">
        <v>18000</v>
      </c>
    </row>
    <row r="24" spans="1:15" ht="18.75" x14ac:dyDescent="0.3">
      <c r="A24" s="87" t="s">
        <v>17</v>
      </c>
      <c r="B24" s="87"/>
      <c r="C24" s="87"/>
      <c r="D24" s="87"/>
      <c r="E24" s="87"/>
      <c r="F24" s="87"/>
      <c r="G24" s="87"/>
      <c r="H24" s="87"/>
      <c r="I24" s="87"/>
      <c r="J24" s="15">
        <f>SUM(J21:J23)</f>
        <v>193500</v>
      </c>
    </row>
    <row r="25" spans="1:15" ht="9" customHeight="1" x14ac:dyDescent="0.25"/>
    <row r="26" spans="1:15" x14ac:dyDescent="0.25">
      <c r="A26" s="88" t="s">
        <v>58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</row>
  </sheetData>
  <mergeCells count="13">
    <mergeCell ref="M17:O17"/>
    <mergeCell ref="A21:D21"/>
    <mergeCell ref="A22:I22"/>
    <mergeCell ref="A24:I24"/>
    <mergeCell ref="A26:L26"/>
    <mergeCell ref="A23:I23"/>
    <mergeCell ref="A10:L10"/>
    <mergeCell ref="K11:L11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17" sqref="I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4.25" customHeight="1" x14ac:dyDescent="0.25">
      <c r="A2" s="1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3.5" customHeight="1" x14ac:dyDescent="0.25">
      <c r="A3" s="1" t="s">
        <v>13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23.25" x14ac:dyDescent="0.25">
      <c r="A4" s="82" t="s">
        <v>68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31" t="s">
        <v>20</v>
      </c>
      <c r="E7" s="31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31"/>
      <c r="E8" s="31"/>
      <c r="F8" s="31"/>
      <c r="G8" s="31"/>
      <c r="H8" s="31"/>
      <c r="I8" s="31"/>
      <c r="J8" s="31"/>
      <c r="K8" s="30"/>
      <c r="L8" s="30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v>50000</v>
      </c>
      <c r="K13" s="3" t="s">
        <v>69</v>
      </c>
      <c r="L13" s="21" t="s">
        <v>70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>
        <v>50000</v>
      </c>
      <c r="I14" s="4"/>
      <c r="J14" s="4">
        <v>50000</v>
      </c>
      <c r="K14" s="3" t="s">
        <v>69</v>
      </c>
      <c r="L14" s="21" t="s">
        <v>70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v>30000</v>
      </c>
      <c r="K15" s="3" t="s">
        <v>69</v>
      </c>
      <c r="L15" s="21" t="s">
        <v>70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v>30000</v>
      </c>
      <c r="K16" s="3" t="s">
        <v>69</v>
      </c>
      <c r="L16" s="21" t="s">
        <v>70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99000</v>
      </c>
      <c r="G17" s="4">
        <v>15000</v>
      </c>
      <c r="H17" s="4"/>
      <c r="I17" s="4"/>
      <c r="J17" s="4"/>
      <c r="K17" s="3"/>
      <c r="L17" s="3" t="s">
        <v>69</v>
      </c>
      <c r="M17" s="89"/>
      <c r="N17" s="90"/>
      <c r="O17" s="90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33000</v>
      </c>
      <c r="G19" s="4">
        <v>3000</v>
      </c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v>30000</v>
      </c>
      <c r="K20" s="3" t="s">
        <v>69</v>
      </c>
      <c r="L20" s="21" t="s">
        <v>70</v>
      </c>
    </row>
    <row r="21" spans="1:15" ht="21" customHeight="1" x14ac:dyDescent="0.3">
      <c r="A21" s="86" t="s">
        <v>6</v>
      </c>
      <c r="B21" s="86"/>
      <c r="C21" s="86"/>
      <c r="D21" s="86"/>
      <c r="E21" s="16">
        <f>SUM(E13:E20)</f>
        <v>225000</v>
      </c>
      <c r="F21" s="16">
        <f t="shared" ref="F21:G21" si="0">SUM(F13:F20)</f>
        <v>132000</v>
      </c>
      <c r="G21" s="16">
        <f t="shared" si="0"/>
        <v>20500</v>
      </c>
      <c r="H21" s="16"/>
      <c r="I21" s="16"/>
      <c r="J21" s="15">
        <f>SUM(J13:J20)</f>
        <v>190000</v>
      </c>
      <c r="K21" s="3"/>
      <c r="L21" s="14"/>
    </row>
    <row r="22" spans="1:15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J21*-0.1</f>
        <v>-19000</v>
      </c>
    </row>
    <row r="23" spans="1:15" ht="18.75" x14ac:dyDescent="0.3">
      <c r="A23" s="87" t="s">
        <v>17</v>
      </c>
      <c r="B23" s="87"/>
      <c r="C23" s="87"/>
      <c r="D23" s="87"/>
      <c r="E23" s="87"/>
      <c r="F23" s="87"/>
      <c r="G23" s="87"/>
      <c r="H23" s="87"/>
      <c r="I23" s="87"/>
      <c r="J23" s="15">
        <f>J21+J22</f>
        <v>171000</v>
      </c>
    </row>
    <row r="24" spans="1:15" ht="9" customHeight="1" x14ac:dyDescent="0.25"/>
    <row r="25" spans="1:15" x14ac:dyDescent="0.25">
      <c r="A25" s="88" t="s">
        <v>58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</row>
    <row r="26" spans="1:15" x14ac:dyDescent="0.25">
      <c r="D26" s="33"/>
    </row>
    <row r="27" spans="1:15" x14ac:dyDescent="0.25">
      <c r="H27" s="33"/>
    </row>
  </sheetData>
  <mergeCells count="12">
    <mergeCell ref="A25:L25"/>
    <mergeCell ref="K11:L11"/>
    <mergeCell ref="M17:O17"/>
    <mergeCell ref="A21:D21"/>
    <mergeCell ref="A22:I22"/>
    <mergeCell ref="A23:I23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14.25" customHeight="1" x14ac:dyDescent="0.25">
      <c r="A2" s="1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ht="13.5" customHeight="1" x14ac:dyDescent="0.25">
      <c r="A3" s="1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3.25" x14ac:dyDescent="0.25">
      <c r="A4" s="82" t="s">
        <v>71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35" t="s">
        <v>20</v>
      </c>
      <c r="E7" s="35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35"/>
      <c r="E8" s="35"/>
      <c r="F8" s="35"/>
      <c r="G8" s="35"/>
      <c r="H8" s="35"/>
      <c r="I8" s="35"/>
      <c r="J8" s="35"/>
      <c r="K8" s="34"/>
      <c r="L8" s="34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/>
      <c r="I13" s="4"/>
      <c r="J13" s="4">
        <v>0</v>
      </c>
      <c r="K13" s="3"/>
      <c r="L13" s="21"/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/>
      <c r="I14" s="4"/>
      <c r="J14" s="4"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/>
      <c r="I15" s="4"/>
      <c r="J15" s="4">
        <v>30000</v>
      </c>
      <c r="K15" s="3" t="s">
        <v>78</v>
      </c>
      <c r="L15" s="21" t="s">
        <v>70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/>
      <c r="I16" s="4"/>
      <c r="J16" s="4">
        <v>0</v>
      </c>
      <c r="K16" s="3"/>
      <c r="L16" s="21"/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117000</v>
      </c>
      <c r="G17" s="4">
        <v>18000</v>
      </c>
      <c r="H17" s="4"/>
      <c r="I17" s="4"/>
      <c r="J17" s="4">
        <v>0</v>
      </c>
      <c r="K17" s="3"/>
      <c r="L17" s="3"/>
      <c r="M17" s="89"/>
      <c r="N17" s="90"/>
      <c r="O17" s="90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>
        <v>0</v>
      </c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66000</v>
      </c>
      <c r="G19" s="4">
        <v>6000</v>
      </c>
      <c r="H19" s="4"/>
      <c r="I19" s="4"/>
      <c r="J19" s="4">
        <v>0</v>
      </c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v>30000</v>
      </c>
      <c r="K20" s="3" t="s">
        <v>72</v>
      </c>
      <c r="L20" s="21" t="s">
        <v>73</v>
      </c>
    </row>
    <row r="21" spans="1:15" ht="21" customHeight="1" x14ac:dyDescent="0.3">
      <c r="A21" s="86" t="s">
        <v>6</v>
      </c>
      <c r="B21" s="86"/>
      <c r="C21" s="86"/>
      <c r="D21" s="86"/>
      <c r="E21" s="16">
        <f>SUM(E13:E20)</f>
        <v>225000</v>
      </c>
      <c r="F21" s="16">
        <f t="shared" ref="F21:G21" si="0">SUM(F13:F20)</f>
        <v>183000</v>
      </c>
      <c r="G21" s="16">
        <f t="shared" si="0"/>
        <v>26500</v>
      </c>
      <c r="H21" s="16"/>
      <c r="I21" s="16"/>
      <c r="J21" s="15">
        <f>SUM(J13:J20)</f>
        <v>60000</v>
      </c>
      <c r="K21" s="3" t="s">
        <v>77</v>
      </c>
      <c r="L21" s="37" t="s">
        <v>47</v>
      </c>
    </row>
    <row r="22" spans="1:15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-J21*0.1</f>
        <v>-6000</v>
      </c>
    </row>
    <row r="23" spans="1:15" ht="18.75" x14ac:dyDescent="0.3">
      <c r="A23" s="87" t="s">
        <v>17</v>
      </c>
      <c r="B23" s="87"/>
      <c r="C23" s="87"/>
      <c r="D23" s="87"/>
      <c r="E23" s="87"/>
      <c r="F23" s="87"/>
      <c r="G23" s="87"/>
      <c r="H23" s="87"/>
      <c r="I23" s="87"/>
      <c r="J23" s="15">
        <f>J21+J22</f>
        <v>54000</v>
      </c>
    </row>
    <row r="24" spans="1:15" ht="18.75" x14ac:dyDescent="0.3">
      <c r="A24" s="92" t="s">
        <v>74</v>
      </c>
      <c r="B24" s="92"/>
      <c r="C24" s="92"/>
      <c r="D24" s="92"/>
      <c r="E24" s="92"/>
      <c r="F24" s="92"/>
      <c r="G24" s="92"/>
      <c r="H24" s="92"/>
      <c r="I24" s="92"/>
      <c r="J24" s="15">
        <v>-19000</v>
      </c>
    </row>
    <row r="25" spans="1:15" ht="18.75" x14ac:dyDescent="0.3">
      <c r="A25" s="92" t="s">
        <v>75</v>
      </c>
      <c r="B25" s="92"/>
      <c r="C25" s="92"/>
      <c r="D25" s="92"/>
      <c r="E25" s="92"/>
      <c r="F25" s="92"/>
      <c r="G25" s="92"/>
      <c r="H25" s="92"/>
      <c r="I25" s="92"/>
      <c r="J25" s="15">
        <v>-30000</v>
      </c>
    </row>
    <row r="26" spans="1:15" ht="18.75" x14ac:dyDescent="0.3">
      <c r="A26" s="92" t="s">
        <v>76</v>
      </c>
      <c r="B26" s="92"/>
      <c r="C26" s="92"/>
      <c r="D26" s="92"/>
      <c r="E26" s="92"/>
      <c r="F26" s="92"/>
      <c r="G26" s="92"/>
      <c r="H26" s="92"/>
      <c r="I26" s="92"/>
      <c r="J26" s="15">
        <f>J23+J24+J25</f>
        <v>5000</v>
      </c>
    </row>
    <row r="27" spans="1:15" ht="21.75" customHeight="1" x14ac:dyDescent="0.25">
      <c r="A27" s="94"/>
      <c r="B27" s="94"/>
      <c r="C27" s="94"/>
      <c r="D27" s="94"/>
      <c r="E27" s="94"/>
      <c r="F27" s="94"/>
      <c r="G27" s="94"/>
      <c r="H27" s="94"/>
      <c r="I27" s="94"/>
    </row>
    <row r="28" spans="1:15" x14ac:dyDescent="0.25">
      <c r="A28" s="88" t="s">
        <v>58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</row>
    <row r="29" spans="1:15" x14ac:dyDescent="0.25">
      <c r="D29" s="33"/>
    </row>
    <row r="30" spans="1:15" x14ac:dyDescent="0.25">
      <c r="F30" s="33"/>
      <c r="H30" s="33"/>
    </row>
  </sheetData>
  <mergeCells count="16">
    <mergeCell ref="M17:O17"/>
    <mergeCell ref="A21:D21"/>
    <mergeCell ref="A22:I22"/>
    <mergeCell ref="A23:I23"/>
    <mergeCell ref="A27:I27"/>
    <mergeCell ref="A24:I24"/>
    <mergeCell ref="A25:I25"/>
    <mergeCell ref="A26:I26"/>
    <mergeCell ref="A28:L28"/>
    <mergeCell ref="A4:L4"/>
    <mergeCell ref="C6:I6"/>
    <mergeCell ref="J6:L6"/>
    <mergeCell ref="F7:L7"/>
    <mergeCell ref="A9:L9"/>
    <mergeCell ref="A10:L10"/>
    <mergeCell ref="K11:L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4.25" customHeight="1" x14ac:dyDescent="0.25">
      <c r="A2" s="1" t="s">
        <v>12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3.5" customHeight="1" x14ac:dyDescent="0.25">
      <c r="A3" s="1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ht="23.25" x14ac:dyDescent="0.25">
      <c r="A4" s="82" t="s">
        <v>79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38" t="s">
        <v>20</v>
      </c>
      <c r="E7" s="38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38"/>
      <c r="E8" s="38"/>
      <c r="F8" s="38"/>
      <c r="G8" s="38"/>
      <c r="H8" s="38"/>
      <c r="I8" s="38"/>
      <c r="J8" s="38"/>
      <c r="K8" s="40"/>
      <c r="L8" s="40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50000</v>
      </c>
      <c r="G13" s="4">
        <v>5000</v>
      </c>
      <c r="H13" s="4">
        <v>50000</v>
      </c>
      <c r="I13" s="4">
        <v>50000</v>
      </c>
      <c r="J13" s="4">
        <f>SUM(H13:I13)</f>
        <v>100000</v>
      </c>
      <c r="K13" s="3" t="s">
        <v>80</v>
      </c>
      <c r="L13" s="21" t="s">
        <v>81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/>
      <c r="I14" s="4"/>
      <c r="J14" s="4">
        <f t="shared" ref="J14:J20" si="0">SUM(H14:I14)</f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80</v>
      </c>
      <c r="L15" s="21" t="s">
        <v>81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30000</v>
      </c>
      <c r="G16" s="4">
        <v>3000</v>
      </c>
      <c r="H16" s="4"/>
      <c r="I16" s="4"/>
      <c r="J16" s="4">
        <f t="shared" si="0"/>
        <v>0</v>
      </c>
      <c r="K16" s="3"/>
      <c r="L16" s="21"/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150000</v>
      </c>
      <c r="G17" s="4">
        <v>21000</v>
      </c>
      <c r="H17" s="4">
        <v>30000</v>
      </c>
      <c r="I17" s="4">
        <v>30000</v>
      </c>
      <c r="J17" s="4">
        <f t="shared" si="0"/>
        <v>60000</v>
      </c>
      <c r="K17" s="3" t="s">
        <v>83</v>
      </c>
      <c r="L17" s="3" t="s">
        <v>84</v>
      </c>
      <c r="M17" s="89"/>
      <c r="N17" s="90"/>
      <c r="O17" s="90"/>
    </row>
    <row r="18" spans="1:15" ht="20.25" customHeight="1" x14ac:dyDescent="0.25">
      <c r="A18" s="5">
        <v>6</v>
      </c>
      <c r="B18" s="11" t="s">
        <v>100</v>
      </c>
      <c r="C18" s="12">
        <v>7</v>
      </c>
      <c r="D18" s="13" t="s">
        <v>82</v>
      </c>
      <c r="E18" s="4">
        <v>40000</v>
      </c>
      <c r="F18" s="4"/>
      <c r="G18" s="4"/>
      <c r="H18" s="4">
        <v>40000</v>
      </c>
      <c r="I18" s="4">
        <v>40000</v>
      </c>
      <c r="J18" s="4">
        <f t="shared" si="0"/>
        <v>80000</v>
      </c>
      <c r="K18" s="3" t="s">
        <v>83</v>
      </c>
      <c r="L18" s="64" t="s">
        <v>101</v>
      </c>
    </row>
    <row r="19" spans="1:15" ht="20.25" customHeight="1" x14ac:dyDescent="0.25">
      <c r="A19" s="5">
        <v>7</v>
      </c>
      <c r="B19" s="11"/>
      <c r="C19" s="12">
        <v>8</v>
      </c>
      <c r="D19" s="20">
        <v>65848153</v>
      </c>
      <c r="E19" s="4">
        <v>30000</v>
      </c>
      <c r="F19" s="4">
        <v>99000</v>
      </c>
      <c r="G19" s="4">
        <v>9000</v>
      </c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85</v>
      </c>
      <c r="L20" s="21" t="s">
        <v>73</v>
      </c>
    </row>
    <row r="21" spans="1:15" ht="21" customHeight="1" x14ac:dyDescent="0.25">
      <c r="A21" s="86" t="s">
        <v>6</v>
      </c>
      <c r="B21" s="86"/>
      <c r="C21" s="86"/>
      <c r="D21" s="86"/>
      <c r="E21" s="16">
        <f>SUM(E13:E20)</f>
        <v>265000</v>
      </c>
      <c r="F21" s="16">
        <f t="shared" ref="F21:J21" si="1">SUM(F13:F20)</f>
        <v>329000</v>
      </c>
      <c r="G21" s="16">
        <f t="shared" si="1"/>
        <v>43500</v>
      </c>
      <c r="H21" s="16">
        <f t="shared" si="1"/>
        <v>180000</v>
      </c>
      <c r="I21" s="42">
        <f t="shared" si="1"/>
        <v>120000</v>
      </c>
      <c r="J21" s="16">
        <f t="shared" si="1"/>
        <v>300000</v>
      </c>
      <c r="K21" s="3" t="s">
        <v>87</v>
      </c>
      <c r="L21" s="41" t="s">
        <v>47</v>
      </c>
    </row>
    <row r="22" spans="1:15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-0.1*J21</f>
        <v>-30000</v>
      </c>
    </row>
    <row r="23" spans="1:15" ht="18.75" x14ac:dyDescent="0.3">
      <c r="A23" s="87" t="s">
        <v>17</v>
      </c>
      <c r="B23" s="87"/>
      <c r="C23" s="87"/>
      <c r="D23" s="87"/>
      <c r="E23" s="87"/>
      <c r="F23" s="87"/>
      <c r="G23" s="87"/>
      <c r="H23" s="87"/>
      <c r="I23" s="87"/>
      <c r="J23" s="15">
        <f>SUM(J21:J22)</f>
        <v>270000</v>
      </c>
    </row>
    <row r="24" spans="1:15" ht="18.75" x14ac:dyDescent="0.3">
      <c r="A24" s="92" t="s">
        <v>75</v>
      </c>
      <c r="B24" s="92"/>
      <c r="C24" s="92"/>
      <c r="D24" s="92"/>
      <c r="E24" s="92"/>
      <c r="F24" s="92"/>
      <c r="G24" s="92"/>
      <c r="H24" s="92"/>
      <c r="I24" s="92"/>
      <c r="J24" s="15">
        <f>J13+J15+J17+J18</f>
        <v>270000</v>
      </c>
    </row>
    <row r="25" spans="1:15" ht="18.75" x14ac:dyDescent="0.3">
      <c r="A25" s="92" t="s">
        <v>76</v>
      </c>
      <c r="B25" s="92"/>
      <c r="C25" s="92"/>
      <c r="D25" s="92"/>
      <c r="E25" s="92"/>
      <c r="F25" s="92"/>
      <c r="G25" s="92"/>
      <c r="H25" s="92"/>
      <c r="I25" s="92"/>
      <c r="J25" s="15">
        <v>5000</v>
      </c>
    </row>
    <row r="26" spans="1:15" ht="19.5" customHeight="1" x14ac:dyDescent="0.3">
      <c r="A26" s="95" t="s">
        <v>86</v>
      </c>
      <c r="B26" s="95"/>
      <c r="C26" s="95"/>
      <c r="D26" s="95"/>
      <c r="E26" s="95"/>
      <c r="F26" s="95"/>
      <c r="G26" s="95"/>
      <c r="H26" s="95"/>
      <c r="I26" s="95"/>
      <c r="J26" s="43">
        <v>5000</v>
      </c>
    </row>
    <row r="27" spans="1:15" x14ac:dyDescent="0.25">
      <c r="A27" s="88" t="s">
        <v>58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</row>
    <row r="28" spans="1:15" x14ac:dyDescent="0.25">
      <c r="D28" s="33"/>
    </row>
    <row r="29" spans="1:15" x14ac:dyDescent="0.25">
      <c r="F29" s="33"/>
      <c r="H29" s="33"/>
    </row>
  </sheetData>
  <mergeCells count="15">
    <mergeCell ref="A10:L10"/>
    <mergeCell ref="A4:L4"/>
    <mergeCell ref="C6:I6"/>
    <mergeCell ref="J6:L6"/>
    <mergeCell ref="F7:L7"/>
    <mergeCell ref="A9:L9"/>
    <mergeCell ref="A25:I25"/>
    <mergeCell ref="A26:I26"/>
    <mergeCell ref="A27:L27"/>
    <mergeCell ref="K11:L11"/>
    <mergeCell ref="M17:O17"/>
    <mergeCell ref="A21:D21"/>
    <mergeCell ref="A22:I22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4.25" customHeight="1" x14ac:dyDescent="0.25">
      <c r="A2" s="1" t="s">
        <v>12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ht="13.5" customHeight="1" x14ac:dyDescent="0.25">
      <c r="A3" s="1" t="s">
        <v>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t="23.25" x14ac:dyDescent="0.25">
      <c r="A4" s="82" t="s">
        <v>90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46" t="s">
        <v>20</v>
      </c>
      <c r="E7" s="46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46"/>
      <c r="E8" s="46"/>
      <c r="F8" s="46"/>
      <c r="G8" s="46"/>
      <c r="H8" s="46"/>
      <c r="I8" s="46"/>
      <c r="J8" s="46"/>
      <c r="K8" s="44"/>
      <c r="L8" s="44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>
        <v>5000</v>
      </c>
      <c r="H13" s="4"/>
      <c r="I13" s="4"/>
      <c r="J13" s="4"/>
      <c r="K13" s="3"/>
      <c r="L13" s="21"/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>
        <v>30000</v>
      </c>
      <c r="J15" s="4">
        <f t="shared" ref="J15:J20" si="0">SUM(H15:I15)</f>
        <v>60000</v>
      </c>
      <c r="K15" s="3" t="s">
        <v>88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60000</v>
      </c>
      <c r="G16" s="4"/>
      <c r="H16" s="4">
        <v>30000</v>
      </c>
      <c r="I16" s="4">
        <v>60000</v>
      </c>
      <c r="J16" s="4">
        <f t="shared" si="0"/>
        <v>90000</v>
      </c>
      <c r="K16" s="3" t="s">
        <v>88</v>
      </c>
      <c r="L16" s="55" t="s">
        <v>89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60000</v>
      </c>
      <c r="G17" s="4">
        <v>24000</v>
      </c>
      <c r="H17" s="4"/>
      <c r="I17" s="4"/>
      <c r="J17" s="4"/>
      <c r="K17" s="3"/>
      <c r="L17" s="3"/>
      <c r="M17" s="89"/>
      <c r="N17" s="90"/>
      <c r="O17" s="90"/>
    </row>
    <row r="18" spans="1:15" ht="20.25" customHeight="1" x14ac:dyDescent="0.25">
      <c r="A18" s="5">
        <v>5</v>
      </c>
      <c r="B18" s="11" t="s">
        <v>100</v>
      </c>
      <c r="C18" s="12">
        <v>7</v>
      </c>
      <c r="D18" s="13" t="s">
        <v>82</v>
      </c>
      <c r="E18" s="4">
        <v>40000</v>
      </c>
      <c r="F18" s="4"/>
      <c r="G18" s="4"/>
      <c r="H18" s="4"/>
      <c r="I18" s="4"/>
      <c r="J18" s="4"/>
      <c r="K18" s="3" t="s">
        <v>83</v>
      </c>
      <c r="L18" s="64" t="s">
        <v>101</v>
      </c>
    </row>
    <row r="19" spans="1:15" ht="20.25" customHeight="1" x14ac:dyDescent="0.25">
      <c r="A19" s="5">
        <v>6</v>
      </c>
      <c r="B19" s="11"/>
      <c r="C19" s="12">
        <v>8</v>
      </c>
      <c r="D19" s="20"/>
      <c r="E19" s="4">
        <v>40000</v>
      </c>
      <c r="F19" s="4"/>
      <c r="G19" s="4"/>
      <c r="H19" s="4"/>
      <c r="I19" s="4"/>
      <c r="J19" s="4"/>
      <c r="K19" s="3"/>
      <c r="L19" s="22"/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85</v>
      </c>
      <c r="L20" s="21" t="s">
        <v>73</v>
      </c>
    </row>
    <row r="21" spans="1:15" ht="21" customHeight="1" x14ac:dyDescent="0.25">
      <c r="A21" s="86" t="s">
        <v>6</v>
      </c>
      <c r="B21" s="86"/>
      <c r="C21" s="86"/>
      <c r="D21" s="86"/>
      <c r="E21" s="16">
        <f>SUM(E13:E20)</f>
        <v>250000</v>
      </c>
      <c r="F21" s="16">
        <f t="shared" ref="F21:J21" si="1">SUM(F13:F20)</f>
        <v>120000</v>
      </c>
      <c r="G21" s="16">
        <f t="shared" si="1"/>
        <v>32000</v>
      </c>
      <c r="H21" s="16">
        <f t="shared" si="1"/>
        <v>90000</v>
      </c>
      <c r="I21" s="42">
        <f t="shared" si="1"/>
        <v>90000</v>
      </c>
      <c r="J21" s="16">
        <f t="shared" si="1"/>
        <v>180000</v>
      </c>
      <c r="K21" s="3" t="s">
        <v>87</v>
      </c>
      <c r="L21" s="45" t="s">
        <v>47</v>
      </c>
    </row>
    <row r="22" spans="1:15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-0.1*J21</f>
        <v>-18000</v>
      </c>
    </row>
    <row r="23" spans="1:15" ht="18.75" x14ac:dyDescent="0.3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15">
        <v>-150000</v>
      </c>
    </row>
    <row r="24" spans="1:15" ht="19.5" customHeight="1" x14ac:dyDescent="0.3">
      <c r="A24" s="87" t="s">
        <v>17</v>
      </c>
      <c r="B24" s="87"/>
      <c r="C24" s="87"/>
      <c r="D24" s="87"/>
      <c r="E24" s="87"/>
      <c r="F24" s="87"/>
      <c r="G24" s="87"/>
      <c r="H24" s="87"/>
      <c r="I24" s="87"/>
      <c r="J24" s="43">
        <f>SUM(J21:J23)</f>
        <v>12000</v>
      </c>
    </row>
    <row r="25" spans="1:15" x14ac:dyDescent="0.25">
      <c r="A25" s="88" t="s">
        <v>58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</row>
    <row r="26" spans="1:15" x14ac:dyDescent="0.25">
      <c r="D26" s="33"/>
    </row>
  </sheetData>
  <mergeCells count="13">
    <mergeCell ref="A25:L25"/>
    <mergeCell ref="K11:L11"/>
    <mergeCell ref="M17:O17"/>
    <mergeCell ref="A21:D21"/>
    <mergeCell ref="A22:I22"/>
    <mergeCell ref="A24:I24"/>
    <mergeCell ref="A23:I23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:L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14.25" customHeight="1" x14ac:dyDescent="0.25">
      <c r="A2" s="1" t="s">
        <v>12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13.5" customHeight="1" x14ac:dyDescent="0.25">
      <c r="A3" s="1" t="s">
        <v>13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2" ht="23.25" x14ac:dyDescent="0.25">
      <c r="A4" s="82" t="s">
        <v>91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ht="10.5" customHeight="1" x14ac:dyDescent="0.3">
      <c r="E5" s="2"/>
      <c r="I5" s="2"/>
    </row>
    <row r="6" spans="1:12" ht="23.25" customHeight="1" x14ac:dyDescent="0.4">
      <c r="A6" s="1"/>
      <c r="C6" s="83" t="s">
        <v>18</v>
      </c>
      <c r="D6" s="83"/>
      <c r="E6" s="83"/>
      <c r="F6" s="83"/>
      <c r="G6" s="83"/>
      <c r="H6" s="83"/>
      <c r="I6" s="83"/>
      <c r="J6" s="84" t="s">
        <v>19</v>
      </c>
      <c r="K6" s="84"/>
      <c r="L6" s="84"/>
    </row>
    <row r="7" spans="1:12" ht="18.75" x14ac:dyDescent="0.3">
      <c r="A7" s="1"/>
      <c r="D7" s="58" t="s">
        <v>20</v>
      </c>
      <c r="E7" s="58"/>
      <c r="F7" s="84" t="s">
        <v>21</v>
      </c>
      <c r="G7" s="84"/>
      <c r="H7" s="84"/>
      <c r="I7" s="84"/>
      <c r="J7" s="84"/>
      <c r="K7" s="84"/>
      <c r="L7" s="84"/>
    </row>
    <row r="8" spans="1:12" ht="9" customHeight="1" x14ac:dyDescent="0.3">
      <c r="A8" s="1"/>
      <c r="D8" s="58"/>
      <c r="E8" s="58"/>
      <c r="F8" s="58"/>
      <c r="G8" s="58"/>
      <c r="H8" s="58"/>
      <c r="I8" s="58"/>
      <c r="J8" s="58"/>
      <c r="K8" s="56"/>
      <c r="L8" s="56"/>
    </row>
    <row r="9" spans="1:12" ht="18.75" customHeight="1" x14ac:dyDescent="0.3">
      <c r="A9" s="81" t="s">
        <v>22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23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7.5" customHeight="1" x14ac:dyDescent="0.3">
      <c r="K11" s="85"/>
      <c r="L11" s="8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 t="shared" ref="J13" si="0">SUM(H13:I13)</f>
        <v>50000</v>
      </c>
      <c r="K13" s="3" t="s">
        <v>92</v>
      </c>
      <c r="L13" s="21" t="s">
        <v>73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/>
      <c r="I15" s="4"/>
      <c r="J15" s="4"/>
      <c r="K15" s="3"/>
      <c r="L15" s="26" t="s">
        <v>93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/>
      <c r="I16" s="4"/>
      <c r="J16" s="4"/>
      <c r="K16" s="3"/>
      <c r="L16" s="55"/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174000</v>
      </c>
      <c r="G17" s="4">
        <v>24000</v>
      </c>
      <c r="H17" s="4"/>
      <c r="I17" s="4"/>
      <c r="J17" s="4"/>
      <c r="K17" s="3"/>
      <c r="L17" s="3"/>
      <c r="M17" s="89"/>
      <c r="N17" s="90"/>
      <c r="O17" s="90"/>
    </row>
    <row r="18" spans="1:15" ht="20.25" customHeight="1" x14ac:dyDescent="0.25">
      <c r="A18" s="5">
        <v>5</v>
      </c>
      <c r="B18" s="11" t="s">
        <v>100</v>
      </c>
      <c r="C18" s="12">
        <v>7</v>
      </c>
      <c r="D18" s="13" t="s">
        <v>95</v>
      </c>
      <c r="E18" s="4">
        <v>40000</v>
      </c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>
        <v>40000</v>
      </c>
      <c r="I19" s="4">
        <v>40000</v>
      </c>
      <c r="J19" s="4">
        <f t="shared" ref="J19" si="1">SUM(H19:I19)</f>
        <v>80000</v>
      </c>
      <c r="K19" s="3" t="s">
        <v>92</v>
      </c>
      <c r="L19" s="26" t="s">
        <v>93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ref="J20" si="2">SUM(H20:I20)</f>
        <v>30000</v>
      </c>
      <c r="K20" s="3" t="s">
        <v>96</v>
      </c>
      <c r="L20" s="21" t="s">
        <v>73</v>
      </c>
    </row>
    <row r="21" spans="1:15" ht="21" customHeight="1" x14ac:dyDescent="0.25">
      <c r="A21" s="86" t="s">
        <v>6</v>
      </c>
      <c r="B21" s="86"/>
      <c r="C21" s="86"/>
      <c r="D21" s="86"/>
      <c r="E21" s="16">
        <f>SUM(E13:E20)</f>
        <v>250000</v>
      </c>
      <c r="F21" s="16">
        <f t="shared" ref="F21:J21" si="3">SUM(F13:F20)</f>
        <v>234000</v>
      </c>
      <c r="G21" s="16">
        <f t="shared" si="3"/>
        <v>37000</v>
      </c>
      <c r="H21" s="16">
        <f t="shared" si="3"/>
        <v>120000</v>
      </c>
      <c r="I21" s="42"/>
      <c r="J21" s="16">
        <f t="shared" si="3"/>
        <v>160000</v>
      </c>
      <c r="K21" s="3" t="s">
        <v>98</v>
      </c>
      <c r="L21" s="57"/>
    </row>
    <row r="22" spans="1:15" ht="21" customHeight="1" x14ac:dyDescent="0.3">
      <c r="A22" s="87" t="s">
        <v>16</v>
      </c>
      <c r="B22" s="87"/>
      <c r="C22" s="87"/>
      <c r="D22" s="87"/>
      <c r="E22" s="87"/>
      <c r="F22" s="87"/>
      <c r="G22" s="87"/>
      <c r="H22" s="87"/>
      <c r="I22" s="87"/>
      <c r="J22" s="15">
        <f>-0.1*J21</f>
        <v>-16000</v>
      </c>
    </row>
    <row r="23" spans="1:15" ht="18.75" x14ac:dyDescent="0.3">
      <c r="A23" s="92" t="s">
        <v>97</v>
      </c>
      <c r="B23" s="92"/>
      <c r="C23" s="92"/>
      <c r="D23" s="92"/>
      <c r="E23" s="92"/>
      <c r="F23" s="92"/>
      <c r="G23" s="92"/>
      <c r="H23" s="92"/>
      <c r="I23" s="92"/>
      <c r="J23" s="15">
        <v>-14000</v>
      </c>
    </row>
    <row r="24" spans="1:15" ht="18.75" x14ac:dyDescent="0.3">
      <c r="A24" s="97" t="s">
        <v>104</v>
      </c>
      <c r="B24" s="97"/>
      <c r="C24" s="97"/>
      <c r="D24" s="97"/>
      <c r="E24" s="97"/>
      <c r="F24" s="97"/>
      <c r="G24" s="97"/>
      <c r="H24" s="97"/>
      <c r="I24" s="98"/>
      <c r="J24" s="15">
        <v>-80000</v>
      </c>
    </row>
    <row r="25" spans="1:15" ht="19.5" customHeight="1" x14ac:dyDescent="0.3">
      <c r="A25" s="87" t="s">
        <v>17</v>
      </c>
      <c r="B25" s="87"/>
      <c r="C25" s="87"/>
      <c r="D25" s="87"/>
      <c r="E25" s="87"/>
      <c r="F25" s="87"/>
      <c r="G25" s="87"/>
      <c r="H25" s="87"/>
      <c r="I25" s="87"/>
      <c r="J25" s="43">
        <f>SUM(J21:J24)</f>
        <v>50000</v>
      </c>
    </row>
    <row r="26" spans="1:15" x14ac:dyDescent="0.25">
      <c r="A26" s="88" t="s">
        <v>58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</row>
    <row r="27" spans="1:15" x14ac:dyDescent="0.25">
      <c r="D27" s="33"/>
    </row>
    <row r="28" spans="1:15" ht="15.75" x14ac:dyDescent="0.25">
      <c r="A28" s="5">
        <v>6</v>
      </c>
      <c r="B28" s="11" t="s">
        <v>102</v>
      </c>
      <c r="C28" s="12">
        <v>8</v>
      </c>
      <c r="D28" s="20" t="s">
        <v>103</v>
      </c>
      <c r="E28" s="4">
        <v>40000</v>
      </c>
      <c r="F28" s="4"/>
      <c r="G28" s="4"/>
      <c r="H28" s="4">
        <v>40000</v>
      </c>
      <c r="I28" s="4">
        <v>40000</v>
      </c>
      <c r="J28" s="4">
        <f t="shared" ref="J28" si="4">SUM(H28:I28)</f>
        <v>80000</v>
      </c>
      <c r="K28" s="3" t="s">
        <v>92</v>
      </c>
      <c r="L28" s="26" t="s">
        <v>93</v>
      </c>
    </row>
    <row r="29" spans="1:15" x14ac:dyDescent="0.25">
      <c r="A29" s="96" t="s">
        <v>105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</sheetData>
  <mergeCells count="15">
    <mergeCell ref="A29:L29"/>
    <mergeCell ref="A26:L26"/>
    <mergeCell ref="K11:L11"/>
    <mergeCell ref="M17:O17"/>
    <mergeCell ref="A21:D21"/>
    <mergeCell ref="A22:I22"/>
    <mergeCell ref="A23:I23"/>
    <mergeCell ref="A25:I25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JANVIER 2019</vt:lpstr>
      <vt:lpstr>FEVRIER 2019</vt:lpstr>
      <vt:lpstr>MARS 2019</vt:lpstr>
      <vt:lpstr> AVRIL 2019</vt:lpstr>
      <vt:lpstr>MAI 2019</vt:lpstr>
      <vt:lpstr>JUIN 2019</vt:lpstr>
      <vt:lpstr>JUILLET 2019 </vt:lpstr>
      <vt:lpstr>AOUT 2019</vt:lpstr>
      <vt:lpstr>SEPTEMBRE 2019</vt:lpstr>
      <vt:lpstr>OCTOBRE 2019</vt:lpstr>
      <vt:lpstr>OCTOBRE 2019 (2)</vt:lpstr>
      <vt:lpstr>NOVEMBRE 2019</vt:lpstr>
      <vt:lpstr>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2019-12-11T16:27:16Z</cp:lastPrinted>
  <dcterms:created xsi:type="dcterms:W3CDTF">2013-02-10T07:37:00Z</dcterms:created>
  <dcterms:modified xsi:type="dcterms:W3CDTF">2019-12-11T17:46:06Z</dcterms:modified>
</cp:coreProperties>
</file>