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CGIM\CCGIM 2020\PROPRIETAIRES\OUATTARA SOULEYMANE\"/>
    </mc:Choice>
  </mc:AlternateContent>
  <bookViews>
    <workbookView xWindow="0" yWindow="0" windowWidth="19440" windowHeight="7155" firstSheet="15" activeTab="22"/>
  </bookViews>
  <sheets>
    <sheet name="JANVIER 2019" sheetId="6" r:id="rId1"/>
    <sheet name="FEVRIER 2019" sheetId="8" r:id="rId2"/>
    <sheet name="MARS 2019" sheetId="9" r:id="rId3"/>
    <sheet name="AVRIL 2019" sheetId="10" r:id="rId4"/>
    <sheet name="MAI 2019" sheetId="12" r:id="rId5"/>
    <sheet name="JUIN 2019" sheetId="13" r:id="rId6"/>
    <sheet name="JUILLET 2019 " sheetId="14" r:id="rId7"/>
    <sheet name="AOUT 2019" sheetId="16" r:id="rId8"/>
    <sheet name="AOUT 2019 (2)" sheetId="19" r:id="rId9"/>
    <sheet name="SEPTEMBRE 2019" sheetId="18" r:id="rId10"/>
    <sheet name="OCTOBRE 2019" sheetId="20" r:id="rId11"/>
    <sheet name="NOVEMBRE 2019" sheetId="21" r:id="rId12"/>
    <sheet name="DECEMBRE 2019" sheetId="22" r:id="rId13"/>
    <sheet name="JANVIER 2020" sheetId="23" r:id="rId14"/>
    <sheet name="FEVRIER 2020" sheetId="24" r:id="rId15"/>
    <sheet name="MARS 2020" sheetId="25" r:id="rId16"/>
    <sheet name="AVRIL 2020" sheetId="26" r:id="rId17"/>
    <sheet name="MAI 2020" sheetId="27" r:id="rId18"/>
    <sheet name="JUIN 2020" sheetId="28" r:id="rId19"/>
    <sheet name="JUILLET 2020" sheetId="30" r:id="rId20"/>
    <sheet name="AOUT 2020" sheetId="31" r:id="rId21"/>
    <sheet name="SEPTEMBRE 2020" sheetId="32" r:id="rId22"/>
    <sheet name="OCTOBRE 2020" sheetId="33" r:id="rId23"/>
    <sheet name="NOVEMBRE 2020" sheetId="34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4" l="1"/>
  <c r="F12" i="34"/>
  <c r="E12" i="34"/>
  <c r="J12" i="33"/>
  <c r="J10" i="33"/>
  <c r="J11" i="33"/>
  <c r="J8" i="33"/>
  <c r="H12" i="33"/>
  <c r="J13" i="33" l="1"/>
  <c r="J15" i="33" s="1"/>
  <c r="G12" i="33"/>
  <c r="F12" i="33"/>
  <c r="E12" i="33"/>
  <c r="J15" i="32"/>
  <c r="J13" i="32"/>
  <c r="H12" i="32"/>
  <c r="I12" i="32"/>
  <c r="J12" i="32"/>
  <c r="J9" i="32"/>
  <c r="J10" i="32"/>
  <c r="J11" i="32"/>
  <c r="J8" i="32"/>
  <c r="G12" i="32" l="1"/>
  <c r="F12" i="32"/>
  <c r="E12" i="32"/>
  <c r="J17" i="31"/>
  <c r="J9" i="31"/>
  <c r="J10" i="31"/>
  <c r="J11" i="31"/>
  <c r="H12" i="31" l="1"/>
  <c r="J12" i="31" s="1"/>
  <c r="J13" i="31" s="1"/>
  <c r="I12" i="31"/>
  <c r="G12" i="31"/>
  <c r="F12" i="31"/>
  <c r="E12" i="31"/>
  <c r="J8" i="31"/>
  <c r="J15" i="31" l="1"/>
  <c r="H12" i="30"/>
  <c r="I12" i="30"/>
  <c r="J9" i="30"/>
  <c r="J10" i="30"/>
  <c r="J11" i="30"/>
  <c r="J8" i="30"/>
  <c r="J12" i="30" s="1"/>
  <c r="J13" i="30" l="1"/>
  <c r="J14" i="30" s="1"/>
  <c r="G12" i="30"/>
  <c r="F12" i="30"/>
  <c r="E12" i="30"/>
  <c r="J16" i="28"/>
  <c r="H12" i="28"/>
  <c r="I12" i="28"/>
  <c r="J9" i="28"/>
  <c r="J10" i="28"/>
  <c r="J11" i="28"/>
  <c r="J8" i="28"/>
  <c r="J12" i="28" l="1"/>
  <c r="J13" i="28" s="1"/>
  <c r="G12" i="28"/>
  <c r="F12" i="28"/>
  <c r="E12" i="28"/>
  <c r="J13" i="27"/>
  <c r="H12" i="27"/>
  <c r="I12" i="27"/>
  <c r="J9" i="27"/>
  <c r="J10" i="27"/>
  <c r="J11" i="27"/>
  <c r="J8" i="27"/>
  <c r="J12" i="27" l="1"/>
  <c r="J16" i="26"/>
  <c r="G12" i="27"/>
  <c r="F12" i="27"/>
  <c r="E12" i="27"/>
  <c r="H12" i="26" l="1"/>
  <c r="I12" i="26"/>
  <c r="J9" i="26"/>
  <c r="J10" i="26"/>
  <c r="J11" i="26"/>
  <c r="J8" i="26"/>
  <c r="J12" i="26" l="1"/>
  <c r="J13" i="26" s="1"/>
  <c r="G12" i="26"/>
  <c r="F12" i="26"/>
  <c r="E12" i="26"/>
  <c r="J15" i="25" l="1"/>
  <c r="H12" i="25"/>
  <c r="I12" i="25"/>
  <c r="J9" i="25"/>
  <c r="J10" i="25"/>
  <c r="J11" i="25"/>
  <c r="J8" i="25"/>
  <c r="J12" i="25" l="1"/>
  <c r="J13" i="25" s="1"/>
  <c r="G12" i="25"/>
  <c r="F12" i="25"/>
  <c r="E12" i="25"/>
  <c r="J16" i="24"/>
  <c r="J15" i="24"/>
  <c r="H12" i="24"/>
  <c r="I12" i="24"/>
  <c r="J9" i="24"/>
  <c r="J12" i="24" s="1"/>
  <c r="J10" i="24"/>
  <c r="J11" i="24"/>
  <c r="J8" i="24"/>
  <c r="G12" i="24" l="1"/>
  <c r="F12" i="24"/>
  <c r="E12" i="24"/>
  <c r="J13" i="24" l="1"/>
  <c r="J14" i="24" s="1"/>
  <c r="J16" i="23"/>
  <c r="F12" i="23"/>
  <c r="G12" i="23"/>
  <c r="H12" i="23"/>
  <c r="I12" i="23"/>
  <c r="E12" i="23"/>
  <c r="J11" i="23"/>
  <c r="J9" i="23"/>
  <c r="J10" i="23"/>
  <c r="J8" i="23"/>
  <c r="J12" i="23" s="1"/>
  <c r="J13" i="23" s="1"/>
  <c r="J13" i="22" l="1"/>
  <c r="J12" i="22"/>
  <c r="I11" i="22"/>
  <c r="J11" i="22"/>
  <c r="H11" i="22" l="1"/>
  <c r="G11" i="22"/>
  <c r="F11" i="22"/>
  <c r="E11" i="22"/>
  <c r="J9" i="22"/>
  <c r="J8" i="22"/>
  <c r="J13" i="21"/>
  <c r="J9" i="21"/>
  <c r="J10" i="21"/>
  <c r="J8" i="21"/>
  <c r="H11" i="21" l="1"/>
  <c r="J11" i="21" s="1"/>
  <c r="J12" i="21" s="1"/>
  <c r="G11" i="21"/>
  <c r="F11" i="21"/>
  <c r="E11" i="21"/>
  <c r="J15" i="20"/>
  <c r="H11" i="20"/>
  <c r="I11" i="20"/>
  <c r="J9" i="20"/>
  <c r="J10" i="20"/>
  <c r="J8" i="20"/>
  <c r="J11" i="20" l="1"/>
  <c r="J12" i="20" s="1"/>
  <c r="G11" i="20"/>
  <c r="F11" i="20"/>
  <c r="E11" i="20"/>
  <c r="H11" i="18" l="1"/>
  <c r="I11" i="18"/>
  <c r="J8" i="18"/>
  <c r="J11" i="18" s="1"/>
  <c r="J12" i="18" s="1"/>
  <c r="I11" i="19" l="1"/>
  <c r="H11" i="19"/>
  <c r="G11" i="19"/>
  <c r="F11" i="19"/>
  <c r="E11" i="19"/>
  <c r="J10" i="19"/>
  <c r="J9" i="19"/>
  <c r="J8" i="19"/>
  <c r="J11" i="19" s="1"/>
  <c r="J12" i="19" l="1"/>
  <c r="J14" i="19" s="1"/>
  <c r="F17" i="14"/>
  <c r="I13" i="10"/>
  <c r="J9" i="10"/>
  <c r="J10" i="10"/>
  <c r="J13" i="10" s="1"/>
  <c r="J11" i="10"/>
  <c r="J12" i="10"/>
  <c r="J8" i="10" l="1"/>
  <c r="G11" i="18"/>
  <c r="F11" i="18"/>
  <c r="E11" i="18"/>
  <c r="J17" i="16" l="1"/>
  <c r="J8" i="16" l="1"/>
  <c r="J16" i="16" s="1"/>
  <c r="J9" i="16"/>
  <c r="I13" i="16"/>
  <c r="H13" i="16"/>
  <c r="G13" i="16"/>
  <c r="F13" i="16"/>
  <c r="E13" i="16"/>
  <c r="J12" i="16"/>
  <c r="J11" i="16"/>
  <c r="J10" i="16"/>
  <c r="J15" i="14"/>
  <c r="J14" i="14"/>
  <c r="H13" i="14"/>
  <c r="I13" i="14"/>
  <c r="J9" i="14"/>
  <c r="J10" i="14"/>
  <c r="J11" i="14"/>
  <c r="J12" i="14"/>
  <c r="J8" i="14"/>
  <c r="J13" i="16" l="1"/>
  <c r="J13" i="14"/>
  <c r="G13" i="14"/>
  <c r="F13" i="14"/>
  <c r="E13" i="14"/>
  <c r="J15" i="13"/>
  <c r="J14" i="13"/>
  <c r="H13" i="13"/>
  <c r="J13" i="13"/>
  <c r="J14" i="16" l="1"/>
  <c r="G13" i="13"/>
  <c r="F13" i="13"/>
  <c r="E13" i="13"/>
  <c r="H13" i="12" l="1"/>
  <c r="J15" i="12"/>
  <c r="J14" i="12"/>
  <c r="J13" i="12"/>
  <c r="J10" i="12" l="1"/>
  <c r="J11" i="12" l="1"/>
  <c r="J8" i="12"/>
  <c r="G13" i="12" l="1"/>
  <c r="F13" i="12"/>
  <c r="E13" i="12"/>
  <c r="H13" i="10" l="1"/>
  <c r="J14" i="10"/>
  <c r="J15" i="10" s="1"/>
  <c r="G13" i="10" l="1"/>
  <c r="F13" i="10"/>
  <c r="E13" i="10"/>
  <c r="J8" i="9" l="1"/>
  <c r="H13" i="9" l="1"/>
  <c r="J11" i="9"/>
  <c r="J13" i="9"/>
  <c r="J14" i="9" s="1"/>
  <c r="J10" i="9"/>
  <c r="J15" i="9" l="1"/>
  <c r="F13" i="9"/>
  <c r="G13" i="9"/>
  <c r="F23" i="9" l="1"/>
  <c r="E23" i="9"/>
  <c r="E13" i="9"/>
  <c r="F23" i="8" l="1"/>
  <c r="E23" i="8"/>
  <c r="I13" i="8"/>
  <c r="H13" i="8"/>
  <c r="G13" i="8"/>
  <c r="F13" i="8"/>
  <c r="E13" i="8"/>
  <c r="J12" i="8"/>
  <c r="J11" i="8"/>
  <c r="J10" i="8"/>
  <c r="J9" i="8"/>
  <c r="J8" i="8"/>
  <c r="J13" i="8" s="1"/>
  <c r="F23" i="6"/>
  <c r="E23" i="6"/>
  <c r="J14" i="8" l="1"/>
  <c r="J15" i="8" s="1"/>
  <c r="J15" i="6"/>
  <c r="J14" i="6"/>
  <c r="F13" i="6"/>
  <c r="G13" i="6"/>
  <c r="H13" i="6"/>
  <c r="I13" i="6"/>
  <c r="J9" i="6"/>
  <c r="J10" i="6"/>
  <c r="J11" i="6"/>
  <c r="J12" i="6"/>
  <c r="J8" i="6"/>
  <c r="J13" i="6" l="1"/>
  <c r="E13" i="6"/>
</calcChain>
</file>

<file path=xl/sharedStrings.xml><?xml version="1.0" encoding="utf-8"?>
<sst xmlns="http://schemas.openxmlformats.org/spreadsheetml/2006/main" count="1181" uniqueCount="181">
  <si>
    <t>N°</t>
  </si>
  <si>
    <t>NOM &amp; PRENOMS</t>
  </si>
  <si>
    <t>N° PORTE</t>
  </si>
  <si>
    <t>CONTACTS</t>
  </si>
  <si>
    <t>LOYERS</t>
  </si>
  <si>
    <t>LOYERS NP</t>
  </si>
  <si>
    <t>PENALITES</t>
  </si>
  <si>
    <t>LOYERS PAYES</t>
  </si>
  <si>
    <t>ARRIERES</t>
  </si>
  <si>
    <t>MONTANTS PAYES</t>
  </si>
  <si>
    <t>DATES</t>
  </si>
  <si>
    <t>SIGNATURES</t>
  </si>
  <si>
    <t>TOTAL</t>
  </si>
  <si>
    <t>COMMISSION CCGIM</t>
  </si>
  <si>
    <t>CABINET CONSEILS  ET DE GESTION IMMOBILIERE  (CCGIM) </t>
  </si>
  <si>
    <t>07 85 65 28 - 03 32 59 24 - 04 92 79 51</t>
  </si>
  <si>
    <t>Email:amadasta@yahoo.fr</t>
  </si>
  <si>
    <t>FICHE DES ENCAISSEMENTS</t>
  </si>
  <si>
    <t>MONTANT A VERSER</t>
  </si>
  <si>
    <t>MOIS DE  JANVIER 2019</t>
  </si>
  <si>
    <t>BENEFICIAIRE: OUATTARA SOULEYMANE</t>
  </si>
  <si>
    <t>N° CC: 0331831S</t>
  </si>
  <si>
    <t>CEL. 02 25 10 35 - 07 01 48 23</t>
  </si>
  <si>
    <t>CENTRE D'IMPOSITION: II PLATEAUX 1</t>
  </si>
  <si>
    <t>S2</t>
  </si>
  <si>
    <t>S3</t>
  </si>
  <si>
    <t>S6</t>
  </si>
  <si>
    <t>S7</t>
  </si>
  <si>
    <t>S10</t>
  </si>
  <si>
    <t>LOT N° 567 - Ilot n° 56 - Parcelle: 191 - section 191</t>
  </si>
  <si>
    <t>VLEHI BRICE</t>
  </si>
  <si>
    <t>ANO JOELLE ALPHEE YAPO</t>
  </si>
  <si>
    <t>07402454-48442436</t>
  </si>
  <si>
    <t>YAO KOUASSI PASCAL</t>
  </si>
  <si>
    <t>88699618-03853224</t>
  </si>
  <si>
    <t>KOUAME AUGUSTIN</t>
  </si>
  <si>
    <t>07377242-02377015</t>
  </si>
  <si>
    <t>KOFFI ZIBOU KOUAKOU SYLVAIN N'G,</t>
  </si>
  <si>
    <t>05909468-49003870</t>
  </si>
  <si>
    <t>08/01/19</t>
  </si>
  <si>
    <t>BHCI</t>
  </si>
  <si>
    <t>17/01/19</t>
  </si>
  <si>
    <t>CCGIM</t>
  </si>
  <si>
    <t>MOIS DE  FEVRIER 2019</t>
  </si>
  <si>
    <t>09/02/19</t>
  </si>
  <si>
    <t>(9 MOIS * 75 000 F)+30 000</t>
  </si>
  <si>
    <t>(7 MOIS * 70 000 F)+40 000</t>
  </si>
  <si>
    <t>(3 MOIS * 70 000 F)</t>
  </si>
  <si>
    <t>(2 MOIS * 70 000 F)</t>
  </si>
  <si>
    <t>(12 MOIS * 70 000 F)+40 000</t>
  </si>
  <si>
    <t>ETAT DES ARRIERES ANTERIEURS</t>
  </si>
  <si>
    <t>08/02/19</t>
  </si>
  <si>
    <t>04/02/19</t>
  </si>
  <si>
    <t>15/02/19</t>
  </si>
  <si>
    <t>MOIS DE  MARS 2019</t>
  </si>
  <si>
    <t>06/02/19</t>
  </si>
  <si>
    <t>03/03/19</t>
  </si>
  <si>
    <t>11/03/19</t>
  </si>
  <si>
    <t>MOIS D AVRIL 2019</t>
  </si>
  <si>
    <t>Mr KOFFI : reference 0440453401450</t>
  </si>
  <si>
    <t>IDENTIFIANT CIE: 044374111000Y</t>
  </si>
  <si>
    <t>NOM SUR LA FACTURE DE M.KOFFI: Satigui kinan Carmen</t>
  </si>
  <si>
    <t>S10- KOFFI ZIBOU KOUAKOU SYLVAIRE  RESILIE LE 16 MARS 2019</t>
  </si>
  <si>
    <t>ORANGE MONEY</t>
  </si>
  <si>
    <t>MOIS DE MAI 2019</t>
  </si>
  <si>
    <t>02/05/19</t>
  </si>
  <si>
    <t>08/05/19</t>
  </si>
  <si>
    <t>10/05/19</t>
  </si>
  <si>
    <t>15/05/19</t>
  </si>
  <si>
    <t>MOIS DE JUIN 2019</t>
  </si>
  <si>
    <t>08/06/19</t>
  </si>
  <si>
    <t>12/06/19</t>
  </si>
  <si>
    <t>15/06/19</t>
  </si>
  <si>
    <t>MOIS DE JUILLET 2019</t>
  </si>
  <si>
    <t>MOIS D'AOUT 2019</t>
  </si>
  <si>
    <t>11/07/19</t>
  </si>
  <si>
    <t>08/07/19</t>
  </si>
  <si>
    <t>01/07/19</t>
  </si>
  <si>
    <t>07/08/19</t>
  </si>
  <si>
    <t>OUAT SOULEY</t>
  </si>
  <si>
    <t>13/08/19</t>
  </si>
  <si>
    <t>NOUVAE LOCATAIRE</t>
  </si>
  <si>
    <t>ENCAISSE PAR LE PROPRIETAIRE</t>
  </si>
  <si>
    <t>16/08/19</t>
  </si>
  <si>
    <t>COMMISSION CCGIM nouveau locataire</t>
  </si>
  <si>
    <t>le nouveau locataire a payé 350 000 F CFA au propriétaire dont 2 mois d'avance, 2 mois de caution et 1 mois la commission CCGIM</t>
  </si>
  <si>
    <t>M KOUIAME A PAYE 100 000 F CFA AU TITRE DES ARRIERES AU PROPRIETAIRE EN AOUT 2019</t>
  </si>
  <si>
    <t>MOIS D'AOUT 2019 CORRIGE</t>
  </si>
  <si>
    <t>MOIS DE SEPTEMBRE 2019</t>
  </si>
  <si>
    <t>LE STUDIO S6 EST OCCUPE PAR UN NOUVEAU LOCATAIRE GERE PAR LE PROPRIETAIRE A COMPTER DU PREMIER SEPTEMBRE 2019</t>
  </si>
  <si>
    <t>IL A LIBERE LE STUDIO FIN AOUT 2019</t>
  </si>
  <si>
    <t>10/04/19</t>
  </si>
  <si>
    <t>04/04/19</t>
  </si>
  <si>
    <t>01/04/19</t>
  </si>
  <si>
    <t>18/04/19</t>
  </si>
  <si>
    <t>VERSE LE 18/04/19 A LA SGBCI</t>
  </si>
  <si>
    <t>A LIBERE LE STUDIO FIN JUILLET 2019</t>
  </si>
  <si>
    <t>M YAO DOIT 520 000 F CFA + 35 000 F DE PENALITES</t>
  </si>
  <si>
    <t>09/09/19</t>
  </si>
  <si>
    <t>Proprietaire</t>
  </si>
  <si>
    <t>16/09/19</t>
  </si>
  <si>
    <t>Déjà encaissé par le Proprietaire</t>
  </si>
  <si>
    <t>MOIS D'OCTOBRE 2019</t>
  </si>
  <si>
    <t>A LIBERE LE STUDIO LE 16/09/2019</t>
  </si>
  <si>
    <t>KANGAN INNOCENT SEGBEGNON</t>
  </si>
  <si>
    <t>09754933-06272523</t>
  </si>
  <si>
    <t>10/10/19</t>
  </si>
  <si>
    <t>02/10/19</t>
  </si>
  <si>
    <t>11/10/19</t>
  </si>
  <si>
    <t>DÉJÀ ENCAISSE PAR LE PROPRIETAIRE</t>
  </si>
  <si>
    <t>REPPORT COMMISSION CCGIM 09/2019</t>
  </si>
  <si>
    <t>TOTAL A VERSER</t>
  </si>
  <si>
    <t>PROPRIETAIRE</t>
  </si>
  <si>
    <t>MOIS DE NOVEMBRE 2019</t>
  </si>
  <si>
    <t>06/11/19</t>
  </si>
  <si>
    <t>10/11/19</t>
  </si>
  <si>
    <t>MOIS DE DECEMBRE 2019</t>
  </si>
  <si>
    <t>09/12/19</t>
  </si>
  <si>
    <t>24/11/19</t>
  </si>
  <si>
    <t>14/12/19</t>
  </si>
  <si>
    <t>MOIS DE JANVIER 2020</t>
  </si>
  <si>
    <t>08/01/20</t>
  </si>
  <si>
    <t>BACI</t>
  </si>
  <si>
    <t>17/12/19</t>
  </si>
  <si>
    <t>15/01/20</t>
  </si>
  <si>
    <t>KLA BAUTY EDWIGE</t>
  </si>
  <si>
    <t>S9</t>
  </si>
  <si>
    <t>25/12/19</t>
  </si>
  <si>
    <t>A VERSER 2 MOIS DE CAUTION + UN MOIS D'AVANCE+UN MOIS COMMISSION CCGIM AU PROPRIETAIRE 25/12/19</t>
  </si>
  <si>
    <t>LOYER PERCU PAR LE PROPRIETAIRE LE 25/12/19</t>
  </si>
  <si>
    <t>COMMISSION CCGIM PERCUE PAR LE PROPRIETAIRE LE 25/12/19</t>
  </si>
  <si>
    <t>MOIS DE FEVRIER 2020</t>
  </si>
  <si>
    <t>07/02/20</t>
  </si>
  <si>
    <t>10/02/20</t>
  </si>
  <si>
    <t>31/01/20</t>
  </si>
  <si>
    <t>12/02/20</t>
  </si>
  <si>
    <t>RESTE A VERSER A LA SGBCI</t>
  </si>
  <si>
    <t>MOIS DE MARS 2020</t>
  </si>
  <si>
    <t>09/03/20</t>
  </si>
  <si>
    <t>07/03/20</t>
  </si>
  <si>
    <t>12/03/20</t>
  </si>
  <si>
    <t>10/03/20</t>
  </si>
  <si>
    <t>OUAT</t>
  </si>
  <si>
    <t>ENCAISSES PAR LE PROPRIETAIRE</t>
  </si>
  <si>
    <t>SGBCI: 11123959011 09</t>
  </si>
  <si>
    <t>MOIS DE AVRIL 2020</t>
  </si>
  <si>
    <t>27/03/20</t>
  </si>
  <si>
    <t>10/04/20</t>
  </si>
  <si>
    <t>09754933</t>
  </si>
  <si>
    <t>15/04/20</t>
  </si>
  <si>
    <t>10/01/20 PROPRIO</t>
  </si>
  <si>
    <t>MOIS DE MAI 2020</t>
  </si>
  <si>
    <t>FRAIS 2 CONTRATS BAIL LOCATIF S N° 6</t>
  </si>
  <si>
    <t>14/05/20</t>
  </si>
  <si>
    <t>MOIS DE JUIN 2020</t>
  </si>
  <si>
    <t>COMMISION CCGIM 05/2020</t>
  </si>
  <si>
    <t>13/06/20</t>
  </si>
  <si>
    <t>18/05 PROPRIETAIRE</t>
  </si>
  <si>
    <t>TOTAL DES COMMISSIONS CCGIM</t>
  </si>
  <si>
    <t>MOIS DE JUILLET 2020</t>
  </si>
  <si>
    <t>Payé par MOOV le 02/07/20</t>
  </si>
  <si>
    <t>MOOV CEL: 72 32 83 74</t>
  </si>
  <si>
    <t>10/07/20</t>
  </si>
  <si>
    <t>16/07/20</t>
  </si>
  <si>
    <t>10/08/20</t>
  </si>
  <si>
    <t>MOIS DE AOUT 2020</t>
  </si>
  <si>
    <t>RESTE A VERSER</t>
  </si>
  <si>
    <t>COMMISSION CCGIM JUILLET 2020</t>
  </si>
  <si>
    <t>13/08/20</t>
  </si>
  <si>
    <t>MOIS DE SEPTEMBRE 2020</t>
  </si>
  <si>
    <t>05/09/20</t>
  </si>
  <si>
    <t>10/09/20</t>
  </si>
  <si>
    <t>DÉJÀ REMIS AUX PROPRIETAIRES</t>
  </si>
  <si>
    <t>15/09/20</t>
  </si>
  <si>
    <t>MOIS DE OCTOBRE 2020</t>
  </si>
  <si>
    <t>13/10/20</t>
  </si>
  <si>
    <t>02/10/20</t>
  </si>
  <si>
    <t>10/10/20</t>
  </si>
  <si>
    <t>14/10/20</t>
  </si>
  <si>
    <t>MOIS DE NOVEMBRE 2020</t>
  </si>
  <si>
    <t>16/10 PRORIETAIRE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</si>
</sst>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1" xfId="0" applyBorder="1"/>
    <xf numFmtId="164" fontId="0" fillId="0" borderId="1" xfId="0" applyNumberFormat="1" applyFont="1" applyBorder="1" applyAlignment="1">
      <alignment horizontal="center" vertical="center"/>
    </xf>
    <xf numFmtId="22" fontId="7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4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22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22" fontId="1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22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5" fillId="0" borderId="1" xfId="0" applyFont="1" applyBorder="1" applyAlignment="1">
      <alignment horizontal="left" vertical="center"/>
    </xf>
    <xf numFmtId="22" fontId="0" fillId="0" borderId="1" xfId="0" applyNumberFormat="1" applyFont="1" applyBorder="1" applyAlignment="1">
      <alignment horizontal="center" vertical="center"/>
    </xf>
    <xf numFmtId="22" fontId="1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2" fontId="14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left"/>
    </xf>
    <xf numFmtId="0" fontId="15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left" vertical="center"/>
    </xf>
    <xf numFmtId="164" fontId="7" fillId="0" borderId="4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164" fontId="7" fillId="0" borderId="2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F22" sqref="F22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19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0">
        <v>48062009</v>
      </c>
      <c r="E8" s="10">
        <v>70000</v>
      </c>
      <c r="F8" s="10">
        <v>530000</v>
      </c>
      <c r="G8" s="16"/>
      <c r="H8" s="10">
        <v>70000</v>
      </c>
      <c r="I8" s="17"/>
      <c r="J8" s="10">
        <f>SUM(H8:I8)</f>
        <v>70000</v>
      </c>
      <c r="K8" s="11" t="s">
        <v>39</v>
      </c>
      <c r="L8" s="18" t="s">
        <v>40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705000</v>
      </c>
      <c r="G9" s="16"/>
      <c r="H9" s="10"/>
      <c r="I9" s="17"/>
      <c r="J9" s="10">
        <f t="shared" ref="J9:J12" si="0">SUM(H9:I9)</f>
        <v>0</v>
      </c>
      <c r="K9" s="11"/>
      <c r="L9" s="18"/>
    </row>
    <row r="10" spans="1:12" ht="15.75" x14ac:dyDescent="0.25">
      <c r="A10" s="7">
        <v>3</v>
      </c>
      <c r="B10" s="19" t="s">
        <v>33</v>
      </c>
      <c r="C10" s="9" t="s">
        <v>26</v>
      </c>
      <c r="D10" s="20" t="s">
        <v>34</v>
      </c>
      <c r="E10" s="10">
        <v>70000</v>
      </c>
      <c r="F10" s="10">
        <v>210000</v>
      </c>
      <c r="G10" s="10"/>
      <c r="H10" s="10"/>
      <c r="I10" s="10"/>
      <c r="J10" s="10">
        <f t="shared" si="0"/>
        <v>0</v>
      </c>
      <c r="K10" s="11"/>
      <c r="L10" s="18"/>
    </row>
    <row r="11" spans="1:12" ht="15.75" x14ac:dyDescent="0.25">
      <c r="A11" s="7">
        <v>4</v>
      </c>
      <c r="B11" s="12" t="s">
        <v>35</v>
      </c>
      <c r="C11" s="9" t="s">
        <v>27</v>
      </c>
      <c r="D11" s="20" t="s">
        <v>36</v>
      </c>
      <c r="E11" s="10">
        <v>70000</v>
      </c>
      <c r="F11" s="10">
        <v>210000</v>
      </c>
      <c r="G11" s="10"/>
      <c r="H11" s="10">
        <v>70000</v>
      </c>
      <c r="I11" s="10"/>
      <c r="J11" s="10">
        <f t="shared" si="0"/>
        <v>70000</v>
      </c>
      <c r="K11" s="11" t="s">
        <v>39</v>
      </c>
      <c r="L11" s="18" t="s">
        <v>40</v>
      </c>
    </row>
    <row r="12" spans="1:12" ht="15.75" x14ac:dyDescent="0.25">
      <c r="A12" s="7">
        <v>5</v>
      </c>
      <c r="B12" s="21" t="s">
        <v>37</v>
      </c>
      <c r="C12" s="9" t="s">
        <v>28</v>
      </c>
      <c r="D12" s="20" t="s">
        <v>38</v>
      </c>
      <c r="E12" s="10">
        <v>70000</v>
      </c>
      <c r="F12" s="10">
        <v>880000</v>
      </c>
      <c r="G12" s="10"/>
      <c r="H12" s="10"/>
      <c r="I12" s="17"/>
      <c r="J12" s="10">
        <f t="shared" si="0"/>
        <v>0</v>
      </c>
      <c r="K12" s="11"/>
      <c r="L12" s="9"/>
    </row>
    <row r="13" spans="1:12" ht="18.75" x14ac:dyDescent="0.25">
      <c r="A13" s="64" t="s">
        <v>12</v>
      </c>
      <c r="B13" s="65"/>
      <c r="C13" s="65"/>
      <c r="D13" s="66"/>
      <c r="E13" s="13">
        <f>SUM(E8:E12)</f>
        <v>355000</v>
      </c>
      <c r="F13" s="13">
        <f t="shared" ref="F13:J13" si="1">SUM(F8:F12)</f>
        <v>2535000</v>
      </c>
      <c r="G13" s="13">
        <f t="shared" si="1"/>
        <v>0</v>
      </c>
      <c r="H13" s="13">
        <f t="shared" si="1"/>
        <v>140000</v>
      </c>
      <c r="I13" s="13">
        <f t="shared" si="1"/>
        <v>0</v>
      </c>
      <c r="J13" s="13">
        <f t="shared" si="1"/>
        <v>140000</v>
      </c>
      <c r="K13" s="14" t="s">
        <v>41</v>
      </c>
      <c r="L13" s="2" t="s">
        <v>42</v>
      </c>
    </row>
    <row r="14" spans="1:12" ht="18.75" customHeight="1" x14ac:dyDescent="0.25">
      <c r="A14" s="57" t="s">
        <v>13</v>
      </c>
      <c r="B14" s="58"/>
      <c r="C14" s="58"/>
      <c r="D14" s="58"/>
      <c r="E14" s="58"/>
      <c r="F14" s="58"/>
      <c r="G14" s="58"/>
      <c r="H14" s="58"/>
      <c r="I14" s="59"/>
      <c r="J14" s="10">
        <f>-J13*0.1</f>
        <v>-14000</v>
      </c>
    </row>
    <row r="15" spans="1:12" ht="15.75" x14ac:dyDescent="0.25">
      <c r="A15" s="57" t="s">
        <v>18</v>
      </c>
      <c r="B15" s="58"/>
      <c r="C15" s="58"/>
      <c r="D15" s="58"/>
      <c r="E15" s="58"/>
      <c r="F15" s="58"/>
      <c r="G15" s="58"/>
      <c r="H15" s="58"/>
      <c r="I15" s="59"/>
      <c r="J15" s="10">
        <f>SUM(J13:J14)</f>
        <v>126000</v>
      </c>
    </row>
    <row r="17" spans="1:14" ht="15.75" x14ac:dyDescent="0.25">
      <c r="A17" s="2" t="s">
        <v>0</v>
      </c>
      <c r="B17" s="3" t="s">
        <v>1</v>
      </c>
      <c r="C17" s="4" t="s">
        <v>2</v>
      </c>
      <c r="D17" s="3" t="s">
        <v>3</v>
      </c>
      <c r="E17" s="3" t="s">
        <v>4</v>
      </c>
      <c r="F17" s="3" t="s">
        <v>5</v>
      </c>
      <c r="G17" s="51" t="s">
        <v>50</v>
      </c>
      <c r="H17" s="52"/>
      <c r="I17" s="53"/>
      <c r="J17" s="23"/>
      <c r="K17" s="24"/>
      <c r="L17" s="24"/>
      <c r="N17" s="1"/>
    </row>
    <row r="18" spans="1:14" ht="15.75" customHeight="1" x14ac:dyDescent="0.25">
      <c r="A18" s="7">
        <v>1</v>
      </c>
      <c r="B18" s="8" t="s">
        <v>30</v>
      </c>
      <c r="C18" s="9" t="s">
        <v>24</v>
      </c>
      <c r="D18" s="22">
        <v>48062009</v>
      </c>
      <c r="E18" s="10">
        <v>70000</v>
      </c>
      <c r="F18" s="10">
        <v>530000</v>
      </c>
      <c r="G18" s="67" t="s">
        <v>46</v>
      </c>
      <c r="H18" s="67"/>
      <c r="I18" s="67"/>
      <c r="J18" s="25"/>
      <c r="K18" s="26"/>
      <c r="L18" s="27"/>
    </row>
    <row r="19" spans="1:14" ht="19.5" customHeight="1" x14ac:dyDescent="0.25">
      <c r="A19" s="7">
        <v>2</v>
      </c>
      <c r="B19" s="8" t="s">
        <v>31</v>
      </c>
      <c r="C19" s="9" t="s">
        <v>25</v>
      </c>
      <c r="D19" t="s">
        <v>32</v>
      </c>
      <c r="E19" s="10">
        <v>75000</v>
      </c>
      <c r="F19" s="10">
        <v>705000</v>
      </c>
      <c r="G19" s="67" t="s">
        <v>45</v>
      </c>
      <c r="H19" s="67"/>
      <c r="I19" s="67"/>
      <c r="J19" s="25"/>
      <c r="K19" s="26"/>
      <c r="L19" s="27"/>
    </row>
    <row r="20" spans="1:14" ht="15.75" x14ac:dyDescent="0.25">
      <c r="A20" s="7">
        <v>3</v>
      </c>
      <c r="B20" s="19" t="s">
        <v>33</v>
      </c>
      <c r="C20" s="9" t="s">
        <v>26</v>
      </c>
      <c r="D20" s="22" t="s">
        <v>34</v>
      </c>
      <c r="E20" s="10">
        <v>70000</v>
      </c>
      <c r="F20" s="10">
        <v>210000</v>
      </c>
      <c r="G20" s="67" t="s">
        <v>47</v>
      </c>
      <c r="H20" s="67"/>
      <c r="I20" s="67"/>
      <c r="J20" s="25"/>
      <c r="K20" s="26"/>
      <c r="L20" s="27"/>
    </row>
    <row r="21" spans="1:14" ht="15.75" x14ac:dyDescent="0.25">
      <c r="A21" s="7">
        <v>4</v>
      </c>
      <c r="B21" s="12" t="s">
        <v>35</v>
      </c>
      <c r="C21" s="9" t="s">
        <v>27</v>
      </c>
      <c r="D21" s="22" t="s">
        <v>36</v>
      </c>
      <c r="E21" s="10">
        <v>70000</v>
      </c>
      <c r="F21" s="10">
        <v>210000</v>
      </c>
      <c r="G21" s="67" t="s">
        <v>47</v>
      </c>
      <c r="H21" s="67"/>
      <c r="I21" s="67"/>
      <c r="J21" s="25"/>
      <c r="K21" s="26"/>
      <c r="L21" s="27"/>
    </row>
    <row r="22" spans="1:14" ht="15.75" x14ac:dyDescent="0.25">
      <c r="A22" s="7">
        <v>5</v>
      </c>
      <c r="B22" s="21" t="s">
        <v>37</v>
      </c>
      <c r="C22" s="9" t="s">
        <v>28</v>
      </c>
      <c r="D22" s="22" t="s">
        <v>38</v>
      </c>
      <c r="E22" s="10">
        <v>70000</v>
      </c>
      <c r="F22" s="10">
        <v>880000</v>
      </c>
      <c r="G22" s="68" t="s">
        <v>49</v>
      </c>
      <c r="H22" s="67"/>
      <c r="I22" s="67"/>
      <c r="J22" s="25"/>
      <c r="K22" s="26"/>
      <c r="L22" s="28"/>
    </row>
    <row r="23" spans="1:14" ht="18.75" x14ac:dyDescent="0.25">
      <c r="A23" s="64" t="s">
        <v>12</v>
      </c>
      <c r="B23" s="65"/>
      <c r="C23" s="65"/>
      <c r="D23" s="66"/>
      <c r="E23" s="13">
        <f>SUM(E18:E22)</f>
        <v>355000</v>
      </c>
      <c r="F23" s="13">
        <f t="shared" ref="F23" si="2">SUM(F18:F22)</f>
        <v>2535000</v>
      </c>
      <c r="G23" s="32"/>
      <c r="H23" s="32"/>
      <c r="I23" s="32"/>
      <c r="J23" s="29"/>
      <c r="K23" s="30"/>
      <c r="L23" s="31"/>
    </row>
  </sheetData>
  <mergeCells count="18">
    <mergeCell ref="A23:D23"/>
    <mergeCell ref="G19:I19"/>
    <mergeCell ref="G18:I18"/>
    <mergeCell ref="G20:I20"/>
    <mergeCell ref="G21:I21"/>
    <mergeCell ref="G22:I22"/>
    <mergeCell ref="G17:I17"/>
    <mergeCell ref="E1:L1"/>
    <mergeCell ref="E2:F2"/>
    <mergeCell ref="E3:L3"/>
    <mergeCell ref="G2:L2"/>
    <mergeCell ref="A15:I15"/>
    <mergeCell ref="C3:D3"/>
    <mergeCell ref="A4:L4"/>
    <mergeCell ref="A5:L5"/>
    <mergeCell ref="A6:L6"/>
    <mergeCell ref="A13:D13"/>
    <mergeCell ref="A14:I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G9" sqref="G9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88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434000</v>
      </c>
      <c r="G8" s="10">
        <v>14000</v>
      </c>
      <c r="H8" s="10">
        <v>70000</v>
      </c>
      <c r="I8" s="17"/>
      <c r="J8" s="10">
        <f>SUM(H8:I8)</f>
        <v>70000</v>
      </c>
      <c r="K8" s="11" t="s">
        <v>98</v>
      </c>
      <c r="L8" s="18" t="s">
        <v>99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1072500</v>
      </c>
      <c r="G9" s="10">
        <v>52500</v>
      </c>
      <c r="H9" s="10"/>
      <c r="I9" s="17"/>
      <c r="J9" s="10"/>
      <c r="K9" s="11"/>
      <c r="L9" s="34"/>
    </row>
    <row r="10" spans="1:12" ht="15.75" x14ac:dyDescent="0.25">
      <c r="A10" s="7">
        <v>3</v>
      </c>
      <c r="B10" s="12" t="s">
        <v>35</v>
      </c>
      <c r="C10" s="9" t="s">
        <v>27</v>
      </c>
      <c r="D10" s="22" t="s">
        <v>36</v>
      </c>
      <c r="E10" s="10">
        <v>70000</v>
      </c>
      <c r="F10" s="10">
        <v>117000</v>
      </c>
      <c r="G10" s="10">
        <v>7000</v>
      </c>
      <c r="H10" s="10"/>
      <c r="I10" s="10"/>
      <c r="J10" s="10"/>
      <c r="K10" s="11"/>
      <c r="L10" s="18"/>
    </row>
    <row r="11" spans="1:12" ht="18.75" x14ac:dyDescent="0.25">
      <c r="A11" s="64" t="s">
        <v>12</v>
      </c>
      <c r="B11" s="65"/>
      <c r="C11" s="65"/>
      <c r="D11" s="66"/>
      <c r="E11" s="13">
        <f>SUM(E8:E10)</f>
        <v>215000</v>
      </c>
      <c r="F11" s="13">
        <f>SUM(F8:F10)</f>
        <v>1623500</v>
      </c>
      <c r="G11" s="13">
        <f>SUM(G8:G10)</f>
        <v>73500</v>
      </c>
      <c r="H11" s="13">
        <f t="shared" ref="H11:J11" si="0">SUM(H8:H10)</f>
        <v>70000</v>
      </c>
      <c r="I11" s="13">
        <f t="shared" si="0"/>
        <v>0</v>
      </c>
      <c r="J11" s="13">
        <f t="shared" si="0"/>
        <v>70000</v>
      </c>
      <c r="K11" s="14" t="s">
        <v>100</v>
      </c>
      <c r="L11" s="2" t="s">
        <v>42</v>
      </c>
    </row>
    <row r="12" spans="1:12" ht="18.75" customHeight="1" x14ac:dyDescent="0.25">
      <c r="A12" s="57" t="s">
        <v>13</v>
      </c>
      <c r="B12" s="58"/>
      <c r="C12" s="58"/>
      <c r="D12" s="58"/>
      <c r="E12" s="58"/>
      <c r="F12" s="58"/>
      <c r="G12" s="58"/>
      <c r="H12" s="58"/>
      <c r="I12" s="59"/>
      <c r="J12" s="10">
        <f>-J11*0.1</f>
        <v>-7000</v>
      </c>
    </row>
    <row r="13" spans="1:12" ht="18.75" customHeight="1" x14ac:dyDescent="0.25">
      <c r="A13" s="57" t="s">
        <v>101</v>
      </c>
      <c r="B13" s="58"/>
      <c r="C13" s="58"/>
      <c r="D13" s="58"/>
      <c r="E13" s="58"/>
      <c r="F13" s="58"/>
      <c r="G13" s="58"/>
      <c r="H13" s="58"/>
      <c r="I13" s="59"/>
      <c r="J13" s="10">
        <v>70000</v>
      </c>
    </row>
    <row r="15" spans="1:12" ht="15.75" x14ac:dyDescent="0.25">
      <c r="A15" s="7">
        <v>3</v>
      </c>
      <c r="B15" s="19" t="s">
        <v>33</v>
      </c>
      <c r="C15" s="9" t="s">
        <v>26</v>
      </c>
      <c r="D15" s="22" t="s">
        <v>34</v>
      </c>
      <c r="E15" s="10">
        <v>70000</v>
      </c>
      <c r="F15" s="10">
        <v>555000</v>
      </c>
      <c r="G15" s="10">
        <v>35000</v>
      </c>
      <c r="H15" s="84" t="s">
        <v>90</v>
      </c>
      <c r="I15" s="85"/>
      <c r="J15" s="85"/>
      <c r="K15" s="85"/>
      <c r="L15" s="86"/>
    </row>
    <row r="16" spans="1:12" ht="15.75" customHeight="1" x14ac:dyDescent="0.25">
      <c r="A16" s="87" t="s">
        <v>97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</row>
    <row r="17" spans="1:12" x14ac:dyDescent="0.25">
      <c r="A17" s="69" t="s">
        <v>89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9" spans="1:12" x14ac:dyDescent="0.25">
      <c r="F19" s="1"/>
    </row>
    <row r="20" spans="1:12" x14ac:dyDescent="0.25">
      <c r="H20" s="1"/>
    </row>
  </sheetData>
  <mergeCells count="14">
    <mergeCell ref="A17:L17"/>
    <mergeCell ref="H15:L15"/>
    <mergeCell ref="A5:L5"/>
    <mergeCell ref="A6:L6"/>
    <mergeCell ref="A11:D11"/>
    <mergeCell ref="A12:I12"/>
    <mergeCell ref="A16:L16"/>
    <mergeCell ref="A13:I13"/>
    <mergeCell ref="A4:L4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G9" sqref="G9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102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434000</v>
      </c>
      <c r="G8" s="10">
        <v>14000</v>
      </c>
      <c r="H8" s="10">
        <v>70000</v>
      </c>
      <c r="I8" s="17"/>
      <c r="J8" s="10">
        <f>SUM(H8:I8)</f>
        <v>70000</v>
      </c>
      <c r="K8" s="11" t="s">
        <v>106</v>
      </c>
      <c r="L8" s="41" t="s">
        <v>112</v>
      </c>
    </row>
    <row r="9" spans="1:12" ht="15.75" x14ac:dyDescent="0.25">
      <c r="A9" s="9">
        <v>2</v>
      </c>
      <c r="B9" s="40" t="s">
        <v>104</v>
      </c>
      <c r="C9" s="9" t="s">
        <v>26</v>
      </c>
      <c r="D9" s="35" t="s">
        <v>105</v>
      </c>
      <c r="E9" s="10">
        <v>70000</v>
      </c>
      <c r="F9" s="10"/>
      <c r="G9" s="10"/>
      <c r="H9" s="10">
        <v>70000</v>
      </c>
      <c r="I9" s="10">
        <v>70000</v>
      </c>
      <c r="J9" s="10">
        <f t="shared" ref="J9:J10" si="0">SUM(H9:I9)</f>
        <v>140000</v>
      </c>
      <c r="K9" s="11" t="s">
        <v>98</v>
      </c>
      <c r="L9" s="41" t="s">
        <v>112</v>
      </c>
    </row>
    <row r="10" spans="1:12" ht="15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194000</v>
      </c>
      <c r="G10" s="10">
        <v>14000</v>
      </c>
      <c r="H10" s="10">
        <v>70000</v>
      </c>
      <c r="I10" s="10"/>
      <c r="J10" s="10">
        <f t="shared" si="0"/>
        <v>70000</v>
      </c>
      <c r="K10" s="11" t="s">
        <v>107</v>
      </c>
      <c r="L10" s="18" t="s">
        <v>40</v>
      </c>
    </row>
    <row r="11" spans="1:12" ht="18.75" x14ac:dyDescent="0.25">
      <c r="A11" s="64" t="s">
        <v>12</v>
      </c>
      <c r="B11" s="65"/>
      <c r="C11" s="65"/>
      <c r="D11" s="66"/>
      <c r="E11" s="13">
        <f>SUM(E8:E10)</f>
        <v>210000</v>
      </c>
      <c r="F11" s="13">
        <f>SUM(F8:F10)</f>
        <v>628000</v>
      </c>
      <c r="G11" s="13">
        <f>SUM(G8:G10)</f>
        <v>28000</v>
      </c>
      <c r="H11" s="13">
        <f t="shared" ref="H11:J11" si="1">SUM(H8:H10)</f>
        <v>210000</v>
      </c>
      <c r="I11" s="13">
        <f t="shared" si="1"/>
        <v>70000</v>
      </c>
      <c r="J11" s="13">
        <f t="shared" si="1"/>
        <v>280000</v>
      </c>
      <c r="K11" s="14" t="s">
        <v>108</v>
      </c>
      <c r="L11" s="2" t="s">
        <v>42</v>
      </c>
    </row>
    <row r="12" spans="1:12" ht="18.75" customHeight="1" x14ac:dyDescent="0.25">
      <c r="A12" s="57" t="s">
        <v>13</v>
      </c>
      <c r="B12" s="58"/>
      <c r="C12" s="58"/>
      <c r="D12" s="58"/>
      <c r="E12" s="58"/>
      <c r="F12" s="58"/>
      <c r="G12" s="58"/>
      <c r="H12" s="58"/>
      <c r="I12" s="59"/>
      <c r="J12" s="10">
        <f>-J11*0.1</f>
        <v>-28000</v>
      </c>
    </row>
    <row r="13" spans="1:12" ht="18.75" customHeight="1" x14ac:dyDescent="0.25">
      <c r="A13" s="88" t="s">
        <v>109</v>
      </c>
      <c r="B13" s="88"/>
      <c r="C13" s="88"/>
      <c r="D13" s="88"/>
      <c r="E13" s="88"/>
      <c r="F13" s="88"/>
      <c r="G13" s="88"/>
      <c r="H13" s="88"/>
      <c r="I13" s="88"/>
      <c r="J13" s="10">
        <v>-210000</v>
      </c>
    </row>
    <row r="14" spans="1:12" ht="18.75" customHeight="1" x14ac:dyDescent="0.25">
      <c r="A14" s="88" t="s">
        <v>110</v>
      </c>
      <c r="B14" s="88"/>
      <c r="C14" s="88"/>
      <c r="D14" s="88"/>
      <c r="E14" s="88"/>
      <c r="F14" s="88"/>
      <c r="G14" s="88"/>
      <c r="H14" s="88"/>
      <c r="I14" s="88"/>
      <c r="J14" s="10">
        <v>-7000</v>
      </c>
    </row>
    <row r="15" spans="1:12" ht="18.75" customHeight="1" x14ac:dyDescent="0.25">
      <c r="A15" s="88" t="s">
        <v>111</v>
      </c>
      <c r="B15" s="88"/>
      <c r="C15" s="88"/>
      <c r="D15" s="88"/>
      <c r="E15" s="88"/>
      <c r="F15" s="88"/>
      <c r="G15" s="88"/>
      <c r="H15" s="88"/>
      <c r="I15" s="88"/>
      <c r="J15" s="10">
        <f>SUM(J11:J14)</f>
        <v>35000</v>
      </c>
    </row>
    <row r="17" spans="1:12" ht="15.75" x14ac:dyDescent="0.25">
      <c r="A17" s="7">
        <v>3</v>
      </c>
      <c r="B17" s="19" t="s">
        <v>33</v>
      </c>
      <c r="C17" s="9" t="s">
        <v>26</v>
      </c>
      <c r="D17" s="38" t="s">
        <v>34</v>
      </c>
      <c r="E17" s="10">
        <v>70000</v>
      </c>
      <c r="F17" s="10">
        <v>555000</v>
      </c>
      <c r="G17" s="10">
        <v>35000</v>
      </c>
      <c r="H17" s="84" t="s">
        <v>90</v>
      </c>
      <c r="I17" s="85"/>
      <c r="J17" s="85"/>
      <c r="K17" s="85"/>
      <c r="L17" s="86"/>
    </row>
    <row r="18" spans="1:12" ht="15.75" customHeight="1" x14ac:dyDescent="0.25">
      <c r="A18" s="87" t="s">
        <v>97</v>
      </c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</row>
    <row r="19" spans="1:12" x14ac:dyDescent="0.25">
      <c r="A19" s="69" t="s">
        <v>89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</row>
    <row r="20" spans="1:12" ht="9" customHeight="1" x14ac:dyDescent="0.25"/>
    <row r="21" spans="1:12" ht="15.75" x14ac:dyDescent="0.25">
      <c r="A21" s="7">
        <v>2</v>
      </c>
      <c r="B21" s="8" t="s">
        <v>31</v>
      </c>
      <c r="C21" s="9" t="s">
        <v>25</v>
      </c>
      <c r="D21" t="s">
        <v>32</v>
      </c>
      <c r="E21" s="10"/>
      <c r="F21" s="10">
        <v>1072500</v>
      </c>
      <c r="G21" s="10">
        <v>52500</v>
      </c>
      <c r="H21" s="84" t="s">
        <v>103</v>
      </c>
      <c r="I21" s="85"/>
      <c r="J21" s="85"/>
      <c r="K21" s="85"/>
      <c r="L21" s="86"/>
    </row>
    <row r="22" spans="1:12" x14ac:dyDescent="0.25">
      <c r="H22" s="1"/>
    </row>
    <row r="23" spans="1:12" x14ac:dyDescent="0.25">
      <c r="H23" s="1"/>
    </row>
  </sheetData>
  <mergeCells count="17">
    <mergeCell ref="A4:L4"/>
    <mergeCell ref="A13:I13"/>
    <mergeCell ref="A14:I14"/>
    <mergeCell ref="A15:I15"/>
    <mergeCell ref="E1:L1"/>
    <mergeCell ref="E2:F2"/>
    <mergeCell ref="G2:L2"/>
    <mergeCell ref="C3:D3"/>
    <mergeCell ref="E3:L3"/>
    <mergeCell ref="A18:L18"/>
    <mergeCell ref="A19:L19"/>
    <mergeCell ref="H21:L21"/>
    <mergeCell ref="A5:L5"/>
    <mergeCell ref="A6:L6"/>
    <mergeCell ref="A11:D11"/>
    <mergeCell ref="A12:I12"/>
    <mergeCell ref="H17:L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G9" sqref="G9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113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434000</v>
      </c>
      <c r="G8" s="10">
        <v>14000</v>
      </c>
      <c r="H8" s="10">
        <v>70000</v>
      </c>
      <c r="I8" s="17"/>
      <c r="J8" s="10">
        <f>SUM(H8:I8)</f>
        <v>70000</v>
      </c>
      <c r="K8" s="11" t="s">
        <v>115</v>
      </c>
      <c r="L8" s="36" t="s">
        <v>112</v>
      </c>
    </row>
    <row r="9" spans="1:12" ht="15.75" x14ac:dyDescent="0.25">
      <c r="A9" s="9">
        <v>2</v>
      </c>
      <c r="B9" s="40" t="s">
        <v>104</v>
      </c>
      <c r="C9" s="9" t="s">
        <v>26</v>
      </c>
      <c r="D9" s="35" t="s">
        <v>105</v>
      </c>
      <c r="E9" s="10">
        <v>70000</v>
      </c>
      <c r="F9" s="10"/>
      <c r="G9" s="10"/>
      <c r="H9" s="10">
        <v>70000</v>
      </c>
      <c r="I9" s="10"/>
      <c r="J9" s="10">
        <f t="shared" ref="J9:J11" si="0">SUM(H9:I9)</f>
        <v>70000</v>
      </c>
      <c r="K9" s="11" t="s">
        <v>115</v>
      </c>
      <c r="L9" s="36" t="s">
        <v>112</v>
      </c>
    </row>
    <row r="10" spans="1:12" ht="15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194000</v>
      </c>
      <c r="G10" s="10">
        <v>14000</v>
      </c>
      <c r="H10" s="10">
        <v>70000</v>
      </c>
      <c r="I10" s="10"/>
      <c r="J10" s="10">
        <f t="shared" si="0"/>
        <v>70000</v>
      </c>
      <c r="K10" s="11" t="s">
        <v>114</v>
      </c>
      <c r="L10" s="36" t="s">
        <v>112</v>
      </c>
    </row>
    <row r="11" spans="1:12" ht="18.75" x14ac:dyDescent="0.25">
      <c r="A11" s="64" t="s">
        <v>12</v>
      </c>
      <c r="B11" s="65"/>
      <c r="C11" s="65"/>
      <c r="D11" s="66"/>
      <c r="E11" s="13">
        <f>SUM(E8:E10)</f>
        <v>210000</v>
      </c>
      <c r="F11" s="13">
        <f>SUM(F8:F10)</f>
        <v>628000</v>
      </c>
      <c r="G11" s="13">
        <f>SUM(G8:G10)</f>
        <v>28000</v>
      </c>
      <c r="H11" s="13">
        <f t="shared" ref="H11" si="1">SUM(H8:H10)</f>
        <v>210000</v>
      </c>
      <c r="I11" s="13"/>
      <c r="J11" s="10">
        <f t="shared" si="0"/>
        <v>210000</v>
      </c>
      <c r="K11" s="11" t="s">
        <v>115</v>
      </c>
      <c r="L11" s="2" t="s">
        <v>42</v>
      </c>
    </row>
    <row r="12" spans="1:12" ht="18.75" customHeight="1" x14ac:dyDescent="0.25">
      <c r="A12" s="57" t="s">
        <v>13</v>
      </c>
      <c r="B12" s="58"/>
      <c r="C12" s="58"/>
      <c r="D12" s="58"/>
      <c r="E12" s="58"/>
      <c r="F12" s="58"/>
      <c r="G12" s="58"/>
      <c r="H12" s="58"/>
      <c r="I12" s="59"/>
      <c r="J12" s="10">
        <f>-J11*0.1</f>
        <v>-21000</v>
      </c>
    </row>
    <row r="13" spans="1:12" ht="18.75" customHeight="1" x14ac:dyDescent="0.25">
      <c r="A13" s="88" t="s">
        <v>111</v>
      </c>
      <c r="B13" s="88"/>
      <c r="C13" s="88"/>
      <c r="D13" s="88"/>
      <c r="E13" s="88"/>
      <c r="F13" s="88"/>
      <c r="G13" s="88"/>
      <c r="H13" s="88"/>
      <c r="I13" s="88"/>
      <c r="J13" s="10">
        <f>SUM(J11:J12)</f>
        <v>189000</v>
      </c>
    </row>
    <row r="15" spans="1:12" ht="15.75" x14ac:dyDescent="0.25">
      <c r="A15" s="7">
        <v>3</v>
      </c>
      <c r="B15" s="19" t="s">
        <v>33</v>
      </c>
      <c r="C15" s="9" t="s">
        <v>26</v>
      </c>
      <c r="D15" s="39" t="s">
        <v>34</v>
      </c>
      <c r="E15" s="10">
        <v>70000</v>
      </c>
      <c r="F15" s="10">
        <v>555000</v>
      </c>
      <c r="G15" s="10">
        <v>35000</v>
      </c>
      <c r="H15" s="84" t="s">
        <v>90</v>
      </c>
      <c r="I15" s="85"/>
      <c r="J15" s="85"/>
      <c r="K15" s="85"/>
      <c r="L15" s="86"/>
    </row>
    <row r="16" spans="1:12" ht="15.75" customHeight="1" x14ac:dyDescent="0.25">
      <c r="A16" s="87" t="s">
        <v>97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</row>
    <row r="17" spans="1:12" x14ac:dyDescent="0.25">
      <c r="A17" s="69" t="s">
        <v>89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spans="1:12" ht="9" customHeight="1" x14ac:dyDescent="0.25"/>
    <row r="19" spans="1:12" ht="15.75" x14ac:dyDescent="0.25">
      <c r="A19" s="7">
        <v>2</v>
      </c>
      <c r="B19" s="8" t="s">
        <v>31</v>
      </c>
      <c r="C19" s="9" t="s">
        <v>25</v>
      </c>
      <c r="D19" t="s">
        <v>32</v>
      </c>
      <c r="E19" s="10"/>
      <c r="F19" s="10">
        <v>1072500</v>
      </c>
      <c r="G19" s="10">
        <v>52500</v>
      </c>
      <c r="H19" s="84" t="s">
        <v>103</v>
      </c>
      <c r="I19" s="85"/>
      <c r="J19" s="85"/>
      <c r="K19" s="85"/>
      <c r="L19" s="86"/>
    </row>
    <row r="20" spans="1:12" x14ac:dyDescent="0.25">
      <c r="H20" s="1"/>
    </row>
    <row r="21" spans="1:12" x14ac:dyDescent="0.25">
      <c r="H21" s="1"/>
    </row>
  </sheetData>
  <mergeCells count="15">
    <mergeCell ref="H15:L15"/>
    <mergeCell ref="A16:L16"/>
    <mergeCell ref="A17:L17"/>
    <mergeCell ref="H19:L19"/>
    <mergeCell ref="A5:L5"/>
    <mergeCell ref="A6:L6"/>
    <mergeCell ref="A11:D11"/>
    <mergeCell ref="A12:I12"/>
    <mergeCell ref="A13:I13"/>
    <mergeCell ref="A4:L4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G8" sqref="G8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116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434000</v>
      </c>
      <c r="G8" s="10">
        <v>14000</v>
      </c>
      <c r="H8" s="10">
        <v>70000</v>
      </c>
      <c r="I8" s="17"/>
      <c r="J8" s="10">
        <f>SUM(H8:I8)</f>
        <v>70000</v>
      </c>
      <c r="K8" s="11" t="s">
        <v>117</v>
      </c>
      <c r="L8" s="36" t="s">
        <v>112</v>
      </c>
    </row>
    <row r="9" spans="1:12" ht="15.75" x14ac:dyDescent="0.25">
      <c r="A9" s="9">
        <v>2</v>
      </c>
      <c r="B9" s="40" t="s">
        <v>104</v>
      </c>
      <c r="C9" s="9" t="s">
        <v>26</v>
      </c>
      <c r="D9" s="35" t="s">
        <v>105</v>
      </c>
      <c r="E9" s="10">
        <v>70000</v>
      </c>
      <c r="F9" s="10"/>
      <c r="G9" s="10"/>
      <c r="H9" s="10">
        <v>70000</v>
      </c>
      <c r="I9" s="10"/>
      <c r="J9" s="10">
        <f t="shared" ref="J9" si="0">SUM(H9:I9)</f>
        <v>70000</v>
      </c>
      <c r="K9" s="11" t="s">
        <v>118</v>
      </c>
      <c r="L9" s="36" t="s">
        <v>112</v>
      </c>
    </row>
    <row r="10" spans="1:12" ht="15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194000</v>
      </c>
      <c r="G10" s="10">
        <v>14000</v>
      </c>
      <c r="H10" s="10"/>
      <c r="I10" s="10"/>
      <c r="J10" s="10"/>
      <c r="K10" s="11"/>
      <c r="L10" s="36"/>
    </row>
    <row r="11" spans="1:12" ht="18.75" x14ac:dyDescent="0.25">
      <c r="A11" s="64" t="s">
        <v>12</v>
      </c>
      <c r="B11" s="65"/>
      <c r="C11" s="65"/>
      <c r="D11" s="66"/>
      <c r="E11" s="13">
        <f>SUM(E8:E10)</f>
        <v>210000</v>
      </c>
      <c r="F11" s="13">
        <f>SUM(F8:F10)</f>
        <v>628000</v>
      </c>
      <c r="G11" s="13">
        <f>SUM(G8:G10)</f>
        <v>28000</v>
      </c>
      <c r="H11" s="13">
        <f t="shared" ref="H11:J11" si="1">SUM(H8:H10)</f>
        <v>140000</v>
      </c>
      <c r="I11" s="13">
        <f t="shared" si="1"/>
        <v>0</v>
      </c>
      <c r="J11" s="13">
        <f t="shared" si="1"/>
        <v>140000</v>
      </c>
      <c r="K11" s="11" t="s">
        <v>119</v>
      </c>
      <c r="L11" s="2"/>
    </row>
    <row r="12" spans="1:12" ht="18.75" customHeight="1" x14ac:dyDescent="0.25">
      <c r="A12" s="57" t="s">
        <v>13</v>
      </c>
      <c r="B12" s="58"/>
      <c r="C12" s="58"/>
      <c r="D12" s="58"/>
      <c r="E12" s="58"/>
      <c r="F12" s="58"/>
      <c r="G12" s="58"/>
      <c r="H12" s="58"/>
      <c r="I12" s="59"/>
      <c r="J12" s="10">
        <f>-J11*0.1</f>
        <v>-14000</v>
      </c>
    </row>
    <row r="13" spans="1:12" ht="18.75" customHeight="1" x14ac:dyDescent="0.25">
      <c r="A13" s="88" t="s">
        <v>111</v>
      </c>
      <c r="B13" s="88"/>
      <c r="C13" s="88"/>
      <c r="D13" s="88"/>
      <c r="E13" s="88"/>
      <c r="F13" s="88"/>
      <c r="G13" s="88"/>
      <c r="H13" s="88"/>
      <c r="I13" s="88"/>
      <c r="J13" s="10">
        <f>SUM(J11:J12)</f>
        <v>126000</v>
      </c>
    </row>
    <row r="15" spans="1:12" x14ac:dyDescent="0.25">
      <c r="H15" s="1"/>
    </row>
    <row r="16" spans="1:12" x14ac:dyDescent="0.25">
      <c r="H16" s="1"/>
    </row>
  </sheetData>
  <mergeCells count="11">
    <mergeCell ref="A4:L4"/>
    <mergeCell ref="E1:L1"/>
    <mergeCell ref="E2:F2"/>
    <mergeCell ref="G2:L2"/>
    <mergeCell ref="C3:D3"/>
    <mergeCell ref="E3:L3"/>
    <mergeCell ref="A5:L5"/>
    <mergeCell ref="A6:L6"/>
    <mergeCell ref="A11:D11"/>
    <mergeCell ref="A12:I12"/>
    <mergeCell ref="A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G11" sqref="G11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120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434000</v>
      </c>
      <c r="G8" s="10">
        <v>14000</v>
      </c>
      <c r="H8" s="10">
        <v>70000</v>
      </c>
      <c r="I8" s="17"/>
      <c r="J8" s="10">
        <f>SUM(H8:I8)</f>
        <v>70000</v>
      </c>
      <c r="K8" s="11" t="s">
        <v>121</v>
      </c>
      <c r="L8" s="42" t="s">
        <v>122</v>
      </c>
    </row>
    <row r="9" spans="1:12" ht="18.75" x14ac:dyDescent="0.25">
      <c r="A9" s="9">
        <v>2</v>
      </c>
      <c r="B9" s="40" t="s">
        <v>104</v>
      </c>
      <c r="C9" s="9" t="s">
        <v>26</v>
      </c>
      <c r="D9" s="35" t="s">
        <v>105</v>
      </c>
      <c r="E9" s="10">
        <v>70000</v>
      </c>
      <c r="F9" s="10"/>
      <c r="G9" s="10"/>
      <c r="H9" s="10"/>
      <c r="I9" s="10"/>
      <c r="J9" s="10">
        <f t="shared" ref="J9:J11" si="0">SUM(H9:I9)</f>
        <v>0</v>
      </c>
      <c r="K9" s="11"/>
      <c r="L9" s="42"/>
    </row>
    <row r="10" spans="1:12" ht="18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271000</v>
      </c>
      <c r="G10" s="10">
        <v>21000</v>
      </c>
      <c r="H10" s="10">
        <v>70000</v>
      </c>
      <c r="I10" s="10"/>
      <c r="J10" s="10">
        <f t="shared" si="0"/>
        <v>70000</v>
      </c>
      <c r="K10" s="11" t="s">
        <v>123</v>
      </c>
      <c r="L10" s="42" t="s">
        <v>122</v>
      </c>
    </row>
    <row r="11" spans="1:12" ht="15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/>
      <c r="G11" s="10"/>
      <c r="H11" s="10">
        <v>70000</v>
      </c>
      <c r="I11" s="10"/>
      <c r="J11" s="10">
        <f t="shared" si="0"/>
        <v>70000</v>
      </c>
      <c r="K11" s="11" t="s">
        <v>127</v>
      </c>
      <c r="L11" s="36" t="s">
        <v>112</v>
      </c>
    </row>
    <row r="12" spans="1:12" ht="18.75" x14ac:dyDescent="0.25">
      <c r="A12" s="64" t="s">
        <v>12</v>
      </c>
      <c r="B12" s="65"/>
      <c r="C12" s="65"/>
      <c r="D12" s="66"/>
      <c r="E12" s="13">
        <f>SUM(E8:E11)</f>
        <v>280000</v>
      </c>
      <c r="F12" s="13">
        <f t="shared" ref="F12:J12" si="1">SUM(F8:F11)</f>
        <v>705000</v>
      </c>
      <c r="G12" s="13">
        <f t="shared" si="1"/>
        <v>35000</v>
      </c>
      <c r="H12" s="13">
        <f t="shared" si="1"/>
        <v>210000</v>
      </c>
      <c r="I12" s="13">
        <f t="shared" si="1"/>
        <v>0</v>
      </c>
      <c r="J12" s="13">
        <f t="shared" si="1"/>
        <v>210000</v>
      </c>
      <c r="K12" s="11" t="s">
        <v>124</v>
      </c>
      <c r="L12" s="2" t="s">
        <v>42</v>
      </c>
    </row>
    <row r="13" spans="1:12" ht="18.75" customHeight="1" x14ac:dyDescent="0.25">
      <c r="A13" s="57" t="s">
        <v>13</v>
      </c>
      <c r="B13" s="58"/>
      <c r="C13" s="58"/>
      <c r="D13" s="58"/>
      <c r="E13" s="58"/>
      <c r="F13" s="58"/>
      <c r="G13" s="58"/>
      <c r="H13" s="58"/>
      <c r="I13" s="59"/>
      <c r="J13" s="10">
        <f>-J12*0.1</f>
        <v>-21000</v>
      </c>
    </row>
    <row r="14" spans="1:12" ht="18.75" customHeight="1" x14ac:dyDescent="0.25">
      <c r="A14" s="57" t="s">
        <v>129</v>
      </c>
      <c r="B14" s="58"/>
      <c r="C14" s="58"/>
      <c r="D14" s="58"/>
      <c r="E14" s="58"/>
      <c r="F14" s="58"/>
      <c r="G14" s="58"/>
      <c r="H14" s="58"/>
      <c r="I14" s="59"/>
      <c r="J14" s="10">
        <v>-70000</v>
      </c>
    </row>
    <row r="15" spans="1:12" ht="18.75" customHeight="1" x14ac:dyDescent="0.25">
      <c r="A15" s="57" t="s">
        <v>130</v>
      </c>
      <c r="B15" s="58"/>
      <c r="C15" s="58"/>
      <c r="D15" s="58"/>
      <c r="E15" s="58"/>
      <c r="F15" s="58"/>
      <c r="G15" s="58"/>
      <c r="H15" s="58"/>
      <c r="I15" s="59"/>
      <c r="J15" s="10">
        <v>-70000</v>
      </c>
    </row>
    <row r="16" spans="1:12" ht="18.75" customHeight="1" x14ac:dyDescent="0.25">
      <c r="A16" s="88" t="s">
        <v>111</v>
      </c>
      <c r="B16" s="88"/>
      <c r="C16" s="88"/>
      <c r="D16" s="88"/>
      <c r="E16" s="88"/>
      <c r="F16" s="88"/>
      <c r="G16" s="88"/>
      <c r="H16" s="88"/>
      <c r="I16" s="88"/>
      <c r="J16" s="43">
        <f>SUM(J12:J15)</f>
        <v>49000</v>
      </c>
    </row>
    <row r="18" spans="1:12" ht="15.75" x14ac:dyDescent="0.25">
      <c r="A18" s="9">
        <v>4</v>
      </c>
      <c r="B18" s="12" t="s">
        <v>125</v>
      </c>
      <c r="C18" s="9" t="s">
        <v>126</v>
      </c>
      <c r="D18" s="78" t="s">
        <v>128</v>
      </c>
      <c r="E18" s="79"/>
      <c r="F18" s="79"/>
      <c r="G18" s="79"/>
      <c r="H18" s="79"/>
      <c r="I18" s="79"/>
      <c r="J18" s="79"/>
      <c r="K18" s="79"/>
      <c r="L18" s="80"/>
    </row>
    <row r="19" spans="1:12" x14ac:dyDescent="0.25">
      <c r="H19" s="1"/>
    </row>
  </sheetData>
  <mergeCells count="14">
    <mergeCell ref="A4:L4"/>
    <mergeCell ref="D18:L18"/>
    <mergeCell ref="A14:I14"/>
    <mergeCell ref="A15:I15"/>
    <mergeCell ref="E1:L1"/>
    <mergeCell ref="E2:F2"/>
    <mergeCell ref="G2:L2"/>
    <mergeCell ref="C3:D3"/>
    <mergeCell ref="E3:L3"/>
    <mergeCell ref="A5:L5"/>
    <mergeCell ref="A6:L6"/>
    <mergeCell ref="A12:D12"/>
    <mergeCell ref="A13:I13"/>
    <mergeCell ref="A16:I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G11" sqref="G11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131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434000</v>
      </c>
      <c r="G8" s="10">
        <v>14000</v>
      </c>
      <c r="H8" s="10">
        <v>70000</v>
      </c>
      <c r="I8" s="17"/>
      <c r="J8" s="10">
        <f>SUM(H8:I8)</f>
        <v>70000</v>
      </c>
      <c r="K8" s="11" t="s">
        <v>132</v>
      </c>
      <c r="L8" s="42" t="s">
        <v>122</v>
      </c>
    </row>
    <row r="9" spans="1:12" ht="15.75" x14ac:dyDescent="0.25">
      <c r="A9" s="9">
        <v>2</v>
      </c>
      <c r="B9" s="40" t="s">
        <v>104</v>
      </c>
      <c r="C9" s="9" t="s">
        <v>26</v>
      </c>
      <c r="D9" s="35" t="s">
        <v>105</v>
      </c>
      <c r="E9" s="10">
        <v>70000</v>
      </c>
      <c r="F9" s="10">
        <v>77000</v>
      </c>
      <c r="G9" s="10"/>
      <c r="H9" s="10">
        <v>70000</v>
      </c>
      <c r="I9" s="10"/>
      <c r="J9" s="10">
        <f t="shared" ref="J9:J11" si="0">SUM(H9:I9)</f>
        <v>70000</v>
      </c>
      <c r="K9" s="11" t="s">
        <v>133</v>
      </c>
      <c r="L9" s="41" t="s">
        <v>112</v>
      </c>
    </row>
    <row r="10" spans="1:12" ht="18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271000</v>
      </c>
      <c r="G10" s="10">
        <v>21000</v>
      </c>
      <c r="H10" s="10">
        <v>70000</v>
      </c>
      <c r="I10" s="10"/>
      <c r="J10" s="10">
        <f t="shared" si="0"/>
        <v>70000</v>
      </c>
      <c r="K10" s="11" t="s">
        <v>134</v>
      </c>
      <c r="L10" s="42" t="s">
        <v>122</v>
      </c>
    </row>
    <row r="11" spans="1:12" ht="15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/>
      <c r="G11" s="10"/>
      <c r="H11" s="10">
        <v>70000</v>
      </c>
      <c r="I11" s="10"/>
      <c r="J11" s="10">
        <f t="shared" si="0"/>
        <v>70000</v>
      </c>
      <c r="K11" s="11" t="s">
        <v>133</v>
      </c>
      <c r="L11" s="41" t="s">
        <v>112</v>
      </c>
    </row>
    <row r="12" spans="1:12" ht="18.75" x14ac:dyDescent="0.25">
      <c r="A12" s="64" t="s">
        <v>12</v>
      </c>
      <c r="B12" s="65"/>
      <c r="C12" s="65"/>
      <c r="D12" s="66"/>
      <c r="E12" s="13">
        <f>SUM(E8:E11)</f>
        <v>280000</v>
      </c>
      <c r="F12" s="13">
        <f t="shared" ref="F12:J12" si="1">SUM(F8:F11)</f>
        <v>782000</v>
      </c>
      <c r="G12" s="13">
        <f t="shared" si="1"/>
        <v>35000</v>
      </c>
      <c r="H12" s="13">
        <f t="shared" si="1"/>
        <v>280000</v>
      </c>
      <c r="I12" s="13">
        <f t="shared" si="1"/>
        <v>0</v>
      </c>
      <c r="J12" s="13">
        <f t="shared" si="1"/>
        <v>280000</v>
      </c>
      <c r="K12" s="11" t="s">
        <v>135</v>
      </c>
      <c r="L12" s="46" t="s">
        <v>42</v>
      </c>
    </row>
    <row r="13" spans="1:12" ht="18.75" customHeight="1" x14ac:dyDescent="0.25">
      <c r="A13" s="57" t="s">
        <v>13</v>
      </c>
      <c r="B13" s="58"/>
      <c r="C13" s="58"/>
      <c r="D13" s="58"/>
      <c r="E13" s="58"/>
      <c r="F13" s="58"/>
      <c r="G13" s="58"/>
      <c r="H13" s="58"/>
      <c r="I13" s="59"/>
      <c r="J13" s="10">
        <f>-J12*0.1</f>
        <v>-28000</v>
      </c>
    </row>
    <row r="14" spans="1:12" ht="18.75" customHeight="1" x14ac:dyDescent="0.3">
      <c r="A14" s="89" t="s">
        <v>111</v>
      </c>
      <c r="B14" s="89"/>
      <c r="C14" s="89"/>
      <c r="D14" s="89"/>
      <c r="E14" s="89"/>
      <c r="F14" s="89"/>
      <c r="G14" s="89"/>
      <c r="H14" s="89"/>
      <c r="I14" s="89"/>
      <c r="J14" s="44">
        <f>SUM(J12:J13)</f>
        <v>252000</v>
      </c>
    </row>
    <row r="15" spans="1:12" ht="18.75" customHeight="1" x14ac:dyDescent="0.3">
      <c r="A15" s="89" t="s">
        <v>82</v>
      </c>
      <c r="B15" s="89"/>
      <c r="C15" s="89"/>
      <c r="D15" s="89"/>
      <c r="E15" s="89"/>
      <c r="F15" s="89"/>
      <c r="G15" s="89"/>
      <c r="H15" s="89"/>
      <c r="I15" s="89"/>
      <c r="J15" s="44">
        <f>J9+J11</f>
        <v>140000</v>
      </c>
    </row>
    <row r="16" spans="1:12" ht="18.75" customHeight="1" x14ac:dyDescent="0.3">
      <c r="A16" s="90" t="s">
        <v>136</v>
      </c>
      <c r="B16" s="90"/>
      <c r="C16" s="90"/>
      <c r="D16" s="90"/>
      <c r="E16" s="90"/>
      <c r="F16" s="90"/>
      <c r="G16" s="90"/>
      <c r="H16" s="90"/>
      <c r="I16" s="90"/>
      <c r="J16" s="45">
        <f>J14-J15</f>
        <v>112000</v>
      </c>
    </row>
    <row r="18" spans="1:12" ht="15.75" x14ac:dyDescent="0.25">
      <c r="A18" s="9">
        <v>4</v>
      </c>
      <c r="B18" s="12" t="s">
        <v>125</v>
      </c>
      <c r="C18" s="9" t="s">
        <v>126</v>
      </c>
      <c r="D18" s="78" t="s">
        <v>128</v>
      </c>
      <c r="E18" s="79"/>
      <c r="F18" s="79"/>
      <c r="G18" s="79"/>
      <c r="H18" s="79"/>
      <c r="I18" s="79"/>
      <c r="J18" s="79"/>
      <c r="K18" s="79"/>
      <c r="L18" s="80"/>
    </row>
    <row r="19" spans="1:12" x14ac:dyDescent="0.25">
      <c r="H19" s="1"/>
    </row>
  </sheetData>
  <mergeCells count="14">
    <mergeCell ref="D18:L18"/>
    <mergeCell ref="A5:L5"/>
    <mergeCell ref="A6:L6"/>
    <mergeCell ref="A12:D12"/>
    <mergeCell ref="A13:I13"/>
    <mergeCell ref="A4:L4"/>
    <mergeCell ref="A15:I15"/>
    <mergeCell ref="A16:I16"/>
    <mergeCell ref="E1:L1"/>
    <mergeCell ref="E2:F2"/>
    <mergeCell ref="G2:L2"/>
    <mergeCell ref="C3:D3"/>
    <mergeCell ref="E3:L3"/>
    <mergeCell ref="A14:I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11" sqref="G11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137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434000</v>
      </c>
      <c r="G8" s="10">
        <v>14000</v>
      </c>
      <c r="H8" s="10">
        <v>70000</v>
      </c>
      <c r="I8" s="17"/>
      <c r="J8" s="10">
        <f>SUM(H8:I8)</f>
        <v>70000</v>
      </c>
      <c r="K8" s="11" t="s">
        <v>138</v>
      </c>
      <c r="L8" s="42" t="s">
        <v>122</v>
      </c>
    </row>
    <row r="9" spans="1:12" ht="18.75" x14ac:dyDescent="0.25">
      <c r="A9" s="9">
        <v>2</v>
      </c>
      <c r="B9" s="40" t="s">
        <v>104</v>
      </c>
      <c r="C9" s="9" t="s">
        <v>26</v>
      </c>
      <c r="D9" s="35">
        <v>9754933</v>
      </c>
      <c r="E9" s="10">
        <v>70000</v>
      </c>
      <c r="F9" s="10">
        <v>77000</v>
      </c>
      <c r="G9" s="10"/>
      <c r="H9" s="10">
        <v>70000</v>
      </c>
      <c r="I9" s="10"/>
      <c r="J9" s="10">
        <f t="shared" ref="J9:J11" si="0">SUM(H9:I9)</f>
        <v>70000</v>
      </c>
      <c r="K9" s="11" t="s">
        <v>140</v>
      </c>
      <c r="L9" s="42" t="s">
        <v>142</v>
      </c>
    </row>
    <row r="10" spans="1:12" ht="18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271000</v>
      </c>
      <c r="G10" s="10">
        <v>21000</v>
      </c>
      <c r="H10" s="10">
        <v>70000</v>
      </c>
      <c r="I10" s="10"/>
      <c r="J10" s="10">
        <f t="shared" si="0"/>
        <v>70000</v>
      </c>
      <c r="K10" s="11" t="s">
        <v>139</v>
      </c>
      <c r="L10" s="42" t="s">
        <v>122</v>
      </c>
    </row>
    <row r="11" spans="1:12" ht="18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/>
      <c r="G11" s="10"/>
      <c r="H11" s="10">
        <v>70000</v>
      </c>
      <c r="I11" s="10"/>
      <c r="J11" s="10">
        <f t="shared" si="0"/>
        <v>70000</v>
      </c>
      <c r="K11" s="11" t="s">
        <v>141</v>
      </c>
      <c r="L11" s="42" t="s">
        <v>142</v>
      </c>
    </row>
    <row r="12" spans="1:12" ht="18.75" x14ac:dyDescent="0.25">
      <c r="A12" s="64" t="s">
        <v>12</v>
      </c>
      <c r="B12" s="65"/>
      <c r="C12" s="65"/>
      <c r="D12" s="66"/>
      <c r="E12" s="13">
        <f>SUM(E8:E11)</f>
        <v>280000</v>
      </c>
      <c r="F12" s="13">
        <f t="shared" ref="F12:J12" si="1">SUM(F8:F11)</f>
        <v>782000</v>
      </c>
      <c r="G12" s="13">
        <f t="shared" si="1"/>
        <v>35000</v>
      </c>
      <c r="H12" s="13">
        <f t="shared" si="1"/>
        <v>280000</v>
      </c>
      <c r="I12" s="13">
        <f t="shared" si="1"/>
        <v>0</v>
      </c>
      <c r="J12" s="13">
        <f t="shared" si="1"/>
        <v>280000</v>
      </c>
      <c r="K12" s="11" t="s">
        <v>140</v>
      </c>
      <c r="L12" s="46" t="s">
        <v>42</v>
      </c>
    </row>
    <row r="13" spans="1:12" ht="18.75" customHeight="1" x14ac:dyDescent="0.25">
      <c r="A13" s="57" t="s">
        <v>13</v>
      </c>
      <c r="B13" s="58"/>
      <c r="C13" s="58"/>
      <c r="D13" s="58"/>
      <c r="E13" s="58"/>
      <c r="F13" s="58"/>
      <c r="G13" s="58"/>
      <c r="H13" s="58"/>
      <c r="I13" s="59"/>
      <c r="J13" s="10">
        <f>-J12*0.1</f>
        <v>-28000</v>
      </c>
    </row>
    <row r="14" spans="1:12" ht="18.75" customHeight="1" x14ac:dyDescent="0.25">
      <c r="A14" s="57" t="s">
        <v>143</v>
      </c>
      <c r="B14" s="58"/>
      <c r="C14" s="58"/>
      <c r="D14" s="58"/>
      <c r="E14" s="58"/>
      <c r="F14" s="58"/>
      <c r="G14" s="58"/>
      <c r="H14" s="58"/>
      <c r="I14" s="59"/>
      <c r="J14" s="10">
        <v>-140000</v>
      </c>
    </row>
    <row r="15" spans="1:12" ht="18.75" customHeight="1" x14ac:dyDescent="0.3">
      <c r="A15" s="89" t="s">
        <v>111</v>
      </c>
      <c r="B15" s="89"/>
      <c r="C15" s="89"/>
      <c r="D15" s="89"/>
      <c r="E15" s="89"/>
      <c r="F15" s="89"/>
      <c r="G15" s="89"/>
      <c r="H15" s="89"/>
      <c r="I15" s="89"/>
      <c r="J15" s="44">
        <f>SUM(J12:J14)</f>
        <v>112000</v>
      </c>
    </row>
    <row r="17" spans="1:12" x14ac:dyDescent="0.25">
      <c r="A17" s="69" t="s">
        <v>144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</sheetData>
  <mergeCells count="13">
    <mergeCell ref="A15:I15"/>
    <mergeCell ref="A17:L17"/>
    <mergeCell ref="A4:L4"/>
    <mergeCell ref="A14:I14"/>
    <mergeCell ref="E1:L1"/>
    <mergeCell ref="E2:F2"/>
    <mergeCell ref="G2:L2"/>
    <mergeCell ref="C3:D3"/>
    <mergeCell ref="E3:L3"/>
    <mergeCell ref="A5:L5"/>
    <mergeCell ref="A6:L6"/>
    <mergeCell ref="A12:D12"/>
    <mergeCell ref="A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G11" sqref="G11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145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434000</v>
      </c>
      <c r="G8" s="10">
        <v>14000</v>
      </c>
      <c r="H8" s="10"/>
      <c r="I8" s="17"/>
      <c r="J8" s="10">
        <f>SUM(H8:I8)</f>
        <v>0</v>
      </c>
      <c r="K8" s="11"/>
      <c r="L8" s="42"/>
    </row>
    <row r="9" spans="1:12" ht="15.75" x14ac:dyDescent="0.25">
      <c r="A9" s="9">
        <v>2</v>
      </c>
      <c r="B9" s="40" t="s">
        <v>104</v>
      </c>
      <c r="C9" s="9" t="s">
        <v>26</v>
      </c>
      <c r="D9" s="48" t="s">
        <v>148</v>
      </c>
      <c r="E9" s="10">
        <v>70000</v>
      </c>
      <c r="F9" s="10">
        <v>77000</v>
      </c>
      <c r="G9" s="10"/>
      <c r="H9" s="10"/>
      <c r="I9" s="10">
        <v>70000</v>
      </c>
      <c r="J9" s="10">
        <f t="shared" ref="J9:J11" si="0">SUM(H9:I9)</f>
        <v>70000</v>
      </c>
      <c r="K9" s="11"/>
      <c r="L9" s="47" t="s">
        <v>150</v>
      </c>
    </row>
    <row r="10" spans="1:12" ht="18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271000</v>
      </c>
      <c r="G10" s="10">
        <v>21000</v>
      </c>
      <c r="H10" s="10">
        <v>70000</v>
      </c>
      <c r="I10" s="10"/>
      <c r="J10" s="10">
        <f t="shared" si="0"/>
        <v>70000</v>
      </c>
      <c r="K10" s="11" t="s">
        <v>146</v>
      </c>
      <c r="L10" s="42" t="s">
        <v>122</v>
      </c>
    </row>
    <row r="11" spans="1:12" ht="15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/>
      <c r="G11" s="10"/>
      <c r="H11" s="10">
        <v>70000</v>
      </c>
      <c r="I11" s="10"/>
      <c r="J11" s="10">
        <f t="shared" si="0"/>
        <v>70000</v>
      </c>
      <c r="K11" s="11" t="s">
        <v>147</v>
      </c>
      <c r="L11" s="41" t="s">
        <v>112</v>
      </c>
    </row>
    <row r="12" spans="1:12" ht="18.75" x14ac:dyDescent="0.25">
      <c r="A12" s="64" t="s">
        <v>12</v>
      </c>
      <c r="B12" s="65"/>
      <c r="C12" s="65"/>
      <c r="D12" s="66"/>
      <c r="E12" s="13">
        <f>SUM(E8:E11)</f>
        <v>280000</v>
      </c>
      <c r="F12" s="13">
        <f t="shared" ref="F12:J12" si="1">SUM(F8:F11)</f>
        <v>782000</v>
      </c>
      <c r="G12" s="13">
        <f t="shared" si="1"/>
        <v>35000</v>
      </c>
      <c r="H12" s="13">
        <f t="shared" si="1"/>
        <v>140000</v>
      </c>
      <c r="I12" s="13">
        <f t="shared" si="1"/>
        <v>70000</v>
      </c>
      <c r="J12" s="13">
        <f t="shared" si="1"/>
        <v>210000</v>
      </c>
      <c r="K12" s="11" t="s">
        <v>149</v>
      </c>
      <c r="L12" s="46" t="s">
        <v>42</v>
      </c>
    </row>
    <row r="13" spans="1:12" ht="18.75" customHeight="1" x14ac:dyDescent="0.25">
      <c r="A13" s="57" t="s">
        <v>13</v>
      </c>
      <c r="B13" s="58"/>
      <c r="C13" s="58"/>
      <c r="D13" s="58"/>
      <c r="E13" s="58"/>
      <c r="F13" s="58"/>
      <c r="G13" s="58"/>
      <c r="H13" s="58"/>
      <c r="I13" s="59"/>
      <c r="J13" s="10">
        <f>-J12*0.1</f>
        <v>-21000</v>
      </c>
    </row>
    <row r="14" spans="1:12" ht="18.75" customHeight="1" x14ac:dyDescent="0.25">
      <c r="A14" s="57" t="s">
        <v>143</v>
      </c>
      <c r="B14" s="58"/>
      <c r="C14" s="58"/>
      <c r="D14" s="58"/>
      <c r="E14" s="58"/>
      <c r="F14" s="58"/>
      <c r="G14" s="58"/>
      <c r="H14" s="58"/>
      <c r="I14" s="59"/>
      <c r="J14" s="10">
        <v>-140000</v>
      </c>
    </row>
    <row r="15" spans="1:12" ht="18.75" customHeight="1" x14ac:dyDescent="0.25">
      <c r="A15" s="57" t="s">
        <v>152</v>
      </c>
      <c r="B15" s="58"/>
      <c r="C15" s="58"/>
      <c r="D15" s="58"/>
      <c r="E15" s="58"/>
      <c r="F15" s="58"/>
      <c r="G15" s="58"/>
      <c r="H15" s="58"/>
      <c r="I15" s="59"/>
      <c r="J15" s="10">
        <v>-5000</v>
      </c>
    </row>
    <row r="16" spans="1:12" ht="18.75" customHeight="1" x14ac:dyDescent="0.3">
      <c r="A16" s="90" t="s">
        <v>111</v>
      </c>
      <c r="B16" s="90"/>
      <c r="C16" s="90"/>
      <c r="D16" s="90"/>
      <c r="E16" s="90"/>
      <c r="F16" s="90"/>
      <c r="G16" s="90"/>
      <c r="H16" s="90"/>
      <c r="I16" s="90"/>
      <c r="J16" s="45">
        <f>SUM(J12:J15)</f>
        <v>44000</v>
      </c>
    </row>
    <row r="18" spans="1:12" x14ac:dyDescent="0.25">
      <c r="A18" s="69" t="s">
        <v>144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</row>
    <row r="19" spans="1:12" x14ac:dyDescent="0.25">
      <c r="J19" s="1"/>
    </row>
  </sheetData>
  <mergeCells count="14">
    <mergeCell ref="A4:L4"/>
    <mergeCell ref="E1:L1"/>
    <mergeCell ref="E2:F2"/>
    <mergeCell ref="G2:L2"/>
    <mergeCell ref="C3:D3"/>
    <mergeCell ref="E3:L3"/>
    <mergeCell ref="A18:L18"/>
    <mergeCell ref="A5:L5"/>
    <mergeCell ref="A6:L6"/>
    <mergeCell ref="A12:D12"/>
    <mergeCell ref="A13:I13"/>
    <mergeCell ref="A14:I14"/>
    <mergeCell ref="A16:I16"/>
    <mergeCell ref="A15:I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H11" sqref="H11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151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504000</v>
      </c>
      <c r="G8" s="10">
        <v>21000</v>
      </c>
      <c r="H8" s="10"/>
      <c r="I8" s="17"/>
      <c r="J8" s="10">
        <f>SUM(H8:I8)</f>
        <v>0</v>
      </c>
      <c r="K8" s="11"/>
      <c r="L8" s="42"/>
    </row>
    <row r="9" spans="1:12" ht="15.75" x14ac:dyDescent="0.25">
      <c r="A9" s="9">
        <v>2</v>
      </c>
      <c r="B9" s="40" t="s">
        <v>104</v>
      </c>
      <c r="C9" s="9" t="s">
        <v>26</v>
      </c>
      <c r="D9" s="48" t="s">
        <v>148</v>
      </c>
      <c r="E9" s="10">
        <v>70000</v>
      </c>
      <c r="F9" s="10">
        <v>77000</v>
      </c>
      <c r="G9" s="10">
        <v>7000</v>
      </c>
      <c r="H9" s="10">
        <v>70000</v>
      </c>
      <c r="I9" s="10">
        <v>70000</v>
      </c>
      <c r="J9" s="10">
        <f t="shared" ref="J9:J11" si="0">SUM(H9:I9)</f>
        <v>140000</v>
      </c>
      <c r="K9" s="11" t="s">
        <v>153</v>
      </c>
      <c r="L9" s="47" t="s">
        <v>112</v>
      </c>
    </row>
    <row r="10" spans="1:12" ht="18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271000</v>
      </c>
      <c r="G10" s="10">
        <v>21000</v>
      </c>
      <c r="H10" s="10"/>
      <c r="I10" s="10"/>
      <c r="J10" s="10">
        <f t="shared" si="0"/>
        <v>0</v>
      </c>
      <c r="K10" s="11"/>
      <c r="L10" s="42"/>
    </row>
    <row r="11" spans="1:12" ht="15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/>
      <c r="G11" s="10"/>
      <c r="H11" s="10">
        <v>50000</v>
      </c>
      <c r="I11" s="10"/>
      <c r="J11" s="10">
        <f t="shared" si="0"/>
        <v>50000</v>
      </c>
      <c r="K11" s="11" t="s">
        <v>153</v>
      </c>
      <c r="L11" s="47" t="s">
        <v>112</v>
      </c>
    </row>
    <row r="12" spans="1:12" ht="18.75" x14ac:dyDescent="0.25">
      <c r="A12" s="64" t="s">
        <v>12</v>
      </c>
      <c r="B12" s="65"/>
      <c r="C12" s="65"/>
      <c r="D12" s="66"/>
      <c r="E12" s="13">
        <f>SUM(E8:E11)</f>
        <v>280000</v>
      </c>
      <c r="F12" s="13">
        <f t="shared" ref="F12:J12" si="1">SUM(F8:F11)</f>
        <v>852000</v>
      </c>
      <c r="G12" s="13">
        <f t="shared" si="1"/>
        <v>49000</v>
      </c>
      <c r="H12" s="13">
        <f t="shared" si="1"/>
        <v>120000</v>
      </c>
      <c r="I12" s="13">
        <f t="shared" si="1"/>
        <v>70000</v>
      </c>
      <c r="J12" s="13">
        <f t="shared" si="1"/>
        <v>190000</v>
      </c>
      <c r="K12" s="11" t="s">
        <v>153</v>
      </c>
      <c r="L12" s="46" t="s">
        <v>42</v>
      </c>
    </row>
    <row r="13" spans="1:12" ht="18.75" customHeight="1" x14ac:dyDescent="0.25">
      <c r="A13" s="57" t="s">
        <v>13</v>
      </c>
      <c r="B13" s="58"/>
      <c r="C13" s="58"/>
      <c r="D13" s="58"/>
      <c r="E13" s="58"/>
      <c r="F13" s="58"/>
      <c r="G13" s="58"/>
      <c r="H13" s="58"/>
      <c r="I13" s="59"/>
      <c r="J13" s="10">
        <f>-J12*0.1</f>
        <v>-19000</v>
      </c>
    </row>
    <row r="14" spans="1:12" ht="18.75" customHeight="1" x14ac:dyDescent="0.25">
      <c r="A14" s="57" t="s">
        <v>143</v>
      </c>
      <c r="B14" s="58"/>
      <c r="C14" s="58"/>
      <c r="D14" s="58"/>
      <c r="E14" s="58"/>
      <c r="F14" s="58"/>
      <c r="G14" s="58"/>
      <c r="H14" s="58"/>
      <c r="I14" s="59"/>
      <c r="J14" s="10">
        <v>190000</v>
      </c>
    </row>
    <row r="15" spans="1:12" ht="18.75" customHeight="1" x14ac:dyDescent="0.3">
      <c r="A15" s="89" t="s">
        <v>111</v>
      </c>
      <c r="B15" s="89"/>
      <c r="C15" s="89"/>
      <c r="D15" s="89"/>
      <c r="E15" s="89"/>
      <c r="F15" s="89"/>
      <c r="G15" s="89"/>
      <c r="H15" s="89"/>
      <c r="I15" s="89"/>
      <c r="J15" s="44">
        <v>0</v>
      </c>
    </row>
    <row r="17" spans="1:12" x14ac:dyDescent="0.25">
      <c r="A17" s="69" t="s">
        <v>144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spans="1:12" x14ac:dyDescent="0.25">
      <c r="J18" s="1"/>
    </row>
    <row r="19" spans="1:12" x14ac:dyDescent="0.25">
      <c r="F19" s="1"/>
    </row>
  </sheetData>
  <mergeCells count="13">
    <mergeCell ref="A17:L17"/>
    <mergeCell ref="A5:L5"/>
    <mergeCell ref="A6:L6"/>
    <mergeCell ref="A12:D12"/>
    <mergeCell ref="A13:I13"/>
    <mergeCell ref="A14:I14"/>
    <mergeCell ref="A15:I15"/>
    <mergeCell ref="A4:L4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J19" sqref="J19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154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581000</v>
      </c>
      <c r="G8" s="10">
        <v>28000</v>
      </c>
      <c r="H8" s="10">
        <v>0</v>
      </c>
      <c r="I8" s="17"/>
      <c r="J8" s="10">
        <f>SUM(H8:I8)</f>
        <v>0</v>
      </c>
      <c r="K8" s="11"/>
      <c r="L8" s="42"/>
    </row>
    <row r="9" spans="1:12" ht="15.75" x14ac:dyDescent="0.25">
      <c r="A9" s="9">
        <v>2</v>
      </c>
      <c r="B9" s="40" t="s">
        <v>104</v>
      </c>
      <c r="C9" s="9" t="s">
        <v>26</v>
      </c>
      <c r="D9" s="48" t="s">
        <v>148</v>
      </c>
      <c r="E9" s="10">
        <v>70000</v>
      </c>
      <c r="F9" s="10"/>
      <c r="G9" s="10">
        <v>7000</v>
      </c>
      <c r="H9" s="10">
        <v>70000</v>
      </c>
      <c r="I9" s="10"/>
      <c r="J9" s="10">
        <f t="shared" ref="J9:J11" si="0">SUM(H9:I9)</f>
        <v>70000</v>
      </c>
      <c r="K9" s="11" t="s">
        <v>156</v>
      </c>
      <c r="L9" s="47" t="s">
        <v>112</v>
      </c>
    </row>
    <row r="10" spans="1:12" ht="15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348000</v>
      </c>
      <c r="G10" s="10">
        <v>28000</v>
      </c>
      <c r="H10" s="10">
        <v>0</v>
      </c>
      <c r="I10" s="10">
        <v>70000</v>
      </c>
      <c r="J10" s="10">
        <f t="shared" si="0"/>
        <v>70000</v>
      </c>
      <c r="K10" s="11"/>
      <c r="L10" s="47" t="s">
        <v>157</v>
      </c>
    </row>
    <row r="11" spans="1:12" ht="15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>
        <v>10000</v>
      </c>
      <c r="G11" s="10"/>
      <c r="H11" s="10">
        <v>70000</v>
      </c>
      <c r="I11" s="10">
        <v>10000</v>
      </c>
      <c r="J11" s="10">
        <f t="shared" si="0"/>
        <v>80000</v>
      </c>
      <c r="K11" s="11" t="s">
        <v>156</v>
      </c>
      <c r="L11" s="47" t="s">
        <v>112</v>
      </c>
    </row>
    <row r="12" spans="1:12" ht="18.75" x14ac:dyDescent="0.25">
      <c r="A12" s="64" t="s">
        <v>12</v>
      </c>
      <c r="B12" s="65"/>
      <c r="C12" s="65"/>
      <c r="D12" s="66"/>
      <c r="E12" s="13">
        <f>SUM(E8:E11)</f>
        <v>280000</v>
      </c>
      <c r="F12" s="13">
        <f t="shared" ref="F12:J12" si="1">SUM(F8:F11)</f>
        <v>939000</v>
      </c>
      <c r="G12" s="13">
        <f t="shared" si="1"/>
        <v>63000</v>
      </c>
      <c r="H12" s="13">
        <f t="shared" si="1"/>
        <v>140000</v>
      </c>
      <c r="I12" s="13">
        <f t="shared" si="1"/>
        <v>80000</v>
      </c>
      <c r="J12" s="13">
        <f t="shared" si="1"/>
        <v>220000</v>
      </c>
      <c r="K12" s="11" t="s">
        <v>156</v>
      </c>
      <c r="L12" s="46" t="s">
        <v>42</v>
      </c>
    </row>
    <row r="13" spans="1:12" ht="18.75" customHeight="1" x14ac:dyDescent="0.25">
      <c r="A13" s="57" t="s">
        <v>13</v>
      </c>
      <c r="B13" s="58"/>
      <c r="C13" s="58"/>
      <c r="D13" s="58"/>
      <c r="E13" s="58"/>
      <c r="F13" s="58"/>
      <c r="G13" s="58"/>
      <c r="H13" s="58"/>
      <c r="I13" s="59"/>
      <c r="J13" s="10">
        <f>-J12*0.1</f>
        <v>-22000</v>
      </c>
    </row>
    <row r="14" spans="1:12" ht="18.75" customHeight="1" x14ac:dyDescent="0.25">
      <c r="A14" s="57" t="s">
        <v>143</v>
      </c>
      <c r="B14" s="58"/>
      <c r="C14" s="58"/>
      <c r="D14" s="58"/>
      <c r="E14" s="58"/>
      <c r="F14" s="58"/>
      <c r="G14" s="58"/>
      <c r="H14" s="58"/>
      <c r="I14" s="59"/>
      <c r="J14" s="10">
        <v>220000</v>
      </c>
    </row>
    <row r="15" spans="1:12" ht="18.75" customHeight="1" x14ac:dyDescent="0.25">
      <c r="A15" s="57" t="s">
        <v>155</v>
      </c>
      <c r="B15" s="58"/>
      <c r="C15" s="58"/>
      <c r="D15" s="58"/>
      <c r="E15" s="58"/>
      <c r="F15" s="58"/>
      <c r="G15" s="58"/>
      <c r="H15" s="58"/>
      <c r="I15" s="59"/>
      <c r="J15" s="10">
        <v>-19000</v>
      </c>
    </row>
    <row r="16" spans="1:12" ht="18.75" customHeight="1" x14ac:dyDescent="0.3">
      <c r="A16" s="89" t="s">
        <v>158</v>
      </c>
      <c r="B16" s="89"/>
      <c r="C16" s="89"/>
      <c r="D16" s="89"/>
      <c r="E16" s="89"/>
      <c r="F16" s="89"/>
      <c r="G16" s="89"/>
      <c r="H16" s="89"/>
      <c r="I16" s="89"/>
      <c r="J16" s="44">
        <f>J13+J15</f>
        <v>-41000</v>
      </c>
      <c r="K16" s="70" t="s">
        <v>160</v>
      </c>
      <c r="L16" s="71"/>
    </row>
    <row r="17" spans="1:12" x14ac:dyDescent="0.25">
      <c r="H17" s="60" t="s">
        <v>161</v>
      </c>
      <c r="I17" s="60"/>
      <c r="J17" s="60"/>
      <c r="K17" s="60"/>
      <c r="L17" s="60"/>
    </row>
    <row r="18" spans="1:12" x14ac:dyDescent="0.25">
      <c r="A18" s="69" t="s">
        <v>144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</row>
    <row r="19" spans="1:12" x14ac:dyDescent="0.25">
      <c r="J19" s="1"/>
    </row>
    <row r="20" spans="1:12" x14ac:dyDescent="0.25">
      <c r="F20" s="1"/>
    </row>
    <row r="21" spans="1:12" x14ac:dyDescent="0.25">
      <c r="D21" s="1"/>
    </row>
  </sheetData>
  <mergeCells count="16">
    <mergeCell ref="A4:L4"/>
    <mergeCell ref="E1:L1"/>
    <mergeCell ref="E2:F2"/>
    <mergeCell ref="G2:L2"/>
    <mergeCell ref="C3:D3"/>
    <mergeCell ref="E3:L3"/>
    <mergeCell ref="A18:L18"/>
    <mergeCell ref="A15:I15"/>
    <mergeCell ref="A5:L5"/>
    <mergeCell ref="A6:L6"/>
    <mergeCell ref="A12:D12"/>
    <mergeCell ref="A13:I13"/>
    <mergeCell ref="A14:I14"/>
    <mergeCell ref="A16:I16"/>
    <mergeCell ref="K16:L16"/>
    <mergeCell ref="H17:L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D28" sqref="D28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43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530000</v>
      </c>
      <c r="G8" s="10"/>
      <c r="H8" s="10">
        <v>70000</v>
      </c>
      <c r="I8" s="17"/>
      <c r="J8" s="10">
        <f>SUM(H8:I8)</f>
        <v>70000</v>
      </c>
      <c r="K8" s="11" t="s">
        <v>44</v>
      </c>
      <c r="L8" s="18" t="s">
        <v>40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780000</v>
      </c>
      <c r="G9" s="10">
        <v>7500</v>
      </c>
      <c r="H9" s="10"/>
      <c r="I9" s="17"/>
      <c r="J9" s="10">
        <f t="shared" ref="J9:J12" si="0">SUM(H9:I9)</f>
        <v>0</v>
      </c>
      <c r="K9" s="11"/>
      <c r="L9" s="18"/>
    </row>
    <row r="10" spans="1:12" ht="15.75" x14ac:dyDescent="0.25">
      <c r="A10" s="7">
        <v>3</v>
      </c>
      <c r="B10" s="19" t="s">
        <v>33</v>
      </c>
      <c r="C10" s="9" t="s">
        <v>26</v>
      </c>
      <c r="D10" s="22" t="s">
        <v>34</v>
      </c>
      <c r="E10" s="10">
        <v>70000</v>
      </c>
      <c r="F10" s="10">
        <v>280000</v>
      </c>
      <c r="G10" s="10">
        <v>7000</v>
      </c>
      <c r="H10" s="10">
        <v>70000</v>
      </c>
      <c r="I10" s="10">
        <v>40000</v>
      </c>
      <c r="J10" s="10">
        <f t="shared" si="0"/>
        <v>110000</v>
      </c>
      <c r="K10" s="11" t="s">
        <v>51</v>
      </c>
      <c r="L10" s="18" t="s">
        <v>40</v>
      </c>
    </row>
    <row r="11" spans="1:12" ht="15.75" x14ac:dyDescent="0.25">
      <c r="A11" s="7">
        <v>4</v>
      </c>
      <c r="B11" s="12" t="s">
        <v>35</v>
      </c>
      <c r="C11" s="9" t="s">
        <v>27</v>
      </c>
      <c r="D11" s="22" t="s">
        <v>36</v>
      </c>
      <c r="E11" s="10">
        <v>70000</v>
      </c>
      <c r="F11" s="10">
        <v>210000</v>
      </c>
      <c r="G11" s="10"/>
      <c r="H11" s="10">
        <v>70000</v>
      </c>
      <c r="I11" s="10"/>
      <c r="J11" s="10">
        <f t="shared" si="0"/>
        <v>70000</v>
      </c>
      <c r="K11" s="11" t="s">
        <v>52</v>
      </c>
      <c r="L11" s="18" t="s">
        <v>40</v>
      </c>
    </row>
    <row r="12" spans="1:12" ht="15.75" x14ac:dyDescent="0.25">
      <c r="A12" s="7">
        <v>5</v>
      </c>
      <c r="B12" s="21" t="s">
        <v>37</v>
      </c>
      <c r="C12" s="9" t="s">
        <v>28</v>
      </c>
      <c r="D12" s="22" t="s">
        <v>38</v>
      </c>
      <c r="E12" s="10">
        <v>70000</v>
      </c>
      <c r="F12" s="10">
        <v>950000</v>
      </c>
      <c r="G12" s="10">
        <v>7000</v>
      </c>
      <c r="H12" s="10"/>
      <c r="I12" s="17"/>
      <c r="J12" s="10">
        <f t="shared" si="0"/>
        <v>0</v>
      </c>
      <c r="K12" s="11"/>
      <c r="L12" s="9"/>
    </row>
    <row r="13" spans="1:12" ht="18.75" x14ac:dyDescent="0.25">
      <c r="A13" s="64" t="s">
        <v>12</v>
      </c>
      <c r="B13" s="65"/>
      <c r="C13" s="65"/>
      <c r="D13" s="66"/>
      <c r="E13" s="13">
        <f>SUM(E8:E12)</f>
        <v>355000</v>
      </c>
      <c r="F13" s="13">
        <f t="shared" ref="F13:J13" si="1">SUM(F8:F12)</f>
        <v>2750000</v>
      </c>
      <c r="G13" s="13">
        <f t="shared" si="1"/>
        <v>21500</v>
      </c>
      <c r="H13" s="13">
        <f t="shared" si="1"/>
        <v>210000</v>
      </c>
      <c r="I13" s="13">
        <f t="shared" si="1"/>
        <v>40000</v>
      </c>
      <c r="J13" s="13">
        <f t="shared" si="1"/>
        <v>250000</v>
      </c>
      <c r="K13" s="14" t="s">
        <v>53</v>
      </c>
      <c r="L13" s="2" t="s">
        <v>42</v>
      </c>
    </row>
    <row r="14" spans="1:12" ht="18.75" customHeight="1" x14ac:dyDescent="0.25">
      <c r="A14" s="57" t="s">
        <v>13</v>
      </c>
      <c r="B14" s="58"/>
      <c r="C14" s="58"/>
      <c r="D14" s="58"/>
      <c r="E14" s="58"/>
      <c r="F14" s="58"/>
      <c r="G14" s="58"/>
      <c r="H14" s="58"/>
      <c r="I14" s="59"/>
      <c r="J14" s="10">
        <f>-J13*0.1</f>
        <v>-25000</v>
      </c>
    </row>
    <row r="15" spans="1:12" ht="15.75" x14ac:dyDescent="0.25">
      <c r="A15" s="57" t="s">
        <v>18</v>
      </c>
      <c r="B15" s="58"/>
      <c r="C15" s="58"/>
      <c r="D15" s="58"/>
      <c r="E15" s="58"/>
      <c r="F15" s="58"/>
      <c r="G15" s="58"/>
      <c r="H15" s="58"/>
      <c r="I15" s="59"/>
      <c r="J15" s="10">
        <f>SUM(J13:J14)</f>
        <v>225000</v>
      </c>
    </row>
    <row r="17" spans="1:14" ht="15.75" x14ac:dyDescent="0.25">
      <c r="A17" s="2" t="s">
        <v>0</v>
      </c>
      <c r="B17" s="3" t="s">
        <v>1</v>
      </c>
      <c r="C17" s="4" t="s">
        <v>2</v>
      </c>
      <c r="D17" s="3" t="s">
        <v>3</v>
      </c>
      <c r="E17" s="3" t="s">
        <v>4</v>
      </c>
      <c r="F17" s="3" t="s">
        <v>5</v>
      </c>
      <c r="G17" s="51" t="s">
        <v>50</v>
      </c>
      <c r="H17" s="52"/>
      <c r="I17" s="53"/>
      <c r="J17" s="23"/>
      <c r="K17" s="24"/>
      <c r="L17" s="24"/>
      <c r="N17" s="1"/>
    </row>
    <row r="18" spans="1:14" ht="15.75" customHeight="1" x14ac:dyDescent="0.25">
      <c r="A18" s="7">
        <v>1</v>
      </c>
      <c r="B18" s="8" t="s">
        <v>30</v>
      </c>
      <c r="C18" s="9" t="s">
        <v>24</v>
      </c>
      <c r="D18" s="22">
        <v>48062009</v>
      </c>
      <c r="E18" s="10">
        <v>70000</v>
      </c>
      <c r="F18" s="10">
        <v>530000</v>
      </c>
      <c r="G18" s="67" t="s">
        <v>46</v>
      </c>
      <c r="H18" s="67"/>
      <c r="I18" s="67"/>
      <c r="J18" s="25"/>
      <c r="K18" s="26"/>
      <c r="L18" s="27"/>
    </row>
    <row r="19" spans="1:14" ht="19.5" customHeight="1" x14ac:dyDescent="0.25">
      <c r="A19" s="7">
        <v>2</v>
      </c>
      <c r="B19" s="8" t="s">
        <v>31</v>
      </c>
      <c r="C19" s="9" t="s">
        <v>25</v>
      </c>
      <c r="D19" t="s">
        <v>32</v>
      </c>
      <c r="E19" s="10">
        <v>75000</v>
      </c>
      <c r="F19" s="10">
        <v>705000</v>
      </c>
      <c r="G19" s="67" t="s">
        <v>45</v>
      </c>
      <c r="H19" s="67"/>
      <c r="I19" s="67"/>
      <c r="J19" s="25"/>
      <c r="K19" s="26"/>
      <c r="L19" s="27"/>
    </row>
    <row r="20" spans="1:14" ht="15.75" x14ac:dyDescent="0.25">
      <c r="A20" s="7">
        <v>3</v>
      </c>
      <c r="B20" s="19" t="s">
        <v>33</v>
      </c>
      <c r="C20" s="9" t="s">
        <v>26</v>
      </c>
      <c r="D20" s="22" t="s">
        <v>34</v>
      </c>
      <c r="E20" s="10">
        <v>70000</v>
      </c>
      <c r="F20" s="10">
        <v>210000</v>
      </c>
      <c r="G20" s="67" t="s">
        <v>47</v>
      </c>
      <c r="H20" s="67"/>
      <c r="I20" s="67"/>
      <c r="J20" s="25"/>
      <c r="K20" s="26"/>
      <c r="L20" s="27"/>
    </row>
    <row r="21" spans="1:14" ht="15.75" x14ac:dyDescent="0.25">
      <c r="A21" s="7">
        <v>4</v>
      </c>
      <c r="B21" s="12" t="s">
        <v>35</v>
      </c>
      <c r="C21" s="9" t="s">
        <v>27</v>
      </c>
      <c r="D21" s="22" t="s">
        <v>36</v>
      </c>
      <c r="E21" s="10">
        <v>70000</v>
      </c>
      <c r="F21" s="10">
        <v>140000</v>
      </c>
      <c r="G21" s="67" t="s">
        <v>48</v>
      </c>
      <c r="H21" s="67"/>
      <c r="I21" s="67"/>
      <c r="J21" s="25"/>
      <c r="K21" s="26"/>
      <c r="L21" s="27"/>
    </row>
    <row r="22" spans="1:14" ht="15.75" x14ac:dyDescent="0.25">
      <c r="A22" s="7">
        <v>5</v>
      </c>
      <c r="B22" s="21" t="s">
        <v>37</v>
      </c>
      <c r="C22" s="9" t="s">
        <v>28</v>
      </c>
      <c r="D22" s="22" t="s">
        <v>38</v>
      </c>
      <c r="E22" s="10">
        <v>70000</v>
      </c>
      <c r="F22" s="10">
        <v>880000</v>
      </c>
      <c r="G22" s="68" t="s">
        <v>49</v>
      </c>
      <c r="H22" s="67"/>
      <c r="I22" s="67"/>
      <c r="J22" s="25"/>
      <c r="K22" s="26"/>
      <c r="L22" s="28"/>
    </row>
    <row r="23" spans="1:14" ht="18.75" x14ac:dyDescent="0.25">
      <c r="A23" s="64" t="s">
        <v>12</v>
      </c>
      <c r="B23" s="65"/>
      <c r="C23" s="65"/>
      <c r="D23" s="66"/>
      <c r="E23" s="13">
        <f>SUM(E18:E22)</f>
        <v>355000</v>
      </c>
      <c r="F23" s="13">
        <f t="shared" ref="F23" si="2">SUM(F18:F22)</f>
        <v>2465000</v>
      </c>
      <c r="G23" s="32"/>
      <c r="H23" s="32"/>
      <c r="I23" s="32"/>
      <c r="J23" s="29"/>
      <c r="K23" s="30"/>
      <c r="L23" s="31"/>
    </row>
    <row r="28" spans="1:14" x14ac:dyDescent="0.25">
      <c r="D28" s="1"/>
    </row>
  </sheetData>
  <mergeCells count="18">
    <mergeCell ref="G19:I19"/>
    <mergeCell ref="G20:I20"/>
    <mergeCell ref="G21:I21"/>
    <mergeCell ref="G22:I22"/>
    <mergeCell ref="A23:D23"/>
    <mergeCell ref="G18:I18"/>
    <mergeCell ref="E1:L1"/>
    <mergeCell ref="E2:F2"/>
    <mergeCell ref="G2:L2"/>
    <mergeCell ref="C3:D3"/>
    <mergeCell ref="E3:L3"/>
    <mergeCell ref="A4:L4"/>
    <mergeCell ref="G17:I17"/>
    <mergeCell ref="A5:L5"/>
    <mergeCell ref="A6:L6"/>
    <mergeCell ref="A13:D13"/>
    <mergeCell ref="A14:I14"/>
    <mergeCell ref="A15:I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L13" sqref="L13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159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658000</v>
      </c>
      <c r="G8" s="10">
        <v>35000</v>
      </c>
      <c r="H8" s="10"/>
      <c r="I8" s="17"/>
      <c r="J8" s="10">
        <f>SUM(H8:I8)</f>
        <v>0</v>
      </c>
      <c r="K8" s="11"/>
      <c r="L8" s="42"/>
    </row>
    <row r="9" spans="1:12" ht="15.75" x14ac:dyDescent="0.25">
      <c r="A9" s="9">
        <v>2</v>
      </c>
      <c r="B9" s="40" t="s">
        <v>104</v>
      </c>
      <c r="C9" s="9" t="s">
        <v>26</v>
      </c>
      <c r="D9" s="48" t="s">
        <v>148</v>
      </c>
      <c r="E9" s="10">
        <v>70000</v>
      </c>
      <c r="F9" s="10"/>
      <c r="G9" s="10"/>
      <c r="H9" s="10"/>
      <c r="I9" s="10"/>
      <c r="J9" s="10">
        <f t="shared" ref="J9:J11" si="0">SUM(H9:I9)</f>
        <v>0</v>
      </c>
      <c r="K9" s="11"/>
      <c r="L9" s="47"/>
    </row>
    <row r="10" spans="1:12" ht="15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348000</v>
      </c>
      <c r="G10" s="10">
        <v>28000</v>
      </c>
      <c r="H10" s="10"/>
      <c r="I10" s="10"/>
      <c r="J10" s="10">
        <f t="shared" si="0"/>
        <v>0</v>
      </c>
      <c r="K10" s="11"/>
      <c r="L10" s="47"/>
    </row>
    <row r="11" spans="1:12" ht="15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/>
      <c r="G11" s="10"/>
      <c r="H11" s="10">
        <v>70000</v>
      </c>
      <c r="I11" s="10"/>
      <c r="J11" s="10">
        <f t="shared" si="0"/>
        <v>70000</v>
      </c>
      <c r="K11" s="11" t="s">
        <v>162</v>
      </c>
      <c r="L11" s="47" t="s">
        <v>112</v>
      </c>
    </row>
    <row r="12" spans="1:12" ht="18.75" x14ac:dyDescent="0.25">
      <c r="A12" s="64" t="s">
        <v>12</v>
      </c>
      <c r="B12" s="65"/>
      <c r="C12" s="65"/>
      <c r="D12" s="66"/>
      <c r="E12" s="13">
        <f>SUM(E8:E11)</f>
        <v>280000</v>
      </c>
      <c r="F12" s="13">
        <f t="shared" ref="F12:J12" si="1">SUM(F8:F11)</f>
        <v>1006000</v>
      </c>
      <c r="G12" s="13">
        <f t="shared" si="1"/>
        <v>63000</v>
      </c>
      <c r="H12" s="13">
        <f t="shared" si="1"/>
        <v>70000</v>
      </c>
      <c r="I12" s="13">
        <f t="shared" si="1"/>
        <v>0</v>
      </c>
      <c r="J12" s="13">
        <f t="shared" si="1"/>
        <v>70000</v>
      </c>
      <c r="K12" s="11" t="s">
        <v>163</v>
      </c>
      <c r="L12" s="46" t="s">
        <v>42</v>
      </c>
    </row>
    <row r="13" spans="1:12" ht="18.75" customHeight="1" x14ac:dyDescent="0.25">
      <c r="A13" s="57" t="s">
        <v>13</v>
      </c>
      <c r="B13" s="58"/>
      <c r="C13" s="58"/>
      <c r="D13" s="58"/>
      <c r="E13" s="58"/>
      <c r="F13" s="58"/>
      <c r="G13" s="58"/>
      <c r="H13" s="58"/>
      <c r="I13" s="59"/>
      <c r="J13" s="10">
        <f>-J12*0.1</f>
        <v>-7000</v>
      </c>
    </row>
    <row r="14" spans="1:12" ht="18.75" customHeight="1" x14ac:dyDescent="0.25">
      <c r="A14" s="57" t="s">
        <v>143</v>
      </c>
      <c r="B14" s="58"/>
      <c r="C14" s="58"/>
      <c r="D14" s="58"/>
      <c r="E14" s="58"/>
      <c r="F14" s="58"/>
      <c r="G14" s="58"/>
      <c r="H14" s="58"/>
      <c r="I14" s="59"/>
      <c r="J14" s="10">
        <f>SUM(J12:J13)</f>
        <v>63000</v>
      </c>
    </row>
    <row r="16" spans="1:12" x14ac:dyDescent="0.25">
      <c r="A16" s="69" t="s">
        <v>144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</row>
    <row r="17" spans="4:10" x14ac:dyDescent="0.25">
      <c r="J17" s="1"/>
    </row>
    <row r="18" spans="4:10" x14ac:dyDescent="0.25">
      <c r="E18" s="1"/>
      <c r="F18" s="1"/>
    </row>
    <row r="19" spans="4:10" x14ac:dyDescent="0.25">
      <c r="D19" s="1"/>
    </row>
  </sheetData>
  <mergeCells count="12">
    <mergeCell ref="A16:L16"/>
    <mergeCell ref="A5:L5"/>
    <mergeCell ref="A6:L6"/>
    <mergeCell ref="A12:D12"/>
    <mergeCell ref="A13:I13"/>
    <mergeCell ref="A14:I14"/>
    <mergeCell ref="A4:L4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21" sqref="L21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165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735000</v>
      </c>
      <c r="G8" s="10">
        <v>40000</v>
      </c>
      <c r="H8" s="10">
        <v>50000</v>
      </c>
      <c r="I8" s="17"/>
      <c r="J8" s="10">
        <f>SUM(H8:I8)</f>
        <v>50000</v>
      </c>
      <c r="K8" s="11" t="s">
        <v>164</v>
      </c>
      <c r="L8" s="42" t="s">
        <v>122</v>
      </c>
    </row>
    <row r="9" spans="1:12" ht="15.75" x14ac:dyDescent="0.25">
      <c r="A9" s="9">
        <v>2</v>
      </c>
      <c r="B9" s="40" t="s">
        <v>104</v>
      </c>
      <c r="C9" s="9" t="s">
        <v>26</v>
      </c>
      <c r="D9" s="48" t="s">
        <v>148</v>
      </c>
      <c r="E9" s="10">
        <v>70000</v>
      </c>
      <c r="F9" s="10">
        <v>77000</v>
      </c>
      <c r="G9" s="10">
        <v>7000</v>
      </c>
      <c r="H9" s="10"/>
      <c r="I9" s="10"/>
      <c r="J9" s="10">
        <f t="shared" ref="J9:J12" si="0">SUM(H9:I9)</f>
        <v>0</v>
      </c>
      <c r="K9" s="11"/>
      <c r="L9" s="47"/>
    </row>
    <row r="10" spans="1:12" ht="18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425000</v>
      </c>
      <c r="G10" s="10">
        <v>35000</v>
      </c>
      <c r="H10" s="10">
        <v>70000</v>
      </c>
      <c r="I10" s="10"/>
      <c r="J10" s="10">
        <f t="shared" si="0"/>
        <v>70000</v>
      </c>
      <c r="K10" s="11" t="s">
        <v>164</v>
      </c>
      <c r="L10" s="42" t="s">
        <v>122</v>
      </c>
    </row>
    <row r="11" spans="1:12" ht="15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/>
      <c r="G11" s="10"/>
      <c r="H11" s="10">
        <v>70000</v>
      </c>
      <c r="I11" s="10"/>
      <c r="J11" s="10">
        <f t="shared" si="0"/>
        <v>70000</v>
      </c>
      <c r="K11" s="11" t="s">
        <v>164</v>
      </c>
      <c r="L11" s="47" t="s">
        <v>112</v>
      </c>
    </row>
    <row r="12" spans="1:12" ht="18.75" x14ac:dyDescent="0.25">
      <c r="A12" s="64" t="s">
        <v>12</v>
      </c>
      <c r="B12" s="65"/>
      <c r="C12" s="65"/>
      <c r="D12" s="66"/>
      <c r="E12" s="13">
        <f>SUM(E8:E11)</f>
        <v>280000</v>
      </c>
      <c r="F12" s="13">
        <f t="shared" ref="F12:I12" si="1">SUM(F8:F11)</f>
        <v>1237000</v>
      </c>
      <c r="G12" s="13">
        <f t="shared" si="1"/>
        <v>82000</v>
      </c>
      <c r="H12" s="13">
        <f t="shared" si="1"/>
        <v>190000</v>
      </c>
      <c r="I12" s="13">
        <f t="shared" si="1"/>
        <v>0</v>
      </c>
      <c r="J12" s="10">
        <f t="shared" si="0"/>
        <v>190000</v>
      </c>
      <c r="K12" s="11" t="s">
        <v>168</v>
      </c>
      <c r="L12" s="46" t="s">
        <v>42</v>
      </c>
    </row>
    <row r="13" spans="1:12" ht="18.75" customHeight="1" x14ac:dyDescent="0.25">
      <c r="A13" s="88" t="s">
        <v>13</v>
      </c>
      <c r="B13" s="88"/>
      <c r="C13" s="88"/>
      <c r="D13" s="88"/>
      <c r="E13" s="88"/>
      <c r="F13" s="88"/>
      <c r="G13" s="88"/>
      <c r="H13" s="88"/>
      <c r="I13" s="88"/>
      <c r="J13" s="10">
        <f>-J12*0.1</f>
        <v>-19000</v>
      </c>
    </row>
    <row r="14" spans="1:12" ht="18.75" customHeight="1" x14ac:dyDescent="0.25">
      <c r="A14" s="88" t="s">
        <v>143</v>
      </c>
      <c r="B14" s="88"/>
      <c r="C14" s="88"/>
      <c r="D14" s="88"/>
      <c r="E14" s="88"/>
      <c r="F14" s="88"/>
      <c r="G14" s="88"/>
      <c r="H14" s="88"/>
      <c r="I14" s="88"/>
      <c r="J14" s="10">
        <v>-70000</v>
      </c>
    </row>
    <row r="15" spans="1:12" x14ac:dyDescent="0.25">
      <c r="A15" s="88" t="s">
        <v>18</v>
      </c>
      <c r="B15" s="88"/>
      <c r="C15" s="88"/>
      <c r="D15" s="88"/>
      <c r="E15" s="88"/>
      <c r="F15" s="88"/>
      <c r="G15" s="88"/>
      <c r="H15" s="88"/>
      <c r="I15" s="88"/>
      <c r="J15" s="49">
        <f>SUM(J12:J14)</f>
        <v>101000</v>
      </c>
    </row>
    <row r="16" spans="1:12" x14ac:dyDescent="0.25">
      <c r="A16" s="57" t="s">
        <v>167</v>
      </c>
      <c r="B16" s="58"/>
      <c r="C16" s="58"/>
      <c r="D16" s="58"/>
      <c r="E16" s="58"/>
      <c r="F16" s="58"/>
      <c r="G16" s="58"/>
      <c r="H16" s="58"/>
      <c r="I16" s="59"/>
      <c r="J16" s="49">
        <v>-7000</v>
      </c>
    </row>
    <row r="17" spans="1:12" x14ac:dyDescent="0.25">
      <c r="A17" s="88" t="s">
        <v>166</v>
      </c>
      <c r="B17" s="88"/>
      <c r="C17" s="88"/>
      <c r="D17" s="88"/>
      <c r="E17" s="88"/>
      <c r="F17" s="88"/>
      <c r="G17" s="88"/>
      <c r="H17" s="88"/>
      <c r="I17" s="88"/>
      <c r="J17" s="49">
        <f>SUM(J15:J16)</f>
        <v>94000</v>
      </c>
    </row>
    <row r="18" spans="1:12" x14ac:dyDescent="0.25">
      <c r="A18" s="69" t="s">
        <v>144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</row>
    <row r="19" spans="1:12" x14ac:dyDescent="0.25">
      <c r="J19" s="1"/>
    </row>
    <row r="20" spans="1:12" x14ac:dyDescent="0.25">
      <c r="E20" s="1"/>
      <c r="F20" s="1"/>
    </row>
    <row r="21" spans="1:12" x14ac:dyDescent="0.25">
      <c r="D21" s="1"/>
    </row>
  </sheetData>
  <mergeCells count="15">
    <mergeCell ref="A18:L18"/>
    <mergeCell ref="A15:I15"/>
    <mergeCell ref="E1:L1"/>
    <mergeCell ref="E2:F2"/>
    <mergeCell ref="G2:L2"/>
    <mergeCell ref="C3:D3"/>
    <mergeCell ref="E3:L3"/>
    <mergeCell ref="A4:L4"/>
    <mergeCell ref="A17:I17"/>
    <mergeCell ref="A16:I16"/>
    <mergeCell ref="A5:L5"/>
    <mergeCell ref="A6:L6"/>
    <mergeCell ref="A12:D12"/>
    <mergeCell ref="A13:I13"/>
    <mergeCell ref="A14:I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K20" sqref="K20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169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755000</v>
      </c>
      <c r="G8" s="10">
        <v>40000</v>
      </c>
      <c r="H8" s="44">
        <v>70000</v>
      </c>
      <c r="I8" s="10"/>
      <c r="J8" s="44">
        <f>SUM(H8:I8)</f>
        <v>70000</v>
      </c>
      <c r="K8" s="11" t="s">
        <v>170</v>
      </c>
      <c r="L8" s="42" t="s">
        <v>122</v>
      </c>
    </row>
    <row r="9" spans="1:12" ht="18.75" x14ac:dyDescent="0.25">
      <c r="A9" s="9">
        <v>2</v>
      </c>
      <c r="B9" s="40" t="s">
        <v>104</v>
      </c>
      <c r="C9" s="9" t="s">
        <v>26</v>
      </c>
      <c r="D9" s="48" t="s">
        <v>148</v>
      </c>
      <c r="E9" s="10">
        <v>70000</v>
      </c>
      <c r="F9" s="10">
        <v>154000</v>
      </c>
      <c r="G9" s="10">
        <v>14000</v>
      </c>
      <c r="H9" s="44">
        <v>70000</v>
      </c>
      <c r="I9" s="10">
        <v>30000</v>
      </c>
      <c r="J9" s="44">
        <f t="shared" ref="J9:J11" si="0">SUM(H9:I9)</f>
        <v>100000</v>
      </c>
      <c r="K9" s="11" t="s">
        <v>171</v>
      </c>
      <c r="L9" s="36" t="s">
        <v>112</v>
      </c>
    </row>
    <row r="10" spans="1:12" ht="18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425000</v>
      </c>
      <c r="G10" s="10">
        <v>35000</v>
      </c>
      <c r="H10" s="44"/>
      <c r="I10" s="10"/>
      <c r="J10" s="44">
        <f t="shared" si="0"/>
        <v>0</v>
      </c>
      <c r="K10" s="11"/>
      <c r="L10" s="42"/>
    </row>
    <row r="11" spans="1:12" ht="18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/>
      <c r="G11" s="10"/>
      <c r="H11" s="44">
        <v>70000</v>
      </c>
      <c r="I11" s="10"/>
      <c r="J11" s="44">
        <f t="shared" si="0"/>
        <v>70000</v>
      </c>
      <c r="K11" s="11" t="s">
        <v>171</v>
      </c>
      <c r="L11" s="36" t="s">
        <v>112</v>
      </c>
    </row>
    <row r="12" spans="1:12" ht="18.75" x14ac:dyDescent="0.25">
      <c r="A12" s="64" t="s">
        <v>12</v>
      </c>
      <c r="B12" s="65"/>
      <c r="C12" s="65"/>
      <c r="D12" s="66"/>
      <c r="E12" s="13">
        <f>SUM(E8:E11)</f>
        <v>280000</v>
      </c>
      <c r="F12" s="13">
        <f t="shared" ref="F12:J12" si="1">SUM(F8:F11)</f>
        <v>1334000</v>
      </c>
      <c r="G12" s="13">
        <f t="shared" si="1"/>
        <v>89000</v>
      </c>
      <c r="H12" s="45">
        <f t="shared" si="1"/>
        <v>210000</v>
      </c>
      <c r="I12" s="43">
        <f t="shared" si="1"/>
        <v>30000</v>
      </c>
      <c r="J12" s="45">
        <f t="shared" si="1"/>
        <v>240000</v>
      </c>
      <c r="K12" s="11" t="s">
        <v>173</v>
      </c>
      <c r="L12" s="46" t="s">
        <v>42</v>
      </c>
    </row>
    <row r="13" spans="1:12" ht="13.5" customHeight="1" x14ac:dyDescent="0.25">
      <c r="A13" s="94" t="s">
        <v>13</v>
      </c>
      <c r="B13" s="94"/>
      <c r="C13" s="94"/>
      <c r="D13" s="94"/>
      <c r="E13" s="94"/>
      <c r="F13" s="94"/>
      <c r="G13" s="94"/>
      <c r="H13" s="94"/>
      <c r="I13" s="94"/>
      <c r="J13" s="44">
        <f>-J12*0.1</f>
        <v>-24000</v>
      </c>
    </row>
    <row r="14" spans="1:12" ht="15.75" customHeight="1" x14ac:dyDescent="0.25">
      <c r="A14" s="95" t="s">
        <v>172</v>
      </c>
      <c r="B14" s="96"/>
      <c r="C14" s="96"/>
      <c r="D14" s="96"/>
      <c r="E14" s="96"/>
      <c r="F14" s="96"/>
      <c r="G14" s="96"/>
      <c r="H14" s="96"/>
      <c r="I14" s="97"/>
      <c r="J14" s="44">
        <v>-170000</v>
      </c>
    </row>
    <row r="15" spans="1:12" ht="18.75" x14ac:dyDescent="0.3">
      <c r="A15" s="91" t="s">
        <v>18</v>
      </c>
      <c r="B15" s="92"/>
      <c r="C15" s="92"/>
      <c r="D15" s="92"/>
      <c r="E15" s="92"/>
      <c r="F15" s="92"/>
      <c r="G15" s="92"/>
      <c r="H15" s="92"/>
      <c r="I15" s="93"/>
      <c r="J15" s="50">
        <f>SUM(J12:J14)</f>
        <v>46000</v>
      </c>
    </row>
    <row r="16" spans="1:12" x14ac:dyDescent="0.25">
      <c r="A16" s="69" t="s">
        <v>144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</row>
    <row r="17" spans="4:10" x14ac:dyDescent="0.25">
      <c r="J17" s="1"/>
    </row>
    <row r="18" spans="4:10" x14ac:dyDescent="0.25">
      <c r="E18" s="1"/>
      <c r="F18" s="1"/>
    </row>
    <row r="19" spans="4:10" x14ac:dyDescent="0.25">
      <c r="D19" s="1"/>
    </row>
  </sheetData>
  <mergeCells count="13">
    <mergeCell ref="A4:L4"/>
    <mergeCell ref="A14:I14"/>
    <mergeCell ref="E1:L1"/>
    <mergeCell ref="E2:F2"/>
    <mergeCell ref="G2:L2"/>
    <mergeCell ref="C3:D3"/>
    <mergeCell ref="E3:L3"/>
    <mergeCell ref="A16:L16"/>
    <mergeCell ref="A15:I15"/>
    <mergeCell ref="A5:L5"/>
    <mergeCell ref="A6:L6"/>
    <mergeCell ref="A12:D12"/>
    <mergeCell ref="A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O9" sqref="O9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174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755000</v>
      </c>
      <c r="G8" s="10">
        <v>40000</v>
      </c>
      <c r="H8" s="44">
        <v>60000</v>
      </c>
      <c r="I8" s="10"/>
      <c r="J8" s="44">
        <f>SUM(H8:I8)</f>
        <v>60000</v>
      </c>
      <c r="K8" s="11" t="s">
        <v>175</v>
      </c>
      <c r="L8" s="42" t="s">
        <v>122</v>
      </c>
    </row>
    <row r="9" spans="1:12" ht="18.75" x14ac:dyDescent="0.25">
      <c r="A9" s="9">
        <v>2</v>
      </c>
      <c r="B9" s="40" t="s">
        <v>104</v>
      </c>
      <c r="C9" s="9" t="s">
        <v>26</v>
      </c>
      <c r="D9" s="48" t="s">
        <v>148</v>
      </c>
      <c r="E9" s="10">
        <v>70000</v>
      </c>
      <c r="F9" s="10">
        <v>124000</v>
      </c>
      <c r="G9" s="10">
        <v>14000</v>
      </c>
      <c r="H9" s="44">
        <v>70000</v>
      </c>
      <c r="I9" s="10"/>
      <c r="J9" s="44"/>
      <c r="K9" s="11"/>
      <c r="L9" s="36"/>
    </row>
    <row r="10" spans="1:12" ht="18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502000</v>
      </c>
      <c r="G10" s="10">
        <v>42000</v>
      </c>
      <c r="H10" s="44">
        <v>70000</v>
      </c>
      <c r="I10" s="10"/>
      <c r="J10" s="44">
        <f t="shared" ref="J9:J11" si="0">SUM(H10:I10)</f>
        <v>70000</v>
      </c>
      <c r="K10" s="11" t="s">
        <v>176</v>
      </c>
      <c r="L10" s="42" t="s">
        <v>122</v>
      </c>
    </row>
    <row r="11" spans="1:12" ht="18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/>
      <c r="G11" s="10"/>
      <c r="H11" s="44">
        <v>70000</v>
      </c>
      <c r="I11" s="10"/>
      <c r="J11" s="44">
        <f t="shared" si="0"/>
        <v>70000</v>
      </c>
      <c r="K11" s="11" t="s">
        <v>177</v>
      </c>
      <c r="L11" s="36" t="s">
        <v>112</v>
      </c>
    </row>
    <row r="12" spans="1:12" ht="18.75" x14ac:dyDescent="0.25">
      <c r="A12" s="64" t="s">
        <v>12</v>
      </c>
      <c r="B12" s="65"/>
      <c r="C12" s="65"/>
      <c r="D12" s="66"/>
      <c r="E12" s="13">
        <f>SUM(E8:E11)</f>
        <v>280000</v>
      </c>
      <c r="F12" s="13">
        <f t="shared" ref="F12:G12" si="1">SUM(F8:F11)</f>
        <v>1381000</v>
      </c>
      <c r="G12" s="13">
        <f t="shared" si="1"/>
        <v>96000</v>
      </c>
      <c r="H12" s="45">
        <f>SUM(H8:H11)</f>
        <v>270000</v>
      </c>
      <c r="I12" s="43"/>
      <c r="J12" s="45">
        <f>SUM(J8:J11)</f>
        <v>200000</v>
      </c>
      <c r="K12" s="11" t="s">
        <v>178</v>
      </c>
      <c r="L12" s="46" t="s">
        <v>42</v>
      </c>
    </row>
    <row r="13" spans="1:12" ht="13.5" customHeight="1" x14ac:dyDescent="0.25">
      <c r="A13" s="94" t="s">
        <v>13</v>
      </c>
      <c r="B13" s="94"/>
      <c r="C13" s="94"/>
      <c r="D13" s="94"/>
      <c r="E13" s="94"/>
      <c r="F13" s="94"/>
      <c r="G13" s="94"/>
      <c r="H13" s="94"/>
      <c r="I13" s="94"/>
      <c r="J13" s="44">
        <f>-J12*0.1</f>
        <v>-20000</v>
      </c>
    </row>
    <row r="14" spans="1:12" ht="15.75" customHeight="1" x14ac:dyDescent="0.25">
      <c r="A14" s="95" t="s">
        <v>172</v>
      </c>
      <c r="B14" s="96"/>
      <c r="C14" s="96"/>
      <c r="D14" s="96"/>
      <c r="E14" s="96"/>
      <c r="F14" s="96"/>
      <c r="G14" s="96"/>
      <c r="H14" s="96"/>
      <c r="I14" s="97"/>
      <c r="J14" s="44">
        <v>-70000</v>
      </c>
    </row>
    <row r="15" spans="1:12" ht="18.75" x14ac:dyDescent="0.3">
      <c r="A15" s="91" t="s">
        <v>18</v>
      </c>
      <c r="B15" s="92"/>
      <c r="C15" s="92"/>
      <c r="D15" s="92"/>
      <c r="E15" s="92"/>
      <c r="F15" s="92"/>
      <c r="G15" s="92"/>
      <c r="H15" s="92"/>
      <c r="I15" s="93"/>
      <c r="J15" s="50">
        <f>SUM(J12:J14)</f>
        <v>110000</v>
      </c>
    </row>
    <row r="16" spans="1:12" x14ac:dyDescent="0.25">
      <c r="A16" s="69" t="s">
        <v>144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</row>
    <row r="17" spans="4:10" x14ac:dyDescent="0.25">
      <c r="J17" s="1"/>
    </row>
    <row r="18" spans="4:10" x14ac:dyDescent="0.25">
      <c r="E18" s="1"/>
      <c r="F18" s="1"/>
    </row>
    <row r="19" spans="4:10" x14ac:dyDescent="0.25">
      <c r="D19" s="1"/>
    </row>
  </sheetData>
  <mergeCells count="13">
    <mergeCell ref="A16:L16"/>
    <mergeCell ref="A5:L5"/>
    <mergeCell ref="A6:L6"/>
    <mergeCell ref="A12:D12"/>
    <mergeCell ref="A13:I13"/>
    <mergeCell ref="A14:I14"/>
    <mergeCell ref="A15:I15"/>
    <mergeCell ref="A4:L4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L17" sqref="L17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179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765000</v>
      </c>
      <c r="G8" s="10">
        <v>40000</v>
      </c>
      <c r="H8" s="44"/>
      <c r="I8" s="10"/>
      <c r="J8" s="44"/>
      <c r="K8" s="11"/>
      <c r="L8" s="42"/>
    </row>
    <row r="9" spans="1:12" ht="18.75" x14ac:dyDescent="0.25">
      <c r="A9" s="9">
        <v>2</v>
      </c>
      <c r="B9" s="40" t="s">
        <v>104</v>
      </c>
      <c r="C9" s="9" t="s">
        <v>26</v>
      </c>
      <c r="D9" s="48" t="s">
        <v>148</v>
      </c>
      <c r="E9" s="10">
        <v>70000</v>
      </c>
      <c r="F9" s="10">
        <v>201000</v>
      </c>
      <c r="G9" s="10">
        <v>21000</v>
      </c>
      <c r="H9" s="44"/>
      <c r="I9" s="10">
        <v>100000</v>
      </c>
      <c r="J9" s="44"/>
      <c r="K9" s="11"/>
      <c r="L9" s="47" t="s">
        <v>180</v>
      </c>
    </row>
    <row r="10" spans="1:12" ht="18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502000</v>
      </c>
      <c r="G10" s="10">
        <v>42000</v>
      </c>
      <c r="H10" s="44"/>
      <c r="I10" s="10"/>
      <c r="J10" s="44"/>
      <c r="K10" s="11"/>
      <c r="L10" s="42"/>
    </row>
    <row r="11" spans="1:12" ht="18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/>
      <c r="G11" s="10"/>
      <c r="H11" s="44"/>
      <c r="I11" s="10"/>
      <c r="J11" s="44"/>
      <c r="K11" s="11"/>
      <c r="L11" s="36"/>
    </row>
    <row r="12" spans="1:12" ht="18.75" x14ac:dyDescent="0.25">
      <c r="A12" s="64" t="s">
        <v>12</v>
      </c>
      <c r="B12" s="65"/>
      <c r="C12" s="65"/>
      <c r="D12" s="66"/>
      <c r="E12" s="13">
        <f>SUM(E8:E11)</f>
        <v>280000</v>
      </c>
      <c r="F12" s="13">
        <f t="shared" ref="F12:G12" si="0">SUM(F8:F11)</f>
        <v>1468000</v>
      </c>
      <c r="G12" s="13">
        <f t="shared" si="0"/>
        <v>103000</v>
      </c>
      <c r="H12" s="45"/>
      <c r="I12" s="43"/>
      <c r="J12" s="45"/>
      <c r="K12" s="11"/>
      <c r="L12" s="46"/>
    </row>
    <row r="13" spans="1:12" ht="13.5" customHeight="1" x14ac:dyDescent="0.25">
      <c r="A13" s="94" t="s">
        <v>13</v>
      </c>
      <c r="B13" s="94"/>
      <c r="C13" s="94"/>
      <c r="D13" s="94"/>
      <c r="E13" s="94"/>
      <c r="F13" s="94"/>
      <c r="G13" s="94"/>
      <c r="H13" s="94"/>
      <c r="I13" s="94"/>
      <c r="J13" s="44"/>
    </row>
    <row r="14" spans="1:12" ht="15.75" customHeight="1" x14ac:dyDescent="0.25">
      <c r="A14" s="95" t="s">
        <v>172</v>
      </c>
      <c r="B14" s="96"/>
      <c r="C14" s="96"/>
      <c r="D14" s="96"/>
      <c r="E14" s="96"/>
      <c r="F14" s="96"/>
      <c r="G14" s="96"/>
      <c r="H14" s="96"/>
      <c r="I14" s="97"/>
      <c r="J14" s="44">
        <v>-100000</v>
      </c>
    </row>
    <row r="15" spans="1:12" ht="18.75" x14ac:dyDescent="0.3">
      <c r="A15" s="91" t="s">
        <v>18</v>
      </c>
      <c r="B15" s="92"/>
      <c r="C15" s="92"/>
      <c r="D15" s="92"/>
      <c r="E15" s="92"/>
      <c r="F15" s="92"/>
      <c r="G15" s="92"/>
      <c r="H15" s="92"/>
      <c r="I15" s="93"/>
      <c r="J15" s="50"/>
    </row>
    <row r="16" spans="1:12" x14ac:dyDescent="0.25">
      <c r="A16" s="69" t="s">
        <v>144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</row>
    <row r="17" spans="4:10" x14ac:dyDescent="0.25">
      <c r="J17" s="1"/>
    </row>
    <row r="18" spans="4:10" x14ac:dyDescent="0.25">
      <c r="E18" s="1"/>
      <c r="F18" s="1"/>
    </row>
    <row r="19" spans="4:10" x14ac:dyDescent="0.25">
      <c r="D19" s="1"/>
    </row>
  </sheetData>
  <mergeCells count="13">
    <mergeCell ref="A4:L4"/>
    <mergeCell ref="E1:L1"/>
    <mergeCell ref="E2:F2"/>
    <mergeCell ref="G2:L2"/>
    <mergeCell ref="C3:D3"/>
    <mergeCell ref="E3:L3"/>
    <mergeCell ref="A16:L16"/>
    <mergeCell ref="A5:L5"/>
    <mergeCell ref="A6:L6"/>
    <mergeCell ref="A12:D12"/>
    <mergeCell ref="A13:I13"/>
    <mergeCell ref="A14:I14"/>
    <mergeCell ref="A15:I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F28" sqref="F28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54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530000</v>
      </c>
      <c r="G8" s="10"/>
      <c r="H8" s="10">
        <v>70000</v>
      </c>
      <c r="I8" s="17"/>
      <c r="J8" s="10">
        <f>SUM(H8:I8)</f>
        <v>70000</v>
      </c>
      <c r="K8" s="11" t="s">
        <v>57</v>
      </c>
      <c r="L8" s="18" t="s">
        <v>40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855000</v>
      </c>
      <c r="G9" s="10">
        <v>15000</v>
      </c>
      <c r="H9" s="10"/>
      <c r="I9" s="17"/>
      <c r="J9" s="10"/>
      <c r="K9" s="11"/>
      <c r="L9" s="18"/>
    </row>
    <row r="10" spans="1:12" ht="15.75" x14ac:dyDescent="0.25">
      <c r="A10" s="7">
        <v>3</v>
      </c>
      <c r="B10" s="19" t="s">
        <v>33</v>
      </c>
      <c r="C10" s="9" t="s">
        <v>26</v>
      </c>
      <c r="D10" s="22" t="s">
        <v>34</v>
      </c>
      <c r="E10" s="10">
        <v>70000</v>
      </c>
      <c r="F10" s="10">
        <v>240000</v>
      </c>
      <c r="G10" s="10">
        <v>7000</v>
      </c>
      <c r="H10" s="10">
        <v>70000</v>
      </c>
      <c r="I10" s="10"/>
      <c r="J10" s="10">
        <f>SUM(H10:I10)</f>
        <v>70000</v>
      </c>
      <c r="K10" s="11" t="s">
        <v>55</v>
      </c>
      <c r="L10" s="18" t="s">
        <v>40</v>
      </c>
    </row>
    <row r="11" spans="1:12" ht="15.75" x14ac:dyDescent="0.25">
      <c r="A11" s="7">
        <v>4</v>
      </c>
      <c r="B11" s="12" t="s">
        <v>35</v>
      </c>
      <c r="C11" s="9" t="s">
        <v>27</v>
      </c>
      <c r="D11" s="22" t="s">
        <v>36</v>
      </c>
      <c r="E11" s="10">
        <v>70000</v>
      </c>
      <c r="F11" s="10">
        <v>210000</v>
      </c>
      <c r="G11" s="10"/>
      <c r="H11" s="10">
        <v>70000</v>
      </c>
      <c r="I11" s="10"/>
      <c r="J11" s="10">
        <f>SUM(H11:I11)</f>
        <v>70000</v>
      </c>
      <c r="K11" s="11" t="s">
        <v>56</v>
      </c>
      <c r="L11" s="18" t="s">
        <v>40</v>
      </c>
    </row>
    <row r="12" spans="1:12" ht="15.75" x14ac:dyDescent="0.25">
      <c r="A12" s="7">
        <v>5</v>
      </c>
      <c r="B12" s="21" t="s">
        <v>37</v>
      </c>
      <c r="C12" s="9" t="s">
        <v>28</v>
      </c>
      <c r="D12" s="22" t="s">
        <v>38</v>
      </c>
      <c r="E12" s="10">
        <v>70000</v>
      </c>
      <c r="F12" s="10">
        <v>1020000</v>
      </c>
      <c r="G12" s="10">
        <v>15000</v>
      </c>
      <c r="H12" s="10"/>
      <c r="I12" s="17"/>
      <c r="J12" s="10"/>
      <c r="K12" s="11"/>
      <c r="L12" s="9"/>
    </row>
    <row r="13" spans="1:12" ht="18.75" x14ac:dyDescent="0.25">
      <c r="A13" s="64" t="s">
        <v>12</v>
      </c>
      <c r="B13" s="65"/>
      <c r="C13" s="65"/>
      <c r="D13" s="66"/>
      <c r="E13" s="13">
        <f>SUM(E8:E12)</f>
        <v>355000</v>
      </c>
      <c r="F13" s="13">
        <f t="shared" ref="F13:G13" si="0">SUM(F8:F12)</f>
        <v>2855000</v>
      </c>
      <c r="G13" s="13">
        <f t="shared" si="0"/>
        <v>37000</v>
      </c>
      <c r="H13" s="13">
        <f>SUM(H8:H12)</f>
        <v>210000</v>
      </c>
      <c r="I13" s="13"/>
      <c r="J13" s="13">
        <f>SUM(J8:J12)</f>
        <v>210000</v>
      </c>
      <c r="K13" s="14"/>
      <c r="L13" s="2"/>
    </row>
    <row r="14" spans="1:12" ht="18.75" customHeight="1" x14ac:dyDescent="0.25">
      <c r="A14" s="57" t="s">
        <v>13</v>
      </c>
      <c r="B14" s="58"/>
      <c r="C14" s="58"/>
      <c r="D14" s="58"/>
      <c r="E14" s="58"/>
      <c r="F14" s="58"/>
      <c r="G14" s="58"/>
      <c r="H14" s="58"/>
      <c r="I14" s="59"/>
      <c r="J14" s="10">
        <f>-SUM(J13*0.1)</f>
        <v>-21000</v>
      </c>
    </row>
    <row r="15" spans="1:12" ht="15.75" x14ac:dyDescent="0.25">
      <c r="A15" s="57" t="s">
        <v>18</v>
      </c>
      <c r="B15" s="58"/>
      <c r="C15" s="58"/>
      <c r="D15" s="58"/>
      <c r="E15" s="58"/>
      <c r="F15" s="58"/>
      <c r="G15" s="58"/>
      <c r="H15" s="58"/>
      <c r="I15" s="59"/>
      <c r="J15" s="10">
        <f>SUM(J13:J14)</f>
        <v>189000</v>
      </c>
    </row>
    <row r="17" spans="1:14" ht="15.75" x14ac:dyDescent="0.25">
      <c r="A17" s="2" t="s">
        <v>0</v>
      </c>
      <c r="B17" s="3" t="s">
        <v>1</v>
      </c>
      <c r="C17" s="4" t="s">
        <v>2</v>
      </c>
      <c r="D17" s="3" t="s">
        <v>3</v>
      </c>
      <c r="E17" s="3" t="s">
        <v>4</v>
      </c>
      <c r="F17" s="3" t="s">
        <v>5</v>
      </c>
      <c r="G17" s="51" t="s">
        <v>50</v>
      </c>
      <c r="H17" s="52"/>
      <c r="I17" s="53"/>
      <c r="J17" s="23"/>
      <c r="K17" s="24"/>
      <c r="L17" s="24"/>
      <c r="N17" s="1"/>
    </row>
    <row r="18" spans="1:14" ht="15.75" customHeight="1" x14ac:dyDescent="0.25">
      <c r="A18" s="7">
        <v>1</v>
      </c>
      <c r="B18" s="8" t="s">
        <v>30</v>
      </c>
      <c r="C18" s="9" t="s">
        <v>24</v>
      </c>
      <c r="D18" s="22">
        <v>48062009</v>
      </c>
      <c r="E18" s="10">
        <v>70000</v>
      </c>
      <c r="F18" s="10">
        <v>530000</v>
      </c>
      <c r="G18" s="67" t="s">
        <v>46</v>
      </c>
      <c r="H18" s="67"/>
      <c r="I18" s="67"/>
      <c r="J18" s="25"/>
      <c r="K18" s="26"/>
      <c r="L18" s="27"/>
    </row>
    <row r="19" spans="1:14" ht="19.5" customHeight="1" x14ac:dyDescent="0.25">
      <c r="A19" s="7">
        <v>2</v>
      </c>
      <c r="B19" s="8" t="s">
        <v>31</v>
      </c>
      <c r="C19" s="9" t="s">
        <v>25</v>
      </c>
      <c r="D19" t="s">
        <v>32</v>
      </c>
      <c r="E19" s="10">
        <v>75000</v>
      </c>
      <c r="F19" s="10">
        <v>705000</v>
      </c>
      <c r="G19" s="67" t="s">
        <v>45</v>
      </c>
      <c r="H19" s="67"/>
      <c r="I19" s="67"/>
      <c r="J19" s="25"/>
      <c r="K19" s="26"/>
      <c r="L19" s="27"/>
    </row>
    <row r="20" spans="1:14" ht="15.75" x14ac:dyDescent="0.25">
      <c r="A20" s="7">
        <v>3</v>
      </c>
      <c r="B20" s="19" t="s">
        <v>33</v>
      </c>
      <c r="C20" s="9" t="s">
        <v>26</v>
      </c>
      <c r="D20" s="22" t="s">
        <v>34</v>
      </c>
      <c r="E20" s="10">
        <v>70000</v>
      </c>
      <c r="F20" s="10">
        <v>210000</v>
      </c>
      <c r="G20" s="67" t="s">
        <v>47</v>
      </c>
      <c r="H20" s="67"/>
      <c r="I20" s="67"/>
      <c r="J20" s="25"/>
      <c r="K20" s="26"/>
      <c r="L20" s="27"/>
    </row>
    <row r="21" spans="1:14" ht="15.75" x14ac:dyDescent="0.25">
      <c r="A21" s="7">
        <v>4</v>
      </c>
      <c r="B21" s="12" t="s">
        <v>35</v>
      </c>
      <c r="C21" s="9" t="s">
        <v>27</v>
      </c>
      <c r="D21" s="22" t="s">
        <v>36</v>
      </c>
      <c r="E21" s="10">
        <v>70000</v>
      </c>
      <c r="F21" s="10">
        <v>140000</v>
      </c>
      <c r="G21" s="67" t="s">
        <v>48</v>
      </c>
      <c r="H21" s="67"/>
      <c r="I21" s="67"/>
      <c r="J21" s="25"/>
      <c r="K21" s="26"/>
      <c r="L21" s="27"/>
    </row>
    <row r="22" spans="1:14" ht="15.75" x14ac:dyDescent="0.25">
      <c r="A22" s="7">
        <v>5</v>
      </c>
      <c r="B22" s="21" t="s">
        <v>37</v>
      </c>
      <c r="C22" s="9" t="s">
        <v>28</v>
      </c>
      <c r="D22" s="22" t="s">
        <v>38</v>
      </c>
      <c r="E22" s="10">
        <v>70000</v>
      </c>
      <c r="F22" s="10">
        <v>880000</v>
      </c>
      <c r="G22" s="68" t="s">
        <v>49</v>
      </c>
      <c r="H22" s="67"/>
      <c r="I22" s="67"/>
      <c r="J22" s="25"/>
      <c r="K22" s="26"/>
      <c r="L22" s="28"/>
    </row>
    <row r="23" spans="1:14" ht="18.75" x14ac:dyDescent="0.25">
      <c r="A23" s="64" t="s">
        <v>12</v>
      </c>
      <c r="B23" s="65"/>
      <c r="C23" s="65"/>
      <c r="D23" s="66"/>
      <c r="E23" s="13">
        <f>SUM(E18:E22)</f>
        <v>355000</v>
      </c>
      <c r="F23" s="13">
        <f t="shared" ref="F23" si="1">SUM(F18:F22)</f>
        <v>2465000</v>
      </c>
      <c r="G23" s="32"/>
      <c r="H23" s="32"/>
      <c r="I23" s="32"/>
      <c r="J23" s="29"/>
      <c r="K23" s="30"/>
      <c r="L23" s="31"/>
    </row>
    <row r="27" spans="1:14" x14ac:dyDescent="0.25">
      <c r="F27" s="1"/>
    </row>
    <row r="28" spans="1:14" x14ac:dyDescent="0.25">
      <c r="F28" s="1"/>
    </row>
  </sheetData>
  <mergeCells count="18">
    <mergeCell ref="A4:L4"/>
    <mergeCell ref="E1:L1"/>
    <mergeCell ref="E2:F2"/>
    <mergeCell ref="G2:L2"/>
    <mergeCell ref="C3:D3"/>
    <mergeCell ref="E3:L3"/>
    <mergeCell ref="A23:D23"/>
    <mergeCell ref="A5:L5"/>
    <mergeCell ref="A6:L6"/>
    <mergeCell ref="A13:D13"/>
    <mergeCell ref="A14:I14"/>
    <mergeCell ref="A15:I15"/>
    <mergeCell ref="G17:I17"/>
    <mergeCell ref="G18:I18"/>
    <mergeCell ref="G19:I19"/>
    <mergeCell ref="G20:I20"/>
    <mergeCell ref="G21:I21"/>
    <mergeCell ref="G22:I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9" sqref="G9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58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537000</v>
      </c>
      <c r="G8" s="10">
        <v>7000</v>
      </c>
      <c r="H8" s="10">
        <v>70000</v>
      </c>
      <c r="I8" s="17">
        <v>10000</v>
      </c>
      <c r="J8" s="10">
        <f>SUM(H8:I8)</f>
        <v>80000</v>
      </c>
      <c r="K8" s="11" t="s">
        <v>91</v>
      </c>
      <c r="L8" s="18" t="s">
        <v>40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930000</v>
      </c>
      <c r="G9" s="10">
        <v>15000</v>
      </c>
      <c r="H9" s="10">
        <v>75000</v>
      </c>
      <c r="I9" s="17">
        <v>30000</v>
      </c>
      <c r="J9" s="10">
        <f t="shared" ref="J9:J12" si="0">SUM(H9:I9)</f>
        <v>105000</v>
      </c>
      <c r="K9" s="11" t="s">
        <v>92</v>
      </c>
      <c r="L9" s="36" t="s">
        <v>63</v>
      </c>
    </row>
    <row r="10" spans="1:12" ht="15.75" x14ac:dyDescent="0.25">
      <c r="A10" s="7">
        <v>3</v>
      </c>
      <c r="B10" s="19" t="s">
        <v>33</v>
      </c>
      <c r="C10" s="9" t="s">
        <v>26</v>
      </c>
      <c r="D10" s="22" t="s">
        <v>34</v>
      </c>
      <c r="E10" s="10">
        <v>70000</v>
      </c>
      <c r="F10" s="10">
        <v>240000</v>
      </c>
      <c r="G10" s="10">
        <v>7000</v>
      </c>
      <c r="H10" s="10"/>
      <c r="I10" s="10"/>
      <c r="J10" s="10">
        <f t="shared" si="0"/>
        <v>0</v>
      </c>
      <c r="K10" s="11"/>
      <c r="L10" s="18"/>
    </row>
    <row r="11" spans="1:12" ht="15.75" x14ac:dyDescent="0.25">
      <c r="A11" s="7">
        <v>4</v>
      </c>
      <c r="B11" s="12" t="s">
        <v>35</v>
      </c>
      <c r="C11" s="9" t="s">
        <v>27</v>
      </c>
      <c r="D11" s="22" t="s">
        <v>36</v>
      </c>
      <c r="E11" s="10">
        <v>70000</v>
      </c>
      <c r="F11" s="10">
        <v>210000</v>
      </c>
      <c r="G11" s="10"/>
      <c r="H11" s="10">
        <v>70000</v>
      </c>
      <c r="I11" s="10"/>
      <c r="J11" s="10">
        <f t="shared" si="0"/>
        <v>70000</v>
      </c>
      <c r="K11" s="11" t="s">
        <v>93</v>
      </c>
      <c r="L11" s="18" t="s">
        <v>40</v>
      </c>
    </row>
    <row r="12" spans="1:12" ht="15.75" x14ac:dyDescent="0.25">
      <c r="A12" s="7"/>
      <c r="B12" s="21"/>
      <c r="C12" s="9"/>
      <c r="D12" s="22"/>
      <c r="E12" s="10"/>
      <c r="F12" s="10">
        <v>1020000</v>
      </c>
      <c r="G12" s="10">
        <v>21000</v>
      </c>
      <c r="H12" s="10"/>
      <c r="I12" s="17"/>
      <c r="J12" s="10">
        <f t="shared" si="0"/>
        <v>0</v>
      </c>
      <c r="K12" s="11"/>
      <c r="L12" s="9"/>
    </row>
    <row r="13" spans="1:12" ht="18.75" x14ac:dyDescent="0.25">
      <c r="A13" s="64" t="s">
        <v>12</v>
      </c>
      <c r="B13" s="65"/>
      <c r="C13" s="65"/>
      <c r="D13" s="66"/>
      <c r="E13" s="13">
        <f>SUM(E8:E12)</f>
        <v>285000</v>
      </c>
      <c r="F13" s="13">
        <f t="shared" ref="F13:G13" si="1">SUM(F8:F12)</f>
        <v>2937000</v>
      </c>
      <c r="G13" s="13">
        <f t="shared" si="1"/>
        <v>50000</v>
      </c>
      <c r="H13" s="13">
        <f>SUM(H8:H12)</f>
        <v>215000</v>
      </c>
      <c r="I13" s="13">
        <f t="shared" ref="I13:J13" si="2">SUM(I8:I12)</f>
        <v>40000</v>
      </c>
      <c r="J13" s="13">
        <f t="shared" si="2"/>
        <v>255000</v>
      </c>
      <c r="K13" s="14" t="s">
        <v>94</v>
      </c>
      <c r="L13" s="2" t="s">
        <v>42</v>
      </c>
    </row>
    <row r="14" spans="1:12" ht="18.75" customHeight="1" x14ac:dyDescent="0.25">
      <c r="A14" s="57" t="s">
        <v>13</v>
      </c>
      <c r="B14" s="58"/>
      <c r="C14" s="58"/>
      <c r="D14" s="58"/>
      <c r="E14" s="58"/>
      <c r="F14" s="58"/>
      <c r="G14" s="58"/>
      <c r="H14" s="58"/>
      <c r="I14" s="59"/>
      <c r="J14" s="10">
        <f>J13*-0.1</f>
        <v>-25500</v>
      </c>
    </row>
    <row r="15" spans="1:12" ht="15.75" x14ac:dyDescent="0.25">
      <c r="A15" s="57" t="s">
        <v>18</v>
      </c>
      <c r="B15" s="58"/>
      <c r="C15" s="58"/>
      <c r="D15" s="58"/>
      <c r="E15" s="58"/>
      <c r="F15" s="58"/>
      <c r="G15" s="58"/>
      <c r="H15" s="58"/>
      <c r="I15" s="59"/>
      <c r="J15" s="10">
        <f>SUM(J13:J14)</f>
        <v>229500</v>
      </c>
      <c r="K15" s="70" t="s">
        <v>95</v>
      </c>
      <c r="L15" s="71"/>
    </row>
    <row r="17" spans="1:8" x14ac:dyDescent="0.25">
      <c r="F17" s="1"/>
    </row>
    <row r="18" spans="1:8" x14ac:dyDescent="0.25">
      <c r="A18" s="69" t="s">
        <v>59</v>
      </c>
      <c r="B18" s="69"/>
      <c r="C18" s="69"/>
      <c r="D18" s="69"/>
      <c r="E18" s="69"/>
      <c r="F18" s="22"/>
      <c r="G18" s="22"/>
      <c r="H18" s="22"/>
    </row>
    <row r="19" spans="1:8" x14ac:dyDescent="0.25">
      <c r="A19" s="69" t="s">
        <v>60</v>
      </c>
      <c r="B19" s="69"/>
      <c r="C19" s="69"/>
      <c r="D19" s="69"/>
      <c r="E19" s="69"/>
      <c r="F19" s="22"/>
      <c r="G19" s="22"/>
      <c r="H19" s="22"/>
    </row>
    <row r="20" spans="1:8" x14ac:dyDescent="0.25">
      <c r="A20" s="69" t="s">
        <v>61</v>
      </c>
      <c r="B20" s="69"/>
      <c r="C20" s="69"/>
      <c r="D20" s="69"/>
      <c r="E20" s="69"/>
      <c r="F20" s="69"/>
      <c r="G20" s="69"/>
      <c r="H20" s="69"/>
    </row>
    <row r="21" spans="1:8" x14ac:dyDescent="0.25">
      <c r="A21" s="22"/>
      <c r="B21" s="22"/>
      <c r="C21" s="22"/>
      <c r="D21" s="22"/>
      <c r="E21" s="22"/>
      <c r="F21" s="22"/>
      <c r="G21" s="22"/>
      <c r="H21" s="22"/>
    </row>
    <row r="22" spans="1:8" x14ac:dyDescent="0.25">
      <c r="A22" s="33" t="s">
        <v>62</v>
      </c>
      <c r="B22" s="33"/>
      <c r="C22" s="33"/>
      <c r="D22" s="33"/>
      <c r="E22" s="33"/>
      <c r="F22" s="33"/>
      <c r="G22" s="33"/>
      <c r="H22" s="33"/>
    </row>
  </sheetData>
  <mergeCells count="15">
    <mergeCell ref="A4:L4"/>
    <mergeCell ref="E1:L1"/>
    <mergeCell ref="E2:F2"/>
    <mergeCell ref="G2:L2"/>
    <mergeCell ref="C3:D3"/>
    <mergeCell ref="E3:L3"/>
    <mergeCell ref="A20:H20"/>
    <mergeCell ref="K15:L15"/>
    <mergeCell ref="A18:E18"/>
    <mergeCell ref="A19:E19"/>
    <mergeCell ref="A5:L5"/>
    <mergeCell ref="A6:L6"/>
    <mergeCell ref="A13:D13"/>
    <mergeCell ref="A14:I14"/>
    <mergeCell ref="A15:I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9" sqref="G9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64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527000</v>
      </c>
      <c r="G8" s="10">
        <v>7000</v>
      </c>
      <c r="H8" s="10">
        <v>70000</v>
      </c>
      <c r="I8" s="17"/>
      <c r="J8" s="10">
        <f>H8+I8</f>
        <v>70000</v>
      </c>
      <c r="K8" s="11" t="s">
        <v>66</v>
      </c>
      <c r="L8" s="18" t="s">
        <v>40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900000</v>
      </c>
      <c r="G9" s="10">
        <v>30000</v>
      </c>
      <c r="H9" s="10"/>
      <c r="I9" s="17"/>
      <c r="J9" s="10"/>
      <c r="K9" s="11"/>
      <c r="L9" s="34"/>
    </row>
    <row r="10" spans="1:12" ht="15.75" x14ac:dyDescent="0.25">
      <c r="A10" s="7">
        <v>3</v>
      </c>
      <c r="B10" s="19" t="s">
        <v>33</v>
      </c>
      <c r="C10" s="9" t="s">
        <v>26</v>
      </c>
      <c r="D10" s="22" t="s">
        <v>34</v>
      </c>
      <c r="E10" s="10">
        <v>70000</v>
      </c>
      <c r="F10" s="10">
        <v>310000</v>
      </c>
      <c r="G10" s="10">
        <v>21000</v>
      </c>
      <c r="H10" s="10">
        <v>70000</v>
      </c>
      <c r="I10" s="10"/>
      <c r="J10" s="10">
        <f t="shared" ref="J10" si="0">H10+I10</f>
        <v>70000</v>
      </c>
      <c r="K10" s="11" t="s">
        <v>67</v>
      </c>
      <c r="L10" s="18" t="s">
        <v>40</v>
      </c>
    </row>
    <row r="11" spans="1:12" ht="15.75" x14ac:dyDescent="0.25">
      <c r="A11" s="7">
        <v>4</v>
      </c>
      <c r="B11" s="12" t="s">
        <v>35</v>
      </c>
      <c r="C11" s="9" t="s">
        <v>27</v>
      </c>
      <c r="D11" s="22" t="s">
        <v>36</v>
      </c>
      <c r="E11" s="10">
        <v>70000</v>
      </c>
      <c r="F11" s="10">
        <v>210000</v>
      </c>
      <c r="G11" s="10"/>
      <c r="H11" s="10">
        <v>70000</v>
      </c>
      <c r="I11" s="10"/>
      <c r="J11" s="10">
        <f t="shared" ref="J11" si="1">H11+I11</f>
        <v>70000</v>
      </c>
      <c r="K11" s="11" t="s">
        <v>65</v>
      </c>
      <c r="L11" s="18" t="s">
        <v>40</v>
      </c>
    </row>
    <row r="12" spans="1:12" ht="15.75" x14ac:dyDescent="0.25">
      <c r="A12" s="7"/>
      <c r="B12" s="21"/>
      <c r="C12" s="9"/>
      <c r="D12" s="22"/>
      <c r="E12" s="10"/>
      <c r="F12" s="10"/>
      <c r="G12" s="10"/>
      <c r="H12" s="10"/>
      <c r="I12" s="17"/>
      <c r="J12" s="10"/>
      <c r="K12" s="11"/>
      <c r="L12" s="9"/>
    </row>
    <row r="13" spans="1:12" ht="18.75" x14ac:dyDescent="0.25">
      <c r="A13" s="64" t="s">
        <v>12</v>
      </c>
      <c r="B13" s="65"/>
      <c r="C13" s="65"/>
      <c r="D13" s="66"/>
      <c r="E13" s="13">
        <f>SUM(E8:E12)</f>
        <v>285000</v>
      </c>
      <c r="F13" s="13">
        <f t="shared" ref="F13:G13" si="2">SUM(F8:F12)</f>
        <v>1947000</v>
      </c>
      <c r="G13" s="13">
        <f t="shared" si="2"/>
        <v>58000</v>
      </c>
      <c r="H13" s="13">
        <f>SUM(H8:H12)</f>
        <v>210000</v>
      </c>
      <c r="I13" s="13"/>
      <c r="J13" s="13">
        <f>SUM(J8:J12)</f>
        <v>210000</v>
      </c>
      <c r="K13" s="14" t="s">
        <v>68</v>
      </c>
      <c r="L13" s="2" t="s">
        <v>42</v>
      </c>
    </row>
    <row r="14" spans="1:12" ht="18.75" customHeight="1" x14ac:dyDescent="0.25">
      <c r="A14" s="57" t="s">
        <v>13</v>
      </c>
      <c r="B14" s="58"/>
      <c r="C14" s="58"/>
      <c r="D14" s="58"/>
      <c r="E14" s="58"/>
      <c r="F14" s="58"/>
      <c r="G14" s="58"/>
      <c r="H14" s="58"/>
      <c r="I14" s="59"/>
      <c r="J14" s="10">
        <f>J13*-0.1</f>
        <v>-21000</v>
      </c>
    </row>
    <row r="15" spans="1:12" ht="15.75" x14ac:dyDescent="0.25">
      <c r="A15" s="57" t="s">
        <v>18</v>
      </c>
      <c r="B15" s="58"/>
      <c r="C15" s="58"/>
      <c r="D15" s="58"/>
      <c r="E15" s="58"/>
      <c r="F15" s="58"/>
      <c r="G15" s="58"/>
      <c r="H15" s="58"/>
      <c r="I15" s="59"/>
      <c r="J15" s="10">
        <f>SUM(J13:J14)</f>
        <v>189000</v>
      </c>
    </row>
    <row r="18" spans="1:8" x14ac:dyDescent="0.25">
      <c r="A18" s="60"/>
      <c r="B18" s="60"/>
      <c r="C18" s="60"/>
      <c r="D18" s="60"/>
      <c r="E18" s="60"/>
    </row>
    <row r="19" spans="1:8" x14ac:dyDescent="0.25">
      <c r="A19" s="60"/>
      <c r="B19" s="60"/>
      <c r="C19" s="60"/>
      <c r="D19" s="60"/>
      <c r="E19" s="60"/>
    </row>
    <row r="20" spans="1:8" x14ac:dyDescent="0.25">
      <c r="A20" s="33"/>
      <c r="B20" s="60"/>
      <c r="C20" s="60"/>
      <c r="D20" s="60"/>
      <c r="E20" s="60"/>
      <c r="F20" s="60"/>
      <c r="G20" s="60"/>
      <c r="H20" s="60"/>
    </row>
    <row r="22" spans="1:8" x14ac:dyDescent="0.25">
      <c r="B22" s="60"/>
      <c r="C22" s="60"/>
      <c r="D22" s="60"/>
      <c r="E22" s="60"/>
      <c r="F22" s="60"/>
      <c r="G22" s="60"/>
      <c r="H22" s="60"/>
    </row>
    <row r="25" spans="1:8" x14ac:dyDescent="0.25">
      <c r="H25" s="1"/>
    </row>
  </sheetData>
  <mergeCells count="15">
    <mergeCell ref="A4:L4"/>
    <mergeCell ref="E1:L1"/>
    <mergeCell ref="E2:F2"/>
    <mergeCell ref="G2:L2"/>
    <mergeCell ref="C3:D3"/>
    <mergeCell ref="E3:L3"/>
    <mergeCell ref="A19:E19"/>
    <mergeCell ref="B20:H20"/>
    <mergeCell ref="B22:H22"/>
    <mergeCell ref="A5:L5"/>
    <mergeCell ref="A6:L6"/>
    <mergeCell ref="A13:D13"/>
    <mergeCell ref="A14:I14"/>
    <mergeCell ref="A15:I15"/>
    <mergeCell ref="A18:E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9" sqref="G9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69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527000</v>
      </c>
      <c r="G8" s="10">
        <v>7000</v>
      </c>
      <c r="H8" s="10">
        <v>70000</v>
      </c>
      <c r="I8" s="17">
        <v>50000</v>
      </c>
      <c r="J8" s="10">
        <v>120000</v>
      </c>
      <c r="K8" s="11" t="s">
        <v>70</v>
      </c>
      <c r="L8" s="18" t="s">
        <v>40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975000</v>
      </c>
      <c r="G9" s="10">
        <v>37500</v>
      </c>
      <c r="H9" s="10"/>
      <c r="I9" s="17"/>
      <c r="J9" s="10">
        <v>0</v>
      </c>
      <c r="K9" s="11"/>
      <c r="L9" s="34"/>
    </row>
    <row r="10" spans="1:12" ht="15.75" x14ac:dyDescent="0.25">
      <c r="A10" s="7">
        <v>3</v>
      </c>
      <c r="B10" s="19" t="s">
        <v>33</v>
      </c>
      <c r="C10" s="9" t="s">
        <v>26</v>
      </c>
      <c r="D10" s="22" t="s">
        <v>34</v>
      </c>
      <c r="E10" s="10">
        <v>70000</v>
      </c>
      <c r="F10" s="10">
        <v>310000</v>
      </c>
      <c r="G10" s="10">
        <v>21000</v>
      </c>
      <c r="H10" s="10"/>
      <c r="I10" s="10"/>
      <c r="J10" s="10">
        <v>0</v>
      </c>
      <c r="K10" s="11"/>
      <c r="L10" s="18"/>
    </row>
    <row r="11" spans="1:12" ht="15.75" x14ac:dyDescent="0.25">
      <c r="A11" s="7">
        <v>4</v>
      </c>
      <c r="B11" s="12" t="s">
        <v>35</v>
      </c>
      <c r="C11" s="9" t="s">
        <v>27</v>
      </c>
      <c r="D11" s="22" t="s">
        <v>36</v>
      </c>
      <c r="E11" s="10">
        <v>70000</v>
      </c>
      <c r="F11" s="10">
        <v>210000</v>
      </c>
      <c r="G11" s="10"/>
      <c r="H11" s="10">
        <v>70000</v>
      </c>
      <c r="I11" s="10"/>
      <c r="J11" s="10">
        <v>70000</v>
      </c>
      <c r="K11" s="11" t="s">
        <v>71</v>
      </c>
      <c r="L11" s="18" t="s">
        <v>40</v>
      </c>
    </row>
    <row r="12" spans="1:12" ht="15.75" x14ac:dyDescent="0.25">
      <c r="A12" s="7"/>
      <c r="B12" s="21"/>
      <c r="C12" s="9"/>
      <c r="D12" s="22"/>
      <c r="E12" s="10"/>
      <c r="F12" s="10"/>
      <c r="G12" s="10"/>
      <c r="H12" s="10"/>
      <c r="I12" s="17"/>
      <c r="J12" s="10"/>
      <c r="K12" s="11"/>
      <c r="L12" s="9"/>
    </row>
    <row r="13" spans="1:12" ht="18.75" x14ac:dyDescent="0.25">
      <c r="A13" s="64" t="s">
        <v>12</v>
      </c>
      <c r="B13" s="65"/>
      <c r="C13" s="65"/>
      <c r="D13" s="66"/>
      <c r="E13" s="13">
        <f>SUM(E8:E12)</f>
        <v>285000</v>
      </c>
      <c r="F13" s="13">
        <f t="shared" ref="F13:G13" si="0">SUM(F8:F12)</f>
        <v>2022000</v>
      </c>
      <c r="G13" s="13">
        <f t="shared" si="0"/>
        <v>65500</v>
      </c>
      <c r="H13" s="13">
        <f>SUM(H8:H12)</f>
        <v>140000</v>
      </c>
      <c r="I13" s="13"/>
      <c r="J13" s="13">
        <f>SUM(J8:J12)</f>
        <v>190000</v>
      </c>
      <c r="K13" s="14" t="s">
        <v>72</v>
      </c>
      <c r="L13" s="2" t="s">
        <v>42</v>
      </c>
    </row>
    <row r="14" spans="1:12" ht="18.75" customHeight="1" x14ac:dyDescent="0.25">
      <c r="A14" s="57" t="s">
        <v>13</v>
      </c>
      <c r="B14" s="58"/>
      <c r="C14" s="58"/>
      <c r="D14" s="58"/>
      <c r="E14" s="58"/>
      <c r="F14" s="58"/>
      <c r="G14" s="58"/>
      <c r="H14" s="58"/>
      <c r="I14" s="59"/>
      <c r="J14" s="10">
        <f>-J13*0.1</f>
        <v>-19000</v>
      </c>
    </row>
    <row r="15" spans="1:12" x14ac:dyDescent="0.25">
      <c r="A15" s="57" t="s">
        <v>18</v>
      </c>
      <c r="B15" s="58"/>
      <c r="C15" s="58"/>
      <c r="D15" s="58"/>
      <c r="E15" s="58"/>
      <c r="F15" s="58"/>
      <c r="G15" s="58"/>
      <c r="H15" s="58"/>
      <c r="I15" s="59"/>
      <c r="J15" s="17">
        <f>J13+J14</f>
        <v>171000</v>
      </c>
    </row>
    <row r="17" spans="1:8" x14ac:dyDescent="0.25">
      <c r="F17" s="1"/>
    </row>
    <row r="18" spans="1:8" x14ac:dyDescent="0.25">
      <c r="A18" s="60"/>
      <c r="B18" s="60"/>
      <c r="C18" s="60"/>
      <c r="D18" s="60"/>
      <c r="E18" s="60"/>
    </row>
    <row r="19" spans="1:8" x14ac:dyDescent="0.25">
      <c r="A19" s="60"/>
      <c r="B19" s="60"/>
      <c r="C19" s="60"/>
      <c r="D19" s="60"/>
      <c r="E19" s="60"/>
    </row>
    <row r="20" spans="1:8" x14ac:dyDescent="0.25">
      <c r="A20" s="33"/>
      <c r="B20" s="60"/>
      <c r="C20" s="60"/>
      <c r="D20" s="60"/>
      <c r="E20" s="60"/>
      <c r="F20" s="60"/>
      <c r="G20" s="60"/>
      <c r="H20" s="60"/>
    </row>
    <row r="22" spans="1:8" x14ac:dyDescent="0.25">
      <c r="B22" s="60"/>
      <c r="C22" s="60"/>
      <c r="D22" s="60"/>
      <c r="E22" s="60"/>
      <c r="F22" s="60"/>
      <c r="G22" s="60"/>
      <c r="H22" s="60"/>
    </row>
    <row r="25" spans="1:8" x14ac:dyDescent="0.25">
      <c r="H25" s="1"/>
    </row>
  </sheetData>
  <mergeCells count="15">
    <mergeCell ref="A19:E19"/>
    <mergeCell ref="B20:H20"/>
    <mergeCell ref="B22:H22"/>
    <mergeCell ref="A5:L5"/>
    <mergeCell ref="A6:L6"/>
    <mergeCell ref="A13:D13"/>
    <mergeCell ref="A14:I14"/>
    <mergeCell ref="A15:I15"/>
    <mergeCell ref="A18:E18"/>
    <mergeCell ref="A4:L4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F12" sqref="F12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73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477000</v>
      </c>
      <c r="G8" s="10">
        <v>7000</v>
      </c>
      <c r="H8" s="10">
        <v>70000</v>
      </c>
      <c r="I8" s="17">
        <v>50000</v>
      </c>
      <c r="J8" s="10">
        <f>SUM(H8:I8)</f>
        <v>120000</v>
      </c>
      <c r="K8" s="11" t="s">
        <v>75</v>
      </c>
      <c r="L8" s="18" t="s">
        <v>40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1050000</v>
      </c>
      <c r="G9" s="10">
        <v>45000</v>
      </c>
      <c r="H9" s="10">
        <v>75000</v>
      </c>
      <c r="I9" s="17">
        <v>30000</v>
      </c>
      <c r="J9" s="10">
        <f t="shared" ref="J9:J12" si="0">SUM(H9:I9)</f>
        <v>105000</v>
      </c>
      <c r="K9" s="11" t="s">
        <v>76</v>
      </c>
      <c r="L9" s="34" t="s">
        <v>63</v>
      </c>
    </row>
    <row r="10" spans="1:12" ht="15.75" x14ac:dyDescent="0.25">
      <c r="A10" s="7">
        <v>3</v>
      </c>
      <c r="B10" s="19" t="s">
        <v>33</v>
      </c>
      <c r="C10" s="9" t="s">
        <v>26</v>
      </c>
      <c r="D10" s="22" t="s">
        <v>34</v>
      </c>
      <c r="E10" s="10">
        <v>70000</v>
      </c>
      <c r="F10" s="10">
        <v>380000</v>
      </c>
      <c r="G10" s="10">
        <v>28000</v>
      </c>
      <c r="H10" s="10"/>
      <c r="I10" s="10"/>
      <c r="J10" s="10">
        <f t="shared" si="0"/>
        <v>0</v>
      </c>
      <c r="K10" s="11"/>
      <c r="L10" s="18"/>
    </row>
    <row r="11" spans="1:12" ht="15.75" x14ac:dyDescent="0.25">
      <c r="A11" s="7">
        <v>4</v>
      </c>
      <c r="B11" s="12" t="s">
        <v>35</v>
      </c>
      <c r="C11" s="9" t="s">
        <v>27</v>
      </c>
      <c r="D11" s="22" t="s">
        <v>36</v>
      </c>
      <c r="E11" s="10">
        <v>70000</v>
      </c>
      <c r="F11" s="10">
        <v>217000</v>
      </c>
      <c r="G11" s="10">
        <v>7000</v>
      </c>
      <c r="H11" s="10">
        <v>70000</v>
      </c>
      <c r="I11" s="10"/>
      <c r="J11" s="10">
        <f t="shared" si="0"/>
        <v>70000</v>
      </c>
      <c r="K11" s="11" t="s">
        <v>77</v>
      </c>
      <c r="L11" s="18" t="s">
        <v>40</v>
      </c>
    </row>
    <row r="12" spans="1:12" ht="15.75" x14ac:dyDescent="0.25">
      <c r="A12" s="7"/>
      <c r="B12" s="21"/>
      <c r="C12" s="9"/>
      <c r="D12" s="22"/>
      <c r="E12" s="10"/>
      <c r="F12" s="10"/>
      <c r="G12" s="10"/>
      <c r="H12" s="10"/>
      <c r="I12" s="17"/>
      <c r="J12" s="10">
        <f t="shared" si="0"/>
        <v>0</v>
      </c>
      <c r="K12" s="11"/>
      <c r="L12" s="9"/>
    </row>
    <row r="13" spans="1:12" ht="18.75" x14ac:dyDescent="0.25">
      <c r="A13" s="64" t="s">
        <v>12</v>
      </c>
      <c r="B13" s="65"/>
      <c r="C13" s="65"/>
      <c r="D13" s="66"/>
      <c r="E13" s="13">
        <f>SUM(E8:E12)</f>
        <v>285000</v>
      </c>
      <c r="F13" s="13">
        <f t="shared" ref="F13:J13" si="1">SUM(F8:F12)</f>
        <v>2124000</v>
      </c>
      <c r="G13" s="13">
        <f t="shared" si="1"/>
        <v>87000</v>
      </c>
      <c r="H13" s="13">
        <f t="shared" si="1"/>
        <v>215000</v>
      </c>
      <c r="I13" s="13">
        <f t="shared" si="1"/>
        <v>80000</v>
      </c>
      <c r="J13" s="13">
        <f t="shared" si="1"/>
        <v>295000</v>
      </c>
      <c r="K13" s="14" t="s">
        <v>68</v>
      </c>
      <c r="L13" s="2" t="s">
        <v>42</v>
      </c>
    </row>
    <row r="14" spans="1:12" ht="18.75" customHeight="1" x14ac:dyDescent="0.25">
      <c r="A14" s="57" t="s">
        <v>13</v>
      </c>
      <c r="B14" s="58"/>
      <c r="C14" s="58"/>
      <c r="D14" s="58"/>
      <c r="E14" s="58"/>
      <c r="F14" s="58"/>
      <c r="G14" s="58"/>
      <c r="H14" s="58"/>
      <c r="I14" s="59"/>
      <c r="J14" s="10">
        <f>-J13*0.1</f>
        <v>-29500</v>
      </c>
    </row>
    <row r="15" spans="1:12" x14ac:dyDescent="0.25">
      <c r="A15" s="57" t="s">
        <v>18</v>
      </c>
      <c r="B15" s="58"/>
      <c r="C15" s="58"/>
      <c r="D15" s="58"/>
      <c r="E15" s="58"/>
      <c r="F15" s="58"/>
      <c r="G15" s="58"/>
      <c r="H15" s="58"/>
      <c r="I15" s="59"/>
      <c r="J15" s="17">
        <f>SUM(J13:J14)</f>
        <v>265500</v>
      </c>
    </row>
    <row r="17" spans="1:8" x14ac:dyDescent="0.25">
      <c r="F17" s="1">
        <f>37500+7500</f>
        <v>45000</v>
      </c>
      <c r="G17" s="1"/>
    </row>
    <row r="18" spans="1:8" x14ac:dyDescent="0.25">
      <c r="A18" s="60"/>
      <c r="B18" s="60"/>
      <c r="C18" s="60"/>
      <c r="D18" s="60"/>
      <c r="E18" s="60"/>
    </row>
    <row r="19" spans="1:8" x14ac:dyDescent="0.25">
      <c r="A19" s="60"/>
      <c r="B19" s="60"/>
      <c r="C19" s="60"/>
      <c r="D19" s="60"/>
      <c r="E19" s="60"/>
    </row>
    <row r="20" spans="1:8" x14ac:dyDescent="0.25">
      <c r="A20" s="33"/>
      <c r="B20" s="60"/>
      <c r="C20" s="60"/>
      <c r="D20" s="60"/>
      <c r="E20" s="60"/>
      <c r="F20" s="60"/>
      <c r="G20" s="60"/>
      <c r="H20" s="60"/>
    </row>
    <row r="22" spans="1:8" x14ac:dyDescent="0.25">
      <c r="B22" s="60"/>
      <c r="C22" s="60"/>
      <c r="D22" s="60"/>
      <c r="E22" s="60"/>
      <c r="F22" s="60"/>
      <c r="G22" s="60"/>
      <c r="H22" s="60"/>
    </row>
    <row r="25" spans="1:8" x14ac:dyDescent="0.25">
      <c r="H25" s="1"/>
    </row>
  </sheetData>
  <mergeCells count="15">
    <mergeCell ref="A19:E19"/>
    <mergeCell ref="B20:H20"/>
    <mergeCell ref="B22:H22"/>
    <mergeCell ref="A5:L5"/>
    <mergeCell ref="A6:L6"/>
    <mergeCell ref="A13:D13"/>
    <mergeCell ref="A14:I14"/>
    <mergeCell ref="A15:I15"/>
    <mergeCell ref="A18:E18"/>
    <mergeCell ref="A4:L4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F12" sqref="F12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74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434000</v>
      </c>
      <c r="G8" s="10">
        <v>14000</v>
      </c>
      <c r="H8" s="10">
        <v>70000</v>
      </c>
      <c r="I8" s="17"/>
      <c r="J8" s="10">
        <f t="shared" ref="J8:J12" si="0">SUM(H8:I8)</f>
        <v>70000</v>
      </c>
      <c r="K8" s="11" t="s">
        <v>78</v>
      </c>
      <c r="L8" s="18" t="s">
        <v>79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1020000</v>
      </c>
      <c r="G9" s="10">
        <v>45000</v>
      </c>
      <c r="H9" s="10"/>
      <c r="I9" s="17"/>
      <c r="J9" s="10">
        <f t="shared" si="0"/>
        <v>0</v>
      </c>
      <c r="K9" s="11"/>
      <c r="L9" s="34"/>
    </row>
    <row r="10" spans="1:12" ht="15.75" x14ac:dyDescent="0.25">
      <c r="A10" s="7">
        <v>3</v>
      </c>
      <c r="B10" s="19" t="s">
        <v>33</v>
      </c>
      <c r="C10" s="9" t="s">
        <v>26</v>
      </c>
      <c r="D10" s="22" t="s">
        <v>34</v>
      </c>
      <c r="E10" s="10">
        <v>70000</v>
      </c>
      <c r="F10" s="10">
        <v>450000</v>
      </c>
      <c r="G10" s="10">
        <v>35000</v>
      </c>
      <c r="H10" s="10"/>
      <c r="I10" s="10"/>
      <c r="J10" s="10">
        <f t="shared" si="0"/>
        <v>0</v>
      </c>
      <c r="K10" s="11"/>
      <c r="L10" s="18"/>
    </row>
    <row r="11" spans="1:12" ht="15.75" x14ac:dyDescent="0.25">
      <c r="A11" s="7">
        <v>4</v>
      </c>
      <c r="B11" s="12" t="s">
        <v>35</v>
      </c>
      <c r="C11" s="9" t="s">
        <v>27</v>
      </c>
      <c r="D11" s="22" t="s">
        <v>36</v>
      </c>
      <c r="E11" s="10">
        <v>70000</v>
      </c>
      <c r="F11" s="10">
        <v>217000</v>
      </c>
      <c r="G11" s="10">
        <v>7000</v>
      </c>
      <c r="H11" s="10">
        <v>70000</v>
      </c>
      <c r="I11" s="10">
        <v>100000</v>
      </c>
      <c r="J11" s="10">
        <f t="shared" si="0"/>
        <v>170000</v>
      </c>
      <c r="K11" s="11" t="s">
        <v>77</v>
      </c>
      <c r="L11" s="18" t="s">
        <v>40</v>
      </c>
    </row>
    <row r="12" spans="1:12" ht="15.75" x14ac:dyDescent="0.25">
      <c r="A12" s="7">
        <v>5</v>
      </c>
      <c r="B12" s="21"/>
      <c r="C12" s="9" t="s">
        <v>28</v>
      </c>
      <c r="D12" s="22"/>
      <c r="E12" s="10">
        <v>70000</v>
      </c>
      <c r="F12" s="10"/>
      <c r="G12" s="10"/>
      <c r="H12" s="10">
        <v>70000</v>
      </c>
      <c r="I12" s="17">
        <v>70000</v>
      </c>
      <c r="J12" s="10">
        <f t="shared" si="0"/>
        <v>140000</v>
      </c>
      <c r="K12" s="11" t="s">
        <v>80</v>
      </c>
      <c r="L12" s="9" t="s">
        <v>79</v>
      </c>
    </row>
    <row r="13" spans="1:12" ht="18.75" x14ac:dyDescent="0.25">
      <c r="A13" s="64" t="s">
        <v>12</v>
      </c>
      <c r="B13" s="65"/>
      <c r="C13" s="65"/>
      <c r="D13" s="66"/>
      <c r="E13" s="13">
        <f>SUM(E8:E12)</f>
        <v>355000</v>
      </c>
      <c r="F13" s="13">
        <f t="shared" ref="F13:J13" si="1">SUM(F8:F12)</f>
        <v>2121000</v>
      </c>
      <c r="G13" s="13">
        <f t="shared" si="1"/>
        <v>101000</v>
      </c>
      <c r="H13" s="13">
        <f t="shared" si="1"/>
        <v>210000</v>
      </c>
      <c r="I13" s="13">
        <f t="shared" si="1"/>
        <v>170000</v>
      </c>
      <c r="J13" s="13">
        <f t="shared" si="1"/>
        <v>380000</v>
      </c>
      <c r="K13" s="14" t="s">
        <v>83</v>
      </c>
      <c r="L13" s="2" t="s">
        <v>42</v>
      </c>
    </row>
    <row r="14" spans="1:12" ht="18.75" customHeight="1" x14ac:dyDescent="0.25">
      <c r="A14" s="57" t="s">
        <v>13</v>
      </c>
      <c r="B14" s="58"/>
      <c r="C14" s="58"/>
      <c r="D14" s="58"/>
      <c r="E14" s="58"/>
      <c r="F14" s="58"/>
      <c r="G14" s="58"/>
      <c r="H14" s="58"/>
      <c r="I14" s="59"/>
      <c r="J14" s="10">
        <f>-J13*0.1</f>
        <v>-38000</v>
      </c>
    </row>
    <row r="15" spans="1:12" ht="18.75" customHeight="1" x14ac:dyDescent="0.25">
      <c r="A15" s="57" t="s">
        <v>84</v>
      </c>
      <c r="B15" s="58"/>
      <c r="C15" s="58"/>
      <c r="D15" s="58"/>
      <c r="E15" s="58"/>
      <c r="F15" s="58"/>
      <c r="G15" s="58"/>
      <c r="H15" s="58"/>
      <c r="I15" s="59"/>
      <c r="J15" s="10">
        <v>-70000</v>
      </c>
    </row>
    <row r="16" spans="1:12" ht="18.75" customHeight="1" x14ac:dyDescent="0.25">
      <c r="A16" s="57" t="s">
        <v>82</v>
      </c>
      <c r="B16" s="58"/>
      <c r="C16" s="58"/>
      <c r="D16" s="58"/>
      <c r="E16" s="58"/>
      <c r="F16" s="58"/>
      <c r="G16" s="58"/>
      <c r="H16" s="58"/>
      <c r="I16" s="59"/>
      <c r="J16" s="10">
        <f>J8+I11+J12</f>
        <v>310000</v>
      </c>
    </row>
    <row r="17" spans="1:12" x14ac:dyDescent="0.25">
      <c r="A17" s="57" t="s">
        <v>18</v>
      </c>
      <c r="B17" s="58"/>
      <c r="C17" s="58"/>
      <c r="D17" s="58"/>
      <c r="E17" s="58"/>
      <c r="F17" s="58"/>
      <c r="G17" s="58"/>
      <c r="H17" s="58"/>
      <c r="I17" s="59"/>
      <c r="J17" s="17">
        <f>H11+J14+J15</f>
        <v>-38000</v>
      </c>
    </row>
    <row r="19" spans="1:12" ht="15.75" x14ac:dyDescent="0.25">
      <c r="A19" s="7">
        <v>4</v>
      </c>
      <c r="B19" s="12" t="s">
        <v>35</v>
      </c>
      <c r="C19" s="9" t="s">
        <v>27</v>
      </c>
      <c r="D19" s="35" t="s">
        <v>36</v>
      </c>
      <c r="E19" s="78" t="s">
        <v>86</v>
      </c>
      <c r="F19" s="79"/>
      <c r="G19" s="79"/>
      <c r="H19" s="79"/>
      <c r="I19" s="79"/>
      <c r="J19" s="79"/>
      <c r="K19" s="79"/>
      <c r="L19" s="80"/>
    </row>
    <row r="20" spans="1:12" ht="15.75" customHeight="1" x14ac:dyDescent="0.25">
      <c r="A20" s="72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4"/>
    </row>
    <row r="21" spans="1:12" ht="15.75" x14ac:dyDescent="0.25">
      <c r="A21" s="7">
        <v>5</v>
      </c>
      <c r="B21" s="21" t="s">
        <v>81</v>
      </c>
      <c r="C21" s="9" t="s">
        <v>28</v>
      </c>
      <c r="D21" s="75" t="s">
        <v>85</v>
      </c>
      <c r="E21" s="76"/>
      <c r="F21" s="76"/>
      <c r="G21" s="76"/>
      <c r="H21" s="76"/>
      <c r="I21" s="76"/>
      <c r="J21" s="76"/>
      <c r="K21" s="76"/>
      <c r="L21" s="77"/>
    </row>
    <row r="22" spans="1:12" x14ac:dyDescent="0.25">
      <c r="A22" s="60"/>
      <c r="B22" s="60"/>
      <c r="C22" s="60"/>
      <c r="D22" s="60"/>
      <c r="E22" s="60"/>
    </row>
    <row r="23" spans="1:12" x14ac:dyDescent="0.25">
      <c r="A23" s="33"/>
      <c r="B23" s="60"/>
      <c r="C23" s="60"/>
      <c r="D23" s="60"/>
      <c r="E23" s="60"/>
      <c r="F23" s="60"/>
      <c r="G23" s="60"/>
      <c r="H23" s="60"/>
    </row>
    <row r="25" spans="1:12" x14ac:dyDescent="0.25">
      <c r="B25" s="60"/>
      <c r="C25" s="60"/>
      <c r="D25" s="60"/>
      <c r="E25" s="60"/>
      <c r="F25" s="60"/>
      <c r="G25" s="60"/>
      <c r="H25" s="60"/>
    </row>
    <row r="28" spans="1:12" x14ac:dyDescent="0.25">
      <c r="H28" s="1"/>
    </row>
  </sheetData>
  <mergeCells count="19">
    <mergeCell ref="A4:L4"/>
    <mergeCell ref="A15:I15"/>
    <mergeCell ref="D21:L21"/>
    <mergeCell ref="E19:L19"/>
    <mergeCell ref="E1:L1"/>
    <mergeCell ref="E2:F2"/>
    <mergeCell ref="G2:L2"/>
    <mergeCell ref="C3:D3"/>
    <mergeCell ref="E3:L3"/>
    <mergeCell ref="A5:L5"/>
    <mergeCell ref="A6:L6"/>
    <mergeCell ref="A13:D13"/>
    <mergeCell ref="A14:I14"/>
    <mergeCell ref="A17:I17"/>
    <mergeCell ref="A22:E22"/>
    <mergeCell ref="B23:H23"/>
    <mergeCell ref="B25:H25"/>
    <mergeCell ref="A20:L20"/>
    <mergeCell ref="A16:I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9" sqref="G9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54" t="s">
        <v>20</v>
      </c>
      <c r="F1" s="54"/>
      <c r="G1" s="54"/>
      <c r="H1" s="54"/>
      <c r="I1" s="54"/>
      <c r="J1" s="54"/>
      <c r="K1" s="54"/>
      <c r="L1" s="54"/>
    </row>
    <row r="2" spans="1:12" ht="18.75" x14ac:dyDescent="0.3">
      <c r="A2" s="15" t="s">
        <v>15</v>
      </c>
      <c r="E2" s="55" t="s">
        <v>21</v>
      </c>
      <c r="F2" s="55"/>
      <c r="G2" s="55" t="s">
        <v>22</v>
      </c>
      <c r="H2" s="55"/>
      <c r="I2" s="55"/>
      <c r="J2" s="55"/>
      <c r="K2" s="55"/>
      <c r="L2" s="55"/>
    </row>
    <row r="3" spans="1:12" ht="18.75" x14ac:dyDescent="0.3">
      <c r="A3" s="15" t="s">
        <v>16</v>
      </c>
      <c r="C3" s="60"/>
      <c r="D3" s="60"/>
      <c r="E3" s="56" t="s">
        <v>29</v>
      </c>
      <c r="F3" s="56"/>
      <c r="G3" s="56"/>
      <c r="H3" s="56"/>
      <c r="I3" s="56"/>
      <c r="J3" s="56"/>
      <c r="K3" s="56"/>
      <c r="L3" s="56"/>
    </row>
    <row r="4" spans="1:12" ht="30" customHeight="1" x14ac:dyDescent="0.35">
      <c r="A4" s="61" t="s">
        <v>23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31.5" x14ac:dyDescent="0.5">
      <c r="A5" s="62" t="s">
        <v>17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5.5" customHeight="1" x14ac:dyDescent="0.35">
      <c r="A6" s="63" t="s">
        <v>87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37">
        <v>48062009</v>
      </c>
      <c r="E8" s="10">
        <v>70000</v>
      </c>
      <c r="F8" s="10">
        <v>434000</v>
      </c>
      <c r="G8" s="10">
        <v>14000</v>
      </c>
      <c r="H8" s="10">
        <v>70000</v>
      </c>
      <c r="I8" s="17"/>
      <c r="J8" s="10">
        <f t="shared" ref="J8:J10" si="0">SUM(H8:I8)</f>
        <v>70000</v>
      </c>
      <c r="K8" s="11" t="s">
        <v>78</v>
      </c>
      <c r="L8" s="18" t="s">
        <v>79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990000</v>
      </c>
      <c r="G9" s="10">
        <v>45000</v>
      </c>
      <c r="H9" s="10"/>
      <c r="I9" s="17"/>
      <c r="J9" s="10">
        <f t="shared" si="0"/>
        <v>0</v>
      </c>
      <c r="K9" s="11"/>
      <c r="L9" s="34"/>
    </row>
    <row r="10" spans="1:12" ht="15.75" x14ac:dyDescent="0.25">
      <c r="A10" s="7">
        <v>3</v>
      </c>
      <c r="B10" s="12" t="s">
        <v>35</v>
      </c>
      <c r="C10" s="9" t="s">
        <v>27</v>
      </c>
      <c r="D10" s="37" t="s">
        <v>36</v>
      </c>
      <c r="E10" s="10">
        <v>70000</v>
      </c>
      <c r="F10" s="10">
        <v>217000</v>
      </c>
      <c r="G10" s="10">
        <v>7000</v>
      </c>
      <c r="H10" s="10">
        <v>70000</v>
      </c>
      <c r="I10" s="10">
        <v>100000</v>
      </c>
      <c r="J10" s="10">
        <f t="shared" si="0"/>
        <v>170000</v>
      </c>
      <c r="K10" s="11" t="s">
        <v>77</v>
      </c>
      <c r="L10" s="18" t="s">
        <v>40</v>
      </c>
    </row>
    <row r="11" spans="1:12" ht="18.75" x14ac:dyDescent="0.25">
      <c r="A11" s="64" t="s">
        <v>12</v>
      </c>
      <c r="B11" s="65"/>
      <c r="C11" s="65"/>
      <c r="D11" s="66"/>
      <c r="E11" s="13">
        <f t="shared" ref="E11:J11" si="1">SUM(E8:E10)</f>
        <v>215000</v>
      </c>
      <c r="F11" s="13">
        <f t="shared" si="1"/>
        <v>1641000</v>
      </c>
      <c r="G11" s="13">
        <f t="shared" si="1"/>
        <v>66000</v>
      </c>
      <c r="H11" s="13">
        <f t="shared" si="1"/>
        <v>140000</v>
      </c>
      <c r="I11" s="13">
        <f t="shared" si="1"/>
        <v>100000</v>
      </c>
      <c r="J11" s="13">
        <f t="shared" si="1"/>
        <v>240000</v>
      </c>
      <c r="K11" s="14" t="s">
        <v>83</v>
      </c>
      <c r="L11" s="2" t="s">
        <v>42</v>
      </c>
    </row>
    <row r="12" spans="1:12" ht="18.75" customHeight="1" x14ac:dyDescent="0.25">
      <c r="A12" s="81" t="s">
        <v>13</v>
      </c>
      <c r="B12" s="82"/>
      <c r="C12" s="82"/>
      <c r="D12" s="82"/>
      <c r="E12" s="82"/>
      <c r="F12" s="82"/>
      <c r="G12" s="82"/>
      <c r="H12" s="82"/>
      <c r="I12" s="83"/>
      <c r="J12" s="10">
        <f>-J11*0.1</f>
        <v>-24000</v>
      </c>
    </row>
    <row r="13" spans="1:12" ht="18.75" customHeight="1" x14ac:dyDescent="0.25">
      <c r="A13" s="81" t="s">
        <v>82</v>
      </c>
      <c r="B13" s="82"/>
      <c r="C13" s="82"/>
      <c r="D13" s="82"/>
      <c r="E13" s="82"/>
      <c r="F13" s="82"/>
      <c r="G13" s="82"/>
      <c r="H13" s="82"/>
      <c r="I13" s="83"/>
      <c r="J13" s="10">
        <v>-170000</v>
      </c>
    </row>
    <row r="14" spans="1:12" x14ac:dyDescent="0.25">
      <c r="A14" s="57" t="s">
        <v>18</v>
      </c>
      <c r="B14" s="58"/>
      <c r="C14" s="58"/>
      <c r="D14" s="58"/>
      <c r="E14" s="58"/>
      <c r="F14" s="58"/>
      <c r="G14" s="58"/>
      <c r="H14" s="58"/>
      <c r="I14" s="59"/>
      <c r="J14" s="13">
        <f>SUM(J11:J13)</f>
        <v>46000</v>
      </c>
    </row>
    <row r="15" spans="1:12" ht="6.75" customHeight="1" x14ac:dyDescent="0.25"/>
    <row r="16" spans="1:12" ht="15.75" x14ac:dyDescent="0.25">
      <c r="A16" s="7">
        <v>4</v>
      </c>
      <c r="B16" s="12" t="s">
        <v>35</v>
      </c>
      <c r="C16" s="9" t="s">
        <v>27</v>
      </c>
      <c r="D16" s="35" t="s">
        <v>36</v>
      </c>
      <c r="E16" s="78" t="s">
        <v>86</v>
      </c>
      <c r="F16" s="79"/>
      <c r="G16" s="79"/>
      <c r="H16" s="79"/>
      <c r="I16" s="79"/>
      <c r="J16" s="79"/>
      <c r="K16" s="79"/>
      <c r="L16" s="80"/>
    </row>
    <row r="17" spans="1:12" ht="9" customHeight="1" x14ac:dyDescent="0.25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4"/>
    </row>
    <row r="18" spans="1:12" ht="15.75" x14ac:dyDescent="0.25">
      <c r="A18" s="7">
        <v>5</v>
      </c>
      <c r="B18" s="21" t="s">
        <v>81</v>
      </c>
      <c r="C18" s="9" t="s">
        <v>28</v>
      </c>
      <c r="D18" s="75" t="s">
        <v>85</v>
      </c>
      <c r="E18" s="76"/>
      <c r="F18" s="76"/>
      <c r="G18" s="76"/>
      <c r="H18" s="76"/>
      <c r="I18" s="76"/>
      <c r="J18" s="76"/>
      <c r="K18" s="76"/>
      <c r="L18" s="77"/>
    </row>
    <row r="19" spans="1:12" ht="9" customHeight="1" x14ac:dyDescent="0.25">
      <c r="A19" s="60"/>
      <c r="B19" s="60"/>
      <c r="C19" s="60"/>
      <c r="D19" s="60"/>
      <c r="E19" s="60"/>
    </row>
    <row r="20" spans="1:12" ht="15.75" x14ac:dyDescent="0.25">
      <c r="A20" s="7">
        <v>3</v>
      </c>
      <c r="B20" s="19" t="s">
        <v>33</v>
      </c>
      <c r="C20" s="9" t="s">
        <v>26</v>
      </c>
      <c r="D20" s="37" t="s">
        <v>34</v>
      </c>
      <c r="E20" s="10">
        <v>70000</v>
      </c>
      <c r="F20" s="10">
        <v>450000</v>
      </c>
      <c r="G20" s="10">
        <v>35000</v>
      </c>
      <c r="H20" s="78" t="s">
        <v>96</v>
      </c>
      <c r="I20" s="79"/>
      <c r="J20" s="79"/>
      <c r="K20" s="79"/>
      <c r="L20" s="80"/>
    </row>
    <row r="22" spans="1:12" x14ac:dyDescent="0.25">
      <c r="B22" s="60"/>
      <c r="C22" s="60"/>
      <c r="D22" s="60"/>
      <c r="E22" s="60"/>
      <c r="F22" s="60"/>
      <c r="G22" s="60"/>
      <c r="H22" s="60"/>
    </row>
    <row r="25" spans="1:12" x14ac:dyDescent="0.25">
      <c r="H25" s="1"/>
    </row>
  </sheetData>
  <mergeCells count="18">
    <mergeCell ref="A4:L4"/>
    <mergeCell ref="E1:L1"/>
    <mergeCell ref="E2:F2"/>
    <mergeCell ref="G2:L2"/>
    <mergeCell ref="C3:D3"/>
    <mergeCell ref="E3:L3"/>
    <mergeCell ref="A5:L5"/>
    <mergeCell ref="A6:L6"/>
    <mergeCell ref="A11:D11"/>
    <mergeCell ref="A12:I12"/>
    <mergeCell ref="A13:I13"/>
    <mergeCell ref="B22:H22"/>
    <mergeCell ref="H20:L20"/>
    <mergeCell ref="A14:I14"/>
    <mergeCell ref="E16:L16"/>
    <mergeCell ref="A17:L17"/>
    <mergeCell ref="D18:L18"/>
    <mergeCell ref="A19:E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JANVIER 2019</vt:lpstr>
      <vt:lpstr>FEVRIER 2019</vt:lpstr>
      <vt:lpstr>MARS 2019</vt:lpstr>
      <vt:lpstr>AVRIL 2019</vt:lpstr>
      <vt:lpstr>MAI 2019</vt:lpstr>
      <vt:lpstr>JUIN 2019</vt:lpstr>
      <vt:lpstr>JUILLET 2019 </vt:lpstr>
      <vt:lpstr>AOUT 2019</vt:lpstr>
      <vt:lpstr>AOUT 2019 (2)</vt:lpstr>
      <vt:lpstr>SEPTEMBRE 2019</vt:lpstr>
      <vt:lpstr>OCTOBRE 2019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2020-10-14T13:18:36Z</cp:lastPrinted>
  <dcterms:created xsi:type="dcterms:W3CDTF">2018-08-04T10:52:24Z</dcterms:created>
  <dcterms:modified xsi:type="dcterms:W3CDTF">2020-10-18T09:33:42Z</dcterms:modified>
</cp:coreProperties>
</file>