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0\PROPRIETAIRES\SIDIBE KADIATOU\FICHES D'ENCAISSEMENTS\"/>
    </mc:Choice>
  </mc:AlternateContent>
  <bookViews>
    <workbookView xWindow="0" yWindow="0" windowWidth="19440" windowHeight="7155" firstSheet="17" activeTab="25"/>
  </bookViews>
  <sheets>
    <sheet name="DECEMBRE 18" sheetId="5" r:id="rId1"/>
    <sheet name="JANVIER 2019" sheetId="6" r:id="rId2"/>
    <sheet name="FEVRIER 2019" sheetId="7" r:id="rId3"/>
    <sheet name="MARS 2019" sheetId="8" r:id="rId4"/>
    <sheet name="AVRIL 2019" sheetId="9" r:id="rId5"/>
    <sheet name="MAI 2019" sheetId="10" r:id="rId6"/>
    <sheet name="JUIN 2019" sheetId="11" r:id="rId7"/>
    <sheet name="JUILLET 2019" sheetId="13" r:id="rId8"/>
    <sheet name="AOUT 2019" sheetId="14" r:id="rId9"/>
    <sheet name="SEPTEMBRE 2019" sheetId="15" r:id="rId10"/>
    <sheet name="OCTOBRE 2019" sheetId="16" r:id="rId11"/>
    <sheet name="NOVEMBRE 2019" sheetId="17" r:id="rId12"/>
    <sheet name="DCEEMBRE 2019" sheetId="18" r:id="rId13"/>
    <sheet name="JANVIER 2020" sheetId="19" r:id="rId14"/>
    <sheet name="FEVRIER 2020" sheetId="20" r:id="rId15"/>
    <sheet name="MARS 2020" sheetId="21" r:id="rId16"/>
    <sheet name="AVRIL 2020" sheetId="22" r:id="rId17"/>
    <sheet name="MAI 2020" sheetId="23" r:id="rId18"/>
    <sheet name="JUIN 2020" sheetId="24" r:id="rId19"/>
    <sheet name="JUILLET 2020 (2)" sheetId="26" r:id="rId20"/>
    <sheet name="4328" sheetId="27" r:id="rId21"/>
    <sheet name="4329" sheetId="28" r:id="rId22"/>
    <sheet name="JUILLET 2020" sheetId="25" r:id="rId23"/>
    <sheet name="AOUT 2020" sheetId="29" r:id="rId24"/>
    <sheet name="SEPTEMBRE 2020" sheetId="30" r:id="rId25"/>
    <sheet name="OCTOBRE 2020" sheetId="31" r:id="rId26"/>
    <sheet name="NOVEMBRE 2020" sheetId="32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2" l="1"/>
  <c r="G17" i="32"/>
  <c r="F17" i="32"/>
  <c r="E17" i="32"/>
  <c r="J11" i="32"/>
  <c r="J8" i="32"/>
  <c r="E17" i="31"/>
  <c r="J9" i="31"/>
  <c r="J10" i="31"/>
  <c r="J13" i="31"/>
  <c r="J14" i="31"/>
  <c r="J15" i="31"/>
  <c r="J16" i="31"/>
  <c r="J12" i="30" l="1"/>
  <c r="J13" i="30"/>
  <c r="H17" i="31" l="1"/>
  <c r="I17" i="31"/>
  <c r="G17" i="31"/>
  <c r="F17" i="31"/>
  <c r="J8" i="31"/>
  <c r="J17" i="31" s="1"/>
  <c r="J18" i="30"/>
  <c r="J18" i="31" l="1"/>
  <c r="J19" i="31" s="1"/>
  <c r="J9" i="30"/>
  <c r="J10" i="30"/>
  <c r="J11" i="30"/>
  <c r="J14" i="30"/>
  <c r="J15" i="30"/>
  <c r="J16" i="30"/>
  <c r="J17" i="30"/>
  <c r="J19" i="30" l="1"/>
  <c r="J20" i="30" s="1"/>
  <c r="J23" i="30" s="1"/>
  <c r="H18" i="30"/>
  <c r="I18" i="30"/>
  <c r="J8" i="30"/>
  <c r="G18" i="30" l="1"/>
  <c r="F18" i="30"/>
  <c r="J18" i="25"/>
  <c r="H17" i="29"/>
  <c r="I17" i="29"/>
  <c r="J10" i="29"/>
  <c r="J11" i="29"/>
  <c r="J12" i="29"/>
  <c r="J13" i="29"/>
  <c r="J14" i="29"/>
  <c r="J15" i="29"/>
  <c r="J16" i="29"/>
  <c r="J8" i="29"/>
  <c r="J17" i="29" l="1"/>
  <c r="J18" i="29" s="1"/>
  <c r="J19" i="29" s="1"/>
  <c r="G17" i="29"/>
  <c r="F17" i="29"/>
  <c r="E17" i="29"/>
  <c r="E14" i="27" l="1"/>
  <c r="F14" i="27"/>
  <c r="E14" i="28"/>
  <c r="F14" i="28" l="1"/>
  <c r="F17" i="26" l="1"/>
  <c r="E17" i="26"/>
  <c r="H17" i="25" l="1"/>
  <c r="I17" i="25"/>
  <c r="J9" i="25"/>
  <c r="J10" i="25"/>
  <c r="J11" i="25"/>
  <c r="J12" i="25"/>
  <c r="J13" i="25"/>
  <c r="J14" i="25"/>
  <c r="J15" i="25"/>
  <c r="J16" i="25"/>
  <c r="J17" i="25" l="1"/>
  <c r="J19" i="25" s="1"/>
  <c r="G17" i="25"/>
  <c r="F17" i="25"/>
  <c r="E17" i="25"/>
  <c r="J8" i="25"/>
  <c r="F17" i="24" l="1"/>
  <c r="G17" i="24"/>
  <c r="H17" i="24"/>
  <c r="I17" i="24"/>
  <c r="J9" i="24"/>
  <c r="J10" i="24"/>
  <c r="J11" i="24"/>
  <c r="J12" i="24"/>
  <c r="J13" i="24"/>
  <c r="J14" i="24"/>
  <c r="J15" i="24"/>
  <c r="J16" i="24"/>
  <c r="J17" i="24" l="1"/>
  <c r="J18" i="24" s="1"/>
  <c r="J19" i="24" s="1"/>
  <c r="I17" i="23"/>
  <c r="J17" i="23"/>
  <c r="J3" i="22"/>
  <c r="J9" i="23" l="1"/>
  <c r="J10" i="23"/>
  <c r="J11" i="23"/>
  <c r="J12" i="23"/>
  <c r="J13" i="23"/>
  <c r="J14" i="23"/>
  <c r="J15" i="23"/>
  <c r="J16" i="23"/>
  <c r="F17" i="23"/>
  <c r="G17" i="23"/>
  <c r="H17" i="23"/>
  <c r="J18" i="23" s="1"/>
  <c r="J19" i="23" l="1"/>
  <c r="I17" i="22"/>
  <c r="J17" i="22"/>
  <c r="F17" i="22" l="1"/>
  <c r="G17" i="22"/>
  <c r="H17" i="22"/>
  <c r="J9" i="22"/>
  <c r="J10" i="22"/>
  <c r="J11" i="22"/>
  <c r="J13" i="22"/>
  <c r="J14" i="22"/>
  <c r="J15" i="22"/>
  <c r="J16" i="22"/>
  <c r="J18" i="22" l="1"/>
  <c r="J19" i="22" s="1"/>
  <c r="H16" i="21"/>
  <c r="I16" i="21"/>
  <c r="J9" i="21"/>
  <c r="J10" i="21"/>
  <c r="J11" i="21"/>
  <c r="J12" i="21"/>
  <c r="J13" i="21"/>
  <c r="J14" i="21"/>
  <c r="J15" i="21"/>
  <c r="J16" i="21" l="1"/>
  <c r="J16" i="20"/>
  <c r="J17" i="21" l="1"/>
  <c r="J18" i="21" s="1"/>
  <c r="E17" i="24"/>
  <c r="J8" i="24"/>
  <c r="E17" i="23"/>
  <c r="J8" i="23"/>
  <c r="E17" i="22"/>
  <c r="J8" i="22"/>
  <c r="G16" i="21"/>
  <c r="F16" i="21"/>
  <c r="E16" i="21"/>
  <c r="J8" i="21"/>
  <c r="J9" i="20" l="1"/>
  <c r="J10" i="20"/>
  <c r="J11" i="20"/>
  <c r="J12" i="20"/>
  <c r="J13" i="20"/>
  <c r="J14" i="20"/>
  <c r="J15" i="20"/>
  <c r="I16" i="20" l="1"/>
  <c r="H16" i="20"/>
  <c r="G16" i="20"/>
  <c r="F16" i="20"/>
  <c r="E16" i="20"/>
  <c r="J8" i="20"/>
  <c r="J17" i="20" l="1"/>
  <c r="J18" i="20" s="1"/>
  <c r="H16" i="19"/>
  <c r="I16" i="19"/>
  <c r="J9" i="19"/>
  <c r="J10" i="19"/>
  <c r="J11" i="19"/>
  <c r="J12" i="19"/>
  <c r="J13" i="19"/>
  <c r="J14" i="19"/>
  <c r="J15" i="19"/>
  <c r="J16" i="19" l="1"/>
  <c r="G16" i="19"/>
  <c r="E16" i="19"/>
  <c r="F16" i="19"/>
  <c r="J8" i="19"/>
  <c r="J17" i="19" l="1"/>
  <c r="J18" i="19" s="1"/>
  <c r="J19" i="18"/>
  <c r="J17" i="18"/>
  <c r="J9" i="18"/>
  <c r="J10" i="18"/>
  <c r="J11" i="18"/>
  <c r="J12" i="18"/>
  <c r="J13" i="18"/>
  <c r="J14" i="18"/>
  <c r="J15" i="18"/>
  <c r="H16" i="18"/>
  <c r="I16" i="18"/>
  <c r="J16" i="18"/>
  <c r="G16" i="18" l="1"/>
  <c r="E16" i="18"/>
  <c r="F10" i="18"/>
  <c r="F16" i="18" s="1"/>
  <c r="J8" i="18"/>
  <c r="J18" i="17"/>
  <c r="J17" i="17"/>
  <c r="H16" i="17" l="1"/>
  <c r="I16" i="17"/>
  <c r="J9" i="17"/>
  <c r="J16" i="17" s="1"/>
  <c r="J10" i="17"/>
  <c r="J11" i="17"/>
  <c r="J12" i="17"/>
  <c r="J13" i="17"/>
  <c r="J14" i="17"/>
  <c r="J15" i="17"/>
  <c r="J18" i="16" l="1"/>
  <c r="J17" i="16"/>
  <c r="I16" i="16"/>
  <c r="J16" i="16"/>
  <c r="H16" i="16"/>
  <c r="J9" i="16"/>
  <c r="J10" i="16"/>
  <c r="J11" i="16"/>
  <c r="J12" i="16"/>
  <c r="J13" i="16"/>
  <c r="J14" i="16"/>
  <c r="J15" i="16"/>
  <c r="G16" i="17"/>
  <c r="E16" i="17"/>
  <c r="F10" i="17"/>
  <c r="F16" i="17" s="1"/>
  <c r="J8" i="17"/>
  <c r="F10" i="16" l="1"/>
  <c r="G16" i="16" l="1"/>
  <c r="F16" i="16"/>
  <c r="E16" i="16"/>
  <c r="J8" i="16"/>
  <c r="F16" i="15"/>
  <c r="G16" i="15"/>
  <c r="H16" i="15"/>
  <c r="I16" i="15"/>
  <c r="J9" i="15"/>
  <c r="J10" i="15"/>
  <c r="J11" i="15"/>
  <c r="J12" i="15"/>
  <c r="J13" i="15"/>
  <c r="J14" i="15"/>
  <c r="J15" i="15"/>
  <c r="J16" i="15" l="1"/>
  <c r="J17" i="15" s="1"/>
  <c r="J18" i="15" s="1"/>
  <c r="E16" i="15"/>
  <c r="J8" i="15"/>
  <c r="J9" i="14"/>
  <c r="J10" i="14"/>
  <c r="J11" i="14"/>
  <c r="J12" i="14"/>
  <c r="J13" i="14"/>
  <c r="J14" i="14"/>
  <c r="J15" i="14"/>
  <c r="H16" i="14" l="1"/>
  <c r="I16" i="14"/>
  <c r="G16" i="14"/>
  <c r="F16" i="14"/>
  <c r="E16" i="14"/>
  <c r="J8" i="14"/>
  <c r="J16" i="14" s="1"/>
  <c r="H16" i="13"/>
  <c r="I16" i="13"/>
  <c r="J15" i="13"/>
  <c r="J9" i="13"/>
  <c r="J10" i="13"/>
  <c r="J11" i="13"/>
  <c r="J12" i="13"/>
  <c r="J13" i="13"/>
  <c r="J14" i="13"/>
  <c r="J8" i="13"/>
  <c r="J19" i="11"/>
  <c r="H16" i="11"/>
  <c r="I16" i="11"/>
  <c r="J9" i="11"/>
  <c r="J10" i="11"/>
  <c r="J16" i="11" s="1"/>
  <c r="J11" i="11"/>
  <c r="J12" i="11"/>
  <c r="J13" i="11"/>
  <c r="J14" i="11"/>
  <c r="J15" i="11"/>
  <c r="J8" i="11"/>
  <c r="G16" i="13"/>
  <c r="F16" i="13"/>
  <c r="E16" i="13"/>
  <c r="J17" i="14" l="1"/>
  <c r="J18" i="14" s="1"/>
  <c r="J16" i="13"/>
  <c r="J17" i="11"/>
  <c r="G16" i="11"/>
  <c r="F16" i="11"/>
  <c r="E16" i="11"/>
  <c r="J17" i="13" l="1"/>
  <c r="J18" i="13" s="1"/>
  <c r="J18" i="10"/>
  <c r="J17" i="10"/>
  <c r="J16" i="10"/>
  <c r="J12" i="10" l="1"/>
  <c r="J11" i="10"/>
  <c r="J15" i="10"/>
  <c r="J8" i="10"/>
  <c r="G16" i="10" l="1"/>
  <c r="F16" i="10"/>
  <c r="E16" i="10"/>
  <c r="J16" i="9" l="1"/>
  <c r="H16" i="9" l="1"/>
  <c r="G16" i="9"/>
  <c r="F16" i="9"/>
  <c r="E16" i="9"/>
  <c r="J15" i="9"/>
  <c r="J12" i="9"/>
  <c r="J11" i="9"/>
  <c r="J8" i="9"/>
  <c r="J17" i="9" l="1"/>
  <c r="J18" i="9" s="1"/>
  <c r="J14" i="8"/>
  <c r="J10" i="8"/>
  <c r="J17" i="8" l="1"/>
  <c r="J18" i="8" s="1"/>
  <c r="J16" i="8"/>
  <c r="J15" i="8"/>
  <c r="J12" i="8"/>
  <c r="J11" i="8"/>
  <c r="J8" i="8"/>
  <c r="J21" i="7" l="1"/>
  <c r="J14" i="7" l="1"/>
  <c r="J10" i="7"/>
  <c r="H16" i="8" l="1"/>
  <c r="G16" i="8"/>
  <c r="F16" i="8"/>
  <c r="E16" i="8"/>
  <c r="J13" i="8"/>
  <c r="F16" i="7" l="1"/>
  <c r="G16" i="7"/>
  <c r="H16" i="7"/>
  <c r="I16" i="7"/>
  <c r="E16" i="7"/>
  <c r="J15" i="7"/>
  <c r="J13" i="7"/>
  <c r="J12" i="7"/>
  <c r="J11" i="7"/>
  <c r="J9" i="7"/>
  <c r="J8" i="7"/>
  <c r="J16" i="7" l="1"/>
  <c r="J17" i="7"/>
  <c r="J18" i="7" s="1"/>
  <c r="F16" i="6"/>
  <c r="G16" i="6"/>
  <c r="H16" i="6"/>
  <c r="I16" i="6"/>
  <c r="J9" i="6"/>
  <c r="J10" i="6"/>
  <c r="J11" i="6"/>
  <c r="J12" i="6"/>
  <c r="J13" i="6"/>
  <c r="J14" i="6"/>
  <c r="J15" i="6"/>
  <c r="E16" i="6" l="1"/>
  <c r="J8" i="6"/>
  <c r="J16" i="6" s="1"/>
  <c r="J17" i="6" l="1"/>
  <c r="J18" i="6"/>
  <c r="J9" i="5"/>
  <c r="J10" i="5"/>
  <c r="J11" i="5" l="1"/>
  <c r="J12" i="5"/>
  <c r="J13" i="5"/>
  <c r="J14" i="5"/>
  <c r="I15" i="5"/>
  <c r="H15" i="5"/>
  <c r="J15" i="5" s="1"/>
  <c r="G15" i="5"/>
  <c r="F15" i="5"/>
  <c r="E15" i="5"/>
  <c r="J8" i="5"/>
  <c r="J16" i="5" l="1"/>
  <c r="J17" i="5" s="1"/>
</calcChain>
</file>

<file path=xl/sharedStrings.xml><?xml version="1.0" encoding="utf-8"?>
<sst xmlns="http://schemas.openxmlformats.org/spreadsheetml/2006/main" count="1819" uniqueCount="284">
  <si>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</si>
  <si>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</si>
  <si>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</si>
  <si>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</si>
  <si>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</si>
  <si>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</si>
  <si>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</si>
  <si>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</si>
  <si>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</si>
  <si>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</si>
  <si>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</si>
  <si>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</si>
  <si>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</si>
  <si>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</si>
  <si>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</si>
  <si>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</si>
  <si>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BENEFICIAIRE: SIDIBE KADIATOU</t>
  </si>
  <si>
    <t>SIDIBE IBRAHIMA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</si>
  <si>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</si>
  <si>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</si>
  <si>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</si>
  <si>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</si>
  <si>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</si>
  <si>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</si>
  <si>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</si>
  <si>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</si>
  <si>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</si>
  <si>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</si>
  <si>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</si>
  <si>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07856528 - 03325924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</si>
  <si>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</si>
  <si>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</si>
  <si>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</si>
  <si>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</si>
  <si>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</si>
  <si>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</si>
  <si>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</si>
  <si>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40 02 61 11 - 77 56 36 12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</si>
  <si>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</si>
  <si>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</si>
  <si>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</si>
  <si>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</si>
  <si>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</si>
  <si>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</si>
  <si>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ESPECES</t>
  </si>
  <si>
    <t>A1-3</t>
  </si>
  <si>
    <t>BERTE AMINATOU TIEPORO</t>
  </si>
  <si>
    <t>77 10 33 07 - 07 10 06 13</t>
  </si>
  <si>
    <t>CCGIM</t>
  </si>
  <si>
    <t>04/12/18</t>
  </si>
  <si>
    <t>MOIS DE  DECEMBRE 2018</t>
  </si>
  <si>
    <t>05/12/18</t>
  </si>
  <si>
    <t>08/12/18</t>
  </si>
  <si>
    <t>10/12/18</t>
  </si>
  <si>
    <t>01/12/18</t>
  </si>
  <si>
    <t>TRAVAUX MENUISERIE A02: 177500</t>
  </si>
  <si>
    <t>TRAVAUX  GRILLE DE NICHE SODECI: 35000 le 17/12/2018</t>
  </si>
  <si>
    <t>22/12/18</t>
  </si>
  <si>
    <t>MOIS DE  JANVIER 2019</t>
  </si>
  <si>
    <t>29/12/18</t>
  </si>
  <si>
    <t>VANLY KANATE</t>
  </si>
  <si>
    <t>B0-2</t>
  </si>
  <si>
    <t>03 38 58 95 - 05 65 74 30</t>
  </si>
  <si>
    <t>10/01/19</t>
  </si>
  <si>
    <t>09/01/19</t>
  </si>
  <si>
    <t>07/01/19</t>
  </si>
  <si>
    <t>M SIDIBE ADAMA : BACI N° 15438340009</t>
  </si>
  <si>
    <t>CONTACTS: 05 02 10 58 - 57 07 35 97</t>
  </si>
  <si>
    <t>M SIDIBE YORO N° CC: 0179183H</t>
  </si>
  <si>
    <t>01/02/19</t>
  </si>
  <si>
    <t>30/01/19</t>
  </si>
  <si>
    <t>23/01/19</t>
  </si>
  <si>
    <t>19/01/19</t>
  </si>
  <si>
    <t>MOIS DE  FEVRIER 2019</t>
  </si>
  <si>
    <t>06/02/19</t>
  </si>
  <si>
    <t>11/02/19</t>
  </si>
  <si>
    <t>07/02/19</t>
  </si>
  <si>
    <t>MOIS DE  MARS 2019</t>
  </si>
  <si>
    <t>01/03/19</t>
  </si>
  <si>
    <t xml:space="preserve">FRAIS PROCURATION </t>
  </si>
  <si>
    <t>AVANCE SUR LOYER DEPOT ORANGE MONEY AU N° 79724276</t>
  </si>
  <si>
    <t>TOTAL A VERSER</t>
  </si>
  <si>
    <t xml:space="preserve"> IBRAHIMA</t>
  </si>
  <si>
    <t>26/02/19</t>
  </si>
  <si>
    <t>05/03/19</t>
  </si>
  <si>
    <t xml:space="preserve">ESPECES </t>
  </si>
  <si>
    <t>09/03/19</t>
  </si>
  <si>
    <t>11/03/19</t>
  </si>
  <si>
    <t>08/03/19</t>
  </si>
  <si>
    <t>07/03/19</t>
  </si>
  <si>
    <t>28/03/19</t>
  </si>
  <si>
    <t>30/03/19</t>
  </si>
  <si>
    <t>03/04/19</t>
  </si>
  <si>
    <t>MOIS DE  AVRIL 2019</t>
  </si>
  <si>
    <t>01/04/19</t>
  </si>
  <si>
    <t>10/04/19</t>
  </si>
  <si>
    <t>09/04/19</t>
  </si>
  <si>
    <t>06/04/19</t>
  </si>
  <si>
    <t>26/04/19</t>
  </si>
  <si>
    <t>24/04/19</t>
  </si>
  <si>
    <t>29/04/19</t>
  </si>
  <si>
    <t>09/05/19</t>
  </si>
  <si>
    <t>07/05/19</t>
  </si>
  <si>
    <t>MOIS DE MAI 2019</t>
  </si>
  <si>
    <t>01/05/19</t>
  </si>
  <si>
    <t>10/05/19</t>
  </si>
  <si>
    <t>28/05/19</t>
  </si>
  <si>
    <t>02/06/19</t>
  </si>
  <si>
    <t>MOIS DE JUIN 2019</t>
  </si>
  <si>
    <t>03/06/19</t>
  </si>
  <si>
    <t>08/07/19</t>
  </si>
  <si>
    <t>08/06/19</t>
  </si>
  <si>
    <t>11/06/19</t>
  </si>
  <si>
    <t>14/06/19</t>
  </si>
  <si>
    <t>MOIS D'AOUT 2019</t>
  </si>
  <si>
    <t>MOIS DE JUILLET 2019</t>
  </si>
  <si>
    <t>AVANCE VERSEE PAR ORANGE MONEY 57073597 LE 17/06/2019</t>
  </si>
  <si>
    <t>MONTANT  VERSE LE 02/07/2019 A LA BACI</t>
  </si>
  <si>
    <t>02/07/19</t>
  </si>
  <si>
    <t>01/08/19</t>
  </si>
  <si>
    <t>30/07/19</t>
  </si>
  <si>
    <t>09/07/19 ESP</t>
  </si>
  <si>
    <t>26/07/19</t>
  </si>
  <si>
    <t>10/07/19</t>
  </si>
  <si>
    <t>13/07/19</t>
  </si>
  <si>
    <t>28/06/19</t>
  </si>
  <si>
    <t>06/07/19</t>
  </si>
  <si>
    <t>02/08/19</t>
  </si>
  <si>
    <t>03/08/19</t>
  </si>
  <si>
    <t>29/08/19</t>
  </si>
  <si>
    <t>27/08/19</t>
  </si>
  <si>
    <t>16/08/19</t>
  </si>
  <si>
    <t>26/08/19</t>
  </si>
  <si>
    <t>04/09/19</t>
  </si>
  <si>
    <t>MOIS DE SEPTEMBRE 2019</t>
  </si>
  <si>
    <t>25/09/19</t>
  </si>
  <si>
    <t>10/09/19</t>
  </si>
  <si>
    <t>MOIS DE OCTOBRE 2019</t>
  </si>
  <si>
    <t>01/09/19</t>
  </si>
  <si>
    <t>26/09/19</t>
  </si>
  <si>
    <t>09/09/19</t>
  </si>
  <si>
    <t>03/10/19</t>
  </si>
  <si>
    <t>05/10/19 ESP</t>
  </si>
  <si>
    <t>MOIS DE NOVEMBRE 2019</t>
  </si>
  <si>
    <t>25/10/19</t>
  </si>
  <si>
    <t>01/11/19</t>
  </si>
  <si>
    <t>AVANCE</t>
  </si>
  <si>
    <t>16/10/19</t>
  </si>
  <si>
    <t>21/10/19</t>
  </si>
  <si>
    <t>07/10/19</t>
  </si>
  <si>
    <t>09/11/19</t>
  </si>
  <si>
    <t>08/11/19</t>
  </si>
  <si>
    <t>24/11/19</t>
  </si>
  <si>
    <t>12/11/19</t>
  </si>
  <si>
    <t>05/12/19</t>
  </si>
  <si>
    <t>01/12/19</t>
  </si>
  <si>
    <t>28/11/19</t>
  </si>
  <si>
    <t>04/12/19 ESP</t>
  </si>
  <si>
    <t>MOIS DE DECEMBRE 2019</t>
  </si>
  <si>
    <t>11/12/19</t>
  </si>
  <si>
    <t>09/12/19</t>
  </si>
  <si>
    <t>TRAVAUX PLOMBERIE REGARDS PAR M SIDIBE SEYDOU DIT LADJI LE 12/12/2019</t>
  </si>
  <si>
    <t>MOIS DE JANVIER 2020</t>
  </si>
  <si>
    <t>01/01/20</t>
  </si>
  <si>
    <t>28/12/19</t>
  </si>
  <si>
    <t>24/12/19</t>
  </si>
  <si>
    <t>10/01/20</t>
  </si>
  <si>
    <t>08/01/20</t>
  </si>
  <si>
    <t>MOIS DE FEVRIER 2020</t>
  </si>
  <si>
    <t>01/02/20</t>
  </si>
  <si>
    <t>24/01 ESP</t>
  </si>
  <si>
    <t>11/02 ESP</t>
  </si>
  <si>
    <t>04/02/20</t>
  </si>
  <si>
    <t>25/01/20</t>
  </si>
  <si>
    <t>08/02/20</t>
  </si>
  <si>
    <t>MOIS DE MARS 2020</t>
  </si>
  <si>
    <t>A1-2</t>
  </si>
  <si>
    <t>DAPLE GUEU GASTON</t>
  </si>
  <si>
    <t>40 75 38 14 - 09 13 48 10</t>
  </si>
  <si>
    <t>01/04/20</t>
  </si>
  <si>
    <t>25/02/20</t>
  </si>
  <si>
    <t>MOIS DE MAI 2020</t>
  </si>
  <si>
    <t>01/05/20</t>
  </si>
  <si>
    <t>MOIS DE JUIN 2020</t>
  </si>
  <si>
    <t>29/02/20</t>
  </si>
  <si>
    <t>20/02/20</t>
  </si>
  <si>
    <t>26/02/20</t>
  </si>
  <si>
    <t>02/03/20</t>
  </si>
  <si>
    <t>04/03/20</t>
  </si>
  <si>
    <t>01/03/20</t>
  </si>
  <si>
    <t>06/03/20</t>
  </si>
  <si>
    <t>11/03/20</t>
  </si>
  <si>
    <t>09/03/20</t>
  </si>
  <si>
    <t>28/03/20</t>
  </si>
  <si>
    <t>27/03/20</t>
  </si>
  <si>
    <t>MOIS D'AVRIL 2020</t>
  </si>
  <si>
    <t>03/04/20</t>
  </si>
  <si>
    <t>07 85 65 28 - 03 32 59 24</t>
  </si>
  <si>
    <t>30/04/20</t>
  </si>
  <si>
    <t>10/04/20</t>
  </si>
  <si>
    <t>23/04/20</t>
  </si>
  <si>
    <t>10/04/20 ESP</t>
  </si>
  <si>
    <t>25/04/20</t>
  </si>
  <si>
    <t>16/04/20</t>
  </si>
  <si>
    <t>29/05/20</t>
  </si>
  <si>
    <t>19/05/20</t>
  </si>
  <si>
    <t>09/05/20</t>
  </si>
  <si>
    <t>22/05/20</t>
  </si>
  <si>
    <t>01/06/20</t>
  </si>
  <si>
    <t>03/07/20</t>
  </si>
  <si>
    <t>04/07/20</t>
  </si>
  <si>
    <t>01/07/20</t>
  </si>
  <si>
    <t>03/06/20 ESP</t>
  </si>
  <si>
    <t>15/06/20</t>
  </si>
  <si>
    <t>09/06/20</t>
  </si>
  <si>
    <t>MOIS DE JUILLET 2020</t>
  </si>
  <si>
    <t>06/07 ESP</t>
  </si>
  <si>
    <t>11/07/20</t>
  </si>
  <si>
    <t>10/07/20</t>
  </si>
  <si>
    <t>ETAT DES ARRIERERS</t>
  </si>
  <si>
    <t>A0-2</t>
  </si>
  <si>
    <t>B0-1</t>
  </si>
  <si>
    <t>ZAMBLE BI ZAMBLE</t>
  </si>
  <si>
    <t>40 11 55 88 - 49 52 98 16</t>
  </si>
  <si>
    <t>FOFANA YSSOUF JEAN PHILIPPE</t>
  </si>
  <si>
    <t>SUIDIBE SEYDOU</t>
  </si>
  <si>
    <t xml:space="preserve"> 07 72 54 50</t>
  </si>
  <si>
    <t>HP</t>
  </si>
  <si>
    <t>A0-4</t>
  </si>
  <si>
    <t>BAIL FACI</t>
  </si>
  <si>
    <t>ETAT D'OCCUPATION LOT N°4329</t>
  </si>
  <si>
    <t>AOUT 2020</t>
  </si>
  <si>
    <t>ETAT D'OCCUPATION LOT N°4328</t>
  </si>
  <si>
    <t>05/08/20</t>
  </si>
  <si>
    <t>30/07/20</t>
  </si>
  <si>
    <t>24/07/20</t>
  </si>
  <si>
    <t>06/08/20</t>
  </si>
  <si>
    <t>MOIS DE AOUT 2020</t>
  </si>
  <si>
    <t>01/08/20</t>
  </si>
  <si>
    <t>13/08/20</t>
  </si>
  <si>
    <t>10/08/20</t>
  </si>
  <si>
    <t>MOIS DE SEPTEMBRE 2020</t>
  </si>
  <si>
    <t>AV 05/08/20</t>
  </si>
  <si>
    <t>MAISON LIBEREE LE 10/08/2020</t>
  </si>
  <si>
    <t>FACTURES: CIE 33 000 F + SODECI 49 758 F+ TRAVAUX 140 200 F+ CHARGES CCGIM  22 255 F = (245 213 F)</t>
  </si>
  <si>
    <t>TOTAL DÛ = 1 337 213 F</t>
  </si>
  <si>
    <t>16/08/20</t>
  </si>
  <si>
    <t>AV 09+10/20</t>
  </si>
  <si>
    <t>KOBENAN DOMBRODA FELIX</t>
  </si>
  <si>
    <t>07 08 18 78 - 02 00 38 88</t>
  </si>
  <si>
    <t>01/09/20</t>
  </si>
  <si>
    <t>02/09/20</t>
  </si>
  <si>
    <t>25/08/20</t>
  </si>
  <si>
    <t>APPARTEMENT LIBERE  LE 10/08/20</t>
  </si>
  <si>
    <t>CCGFIM</t>
  </si>
  <si>
    <t>05/09/20</t>
  </si>
  <si>
    <t>11/09/20</t>
  </si>
  <si>
    <t>08/09/20</t>
  </si>
  <si>
    <t>14/07/18</t>
  </si>
  <si>
    <t>CAUTION 2 MOIS</t>
  </si>
  <si>
    <t>RESTE A VERSER 09/2020</t>
  </si>
  <si>
    <t>29/09/20</t>
  </si>
  <si>
    <t>24/09/20</t>
  </si>
  <si>
    <t>01/10/20</t>
  </si>
  <si>
    <t>MOIS D'OCTOBRE 2020</t>
  </si>
  <si>
    <t>A LIBERE L'APPARTEMENT LE SAMEDI 03/10/2020</t>
  </si>
  <si>
    <t>A SIGNE UN ENGAGEMENT POUR PAYE EN DEUX TRANCHES A COMPTER DE FIN OCTOBRE 2020</t>
  </si>
  <si>
    <t>ZORO ZOUGLA MICHEL HERVE</t>
  </si>
  <si>
    <t>58 23 35 58 - 02 25 07 50</t>
  </si>
  <si>
    <t>30/29/20</t>
  </si>
  <si>
    <t>AV 11+12/20</t>
  </si>
  <si>
    <t>CAUTION UTILISEE POUR LES TRAVAUX DE REABILITATION DE L'APPARTEMENT A1-2</t>
  </si>
  <si>
    <t>A PAYE 520 000 F CFA POUR 2 MOIS DE CAUTION+2 MOIS D'AVANCE + UN MOIS COMMISSION  CCGIM</t>
  </si>
  <si>
    <t>CAUTION ET AVANCES UTILISEES POUR REABILITER L'APPARTEMENT DURANT OCTOBRE 2020. OCCUPATION NOVEMBRE 2020</t>
  </si>
  <si>
    <t>AVANCE UTILISEE POUR LES TRAVAUX DE REABILITATION DE L'APPARTEMENT A1-4</t>
  </si>
  <si>
    <t>CAUTION UTILISEE POUR DEUX MOIS D'ARRIERES Mme ASSA CHAYE CELINE  A1-4</t>
  </si>
  <si>
    <t>MOIS DE NOVEMBRE 2020</t>
  </si>
  <si>
    <t>01/11/20</t>
  </si>
  <si>
    <t>06/10/20</t>
  </si>
  <si>
    <t>07/10/20</t>
  </si>
  <si>
    <t>09/10/20</t>
  </si>
  <si>
    <t>15/10/20</t>
  </si>
  <si>
    <t>RESTE A VERSER 11/2020</t>
  </si>
  <si>
    <t>24/10/20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</si>
</sst>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22" fontId="13" fillId="0" borderId="2" xfId="0" applyNumberFormat="1" applyFont="1" applyBorder="1" applyAlignment="1">
      <alignment horizontal="center" vertical="center"/>
    </xf>
    <xf numFmtId="22" fontId="1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Font="1" applyBorder="1" applyAlignment="1">
      <alignment horizontal="right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164" fontId="0" fillId="0" borderId="2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:L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50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51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8"/>
      <c r="H9" s="11">
        <v>90000</v>
      </c>
      <c r="I9" s="20"/>
      <c r="J9" s="11">
        <f t="shared" ref="J9:J10" si="0">SUM(H9:I9)</f>
        <v>90000</v>
      </c>
      <c r="K9" s="12" t="s">
        <v>57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57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ref="J11:J15" si="1">SUM(H11:I11)</f>
        <v>120000</v>
      </c>
      <c r="K11" s="12" t="s">
        <v>52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1"/>
        <v>120000</v>
      </c>
      <c r="K12" s="12" t="s">
        <v>53</v>
      </c>
      <c r="L12" s="9" t="s">
        <v>44</v>
      </c>
    </row>
    <row r="13" spans="1:14" ht="15.75" x14ac:dyDescent="0.25">
      <c r="A13" s="7">
        <v>6</v>
      </c>
      <c r="B13" s="10" t="s">
        <v>36</v>
      </c>
      <c r="C13" s="9" t="s">
        <v>35</v>
      </c>
      <c r="D13" s="19" t="s">
        <v>37</v>
      </c>
      <c r="E13" s="11">
        <v>90000</v>
      </c>
      <c r="F13" s="11"/>
      <c r="G13" s="22"/>
      <c r="H13" s="11">
        <v>90000</v>
      </c>
      <c r="I13" s="11"/>
      <c r="J13" s="11">
        <f t="shared" si="1"/>
        <v>90000</v>
      </c>
      <c r="K13" s="12" t="s">
        <v>54</v>
      </c>
      <c r="L13" s="9" t="s">
        <v>44</v>
      </c>
    </row>
    <row r="14" spans="1:14" ht="15.75" x14ac:dyDescent="0.25">
      <c r="A14" s="7">
        <v>7</v>
      </c>
      <c r="B14" s="13" t="s">
        <v>40</v>
      </c>
      <c r="C14" s="9" t="s">
        <v>38</v>
      </c>
      <c r="D14" s="19" t="s">
        <v>41</v>
      </c>
      <c r="E14" s="20">
        <v>120000</v>
      </c>
      <c r="F14" s="11"/>
      <c r="G14" s="11"/>
      <c r="H14" s="20">
        <v>120000</v>
      </c>
      <c r="I14" s="11"/>
      <c r="J14" s="11">
        <f t="shared" si="1"/>
        <v>120000</v>
      </c>
      <c r="K14" s="12" t="s">
        <v>51</v>
      </c>
      <c r="L14" s="9" t="s">
        <v>44</v>
      </c>
      <c r="N14" s="1"/>
    </row>
    <row r="15" spans="1:14" ht="18.75" x14ac:dyDescent="0.25">
      <c r="A15" s="46" t="s">
        <v>13</v>
      </c>
      <c r="B15" s="47"/>
      <c r="C15" s="47"/>
      <c r="D15" s="48"/>
      <c r="E15" s="14">
        <f>SUM(E8:E14)</f>
        <v>720000</v>
      </c>
      <c r="F15" s="14">
        <f t="shared" ref="F15:I15" si="2">SUM(F8:F14)</f>
        <v>0</v>
      </c>
      <c r="G15" s="14">
        <f t="shared" si="2"/>
        <v>0</v>
      </c>
      <c r="H15" s="14">
        <f t="shared" si="2"/>
        <v>720000</v>
      </c>
      <c r="I15" s="14">
        <f t="shared" si="2"/>
        <v>0</v>
      </c>
      <c r="J15" s="11">
        <f t="shared" si="1"/>
        <v>720000</v>
      </c>
      <c r="K15" s="15" t="s">
        <v>49</v>
      </c>
      <c r="L15" s="2" t="s">
        <v>48</v>
      </c>
    </row>
    <row r="16" spans="1:14" ht="18.75" customHeight="1" x14ac:dyDescent="0.25">
      <c r="A16" s="37" t="s">
        <v>14</v>
      </c>
      <c r="B16" s="38"/>
      <c r="C16" s="38"/>
      <c r="D16" s="38"/>
      <c r="E16" s="38"/>
      <c r="F16" s="38"/>
      <c r="G16" s="38"/>
      <c r="H16" s="38"/>
      <c r="I16" s="39"/>
      <c r="J16" s="11">
        <f>-J15*0.1</f>
        <v>-72000</v>
      </c>
    </row>
    <row r="17" spans="1:14" ht="15.75" x14ac:dyDescent="0.25">
      <c r="A17" s="37" t="s">
        <v>43</v>
      </c>
      <c r="B17" s="38"/>
      <c r="C17" s="38"/>
      <c r="D17" s="38"/>
      <c r="E17" s="38"/>
      <c r="F17" s="38"/>
      <c r="G17" s="38"/>
      <c r="H17" s="38"/>
      <c r="I17" s="39"/>
      <c r="J17" s="11">
        <f>SUM(J15:J16)</f>
        <v>648000</v>
      </c>
    </row>
    <row r="19" spans="1:14" x14ac:dyDescent="0.25">
      <c r="A19" s="40" t="s">
        <v>55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N19" s="1"/>
    </row>
    <row r="20" spans="1:14" ht="15.75" customHeight="1" x14ac:dyDescent="0.25">
      <c r="A20" s="40" t="s">
        <v>56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1:14" ht="7.5" customHeight="1" x14ac:dyDescent="0.25"/>
    <row r="22" spans="1:14" ht="15.75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</sheetData>
  <mergeCells count="10">
    <mergeCell ref="A17:I17"/>
    <mergeCell ref="A19:L19"/>
    <mergeCell ref="A22:L22"/>
    <mergeCell ref="A20:L20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K11" sqref="K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134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133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>
        <f t="shared" ref="J9:J15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18000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>
        <v>120000</v>
      </c>
      <c r="J11" s="11">
        <f t="shared" si="0"/>
        <v>240000</v>
      </c>
      <c r="K11" s="12" t="s">
        <v>135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136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130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99000</v>
      </c>
      <c r="G14" s="22">
        <v>9000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140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99000</v>
      </c>
      <c r="G16" s="14">
        <f t="shared" si="1"/>
        <v>63000</v>
      </c>
      <c r="H16" s="14">
        <f t="shared" si="1"/>
        <v>530000</v>
      </c>
      <c r="I16" s="14">
        <f t="shared" si="1"/>
        <v>120000</v>
      </c>
      <c r="J16" s="14">
        <f t="shared" si="1"/>
        <v>650000</v>
      </c>
      <c r="K16" s="12" t="s">
        <v>141</v>
      </c>
      <c r="L16" s="2" t="s">
        <v>48</v>
      </c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-65000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585000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4" zoomScale="178" zoomScaleNormal="178" workbookViewId="0">
      <selection activeCell="F19" sqref="F1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137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138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20">
        <v>90000</v>
      </c>
      <c r="J9" s="11">
        <f t="shared" ref="J9:J15" si="0">SUM(H9:I9)</f>
        <v>180000</v>
      </c>
      <c r="K9" s="12" t="s">
        <v>145</v>
      </c>
      <c r="L9" s="21" t="s">
        <v>142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/>
      <c r="I11" s="11"/>
      <c r="J11" s="11">
        <f t="shared" si="0"/>
        <v>0</v>
      </c>
      <c r="K11" s="12" t="s">
        <v>135</v>
      </c>
      <c r="L11" s="21" t="s">
        <v>146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147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139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198000</v>
      </c>
      <c r="G14" s="22">
        <v>18000</v>
      </c>
      <c r="H14" s="11">
        <v>90000</v>
      </c>
      <c r="I14" s="11"/>
      <c r="J14" s="11">
        <f t="shared" si="0"/>
        <v>90000</v>
      </c>
      <c r="K14" s="12" t="s">
        <v>148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149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405000</v>
      </c>
      <c r="G16" s="14">
        <f t="shared" si="1"/>
        <v>81000</v>
      </c>
      <c r="H16" s="14">
        <f t="shared" si="1"/>
        <v>590000</v>
      </c>
      <c r="I16" s="14">
        <f t="shared" si="1"/>
        <v>90000</v>
      </c>
      <c r="J16" s="14">
        <f t="shared" si="1"/>
        <v>680000</v>
      </c>
      <c r="K16" s="12" t="s">
        <v>150</v>
      </c>
      <c r="L16" s="2"/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-68000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612000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2" zoomScale="178" zoomScaleNormal="178" workbookViewId="0">
      <selection activeCell="I10" sqref="I1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143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145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>
        <f t="shared" ref="J9:J15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>
        <v>90000</v>
      </c>
      <c r="I10" s="11"/>
      <c r="J10" s="11">
        <f t="shared" si="0"/>
        <v>90000</v>
      </c>
      <c r="K10" s="12" t="s">
        <v>152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153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144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198000</v>
      </c>
      <c r="G14" s="22">
        <v>18000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151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315000</v>
      </c>
      <c r="G16" s="14">
        <f t="shared" si="1"/>
        <v>81000</v>
      </c>
      <c r="H16" s="14">
        <f t="shared" si="1"/>
        <v>500000</v>
      </c>
      <c r="I16" s="14">
        <f t="shared" si="1"/>
        <v>0</v>
      </c>
      <c r="J16" s="14">
        <f t="shared" si="1"/>
        <v>500000</v>
      </c>
      <c r="K16" s="12" t="s">
        <v>154</v>
      </c>
      <c r="L16" s="2" t="s">
        <v>48</v>
      </c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-50000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450000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Normal="100"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158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155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>
        <v>90000</v>
      </c>
      <c r="J9" s="11">
        <f t="shared" ref="J9:J15" si="0">SUM(H9:I9)</f>
        <v>90000</v>
      </c>
      <c r="K9" s="12"/>
      <c r="L9" s="21" t="s">
        <v>157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144000</v>
      </c>
      <c r="G11" s="11">
        <v>24000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159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156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297000</v>
      </c>
      <c r="G14" s="22">
        <v>27000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160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648000</v>
      </c>
      <c r="G16" s="29">
        <f t="shared" si="1"/>
        <v>102000</v>
      </c>
      <c r="H16" s="29">
        <f t="shared" si="1"/>
        <v>410000</v>
      </c>
      <c r="I16" s="29">
        <f t="shared" si="1"/>
        <v>90000</v>
      </c>
      <c r="J16" s="29">
        <f t="shared" si="1"/>
        <v>500000</v>
      </c>
      <c r="K16" s="12" t="s">
        <v>164</v>
      </c>
      <c r="L16" s="2" t="s">
        <v>48</v>
      </c>
    </row>
    <row r="17" spans="1:10" ht="14.25" customHeight="1" x14ac:dyDescent="0.25">
      <c r="A17" s="52" t="s">
        <v>14</v>
      </c>
      <c r="B17" s="53"/>
      <c r="C17" s="53"/>
      <c r="D17" s="53"/>
      <c r="E17" s="53"/>
      <c r="F17" s="53"/>
      <c r="G17" s="53"/>
      <c r="H17" s="53"/>
      <c r="I17" s="54"/>
      <c r="J17" s="11">
        <f>-J16*0.1</f>
        <v>-50000</v>
      </c>
    </row>
    <row r="18" spans="1:10" ht="14.25" customHeight="1" x14ac:dyDescent="0.25">
      <c r="A18" s="52" t="s">
        <v>161</v>
      </c>
      <c r="B18" s="53"/>
      <c r="C18" s="53"/>
      <c r="D18" s="53"/>
      <c r="E18" s="53"/>
      <c r="F18" s="53"/>
      <c r="G18" s="53"/>
      <c r="H18" s="53"/>
      <c r="I18" s="54"/>
      <c r="J18" s="11">
        <v>-60000</v>
      </c>
    </row>
    <row r="19" spans="1:10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SUM(J16:J18)</f>
        <v>390000</v>
      </c>
    </row>
    <row r="20" spans="1:10" x14ac:dyDescent="0.25">
      <c r="F20" s="1"/>
    </row>
    <row r="21" spans="1:10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</row>
    <row r="22" spans="1:10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0" x14ac:dyDescent="0.25">
      <c r="A23" s="49" t="s">
        <v>68</v>
      </c>
      <c r="B23" s="49"/>
      <c r="C23" s="49"/>
      <c r="D23" s="25"/>
      <c r="E23" s="25"/>
      <c r="F23" s="25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6:D16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5" zoomScale="178" zoomScaleNormal="178" workbookViewId="0">
      <selection activeCell="K21" sqref="K21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162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163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5" si="0">SUM(H9:I9)</f>
        <v>90000</v>
      </c>
      <c r="K9" s="12" t="s">
        <v>166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216000</v>
      </c>
      <c r="G10" s="11">
        <v>36000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276000</v>
      </c>
      <c r="G11" s="11">
        <v>36000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166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165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396000</v>
      </c>
      <c r="G14" s="22">
        <v>36000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167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978000</v>
      </c>
      <c r="G16" s="29">
        <f t="shared" si="1"/>
        <v>132000</v>
      </c>
      <c r="H16" s="29">
        <f t="shared" si="1"/>
        <v>410000</v>
      </c>
      <c r="I16" s="29">
        <f t="shared" si="1"/>
        <v>90000</v>
      </c>
      <c r="J16" s="29">
        <f t="shared" si="1"/>
        <v>500000</v>
      </c>
      <c r="K16" s="12"/>
      <c r="L16" s="2"/>
    </row>
    <row r="17" spans="1:10" ht="14.25" customHeight="1" x14ac:dyDescent="0.25">
      <c r="A17" s="52" t="s">
        <v>14</v>
      </c>
      <c r="B17" s="53"/>
      <c r="C17" s="53"/>
      <c r="D17" s="53"/>
      <c r="E17" s="53"/>
      <c r="F17" s="53"/>
      <c r="G17" s="53"/>
      <c r="H17" s="53"/>
      <c r="I17" s="54"/>
      <c r="J17" s="11">
        <f>-J16*0.1</f>
        <v>-50000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450000</v>
      </c>
    </row>
    <row r="19" spans="1:10" ht="6.75" customHeight="1" x14ac:dyDescent="0.25">
      <c r="F19" s="1"/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5" zoomScale="178" zoomScaleNormal="178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8.710937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20.25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25.5" customHeight="1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1.75" customHeight="1" x14ac:dyDescent="0.35">
      <c r="A6" s="45" t="s">
        <v>168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169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5" si="0">SUM(H9:I9)</f>
        <v>90000</v>
      </c>
      <c r="K9" s="12"/>
      <c r="L9" s="21" t="s">
        <v>170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225000</v>
      </c>
      <c r="G10" s="11">
        <v>45000</v>
      </c>
      <c r="H10" s="11">
        <v>90000</v>
      </c>
      <c r="I10" s="11">
        <v>110000</v>
      </c>
      <c r="J10" s="11">
        <f t="shared" si="0"/>
        <v>200000</v>
      </c>
      <c r="K10" s="12" t="s">
        <v>184</v>
      </c>
      <c r="L10" s="21" t="s">
        <v>171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408000</v>
      </c>
      <c r="G11" s="11">
        <v>48000</v>
      </c>
      <c r="H11" s="20">
        <v>120000</v>
      </c>
      <c r="I11" s="11">
        <v>120000</v>
      </c>
      <c r="J11" s="11">
        <f t="shared" si="0"/>
        <v>240000</v>
      </c>
      <c r="K11" s="12" t="s">
        <v>185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172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173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495000</v>
      </c>
      <c r="G14" s="22">
        <v>45000</v>
      </c>
      <c r="H14" s="11">
        <v>90000</v>
      </c>
      <c r="I14" s="11"/>
      <c r="J14" s="11">
        <f t="shared" si="0"/>
        <v>90000</v>
      </c>
      <c r="K14" s="12" t="s">
        <v>187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174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I16" si="1">SUM(F8:F15)</f>
        <v>1218000</v>
      </c>
      <c r="G16" s="29">
        <f t="shared" si="1"/>
        <v>162000</v>
      </c>
      <c r="H16" s="29">
        <f t="shared" si="1"/>
        <v>710000</v>
      </c>
      <c r="I16" s="29">
        <f t="shared" si="1"/>
        <v>320000</v>
      </c>
      <c r="J16" s="29">
        <f>SUM(J8:J15)</f>
        <v>1030000</v>
      </c>
      <c r="K16" s="12" t="s">
        <v>188</v>
      </c>
      <c r="L16" s="2"/>
    </row>
    <row r="17" spans="1:10" ht="14.25" customHeight="1" x14ac:dyDescent="0.25">
      <c r="A17" s="52" t="s">
        <v>14</v>
      </c>
      <c r="B17" s="53"/>
      <c r="C17" s="53"/>
      <c r="D17" s="53"/>
      <c r="E17" s="53"/>
      <c r="F17" s="53"/>
      <c r="G17" s="53"/>
      <c r="H17" s="53"/>
      <c r="I17" s="54"/>
      <c r="J17" s="11">
        <f>-J16*0.1</f>
        <v>-103000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927000</v>
      </c>
    </row>
    <row r="19" spans="1:10" ht="6.75" customHeight="1" x14ac:dyDescent="0.25">
      <c r="F19" s="1"/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  <c r="J22" s="1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178" zoomScaleNormal="178" workbookViewId="0">
      <selection activeCell="F15" sqref="F15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  <c r="J2" s="1"/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175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189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11">
        <v>90000</v>
      </c>
      <c r="J9" s="11">
        <f t="shared" ref="J9:J15" si="0">SUM(H9:I9)</f>
        <v>90000</v>
      </c>
      <c r="K9" s="12" t="s">
        <v>190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124000</v>
      </c>
      <c r="G10" s="11">
        <v>54000</v>
      </c>
      <c r="H10" s="11">
        <v>90000</v>
      </c>
      <c r="I10" s="11"/>
      <c r="J10" s="11">
        <f t="shared" si="0"/>
        <v>90000</v>
      </c>
      <c r="K10" s="12" t="s">
        <v>193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300000</v>
      </c>
      <c r="G11" s="11">
        <v>60000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191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186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495000</v>
      </c>
      <c r="G14" s="22">
        <v>45000</v>
      </c>
      <c r="H14" s="11">
        <v>90000</v>
      </c>
      <c r="I14" s="11"/>
      <c r="J14" s="11">
        <f t="shared" si="0"/>
        <v>90000</v>
      </c>
      <c r="K14" s="12" t="s">
        <v>194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192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1009000</v>
      </c>
      <c r="G16" s="29">
        <f t="shared" si="1"/>
        <v>183000</v>
      </c>
      <c r="H16" s="29">
        <f t="shared" si="1"/>
        <v>590000</v>
      </c>
      <c r="I16" s="29">
        <f t="shared" si="1"/>
        <v>90000</v>
      </c>
      <c r="J16" s="29">
        <f t="shared" si="1"/>
        <v>680000</v>
      </c>
      <c r="K16" s="12" t="s">
        <v>196</v>
      </c>
      <c r="L16" s="2" t="s">
        <v>48</v>
      </c>
    </row>
    <row r="17" spans="1:10" ht="14.25" customHeight="1" x14ac:dyDescent="0.25">
      <c r="A17" s="52" t="s">
        <v>14</v>
      </c>
      <c r="B17" s="53"/>
      <c r="C17" s="53"/>
      <c r="D17" s="53"/>
      <c r="E17" s="53"/>
      <c r="F17" s="53"/>
      <c r="G17" s="53"/>
      <c r="H17" s="53"/>
      <c r="I17" s="54"/>
      <c r="J17" s="11">
        <f>-J16*0.1</f>
        <v>-68000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612000</v>
      </c>
    </row>
    <row r="19" spans="1:10" ht="6.75" customHeight="1" x14ac:dyDescent="0.25">
      <c r="F19" s="1"/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zoomScale="178" zoomScaleNormal="178" workbookViewId="0">
      <selection activeCell="A4" sqref="A4:L4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>
        <f>F12+E12+12000</f>
        <v>564000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195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179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11">
        <v>90000</v>
      </c>
      <c r="J9" s="11">
        <f t="shared" ref="J9:J16" si="0">SUM(H9:I9)</f>
        <v>180000</v>
      </c>
      <c r="K9" s="12" t="s">
        <v>200</v>
      </c>
      <c r="L9" s="21" t="s">
        <v>201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133000</v>
      </c>
      <c r="G10" s="11">
        <v>63000</v>
      </c>
      <c r="H10" s="11">
        <v>90000</v>
      </c>
      <c r="I10" s="11"/>
      <c r="J10" s="11">
        <f t="shared" si="0"/>
        <v>90000</v>
      </c>
      <c r="K10" s="12" t="s">
        <v>202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180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432000</v>
      </c>
      <c r="G12" s="11">
        <v>72000</v>
      </c>
      <c r="H12" s="11"/>
      <c r="I12" s="11"/>
      <c r="J12" s="11"/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203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193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504000</v>
      </c>
      <c r="G15" s="22">
        <v>54000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199</v>
      </c>
      <c r="L16" s="21" t="s">
        <v>44</v>
      </c>
      <c r="N16" s="1"/>
    </row>
    <row r="17" spans="1:12" ht="18.75" x14ac:dyDescent="0.25">
      <c r="A17" s="46" t="s">
        <v>13</v>
      </c>
      <c r="B17" s="47"/>
      <c r="C17" s="47"/>
      <c r="D17" s="48"/>
      <c r="E17" s="14">
        <f>SUM(E8:E16)</f>
        <v>890000</v>
      </c>
      <c r="F17" s="14">
        <f t="shared" ref="F17:J17" si="1">SUM(F8:F16)</f>
        <v>1159000</v>
      </c>
      <c r="G17" s="29">
        <f t="shared" si="1"/>
        <v>189000</v>
      </c>
      <c r="H17" s="14">
        <f t="shared" si="1"/>
        <v>680000</v>
      </c>
      <c r="I17" s="14">
        <f t="shared" si="1"/>
        <v>90000</v>
      </c>
      <c r="J17" s="14">
        <f t="shared" si="1"/>
        <v>770000</v>
      </c>
      <c r="K17" s="12" t="s">
        <v>198</v>
      </c>
      <c r="L17" s="2" t="s">
        <v>48</v>
      </c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>
        <f>-J17*0.1</f>
        <v>-77000</v>
      </c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SUM(J17:J18)</f>
        <v>693000</v>
      </c>
    </row>
    <row r="20" spans="1:12" ht="6.75" customHeight="1" x14ac:dyDescent="0.25">
      <c r="F20" s="1"/>
    </row>
    <row r="21" spans="1:12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</row>
    <row r="22" spans="1:12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2" x14ac:dyDescent="0.25">
      <c r="A23" s="49" t="s">
        <v>68</v>
      </c>
      <c r="B23" s="49"/>
      <c r="C23" s="49"/>
      <c r="D23" s="25"/>
      <c r="E23" s="25"/>
      <c r="F23" s="25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5" zoomScale="178" zoomScaleNormal="178" workbookViewId="0">
      <selection activeCell="J21" sqref="J21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181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182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11"/>
      <c r="J9" s="11">
        <f t="shared" ref="J9:J16" si="0">SUM(H9:I9)</f>
        <v>90000</v>
      </c>
      <c r="K9" s="12" t="s">
        <v>204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142000</v>
      </c>
      <c r="G10" s="11">
        <v>72000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180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564000</v>
      </c>
      <c r="G12" s="11">
        <v>84000</v>
      </c>
      <c r="H12" s="20"/>
      <c r="I12" s="11"/>
      <c r="J12" s="11">
        <f t="shared" si="0"/>
        <v>0</v>
      </c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205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200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603000</v>
      </c>
      <c r="G15" s="22">
        <v>63000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206</v>
      </c>
      <c r="L16" s="21" t="s">
        <v>44</v>
      </c>
      <c r="N16" s="1"/>
    </row>
    <row r="17" spans="1:12" ht="18.75" x14ac:dyDescent="0.25">
      <c r="A17" s="46" t="s">
        <v>13</v>
      </c>
      <c r="B17" s="47"/>
      <c r="C17" s="47"/>
      <c r="D17" s="48"/>
      <c r="E17" s="14">
        <f>SUM(E8:E16)</f>
        <v>890000</v>
      </c>
      <c r="F17" s="14">
        <f t="shared" ref="F17:J17" si="1">SUM(F8:F16)</f>
        <v>1309000</v>
      </c>
      <c r="G17" s="29">
        <f t="shared" si="1"/>
        <v>219000</v>
      </c>
      <c r="H17" s="14">
        <f t="shared" si="1"/>
        <v>590000</v>
      </c>
      <c r="I17" s="14">
        <f t="shared" si="1"/>
        <v>0</v>
      </c>
      <c r="J17" s="14">
        <f t="shared" si="1"/>
        <v>590000</v>
      </c>
      <c r="K17" s="15" t="s">
        <v>208</v>
      </c>
      <c r="L17" s="2" t="s">
        <v>48</v>
      </c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>
        <f>-J17*0.1</f>
        <v>-59000</v>
      </c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SUM(J17:J18)</f>
        <v>531000</v>
      </c>
    </row>
    <row r="20" spans="1:12" ht="6.75" customHeight="1" x14ac:dyDescent="0.25">
      <c r="F20" s="1"/>
    </row>
    <row r="21" spans="1:12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  <c r="J21" s="1"/>
    </row>
    <row r="22" spans="1:12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2" x14ac:dyDescent="0.25">
      <c r="A23" s="49" t="s">
        <v>68</v>
      </c>
      <c r="B23" s="49"/>
      <c r="C23" s="49"/>
      <c r="D23" s="25"/>
      <c r="E23" s="25"/>
      <c r="F23" s="25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5" zoomScale="178" zoomScaleNormal="178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183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208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11"/>
      <c r="J9" s="11">
        <f t="shared" ref="J9:J16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241000</v>
      </c>
      <c r="G10" s="11">
        <v>81000</v>
      </c>
      <c r="H10" s="11">
        <v>90000</v>
      </c>
      <c r="I10" s="11">
        <v>90000</v>
      </c>
      <c r="J10" s="11">
        <f t="shared" si="0"/>
        <v>180000</v>
      </c>
      <c r="K10" s="12" t="s">
        <v>211</v>
      </c>
      <c r="L10" s="21" t="s">
        <v>212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180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696000</v>
      </c>
      <c r="G12" s="11">
        <v>96000</v>
      </c>
      <c r="H12" s="20"/>
      <c r="I12" s="11"/>
      <c r="J12" s="11">
        <f t="shared" si="0"/>
        <v>0</v>
      </c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213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207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702000</v>
      </c>
      <c r="G15" s="22">
        <v>82000</v>
      </c>
      <c r="H15" s="11">
        <v>90000</v>
      </c>
      <c r="I15" s="11">
        <v>540000</v>
      </c>
      <c r="J15" s="11">
        <f t="shared" si="0"/>
        <v>630000</v>
      </c>
      <c r="K15" s="12" t="s">
        <v>209</v>
      </c>
      <c r="L15" s="21" t="s">
        <v>44</v>
      </c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214</v>
      </c>
      <c r="L16" s="21" t="s">
        <v>44</v>
      </c>
      <c r="N16" s="1"/>
    </row>
    <row r="17" spans="1:12" ht="18.75" x14ac:dyDescent="0.25">
      <c r="A17" s="46" t="s">
        <v>13</v>
      </c>
      <c r="B17" s="47"/>
      <c r="C17" s="47"/>
      <c r="D17" s="48"/>
      <c r="E17" s="14">
        <f>SUM(E8:E16)</f>
        <v>890000</v>
      </c>
      <c r="F17" s="14">
        <f t="shared" ref="F17:J17" si="1">SUM(F8:F16)</f>
        <v>1639000</v>
      </c>
      <c r="G17" s="29">
        <f t="shared" si="1"/>
        <v>259000</v>
      </c>
      <c r="H17" s="14">
        <f t="shared" si="1"/>
        <v>680000</v>
      </c>
      <c r="I17" s="14">
        <f t="shared" si="1"/>
        <v>630000</v>
      </c>
      <c r="J17" s="14">
        <f t="shared" si="1"/>
        <v>1310000</v>
      </c>
      <c r="K17" s="12" t="s">
        <v>210</v>
      </c>
      <c r="L17" s="2" t="s">
        <v>48</v>
      </c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>
        <f>-J17*0.1</f>
        <v>-131000</v>
      </c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SUM(J17:J18)</f>
        <v>1179000</v>
      </c>
    </row>
    <row r="20" spans="1:12" ht="6.75" customHeight="1" x14ac:dyDescent="0.25">
      <c r="F20" s="1"/>
    </row>
    <row r="21" spans="1:12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  <c r="J21" s="1"/>
    </row>
    <row r="22" spans="1:12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2" x14ac:dyDescent="0.25">
      <c r="A23" s="49" t="s">
        <v>68</v>
      </c>
      <c r="B23" s="49"/>
      <c r="C23" s="49"/>
      <c r="D23" s="25"/>
      <c r="E23" s="25"/>
      <c r="F23" s="25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5" sqref="J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58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59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8"/>
      <c r="H9" s="11">
        <v>90000</v>
      </c>
      <c r="I9" s="20"/>
      <c r="J9" s="11">
        <f t="shared" ref="J9:J15" si="0">SUM(H9:I9)</f>
        <v>90000</v>
      </c>
      <c r="K9" s="12" t="s">
        <v>69</v>
      </c>
      <c r="L9" s="21" t="s">
        <v>48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70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si="0"/>
        <v>120000</v>
      </c>
      <c r="K11" s="12" t="s">
        <v>63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0"/>
        <v>120000</v>
      </c>
      <c r="K12" s="12" t="s">
        <v>64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71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>
        <v>90000</v>
      </c>
      <c r="I14" s="11"/>
      <c r="J14" s="11">
        <f t="shared" si="0"/>
        <v>90000</v>
      </c>
      <c r="K14" s="12" t="s">
        <v>72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65</v>
      </c>
      <c r="L15" s="9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0</v>
      </c>
      <c r="G16" s="14">
        <f t="shared" si="1"/>
        <v>0</v>
      </c>
      <c r="H16" s="14">
        <f t="shared" si="1"/>
        <v>800000</v>
      </c>
      <c r="I16" s="14">
        <f t="shared" si="1"/>
        <v>0</v>
      </c>
      <c r="J16" s="14">
        <f t="shared" si="1"/>
        <v>800000</v>
      </c>
      <c r="K16" s="15" t="s">
        <v>69</v>
      </c>
      <c r="L16" s="2" t="s">
        <v>48</v>
      </c>
    </row>
    <row r="17" spans="1:10" ht="18.7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-80000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720000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20:H20"/>
    <mergeCell ref="A21:I21"/>
    <mergeCell ref="A22:C22"/>
    <mergeCell ref="A18:I18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zoomScale="178" zoomScaleNormal="178" workbookViewId="0">
      <selection activeCell="D11" sqref="D11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</cols>
  <sheetData>
    <row r="1" spans="1:8" ht="15.75" x14ac:dyDescent="0.25">
      <c r="A1" s="16" t="s">
        <v>15</v>
      </c>
      <c r="E1" s="17" t="s">
        <v>16</v>
      </c>
    </row>
    <row r="2" spans="1:8" ht="15.75" x14ac:dyDescent="0.25">
      <c r="A2" s="16" t="s">
        <v>18</v>
      </c>
      <c r="E2" s="17" t="s">
        <v>19</v>
      </c>
    </row>
    <row r="3" spans="1:8" x14ac:dyDescent="0.25">
      <c r="A3" s="16" t="s">
        <v>21</v>
      </c>
      <c r="C3" s="42" t="s">
        <v>22</v>
      </c>
      <c r="D3" s="42"/>
      <c r="E3" t="s">
        <v>23</v>
      </c>
    </row>
    <row r="4" spans="1:8" ht="30" customHeight="1" x14ac:dyDescent="0.35">
      <c r="A4" s="43" t="s">
        <v>0</v>
      </c>
      <c r="B4" s="43"/>
      <c r="C4" s="43"/>
      <c r="D4" s="43"/>
      <c r="E4" s="43"/>
      <c r="F4" s="43"/>
    </row>
    <row r="5" spans="1:8" ht="31.5" x14ac:dyDescent="0.5">
      <c r="A5" s="44" t="s">
        <v>219</v>
      </c>
      <c r="B5" s="44"/>
      <c r="C5" s="44"/>
      <c r="D5" s="44"/>
      <c r="E5" s="44"/>
      <c r="F5" s="44"/>
    </row>
    <row r="6" spans="1:8" ht="25.5" customHeight="1" x14ac:dyDescent="0.35">
      <c r="A6" s="45" t="s">
        <v>215</v>
      </c>
      <c r="B6" s="45"/>
      <c r="C6" s="45"/>
      <c r="D6" s="45"/>
      <c r="E6" s="45"/>
      <c r="F6" s="45"/>
    </row>
    <row r="7" spans="1:8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</row>
    <row r="8" spans="1:8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</row>
    <row r="9" spans="1:8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</row>
    <row r="10" spans="1:8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151000</v>
      </c>
    </row>
    <row r="11" spans="1:8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</row>
    <row r="12" spans="1:8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828000</v>
      </c>
    </row>
    <row r="13" spans="1:8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</row>
    <row r="14" spans="1:8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</row>
    <row r="15" spans="1:8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162000</v>
      </c>
    </row>
    <row r="16" spans="1:8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H16" s="1"/>
    </row>
    <row r="17" spans="1:6" ht="18.75" x14ac:dyDescent="0.25">
      <c r="A17" s="46" t="s">
        <v>13</v>
      </c>
      <c r="B17" s="47"/>
      <c r="C17" s="47"/>
      <c r="D17" s="48"/>
      <c r="E17" s="14">
        <f>SUM(E8:E16)</f>
        <v>890000</v>
      </c>
      <c r="F17" s="14">
        <f t="shared" ref="F17" si="0">SUM(F8:F16)</f>
        <v>1231000</v>
      </c>
    </row>
  </sheetData>
  <mergeCells count="5">
    <mergeCell ref="C3:D3"/>
    <mergeCell ref="A4:F4"/>
    <mergeCell ref="A5:F5"/>
    <mergeCell ref="A6:F6"/>
    <mergeCell ref="A17:D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78" zoomScaleNormal="178" workbookViewId="0">
      <selection activeCell="E15" sqref="E15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</cols>
  <sheetData>
    <row r="1" spans="1:6" ht="15.75" x14ac:dyDescent="0.25">
      <c r="A1" s="16" t="s">
        <v>15</v>
      </c>
      <c r="E1" s="17" t="s">
        <v>16</v>
      </c>
    </row>
    <row r="2" spans="1:6" ht="15.75" x14ac:dyDescent="0.25">
      <c r="A2" s="16" t="s">
        <v>18</v>
      </c>
      <c r="E2" s="17" t="s">
        <v>19</v>
      </c>
    </row>
    <row r="3" spans="1:6" x14ac:dyDescent="0.25">
      <c r="A3" s="16" t="s">
        <v>21</v>
      </c>
      <c r="C3" s="42" t="s">
        <v>22</v>
      </c>
      <c r="D3" s="42"/>
      <c r="E3" t="s">
        <v>23</v>
      </c>
    </row>
    <row r="4" spans="1:6" ht="30" customHeight="1" x14ac:dyDescent="0.35">
      <c r="A4" s="43" t="s">
        <v>0</v>
      </c>
      <c r="B4" s="43"/>
      <c r="C4" s="43"/>
      <c r="D4" s="43"/>
      <c r="E4" s="43"/>
      <c r="F4" s="43"/>
    </row>
    <row r="5" spans="1:6" ht="47.25" customHeight="1" x14ac:dyDescent="0.5">
      <c r="A5" s="44" t="s">
        <v>232</v>
      </c>
      <c r="B5" s="44"/>
      <c r="C5" s="44"/>
      <c r="D5" s="44"/>
      <c r="E5" s="44"/>
      <c r="F5" s="44"/>
    </row>
    <row r="6" spans="1:6" ht="25.5" customHeight="1" x14ac:dyDescent="0.35">
      <c r="A6" s="45" t="s">
        <v>231</v>
      </c>
      <c r="B6" s="45"/>
      <c r="C6" s="45"/>
      <c r="D6" s="45"/>
      <c r="E6" s="45"/>
      <c r="F6" s="45"/>
    </row>
    <row r="7" spans="1:6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</row>
    <row r="8" spans="1:6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</row>
    <row r="9" spans="1:6" ht="15.75" x14ac:dyDescent="0.25">
      <c r="A9" s="7">
        <v>2</v>
      </c>
      <c r="B9" s="32" t="s">
        <v>222</v>
      </c>
      <c r="C9" s="9" t="s">
        <v>220</v>
      </c>
      <c r="D9" s="19" t="s">
        <v>223</v>
      </c>
      <c r="E9" s="33">
        <v>110000</v>
      </c>
      <c r="F9" s="11" t="s">
        <v>229</v>
      </c>
    </row>
    <row r="10" spans="1:6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151000</v>
      </c>
    </row>
    <row r="11" spans="1:6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</row>
    <row r="12" spans="1:6" ht="15.75" x14ac:dyDescent="0.25">
      <c r="A12" s="7">
        <v>5</v>
      </c>
      <c r="B12" s="23" t="s">
        <v>225</v>
      </c>
      <c r="C12" s="9" t="s">
        <v>221</v>
      </c>
      <c r="D12" s="19" t="s">
        <v>226</v>
      </c>
      <c r="E12" s="11"/>
      <c r="F12" s="11" t="s">
        <v>227</v>
      </c>
    </row>
    <row r="13" spans="1:6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</row>
    <row r="14" spans="1:6" ht="18.75" x14ac:dyDescent="0.25">
      <c r="A14" s="46" t="s">
        <v>13</v>
      </c>
      <c r="B14" s="47"/>
      <c r="C14" s="47"/>
      <c r="D14" s="48"/>
      <c r="E14" s="14">
        <f>SUM(E8:E13)</f>
        <v>460000</v>
      </c>
      <c r="F14" s="14">
        <f>SUM(F8:F13)</f>
        <v>151000</v>
      </c>
    </row>
  </sheetData>
  <mergeCells count="5">
    <mergeCell ref="A14:D14"/>
    <mergeCell ref="C3:D3"/>
    <mergeCell ref="A4:F4"/>
    <mergeCell ref="A5:F5"/>
    <mergeCell ref="A6:F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zoomScale="178" zoomScaleNormal="178" workbookViewId="0">
      <selection activeCell="A14" sqref="A14:F14"/>
    </sheetView>
  </sheetViews>
  <sheetFormatPr baseColWidth="10" defaultRowHeight="15" x14ac:dyDescent="0.25"/>
  <cols>
    <col min="1" max="1" width="3" customWidth="1"/>
    <col min="2" max="2" width="27.85546875" customWidth="1"/>
    <col min="3" max="3" width="6.28515625" customWidth="1"/>
    <col min="4" max="4" width="19.140625" customWidth="1"/>
    <col min="5" max="5" width="9" customWidth="1"/>
    <col min="6" max="6" width="11.42578125" customWidth="1"/>
  </cols>
  <sheetData>
    <row r="1" spans="1:8" ht="15.75" x14ac:dyDescent="0.25">
      <c r="A1" s="16" t="s">
        <v>15</v>
      </c>
      <c r="E1" s="17" t="s">
        <v>16</v>
      </c>
    </row>
    <row r="2" spans="1:8" ht="15.75" x14ac:dyDescent="0.25">
      <c r="A2" s="16" t="s">
        <v>18</v>
      </c>
      <c r="E2" s="17" t="s">
        <v>19</v>
      </c>
    </row>
    <row r="3" spans="1:8" x14ac:dyDescent="0.25">
      <c r="A3" s="16" t="s">
        <v>21</v>
      </c>
      <c r="C3" s="42" t="s">
        <v>22</v>
      </c>
      <c r="D3" s="42"/>
      <c r="E3" t="s">
        <v>23</v>
      </c>
    </row>
    <row r="4" spans="1:8" ht="30" customHeight="1" x14ac:dyDescent="0.35">
      <c r="A4" s="43" t="s">
        <v>0</v>
      </c>
      <c r="B4" s="43"/>
      <c r="C4" s="43"/>
      <c r="D4" s="43"/>
      <c r="E4" s="43"/>
      <c r="F4" s="43"/>
    </row>
    <row r="5" spans="1:8" ht="50.25" customHeight="1" x14ac:dyDescent="0.5">
      <c r="A5" s="44" t="s">
        <v>230</v>
      </c>
      <c r="B5" s="44"/>
      <c r="C5" s="44"/>
      <c r="D5" s="44"/>
      <c r="E5" s="44"/>
      <c r="F5" s="44"/>
    </row>
    <row r="6" spans="1:8" ht="25.5" customHeight="1" x14ac:dyDescent="0.35">
      <c r="A6" s="45" t="s">
        <v>231</v>
      </c>
      <c r="B6" s="45"/>
      <c r="C6" s="45"/>
      <c r="D6" s="45"/>
      <c r="E6" s="45"/>
      <c r="F6" s="45"/>
    </row>
    <row r="7" spans="1:8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</row>
    <row r="8" spans="1:8" ht="15.75" x14ac:dyDescent="0.25">
      <c r="A8" s="7">
        <v>1</v>
      </c>
      <c r="B8" s="8" t="s">
        <v>30</v>
      </c>
      <c r="C8" s="9" t="s">
        <v>31</v>
      </c>
      <c r="D8" s="18" t="s">
        <v>32</v>
      </c>
      <c r="E8" s="11">
        <v>90000</v>
      </c>
      <c r="F8" s="11">
        <v>90000</v>
      </c>
    </row>
    <row r="9" spans="1:8" ht="15.75" x14ac:dyDescent="0.25">
      <c r="A9" s="7">
        <v>2</v>
      </c>
      <c r="B9" s="8" t="s">
        <v>224</v>
      </c>
      <c r="C9" s="9" t="s">
        <v>228</v>
      </c>
      <c r="D9" s="18"/>
      <c r="E9" s="11">
        <v>90000</v>
      </c>
      <c r="F9" s="11" t="s">
        <v>229</v>
      </c>
    </row>
    <row r="10" spans="1:8" ht="15.75" x14ac:dyDescent="0.25">
      <c r="A10" s="7">
        <v>3</v>
      </c>
      <c r="B10" s="13" t="s">
        <v>39</v>
      </c>
      <c r="C10" s="9" t="s">
        <v>33</v>
      </c>
      <c r="D10" s="19" t="s">
        <v>34</v>
      </c>
      <c r="E10" s="20">
        <v>120000</v>
      </c>
      <c r="F10" s="11">
        <v>828000</v>
      </c>
    </row>
    <row r="11" spans="1:8" ht="15.75" x14ac:dyDescent="0.25">
      <c r="A11" s="7">
        <v>4</v>
      </c>
      <c r="B11" s="13" t="s">
        <v>46</v>
      </c>
      <c r="C11" s="9" t="s">
        <v>45</v>
      </c>
      <c r="D11" s="19" t="s">
        <v>47</v>
      </c>
      <c r="E11" s="20">
        <v>120000</v>
      </c>
      <c r="F11" s="11"/>
    </row>
    <row r="12" spans="1:8" ht="15.75" x14ac:dyDescent="0.25">
      <c r="A12" s="7">
        <v>5</v>
      </c>
      <c r="B12" s="10" t="s">
        <v>36</v>
      </c>
      <c r="C12" s="9" t="s">
        <v>35</v>
      </c>
      <c r="D12" s="19" t="s">
        <v>37</v>
      </c>
      <c r="E12" s="11">
        <v>90000</v>
      </c>
      <c r="F12" s="11">
        <v>162000</v>
      </c>
    </row>
    <row r="13" spans="1:8" ht="15.75" x14ac:dyDescent="0.25">
      <c r="A13" s="7">
        <v>6</v>
      </c>
      <c r="B13" s="13" t="s">
        <v>40</v>
      </c>
      <c r="C13" s="9" t="s">
        <v>38</v>
      </c>
      <c r="D13" s="19" t="s">
        <v>41</v>
      </c>
      <c r="E13" s="20">
        <v>120000</v>
      </c>
      <c r="F13" s="11"/>
      <c r="H13" s="1"/>
    </row>
    <row r="14" spans="1:8" ht="18.75" x14ac:dyDescent="0.25">
      <c r="A14" s="46" t="s">
        <v>13</v>
      </c>
      <c r="B14" s="47"/>
      <c r="C14" s="47"/>
      <c r="D14" s="48"/>
      <c r="E14" s="14">
        <f>SUM(E8:E13)</f>
        <v>630000</v>
      </c>
      <c r="F14" s="14">
        <f>SUM(F8:F13)</f>
        <v>1080000</v>
      </c>
    </row>
  </sheetData>
  <mergeCells count="5">
    <mergeCell ref="C3:D3"/>
    <mergeCell ref="A4:F4"/>
    <mergeCell ref="A5:F5"/>
    <mergeCell ref="A6:F6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="178" zoomScaleNormal="178" workbookViewId="0">
      <selection activeCell="J18" sqref="J18:J19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215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211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11">
        <v>90000</v>
      </c>
      <c r="J9" s="11">
        <f t="shared" ref="J9:J16" si="0">SUM(H9:I9)</f>
        <v>180000</v>
      </c>
      <c r="K9" s="12" t="s">
        <v>233</v>
      </c>
      <c r="L9" s="21" t="s">
        <v>216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151000</v>
      </c>
      <c r="G10" s="11">
        <v>81000</v>
      </c>
      <c r="H10" s="11">
        <v>90000</v>
      </c>
      <c r="I10" s="11"/>
      <c r="J10" s="11">
        <f t="shared" si="0"/>
        <v>90000</v>
      </c>
      <c r="K10" s="12" t="s">
        <v>233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/>
      <c r="G11" s="11"/>
      <c r="H11" s="11">
        <v>90000</v>
      </c>
      <c r="I11" s="11"/>
      <c r="J11" s="11">
        <f t="shared" si="0"/>
        <v>90000</v>
      </c>
      <c r="K11" s="12" t="s">
        <v>234</v>
      </c>
      <c r="L11" s="21" t="s">
        <v>44</v>
      </c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828000</v>
      </c>
      <c r="G12" s="31">
        <v>108000</v>
      </c>
      <c r="H12" s="20"/>
      <c r="I12" s="11"/>
      <c r="J12" s="11">
        <f t="shared" si="0"/>
        <v>0</v>
      </c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217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235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162000</v>
      </c>
      <c r="G15" s="22">
        <v>82000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218</v>
      </c>
      <c r="L16" s="21" t="s">
        <v>44</v>
      </c>
      <c r="N16" s="1"/>
    </row>
    <row r="17" spans="1:12" ht="18.75" x14ac:dyDescent="0.25">
      <c r="A17" s="46" t="s">
        <v>13</v>
      </c>
      <c r="B17" s="47"/>
      <c r="C17" s="47"/>
      <c r="D17" s="48"/>
      <c r="E17" s="14">
        <f>SUM(E8:E16)</f>
        <v>890000</v>
      </c>
      <c r="F17" s="14">
        <f t="shared" ref="F17:J17" si="1">SUM(F8:F16)</f>
        <v>1231000</v>
      </c>
      <c r="G17" s="29">
        <f t="shared" si="1"/>
        <v>271000</v>
      </c>
      <c r="H17" s="29">
        <f t="shared" si="1"/>
        <v>680000</v>
      </c>
      <c r="I17" s="29">
        <f t="shared" si="1"/>
        <v>90000</v>
      </c>
      <c r="J17" s="29">
        <f t="shared" si="1"/>
        <v>770000</v>
      </c>
      <c r="K17" s="12" t="s">
        <v>236</v>
      </c>
      <c r="L17" s="2" t="s">
        <v>48</v>
      </c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>
        <f>-J17*0.1</f>
        <v>-77000</v>
      </c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SUM(J17:J18)</f>
        <v>693000</v>
      </c>
    </row>
    <row r="20" spans="1:12" ht="6.75" customHeight="1" x14ac:dyDescent="0.25">
      <c r="F20" s="1"/>
    </row>
    <row r="21" spans="1:12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  <c r="J21" s="1"/>
    </row>
    <row r="22" spans="1:12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2" x14ac:dyDescent="0.25">
      <c r="A23" s="49" t="s">
        <v>68</v>
      </c>
      <c r="B23" s="49"/>
      <c r="C23" s="49"/>
      <c r="D23" s="25"/>
      <c r="E23" s="25"/>
      <c r="F23" s="30"/>
      <c r="G23" s="25"/>
      <c r="H23" s="25"/>
      <c r="I23" s="26"/>
    </row>
  </sheetData>
  <mergeCells count="10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10" zoomScale="178" zoomScaleNormal="178" workbookViewId="0">
      <selection activeCell="G23" sqref="G23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237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238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11"/>
      <c r="J9" s="11"/>
      <c r="K9" s="12"/>
      <c r="L9" s="21" t="s">
        <v>242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160000</v>
      </c>
      <c r="G10" s="11">
        <v>90000</v>
      </c>
      <c r="H10" s="11">
        <v>90000</v>
      </c>
      <c r="I10" s="11"/>
      <c r="J10" s="11">
        <f t="shared" ref="J10:J16" si="0">SUM(H10:I10)</f>
        <v>90000</v>
      </c>
      <c r="K10" s="12" t="s">
        <v>250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>
        <v>9000</v>
      </c>
      <c r="G11" s="11">
        <v>9000</v>
      </c>
      <c r="H11" s="11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39</v>
      </c>
      <c r="C12" s="9" t="s">
        <v>33</v>
      </c>
      <c r="D12" s="19" t="s">
        <v>34</v>
      </c>
      <c r="E12" s="20">
        <v>120000</v>
      </c>
      <c r="F12" s="11">
        <v>960000</v>
      </c>
      <c r="G12" s="31">
        <v>120000</v>
      </c>
      <c r="H12" s="20"/>
      <c r="I12" s="11"/>
      <c r="J12" s="11">
        <f t="shared" si="0"/>
        <v>0</v>
      </c>
      <c r="K12" s="55" t="s">
        <v>253</v>
      </c>
      <c r="L12" s="56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/>
      <c r="G13" s="11"/>
      <c r="H13" s="20">
        <v>120000</v>
      </c>
      <c r="I13" s="20"/>
      <c r="J13" s="11">
        <f t="shared" si="0"/>
        <v>120000</v>
      </c>
      <c r="K13" s="12" t="s">
        <v>239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252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261000</v>
      </c>
      <c r="G15" s="22">
        <v>91000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240</v>
      </c>
      <c r="L16" s="21" t="s">
        <v>44</v>
      </c>
      <c r="N16" s="1"/>
    </row>
    <row r="17" spans="1:12" ht="18.75" x14ac:dyDescent="0.25">
      <c r="A17" s="46" t="s">
        <v>13</v>
      </c>
      <c r="B17" s="47"/>
      <c r="C17" s="47"/>
      <c r="D17" s="48"/>
      <c r="E17" s="14">
        <f>SUM(E8:E16)</f>
        <v>890000</v>
      </c>
      <c r="F17" s="14">
        <f t="shared" ref="F17:J17" si="1">SUM(F8:F16)</f>
        <v>1390000</v>
      </c>
      <c r="G17" s="29">
        <f t="shared" si="1"/>
        <v>310000</v>
      </c>
      <c r="H17" s="29">
        <f t="shared" si="1"/>
        <v>500000</v>
      </c>
      <c r="I17" s="29">
        <f t="shared" si="1"/>
        <v>0</v>
      </c>
      <c r="J17" s="29">
        <f t="shared" si="1"/>
        <v>500000</v>
      </c>
      <c r="K17" s="12" t="s">
        <v>251</v>
      </c>
      <c r="L17" s="2" t="s">
        <v>254</v>
      </c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>
        <f>-J17*0.1</f>
        <v>-50000</v>
      </c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SUM(J17:J18)</f>
        <v>450000</v>
      </c>
    </row>
    <row r="20" spans="1:12" ht="6.75" customHeight="1" x14ac:dyDescent="0.25">
      <c r="F20" s="1"/>
    </row>
    <row r="21" spans="1:12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  <c r="J21" s="1"/>
    </row>
    <row r="22" spans="1:12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2" x14ac:dyDescent="0.25">
      <c r="A23" s="49" t="s">
        <v>68</v>
      </c>
      <c r="B23" s="49"/>
      <c r="C23" s="49"/>
      <c r="D23" s="25"/>
      <c r="E23" s="25"/>
      <c r="F23" s="30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7:D17"/>
    <mergeCell ref="A18:I18"/>
    <mergeCell ref="K12:L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zoomScale="178" zoomScaleNormal="178" workbookViewId="0">
      <selection activeCell="J12" sqref="J12:J13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2" ht="15.75" x14ac:dyDescent="0.25">
      <c r="A1" s="16" t="s">
        <v>15</v>
      </c>
      <c r="E1" s="17" t="s">
        <v>16</v>
      </c>
      <c r="G1" t="s">
        <v>82</v>
      </c>
    </row>
    <row r="2" spans="1:12" ht="15.75" x14ac:dyDescent="0.25">
      <c r="A2" s="16" t="s">
        <v>18</v>
      </c>
      <c r="E2" s="17" t="s">
        <v>19</v>
      </c>
      <c r="G2" t="s">
        <v>20</v>
      </c>
    </row>
    <row r="3" spans="1:12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25.5" customHeight="1" x14ac:dyDescent="0.35">
      <c r="A6" s="45" t="s">
        <v>241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250</v>
      </c>
      <c r="L8" s="21" t="s">
        <v>44</v>
      </c>
    </row>
    <row r="9" spans="1:12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11"/>
      <c r="J9" s="11">
        <f t="shared" ref="J9:J17" si="0">SUM(H9:I9)</f>
        <v>90000</v>
      </c>
      <c r="K9" s="12" t="s">
        <v>255</v>
      </c>
      <c r="L9" s="21" t="s">
        <v>44</v>
      </c>
    </row>
    <row r="10" spans="1:12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169000</v>
      </c>
      <c r="G10" s="11">
        <v>99000</v>
      </c>
      <c r="H10" s="11"/>
      <c r="I10" s="11"/>
      <c r="J10" s="11">
        <f t="shared" si="0"/>
        <v>0</v>
      </c>
      <c r="K10" s="12"/>
      <c r="L10" s="21"/>
    </row>
    <row r="11" spans="1:12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>
        <v>108000</v>
      </c>
      <c r="G11" s="11">
        <v>18000</v>
      </c>
      <c r="H11" s="11"/>
      <c r="I11" s="11"/>
      <c r="J11" s="11">
        <f t="shared" si="0"/>
        <v>0</v>
      </c>
      <c r="K11" s="12"/>
      <c r="L11" s="21"/>
    </row>
    <row r="12" spans="1:12" ht="15.75" x14ac:dyDescent="0.25">
      <c r="A12" s="7">
        <v>5</v>
      </c>
      <c r="B12" s="10" t="s">
        <v>248</v>
      </c>
      <c r="C12" s="9" t="s">
        <v>33</v>
      </c>
      <c r="D12" s="19" t="s">
        <v>249</v>
      </c>
      <c r="E12" s="20">
        <v>120000</v>
      </c>
      <c r="F12" s="11"/>
      <c r="G12" s="31"/>
      <c r="H12" s="20">
        <v>120000</v>
      </c>
      <c r="I12" s="11">
        <v>120000</v>
      </c>
      <c r="J12" s="11">
        <f t="shared" si="0"/>
        <v>240000</v>
      </c>
      <c r="K12" s="12" t="s">
        <v>246</v>
      </c>
      <c r="L12" s="21" t="s">
        <v>247</v>
      </c>
    </row>
    <row r="13" spans="1:12" ht="15.75" x14ac:dyDescent="0.25">
      <c r="A13" s="7"/>
      <c r="B13" s="13" t="s">
        <v>39</v>
      </c>
      <c r="C13" s="9" t="s">
        <v>33</v>
      </c>
      <c r="D13" s="19" t="s">
        <v>34</v>
      </c>
      <c r="E13" s="20"/>
      <c r="F13" s="11">
        <v>1092000</v>
      </c>
      <c r="G13" s="31">
        <v>132000</v>
      </c>
      <c r="H13" s="20">
        <v>120000</v>
      </c>
      <c r="I13" s="11">
        <v>120000</v>
      </c>
      <c r="J13" s="11">
        <f t="shared" si="0"/>
        <v>240000</v>
      </c>
      <c r="K13" s="12" t="s">
        <v>258</v>
      </c>
      <c r="L13" s="35" t="s">
        <v>259</v>
      </c>
    </row>
    <row r="14" spans="1:12" ht="15.75" x14ac:dyDescent="0.25">
      <c r="A14" s="7">
        <v>6</v>
      </c>
      <c r="B14" s="13" t="s">
        <v>46</v>
      </c>
      <c r="C14" s="9" t="s">
        <v>45</v>
      </c>
      <c r="D14" s="19" t="s">
        <v>47</v>
      </c>
      <c r="E14" s="20">
        <v>120000</v>
      </c>
      <c r="F14" s="11">
        <v>12000</v>
      </c>
      <c r="G14" s="11">
        <v>12000</v>
      </c>
      <c r="H14" s="20">
        <v>120000</v>
      </c>
      <c r="I14" s="20"/>
      <c r="J14" s="11">
        <f t="shared" si="0"/>
        <v>120000</v>
      </c>
      <c r="K14" s="12" t="s">
        <v>256</v>
      </c>
      <c r="L14" s="21" t="s">
        <v>44</v>
      </c>
    </row>
    <row r="15" spans="1:12" ht="15.75" x14ac:dyDescent="0.25">
      <c r="A15" s="7">
        <v>7</v>
      </c>
      <c r="B15" s="13" t="s">
        <v>60</v>
      </c>
      <c r="C15" s="9" t="s">
        <v>61</v>
      </c>
      <c r="D15" s="19" t="s">
        <v>62</v>
      </c>
      <c r="E15" s="20">
        <v>80000</v>
      </c>
      <c r="F15" s="11"/>
      <c r="G15" s="11"/>
      <c r="H15" s="20">
        <v>80000</v>
      </c>
      <c r="I15" s="20"/>
      <c r="J15" s="11">
        <f t="shared" si="0"/>
        <v>80000</v>
      </c>
      <c r="K15" s="12" t="s">
        <v>262</v>
      </c>
      <c r="L15" s="21" t="s">
        <v>44</v>
      </c>
    </row>
    <row r="16" spans="1:12" ht="15.75" x14ac:dyDescent="0.25">
      <c r="A16" s="7">
        <v>8</v>
      </c>
      <c r="B16" s="10" t="s">
        <v>36</v>
      </c>
      <c r="C16" s="9" t="s">
        <v>35</v>
      </c>
      <c r="D16" s="19" t="s">
        <v>37</v>
      </c>
      <c r="E16" s="11">
        <v>90000</v>
      </c>
      <c r="F16" s="11">
        <v>360000</v>
      </c>
      <c r="G16" s="34">
        <v>100000</v>
      </c>
      <c r="H16" s="11">
        <v>90000</v>
      </c>
      <c r="I16" s="11"/>
      <c r="J16" s="11">
        <f t="shared" si="0"/>
        <v>90000</v>
      </c>
      <c r="K16" s="12" t="s">
        <v>261</v>
      </c>
      <c r="L16" s="21" t="s">
        <v>44</v>
      </c>
    </row>
    <row r="17" spans="1:14" ht="15.75" x14ac:dyDescent="0.25">
      <c r="A17" s="7">
        <v>9</v>
      </c>
      <c r="B17" s="13" t="s">
        <v>40</v>
      </c>
      <c r="C17" s="9" t="s">
        <v>38</v>
      </c>
      <c r="D17" s="19" t="s">
        <v>41</v>
      </c>
      <c r="E17" s="20">
        <v>120000</v>
      </c>
      <c r="F17" s="11"/>
      <c r="G17" s="11"/>
      <c r="H17" s="20">
        <v>120000</v>
      </c>
      <c r="I17" s="11"/>
      <c r="J17" s="11">
        <f t="shared" si="0"/>
        <v>120000</v>
      </c>
      <c r="K17" s="12" t="s">
        <v>257</v>
      </c>
      <c r="L17" s="21" t="s">
        <v>44</v>
      </c>
      <c r="N17" s="1"/>
    </row>
    <row r="18" spans="1:14" ht="18.75" x14ac:dyDescent="0.25">
      <c r="A18" s="46" t="s">
        <v>13</v>
      </c>
      <c r="B18" s="47"/>
      <c r="C18" s="47"/>
      <c r="D18" s="48"/>
      <c r="E18" s="14"/>
      <c r="F18" s="14">
        <f t="shared" ref="F18:I18" si="1">SUM(F8:F17)</f>
        <v>1741000</v>
      </c>
      <c r="G18" s="29">
        <f t="shared" si="1"/>
        <v>361000</v>
      </c>
      <c r="H18" s="29">
        <f t="shared" si="1"/>
        <v>830000</v>
      </c>
      <c r="I18" s="29">
        <f t="shared" si="1"/>
        <v>240000</v>
      </c>
      <c r="J18" s="29">
        <f>SUM(J8:J17)</f>
        <v>1070000</v>
      </c>
      <c r="K18" s="12" t="s">
        <v>263</v>
      </c>
      <c r="L18" s="2" t="s">
        <v>48</v>
      </c>
    </row>
    <row r="19" spans="1:14" ht="14.25" customHeight="1" x14ac:dyDescent="0.25">
      <c r="A19" s="52" t="s">
        <v>14</v>
      </c>
      <c r="B19" s="53"/>
      <c r="C19" s="53"/>
      <c r="D19" s="53"/>
      <c r="E19" s="53"/>
      <c r="F19" s="53"/>
      <c r="G19" s="53"/>
      <c r="H19" s="53"/>
      <c r="I19" s="54"/>
      <c r="J19" s="11">
        <f>-J18*0.1</f>
        <v>-107000</v>
      </c>
    </row>
    <row r="20" spans="1:14" ht="15.75" x14ac:dyDescent="0.25">
      <c r="A20" s="37" t="s">
        <v>43</v>
      </c>
      <c r="B20" s="38"/>
      <c r="C20" s="38"/>
      <c r="D20" s="38"/>
      <c r="E20" s="38"/>
      <c r="F20" s="38"/>
      <c r="G20" s="38"/>
      <c r="H20" s="38"/>
      <c r="I20" s="39"/>
      <c r="J20" s="11">
        <f>SUM(J18:J19)</f>
        <v>963000</v>
      </c>
    </row>
    <row r="21" spans="1:14" ht="15.75" x14ac:dyDescent="0.25">
      <c r="A21" s="58" t="s">
        <v>275</v>
      </c>
      <c r="B21" s="58"/>
      <c r="C21" s="58"/>
      <c r="D21" s="58"/>
      <c r="E21" s="58"/>
      <c r="F21" s="58"/>
      <c r="G21" s="58"/>
      <c r="H21" s="58"/>
      <c r="I21" s="58"/>
      <c r="J21" s="11">
        <v>-240000</v>
      </c>
    </row>
    <row r="22" spans="1:14" ht="15.75" x14ac:dyDescent="0.25">
      <c r="A22" s="58" t="s">
        <v>274</v>
      </c>
      <c r="B22" s="58"/>
      <c r="C22" s="58"/>
      <c r="D22" s="58"/>
      <c r="E22" s="58"/>
      <c r="F22" s="58"/>
      <c r="G22" s="58"/>
      <c r="H22" s="58"/>
      <c r="I22" s="58"/>
      <c r="J22" s="11">
        <v>-240000</v>
      </c>
    </row>
    <row r="23" spans="1:14" ht="15.75" x14ac:dyDescent="0.25">
      <c r="A23" s="58" t="s">
        <v>260</v>
      </c>
      <c r="B23" s="58"/>
      <c r="C23" s="58"/>
      <c r="D23" s="58"/>
      <c r="E23" s="58"/>
      <c r="F23" s="58"/>
      <c r="G23" s="58"/>
      <c r="H23" s="58"/>
      <c r="I23" s="58"/>
      <c r="J23" s="11">
        <f>SUM(J20:J22)</f>
        <v>483000</v>
      </c>
    </row>
    <row r="24" spans="1:14" ht="6.75" customHeight="1" x14ac:dyDescent="0.25">
      <c r="F24" s="1"/>
    </row>
    <row r="25" spans="1:14" x14ac:dyDescent="0.25">
      <c r="A25" s="49" t="s">
        <v>66</v>
      </c>
      <c r="B25" s="49"/>
      <c r="C25" s="49"/>
      <c r="D25" s="49"/>
      <c r="E25" s="49"/>
      <c r="F25" s="49"/>
      <c r="G25" s="49"/>
      <c r="H25" s="49"/>
      <c r="I25" s="24"/>
      <c r="J25" s="1"/>
    </row>
    <row r="26" spans="1:14" x14ac:dyDescent="0.25">
      <c r="A26" s="49" t="s">
        <v>67</v>
      </c>
      <c r="B26" s="49"/>
      <c r="C26" s="49"/>
      <c r="D26" s="49"/>
      <c r="E26" s="49"/>
      <c r="F26" s="49"/>
      <c r="G26" s="49"/>
      <c r="H26" s="49"/>
      <c r="I26" s="49"/>
      <c r="J26" s="1"/>
    </row>
    <row r="27" spans="1:14" x14ac:dyDescent="0.25">
      <c r="A27" s="49" t="s">
        <v>68</v>
      </c>
      <c r="B27" s="49"/>
      <c r="C27" s="49"/>
      <c r="D27" s="25"/>
      <c r="E27" s="25"/>
      <c r="F27" s="30"/>
      <c r="G27" s="25"/>
      <c r="H27" s="30"/>
      <c r="I27" s="26"/>
    </row>
    <row r="28" spans="1:14" ht="15.75" x14ac:dyDescent="0.25">
      <c r="A28" s="7">
        <v>5</v>
      </c>
      <c r="B28" s="13" t="s">
        <v>39</v>
      </c>
      <c r="C28" s="9" t="s">
        <v>33</v>
      </c>
      <c r="D28" s="19" t="s">
        <v>34</v>
      </c>
      <c r="E28" s="20">
        <v>120000</v>
      </c>
      <c r="F28" s="11">
        <v>1092000</v>
      </c>
      <c r="G28" s="31">
        <v>132000</v>
      </c>
      <c r="H28" s="57" t="s">
        <v>243</v>
      </c>
      <c r="I28" s="40"/>
      <c r="J28" s="40"/>
      <c r="K28" s="40"/>
      <c r="L28" s="40"/>
    </row>
    <row r="29" spans="1:14" x14ac:dyDescent="0.25">
      <c r="A29" s="40" t="s">
        <v>244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4" x14ac:dyDescent="0.25">
      <c r="A30" s="40" t="s">
        <v>245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4" x14ac:dyDescent="0.25">
      <c r="F31" s="1"/>
    </row>
  </sheetData>
  <mergeCells count="16">
    <mergeCell ref="A19:I19"/>
    <mergeCell ref="C3:D3"/>
    <mergeCell ref="A4:L4"/>
    <mergeCell ref="A5:L5"/>
    <mergeCell ref="A6:L6"/>
    <mergeCell ref="A18:D18"/>
    <mergeCell ref="A30:K30"/>
    <mergeCell ref="A20:I20"/>
    <mergeCell ref="A25:H25"/>
    <mergeCell ref="A26:I26"/>
    <mergeCell ref="A27:C27"/>
    <mergeCell ref="H28:L28"/>
    <mergeCell ref="A29:K29"/>
    <mergeCell ref="A21:I21"/>
    <mergeCell ref="A23:I23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4" zoomScale="178" zoomScaleNormal="178" workbookViewId="0">
      <selection activeCell="K20" sqref="K20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/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264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263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11"/>
      <c r="J9" s="11">
        <f t="shared" ref="J9:J16" si="0">SUM(H9:I9)</f>
        <v>90000</v>
      </c>
      <c r="K9" s="12" t="s">
        <v>278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268000</v>
      </c>
      <c r="G10" s="36">
        <v>108000</v>
      </c>
      <c r="H10" s="11">
        <v>90000</v>
      </c>
      <c r="I10" s="11"/>
      <c r="J10" s="11">
        <f t="shared" si="0"/>
        <v>90000</v>
      </c>
      <c r="K10" s="12" t="s">
        <v>279</v>
      </c>
      <c r="L10" s="21" t="s">
        <v>44</v>
      </c>
    </row>
    <row r="11" spans="1:14" ht="15.75" x14ac:dyDescent="0.25">
      <c r="A11" s="7">
        <v>4</v>
      </c>
      <c r="B11" s="23" t="s">
        <v>177</v>
      </c>
      <c r="C11" s="9" t="s">
        <v>176</v>
      </c>
      <c r="D11" s="19" t="s">
        <v>178</v>
      </c>
      <c r="E11" s="11">
        <v>90000</v>
      </c>
      <c r="F11" s="11">
        <v>207000</v>
      </c>
      <c r="G11" s="11">
        <v>27000</v>
      </c>
      <c r="H11" s="59" t="s">
        <v>265</v>
      </c>
      <c r="I11" s="60"/>
      <c r="J11" s="60"/>
      <c r="K11" s="60"/>
      <c r="L11" s="61"/>
    </row>
    <row r="12" spans="1:14" ht="15.75" x14ac:dyDescent="0.25">
      <c r="A12" s="7">
        <v>5</v>
      </c>
      <c r="B12" s="10" t="s">
        <v>248</v>
      </c>
      <c r="C12" s="9" t="s">
        <v>33</v>
      </c>
      <c r="D12" s="19" t="s">
        <v>249</v>
      </c>
      <c r="E12" s="20">
        <v>120000</v>
      </c>
      <c r="F12" s="11"/>
      <c r="G12" s="31"/>
      <c r="H12" s="20"/>
      <c r="I12" s="11"/>
      <c r="J12" s="11"/>
      <c r="K12" s="12" t="s">
        <v>246</v>
      </c>
      <c r="L12" s="21" t="s">
        <v>247</v>
      </c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>
        <v>12000</v>
      </c>
      <c r="G13" s="11">
        <v>12000</v>
      </c>
      <c r="H13" s="20">
        <v>120000</v>
      </c>
      <c r="I13" s="20"/>
      <c r="J13" s="11">
        <f t="shared" si="0"/>
        <v>120000</v>
      </c>
      <c r="K13" s="12" t="s">
        <v>279</v>
      </c>
      <c r="L13" s="21" t="s">
        <v>44</v>
      </c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>
        <v>80000</v>
      </c>
      <c r="I14" s="20"/>
      <c r="J14" s="11">
        <f t="shared" si="0"/>
        <v>80000</v>
      </c>
      <c r="K14" s="12" t="s">
        <v>283</v>
      </c>
      <c r="L14" s="21" t="s">
        <v>44</v>
      </c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360000</v>
      </c>
      <c r="G15" s="34">
        <v>100000</v>
      </c>
      <c r="H15" s="11"/>
      <c r="I15" s="11"/>
      <c r="J15" s="11">
        <f t="shared" si="0"/>
        <v>0</v>
      </c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>
        <v>120000</v>
      </c>
      <c r="I16" s="11"/>
      <c r="J16" s="11">
        <f t="shared" si="0"/>
        <v>120000</v>
      </c>
      <c r="K16" s="12" t="s">
        <v>280</v>
      </c>
      <c r="L16" s="21" t="s">
        <v>44</v>
      </c>
      <c r="N16" s="1"/>
    </row>
    <row r="17" spans="1:12" ht="18.75" x14ac:dyDescent="0.25">
      <c r="A17" s="46" t="s">
        <v>13</v>
      </c>
      <c r="B17" s="47"/>
      <c r="C17" s="47"/>
      <c r="D17" s="48"/>
      <c r="E17" s="14">
        <f t="shared" ref="E17:J17" si="1">SUM(E8:E16)</f>
        <v>890000</v>
      </c>
      <c r="F17" s="14">
        <f t="shared" si="1"/>
        <v>847000</v>
      </c>
      <c r="G17" s="29">
        <f t="shared" si="1"/>
        <v>247000</v>
      </c>
      <c r="H17" s="29">
        <f t="shared" si="1"/>
        <v>590000</v>
      </c>
      <c r="I17" s="29">
        <f t="shared" si="1"/>
        <v>0</v>
      </c>
      <c r="J17" s="29">
        <f t="shared" si="1"/>
        <v>590000</v>
      </c>
      <c r="K17" s="12" t="s">
        <v>281</v>
      </c>
      <c r="L17" s="2"/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>
        <f>-J17*0.1</f>
        <v>-59000</v>
      </c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>
        <f>SUM(J17:J18)</f>
        <v>531000</v>
      </c>
    </row>
    <row r="20" spans="1:12" ht="6.75" customHeight="1" x14ac:dyDescent="0.25">
      <c r="F20" s="1"/>
    </row>
    <row r="21" spans="1:12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  <c r="J21" s="1"/>
    </row>
    <row r="22" spans="1:12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2" x14ac:dyDescent="0.25">
      <c r="A23" s="49" t="s">
        <v>68</v>
      </c>
      <c r="B23" s="49"/>
      <c r="C23" s="49"/>
      <c r="D23" s="25"/>
      <c r="E23" s="25"/>
      <c r="F23" s="30"/>
      <c r="G23" s="25"/>
      <c r="H23" s="30"/>
      <c r="I23" s="26"/>
    </row>
    <row r="24" spans="1:12" x14ac:dyDescent="0.25">
      <c r="F24" s="1"/>
    </row>
    <row r="25" spans="1:12" ht="15.75" x14ac:dyDescent="0.25">
      <c r="A25" s="7">
        <v>4</v>
      </c>
      <c r="B25" s="23" t="s">
        <v>177</v>
      </c>
      <c r="C25" s="9" t="s">
        <v>176</v>
      </c>
      <c r="D25" s="19" t="s">
        <v>178</v>
      </c>
      <c r="E25" s="11">
        <v>90000</v>
      </c>
      <c r="F25" s="11">
        <v>207000</v>
      </c>
      <c r="G25" s="11">
        <v>27000</v>
      </c>
      <c r="H25" s="59" t="s">
        <v>265</v>
      </c>
      <c r="I25" s="60"/>
      <c r="J25" s="60"/>
      <c r="K25" s="60"/>
      <c r="L25" s="61"/>
    </row>
    <row r="26" spans="1:12" x14ac:dyDescent="0.25">
      <c r="A26" s="62" t="s">
        <v>266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</row>
    <row r="28" spans="1:12" ht="15.75" x14ac:dyDescent="0.25">
      <c r="A28" s="7"/>
      <c r="B28" s="10" t="s">
        <v>267</v>
      </c>
      <c r="C28" s="9" t="s">
        <v>176</v>
      </c>
      <c r="D28" s="19" t="s">
        <v>268</v>
      </c>
      <c r="E28" s="63" t="s">
        <v>272</v>
      </c>
      <c r="F28" s="64"/>
      <c r="G28" s="64"/>
      <c r="H28" s="64"/>
      <c r="I28" s="64"/>
      <c r="J28" s="64"/>
      <c r="K28" s="64"/>
      <c r="L28" s="65"/>
    </row>
    <row r="29" spans="1:12" x14ac:dyDescent="0.25">
      <c r="A29" s="62" t="s">
        <v>273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</row>
  </sheetData>
  <mergeCells count="15">
    <mergeCell ref="A29:L29"/>
    <mergeCell ref="H25:L25"/>
    <mergeCell ref="A26:L26"/>
    <mergeCell ref="E28:L28"/>
    <mergeCell ref="A19:I19"/>
    <mergeCell ref="A21:H21"/>
    <mergeCell ref="A22:I22"/>
    <mergeCell ref="A23:C23"/>
    <mergeCell ref="A18:I18"/>
    <mergeCell ref="C3:D3"/>
    <mergeCell ref="A4:L4"/>
    <mergeCell ref="A5:L5"/>
    <mergeCell ref="A6:L6"/>
    <mergeCell ref="A17:D17"/>
    <mergeCell ref="H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zoomScale="178" zoomScaleNormal="178" workbookViewId="0">
      <selection activeCell="G16" sqref="G16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  <c r="J3" s="1">
        <f>F15+99000</f>
        <v>558000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276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s="19" t="s">
        <v>197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277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11"/>
      <c r="J9" s="11"/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268000</v>
      </c>
      <c r="G10" s="36">
        <v>108000</v>
      </c>
      <c r="H10" s="11"/>
      <c r="I10" s="11"/>
      <c r="J10" s="11"/>
      <c r="K10" s="12"/>
      <c r="L10" s="21"/>
    </row>
    <row r="11" spans="1:14" ht="15.75" x14ac:dyDescent="0.25">
      <c r="A11" s="7">
        <v>4</v>
      </c>
      <c r="B11" s="10" t="s">
        <v>267</v>
      </c>
      <c r="C11" s="9" t="s">
        <v>176</v>
      </c>
      <c r="D11" s="19" t="s">
        <v>268</v>
      </c>
      <c r="E11" s="20">
        <v>130000</v>
      </c>
      <c r="F11" s="11"/>
      <c r="G11" s="11"/>
      <c r="H11" s="20">
        <v>130000</v>
      </c>
      <c r="I11" s="11">
        <v>130000</v>
      </c>
      <c r="J11" s="11">
        <f t="shared" ref="J11" si="0">SUM(H11:I11)</f>
        <v>260000</v>
      </c>
      <c r="K11" s="12" t="s">
        <v>269</v>
      </c>
      <c r="L11" s="21" t="s">
        <v>270</v>
      </c>
    </row>
    <row r="12" spans="1:14" ht="15.75" x14ac:dyDescent="0.25">
      <c r="A12" s="7">
        <v>5</v>
      </c>
      <c r="B12" s="10" t="s">
        <v>248</v>
      </c>
      <c r="C12" s="9" t="s">
        <v>33</v>
      </c>
      <c r="D12" s="19" t="s">
        <v>249</v>
      </c>
      <c r="E12" s="20">
        <v>120000</v>
      </c>
      <c r="F12" s="11"/>
      <c r="G12" s="31"/>
      <c r="H12" s="20"/>
      <c r="I12" s="11"/>
      <c r="J12" s="11"/>
      <c r="K12" s="12"/>
      <c r="L12" s="21"/>
    </row>
    <row r="13" spans="1:14" ht="15.75" x14ac:dyDescent="0.25">
      <c r="A13" s="7">
        <v>6</v>
      </c>
      <c r="B13" s="13" t="s">
        <v>46</v>
      </c>
      <c r="C13" s="9" t="s">
        <v>45</v>
      </c>
      <c r="D13" s="19" t="s">
        <v>47</v>
      </c>
      <c r="E13" s="20">
        <v>120000</v>
      </c>
      <c r="F13" s="11">
        <v>12000</v>
      </c>
      <c r="G13" s="11">
        <v>12000</v>
      </c>
      <c r="H13" s="20"/>
      <c r="I13" s="20"/>
      <c r="J13" s="11"/>
      <c r="K13" s="12"/>
      <c r="L13" s="21"/>
    </row>
    <row r="14" spans="1:14" ht="15.75" x14ac:dyDescent="0.25">
      <c r="A14" s="7">
        <v>7</v>
      </c>
      <c r="B14" s="13" t="s">
        <v>60</v>
      </c>
      <c r="C14" s="9" t="s">
        <v>61</v>
      </c>
      <c r="D14" s="19" t="s">
        <v>62</v>
      </c>
      <c r="E14" s="20">
        <v>80000</v>
      </c>
      <c r="F14" s="11"/>
      <c r="G14" s="11"/>
      <c r="H14" s="20"/>
      <c r="I14" s="20"/>
      <c r="J14" s="11"/>
      <c r="K14" s="12"/>
      <c r="L14" s="21"/>
    </row>
    <row r="15" spans="1:14" ht="15.75" x14ac:dyDescent="0.25">
      <c r="A15" s="7">
        <v>8</v>
      </c>
      <c r="B15" s="10" t="s">
        <v>36</v>
      </c>
      <c r="C15" s="9" t="s">
        <v>35</v>
      </c>
      <c r="D15" s="19" t="s">
        <v>37</v>
      </c>
      <c r="E15" s="11">
        <v>90000</v>
      </c>
      <c r="F15" s="11">
        <v>459000</v>
      </c>
      <c r="G15" s="34">
        <v>109000</v>
      </c>
      <c r="H15" s="11"/>
      <c r="I15" s="11"/>
      <c r="J15" s="11"/>
      <c r="K15" s="12"/>
      <c r="L15" s="21"/>
    </row>
    <row r="16" spans="1:14" ht="15.75" x14ac:dyDescent="0.25">
      <c r="A16" s="7">
        <v>9</v>
      </c>
      <c r="B16" s="13" t="s">
        <v>40</v>
      </c>
      <c r="C16" s="9" t="s">
        <v>38</v>
      </c>
      <c r="D16" s="19" t="s">
        <v>41</v>
      </c>
      <c r="E16" s="20">
        <v>120000</v>
      </c>
      <c r="F16" s="11"/>
      <c r="G16" s="11"/>
      <c r="H16" s="20"/>
      <c r="I16" s="11"/>
      <c r="J16" s="11"/>
      <c r="K16" s="12"/>
      <c r="L16" s="21"/>
      <c r="N16" s="1"/>
    </row>
    <row r="17" spans="1:12" ht="18.75" x14ac:dyDescent="0.25">
      <c r="A17" s="46" t="s">
        <v>13</v>
      </c>
      <c r="B17" s="47"/>
      <c r="C17" s="47"/>
      <c r="D17" s="48"/>
      <c r="E17" s="14">
        <f t="shared" ref="E17:G17" si="1">SUM(E8:E16)</f>
        <v>930000</v>
      </c>
      <c r="F17" s="14">
        <f t="shared" si="1"/>
        <v>739000</v>
      </c>
      <c r="G17" s="29">
        <f t="shared" si="1"/>
        <v>229000</v>
      </c>
      <c r="H17" s="29"/>
      <c r="I17" s="29"/>
      <c r="J17" s="29"/>
      <c r="K17" s="12"/>
      <c r="L17" s="2"/>
    </row>
    <row r="18" spans="1:12" ht="14.25" customHeight="1" x14ac:dyDescent="0.25">
      <c r="A18" s="52" t="s">
        <v>14</v>
      </c>
      <c r="B18" s="53"/>
      <c r="C18" s="53"/>
      <c r="D18" s="53"/>
      <c r="E18" s="53"/>
      <c r="F18" s="53"/>
      <c r="G18" s="53"/>
      <c r="H18" s="53"/>
      <c r="I18" s="54"/>
      <c r="J18" s="11"/>
    </row>
    <row r="19" spans="1:12" ht="15.75" x14ac:dyDescent="0.25">
      <c r="A19" s="37" t="s">
        <v>43</v>
      </c>
      <c r="B19" s="38"/>
      <c r="C19" s="38"/>
      <c r="D19" s="38"/>
      <c r="E19" s="38"/>
      <c r="F19" s="38"/>
      <c r="G19" s="38"/>
      <c r="H19" s="38"/>
      <c r="I19" s="39"/>
      <c r="J19" s="11"/>
    </row>
    <row r="20" spans="1:12" ht="15.75" x14ac:dyDescent="0.25">
      <c r="A20" s="58" t="s">
        <v>271</v>
      </c>
      <c r="B20" s="58"/>
      <c r="C20" s="58"/>
      <c r="D20" s="58"/>
      <c r="E20" s="58"/>
      <c r="F20" s="58"/>
      <c r="G20" s="58"/>
      <c r="H20" s="58"/>
      <c r="I20" s="58"/>
      <c r="J20" s="11">
        <v>-260000</v>
      </c>
    </row>
    <row r="21" spans="1:12" ht="15.75" x14ac:dyDescent="0.25">
      <c r="A21" s="58" t="s">
        <v>282</v>
      </c>
      <c r="B21" s="58"/>
      <c r="C21" s="58"/>
      <c r="D21" s="58"/>
      <c r="E21" s="58"/>
      <c r="F21" s="58"/>
      <c r="G21" s="58"/>
      <c r="H21" s="58"/>
      <c r="I21" s="58"/>
      <c r="J21" s="11"/>
    </row>
    <row r="22" spans="1:12" ht="6.75" customHeight="1" x14ac:dyDescent="0.25">
      <c r="F22" s="1"/>
    </row>
    <row r="23" spans="1:12" x14ac:dyDescent="0.25">
      <c r="A23" s="49" t="s">
        <v>66</v>
      </c>
      <c r="B23" s="49"/>
      <c r="C23" s="49"/>
      <c r="D23" s="49"/>
      <c r="E23" s="49"/>
      <c r="F23" s="49"/>
      <c r="G23" s="49"/>
      <c r="H23" s="49"/>
      <c r="I23" s="24"/>
      <c r="J23" s="1"/>
    </row>
    <row r="24" spans="1:12" x14ac:dyDescent="0.25">
      <c r="A24" s="49" t="s">
        <v>67</v>
      </c>
      <c r="B24" s="49"/>
      <c r="C24" s="49"/>
      <c r="D24" s="49"/>
      <c r="E24" s="49"/>
      <c r="F24" s="49"/>
      <c r="G24" s="49"/>
      <c r="H24" s="49"/>
      <c r="I24" s="49"/>
      <c r="J24" s="1"/>
    </row>
    <row r="25" spans="1:12" x14ac:dyDescent="0.25">
      <c r="A25" s="49" t="s">
        <v>68</v>
      </c>
      <c r="B25" s="49"/>
      <c r="C25" s="49"/>
      <c r="D25" s="25"/>
      <c r="E25" s="25"/>
      <c r="F25" s="30"/>
      <c r="G25" s="25"/>
      <c r="H25" s="30"/>
      <c r="I25" s="26"/>
    </row>
    <row r="26" spans="1:12" x14ac:dyDescent="0.25">
      <c r="F26" s="1"/>
    </row>
    <row r="27" spans="1:12" ht="15.75" x14ac:dyDescent="0.25">
      <c r="A27" s="7">
        <v>4</v>
      </c>
      <c r="B27" s="23" t="s">
        <v>177</v>
      </c>
      <c r="C27" s="9" t="s">
        <v>176</v>
      </c>
      <c r="D27" s="19" t="s">
        <v>178</v>
      </c>
      <c r="E27" s="11">
        <v>90000</v>
      </c>
      <c r="F27" s="11">
        <v>207000</v>
      </c>
      <c r="G27" s="11">
        <v>27000</v>
      </c>
      <c r="H27" s="59" t="s">
        <v>265</v>
      </c>
      <c r="I27" s="60"/>
      <c r="J27" s="60"/>
      <c r="K27" s="60"/>
      <c r="L27" s="61"/>
    </row>
    <row r="28" spans="1:12" x14ac:dyDescent="0.25">
      <c r="A28" s="62" t="s">
        <v>266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</row>
    <row r="30" spans="1:12" ht="15.75" x14ac:dyDescent="0.25">
      <c r="A30" s="7">
        <v>4</v>
      </c>
      <c r="B30" s="10" t="s">
        <v>267</v>
      </c>
      <c r="C30" s="9" t="s">
        <v>176</v>
      </c>
      <c r="D30" s="19" t="s">
        <v>268</v>
      </c>
      <c r="E30" s="63" t="s">
        <v>272</v>
      </c>
      <c r="F30" s="64"/>
      <c r="G30" s="64"/>
      <c r="H30" s="64"/>
      <c r="I30" s="64"/>
      <c r="J30" s="64"/>
      <c r="K30" s="64"/>
      <c r="L30" s="65"/>
    </row>
    <row r="31" spans="1:12" x14ac:dyDescent="0.25">
      <c r="A31" s="62" t="s">
        <v>273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</row>
  </sheetData>
  <mergeCells count="16">
    <mergeCell ref="A18:I18"/>
    <mergeCell ref="C3:D3"/>
    <mergeCell ref="A4:L4"/>
    <mergeCell ref="A5:L5"/>
    <mergeCell ref="A6:L6"/>
    <mergeCell ref="A17:D17"/>
    <mergeCell ref="H27:L27"/>
    <mergeCell ref="A28:L28"/>
    <mergeCell ref="E30:L30"/>
    <mergeCell ref="A31:L31"/>
    <mergeCell ref="A19:I19"/>
    <mergeCell ref="A20:I20"/>
    <mergeCell ref="A21:I21"/>
    <mergeCell ref="A23:H23"/>
    <mergeCell ref="A24:I24"/>
    <mergeCell ref="A25:C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30" sqref="H3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73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74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>
        <v>9000</v>
      </c>
      <c r="H9" s="11">
        <v>90000</v>
      </c>
      <c r="I9" s="20"/>
      <c r="J9" s="11">
        <f t="shared" ref="J9:J15" si="0">SUM(H9:I9)</f>
        <v>90000</v>
      </c>
      <c r="K9" s="12" t="s">
        <v>89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9000</v>
      </c>
      <c r="H10" s="11">
        <v>90000</v>
      </c>
      <c r="I10" s="11"/>
      <c r="J10" s="11">
        <f>SUM(H10:I10)</f>
        <v>90000</v>
      </c>
      <c r="K10" s="12" t="s">
        <v>83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si="0"/>
        <v>120000</v>
      </c>
      <c r="K11" s="12" t="s">
        <v>75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0"/>
        <v>120000</v>
      </c>
      <c r="K12" s="12" t="s">
        <v>75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>
        <v>8000</v>
      </c>
      <c r="H13" s="20">
        <v>80000</v>
      </c>
      <c r="I13" s="20"/>
      <c r="J13" s="11">
        <f t="shared" si="0"/>
        <v>80000</v>
      </c>
      <c r="K13" s="12" t="s">
        <v>71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9000</v>
      </c>
      <c r="H14" s="11">
        <v>90000</v>
      </c>
      <c r="I14" s="11"/>
      <c r="J14" s="11">
        <f t="shared" si="0"/>
        <v>90000</v>
      </c>
      <c r="K14" s="12" t="s">
        <v>83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76</v>
      </c>
      <c r="L15" s="9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0</v>
      </c>
      <c r="G16" s="14">
        <f t="shared" si="1"/>
        <v>35000</v>
      </c>
      <c r="H16" s="14">
        <f t="shared" si="1"/>
        <v>800000</v>
      </c>
      <c r="I16" s="14">
        <f t="shared" si="1"/>
        <v>0</v>
      </c>
      <c r="J16" s="14">
        <f t="shared" si="1"/>
        <v>800000</v>
      </c>
      <c r="K16" s="15"/>
      <c r="L16" s="2"/>
    </row>
    <row r="17" spans="1:10" ht="18.75" customHeight="1" x14ac:dyDescent="0.25">
      <c r="A17" s="50" t="s">
        <v>14</v>
      </c>
      <c r="B17" s="50"/>
      <c r="C17" s="50"/>
      <c r="D17" s="50"/>
      <c r="E17" s="50"/>
      <c r="F17" s="50"/>
      <c r="G17" s="50"/>
      <c r="H17" s="50"/>
      <c r="I17" s="37"/>
      <c r="J17" s="11">
        <f>-J16*0.1</f>
        <v>-80000</v>
      </c>
    </row>
    <row r="18" spans="1:10" ht="15.75" x14ac:dyDescent="0.25">
      <c r="A18" s="50" t="s">
        <v>43</v>
      </c>
      <c r="B18" s="50"/>
      <c r="C18" s="50"/>
      <c r="D18" s="50"/>
      <c r="E18" s="50"/>
      <c r="F18" s="50"/>
      <c r="G18" s="50"/>
      <c r="H18" s="50"/>
      <c r="I18" s="37"/>
      <c r="J18" s="11">
        <f>SUM(J16:J17)</f>
        <v>720000</v>
      </c>
    </row>
    <row r="19" spans="1:10" ht="15.75" x14ac:dyDescent="0.25">
      <c r="A19" s="50" t="s">
        <v>79</v>
      </c>
      <c r="B19" s="50"/>
      <c r="C19" s="50"/>
      <c r="D19" s="50"/>
      <c r="E19" s="50"/>
      <c r="F19" s="50"/>
      <c r="G19" s="50"/>
      <c r="H19" s="50"/>
      <c r="I19" s="37"/>
      <c r="J19" s="11">
        <v>-50000</v>
      </c>
    </row>
    <row r="20" spans="1:10" ht="15.75" x14ac:dyDescent="0.25">
      <c r="A20" s="50" t="s">
        <v>80</v>
      </c>
      <c r="B20" s="50"/>
      <c r="C20" s="50"/>
      <c r="D20" s="50"/>
      <c r="E20" s="50"/>
      <c r="F20" s="50"/>
      <c r="G20" s="50"/>
      <c r="H20" s="50"/>
      <c r="I20" s="37"/>
      <c r="J20" s="11">
        <v>-200000</v>
      </c>
    </row>
    <row r="21" spans="1:10" ht="15.75" x14ac:dyDescent="0.25">
      <c r="A21" s="51" t="s">
        <v>81</v>
      </c>
      <c r="B21" s="51"/>
      <c r="C21" s="51"/>
      <c r="D21" s="51"/>
      <c r="E21" s="51"/>
      <c r="F21" s="51"/>
      <c r="G21" s="51"/>
      <c r="H21" s="51"/>
      <c r="I21" s="51"/>
      <c r="J21" s="27">
        <f>SUM(J18:J20)</f>
        <v>470000</v>
      </c>
    </row>
    <row r="22" spans="1:10" x14ac:dyDescent="0.25">
      <c r="A22" s="49" t="s">
        <v>66</v>
      </c>
      <c r="B22" s="49"/>
      <c r="C22" s="49"/>
      <c r="D22" s="49"/>
      <c r="E22" s="49"/>
      <c r="F22" s="49"/>
      <c r="G22" s="49"/>
      <c r="H22" s="49"/>
      <c r="I22" s="24"/>
    </row>
    <row r="23" spans="1:10" x14ac:dyDescent="0.25">
      <c r="A23" s="49" t="s">
        <v>67</v>
      </c>
      <c r="B23" s="49"/>
      <c r="C23" s="49"/>
      <c r="D23" s="49"/>
      <c r="E23" s="49"/>
      <c r="F23" s="49"/>
      <c r="G23" s="49"/>
      <c r="H23" s="49"/>
      <c r="I23" s="49"/>
      <c r="J23" s="1"/>
    </row>
    <row r="24" spans="1:10" x14ac:dyDescent="0.25">
      <c r="A24" s="49" t="s">
        <v>68</v>
      </c>
      <c r="B24" s="49"/>
      <c r="C24" s="49"/>
      <c r="D24" s="25"/>
      <c r="E24" s="25"/>
      <c r="F24" s="25"/>
      <c r="G24" s="25"/>
      <c r="H24" s="25"/>
      <c r="I24" s="26"/>
    </row>
  </sheetData>
  <mergeCells count="13">
    <mergeCell ref="A18:I18"/>
    <mergeCell ref="A22:H22"/>
    <mergeCell ref="A23:I23"/>
    <mergeCell ref="A24:C24"/>
    <mergeCell ref="C3:D3"/>
    <mergeCell ref="A4:L4"/>
    <mergeCell ref="A5:L5"/>
    <mergeCell ref="A6:L6"/>
    <mergeCell ref="A16:D16"/>
    <mergeCell ref="A17:I17"/>
    <mergeCell ref="A19:I19"/>
    <mergeCell ref="A20:I20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25" sqref="M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77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84</v>
      </c>
      <c r="L8" s="21" t="s">
        <v>85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>
        <v>18000</v>
      </c>
      <c r="H9" s="11">
        <v>90000</v>
      </c>
      <c r="I9" s="20"/>
      <c r="J9" s="11">
        <v>90000</v>
      </c>
      <c r="K9" s="12" t="s">
        <v>92</v>
      </c>
      <c r="L9" s="21" t="s">
        <v>48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18000</v>
      </c>
      <c r="H10" s="11">
        <v>90000</v>
      </c>
      <c r="I10" s="11"/>
      <c r="J10" s="11">
        <f>SUM(H10:I10)</f>
        <v>90000</v>
      </c>
      <c r="K10" s="12" t="s">
        <v>90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>SUM(H11:I11)</f>
        <v>120000</v>
      </c>
      <c r="K11" s="12" t="s">
        <v>86</v>
      </c>
      <c r="L11" s="9" t="s">
        <v>85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12000</v>
      </c>
      <c r="H12" s="20">
        <v>120000</v>
      </c>
      <c r="I12" s="20"/>
      <c r="J12" s="11">
        <f>SUM(H12:I12)</f>
        <v>120000</v>
      </c>
      <c r="K12" s="12" t="s">
        <v>87</v>
      </c>
      <c r="L12" s="9" t="s">
        <v>85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>
        <v>8000</v>
      </c>
      <c r="H13" s="20">
        <v>80000</v>
      </c>
      <c r="I13" s="20"/>
      <c r="J13" s="11">
        <f t="shared" ref="J13:J14" si="0">SUM(H13:I13)</f>
        <v>80000</v>
      </c>
      <c r="K13" s="12" t="s">
        <v>78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18000</v>
      </c>
      <c r="H14" s="11">
        <v>90000</v>
      </c>
      <c r="I14" s="11"/>
      <c r="J14" s="11">
        <f t="shared" si="0"/>
        <v>90000</v>
      </c>
      <c r="K14" s="12" t="s">
        <v>91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>SUM(H15:I15)</f>
        <v>120000</v>
      </c>
      <c r="K15" s="12" t="s">
        <v>88</v>
      </c>
      <c r="L15" s="9" t="s">
        <v>85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H16" si="1">SUM(F8:F15)</f>
        <v>0</v>
      </c>
      <c r="G16" s="14">
        <f t="shared" si="1"/>
        <v>86000</v>
      </c>
      <c r="H16" s="14">
        <f t="shared" si="1"/>
        <v>800000</v>
      </c>
      <c r="I16" s="14"/>
      <c r="J16" s="14">
        <f>SUM(J8:J15)</f>
        <v>800000</v>
      </c>
      <c r="K16" s="15"/>
      <c r="L16" s="2"/>
    </row>
    <row r="17" spans="1:10" ht="18.7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-SUM(J16*0.1)</f>
        <v>-80000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720000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F13" sqref="F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93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94</v>
      </c>
      <c r="L8" s="21" t="s">
        <v>85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20"/>
      <c r="J9" s="11">
        <v>90000</v>
      </c>
      <c r="K9" s="12" t="s">
        <v>100</v>
      </c>
      <c r="L9" s="21" t="s">
        <v>85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27000</v>
      </c>
      <c r="H10" s="11">
        <v>90000</v>
      </c>
      <c r="I10" s="11"/>
      <c r="J10" s="11">
        <v>90000</v>
      </c>
      <c r="K10" s="12" t="s">
        <v>98</v>
      </c>
      <c r="L10" s="21" t="s">
        <v>85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>SUM(H11:I11)</f>
        <v>120000</v>
      </c>
      <c r="K11" s="12" t="s">
        <v>95</v>
      </c>
      <c r="L11" s="9" t="s">
        <v>85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12000</v>
      </c>
      <c r="H12" s="20">
        <v>120000</v>
      </c>
      <c r="I12" s="20"/>
      <c r="J12" s="11">
        <f>SUM(H12:I12)</f>
        <v>120000</v>
      </c>
      <c r="K12" s="12" t="s">
        <v>96</v>
      </c>
      <c r="L12" s="9" t="s">
        <v>85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/>
      <c r="I13" s="20"/>
      <c r="J13" s="11"/>
      <c r="K13" s="12"/>
      <c r="L13" s="9"/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27000</v>
      </c>
      <c r="H14" s="11">
        <v>90000</v>
      </c>
      <c r="I14" s="11"/>
      <c r="J14" s="11">
        <v>90000</v>
      </c>
      <c r="K14" s="12" t="s">
        <v>99</v>
      </c>
      <c r="L14" s="9" t="s">
        <v>85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>SUM(H15:I15)</f>
        <v>120000</v>
      </c>
      <c r="K15" s="12" t="s">
        <v>97</v>
      </c>
      <c r="L15" s="9" t="s">
        <v>85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H16" si="0">SUM(F8:F15)</f>
        <v>0</v>
      </c>
      <c r="G16" s="14">
        <f t="shared" si="0"/>
        <v>78000</v>
      </c>
      <c r="H16" s="14">
        <f t="shared" si="0"/>
        <v>720000</v>
      </c>
      <c r="I16" s="14"/>
      <c r="J16" s="14">
        <f>SUM(J8:J15)</f>
        <v>720000</v>
      </c>
      <c r="K16" s="15"/>
      <c r="L16" s="2"/>
    </row>
    <row r="17" spans="1:10" ht="18.7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-SUM(J16*0.1)</f>
        <v>-72000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648000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103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104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/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/>
      <c r="I10" s="11"/>
      <c r="J10" s="11"/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ref="J11:J15" si="0">SUM(H11:I11)</f>
        <v>120000</v>
      </c>
      <c r="K11" s="12" t="s">
        <v>101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105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80000</v>
      </c>
      <c r="G13" s="11">
        <v>8000</v>
      </c>
      <c r="H13" s="11"/>
      <c r="I13" s="20"/>
      <c r="J13" s="11"/>
      <c r="K13" s="12"/>
      <c r="L13" s="9"/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>
        <v>90000</v>
      </c>
      <c r="I14" s="11"/>
      <c r="J14" s="11">
        <v>90000</v>
      </c>
      <c r="K14" s="12" t="s">
        <v>106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102</v>
      </c>
      <c r="L15" s="9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G16" si="1">SUM(F8:F15)</f>
        <v>80000</v>
      </c>
      <c r="G16" s="14">
        <f t="shared" si="1"/>
        <v>8000</v>
      </c>
      <c r="H16" s="28"/>
      <c r="I16" s="14"/>
      <c r="J16" s="14">
        <f>SUM(J8:J15)</f>
        <v>540000</v>
      </c>
      <c r="K16" s="15" t="s">
        <v>107</v>
      </c>
      <c r="L16" s="2" t="s">
        <v>48</v>
      </c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J16*-0.1</f>
        <v>-54000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486000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108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119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>
        <v>90000</v>
      </c>
      <c r="J9" s="11">
        <f t="shared" ref="J9:J15" si="0">SUM(H9:I9)</f>
        <v>90000</v>
      </c>
      <c r="K9" s="12" t="s">
        <v>109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90000</v>
      </c>
      <c r="G10" s="11">
        <v>9000</v>
      </c>
      <c r="H10" s="11"/>
      <c r="I10" s="11">
        <v>90000</v>
      </c>
      <c r="J10" s="11">
        <f t="shared" si="0"/>
        <v>90000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si="0"/>
        <v>120000</v>
      </c>
      <c r="K11" s="12" t="s">
        <v>113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112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160000</v>
      </c>
      <c r="G13" s="11">
        <v>16000</v>
      </c>
      <c r="H13" s="11">
        <v>80000</v>
      </c>
      <c r="I13" s="20">
        <v>160000</v>
      </c>
      <c r="J13" s="11">
        <f t="shared" si="0"/>
        <v>240000</v>
      </c>
      <c r="K13" s="12" t="s">
        <v>111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/>
      <c r="I14" s="11"/>
      <c r="J14" s="11">
        <f t="shared" si="0"/>
        <v>0</v>
      </c>
      <c r="K14" s="12"/>
      <c r="L14" s="9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110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340000</v>
      </c>
      <c r="G16" s="14">
        <f t="shared" si="1"/>
        <v>25000</v>
      </c>
      <c r="H16" s="14">
        <f t="shared" si="1"/>
        <v>530000</v>
      </c>
      <c r="I16" s="14">
        <f t="shared" si="1"/>
        <v>340000</v>
      </c>
      <c r="J16" s="14">
        <f t="shared" si="1"/>
        <v>870000</v>
      </c>
      <c r="K16" s="15" t="s">
        <v>118</v>
      </c>
      <c r="L16" s="2" t="s">
        <v>48</v>
      </c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-87000</v>
      </c>
    </row>
    <row r="18" spans="1:10" ht="14.25" customHeight="1" x14ac:dyDescent="0.25">
      <c r="A18" s="37" t="s">
        <v>116</v>
      </c>
      <c r="B18" s="38"/>
      <c r="C18" s="38"/>
      <c r="D18" s="38"/>
      <c r="E18" s="38"/>
      <c r="F18" s="38"/>
      <c r="G18" s="38"/>
      <c r="H18" s="38"/>
      <c r="I18" s="39"/>
      <c r="J18" s="11">
        <v>-100000</v>
      </c>
    </row>
    <row r="19" spans="1:10" ht="15.75" x14ac:dyDescent="0.25">
      <c r="A19" s="37" t="s">
        <v>117</v>
      </c>
      <c r="B19" s="38"/>
      <c r="C19" s="38"/>
      <c r="D19" s="38"/>
      <c r="E19" s="38"/>
      <c r="F19" s="38"/>
      <c r="G19" s="38"/>
      <c r="H19" s="38"/>
      <c r="I19" s="39"/>
      <c r="J19" s="11">
        <f>SUM(J16:J18)</f>
        <v>683000</v>
      </c>
    </row>
    <row r="21" spans="1:10" x14ac:dyDescent="0.25">
      <c r="A21" s="49" t="s">
        <v>66</v>
      </c>
      <c r="B21" s="49"/>
      <c r="C21" s="49"/>
      <c r="D21" s="49"/>
      <c r="E21" s="49"/>
      <c r="F21" s="49"/>
      <c r="G21" s="49"/>
      <c r="H21" s="49"/>
      <c r="I21" s="24"/>
    </row>
    <row r="22" spans="1:10" x14ac:dyDescent="0.25">
      <c r="A22" s="49" t="s">
        <v>67</v>
      </c>
      <c r="B22" s="49"/>
      <c r="C22" s="49"/>
      <c r="D22" s="49"/>
      <c r="E22" s="49"/>
      <c r="F22" s="49"/>
      <c r="G22" s="49"/>
      <c r="H22" s="49"/>
      <c r="I22" s="49"/>
      <c r="J22" s="1"/>
    </row>
    <row r="23" spans="1:10" x14ac:dyDescent="0.25">
      <c r="A23" s="49" t="s">
        <v>68</v>
      </c>
      <c r="B23" s="49"/>
      <c r="C23" s="49"/>
      <c r="D23" s="25"/>
      <c r="E23" s="25"/>
      <c r="F23" s="25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6:D16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1" sqref="J2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115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118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20">
        <v>90000</v>
      </c>
      <c r="J9" s="11">
        <f t="shared" ref="J9:J15" si="0">SUM(H9:I9)</f>
        <v>180000</v>
      </c>
      <c r="K9" s="12" t="s">
        <v>120</v>
      </c>
      <c r="L9" s="21" t="s">
        <v>121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90000</v>
      </c>
      <c r="G10" s="11">
        <v>9000</v>
      </c>
      <c r="H10" s="11">
        <v>90000</v>
      </c>
      <c r="I10" s="11"/>
      <c r="J10" s="11">
        <f t="shared" si="0"/>
        <v>90000</v>
      </c>
      <c r="K10" s="12" t="s">
        <v>122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si="0"/>
        <v>120000</v>
      </c>
      <c r="K11" s="12" t="s">
        <v>123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124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160000</v>
      </c>
      <c r="G13" s="11">
        <v>16000</v>
      </c>
      <c r="H13" s="11">
        <v>80000</v>
      </c>
      <c r="I13" s="20"/>
      <c r="J13" s="11">
        <f t="shared" si="0"/>
        <v>80000</v>
      </c>
      <c r="K13" s="12" t="s">
        <v>125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90000</v>
      </c>
      <c r="G14" s="22"/>
      <c r="H14" s="11"/>
      <c r="I14" s="11">
        <v>60000</v>
      </c>
      <c r="J14" s="11">
        <f t="shared" si="0"/>
        <v>60000</v>
      </c>
      <c r="K14" s="12" t="s">
        <v>126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126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430000</v>
      </c>
      <c r="G16" s="14">
        <f t="shared" si="1"/>
        <v>25000</v>
      </c>
      <c r="H16" s="14">
        <f t="shared" si="1"/>
        <v>710000</v>
      </c>
      <c r="I16" s="14">
        <f t="shared" si="1"/>
        <v>150000</v>
      </c>
      <c r="J16" s="14">
        <f t="shared" si="1"/>
        <v>860000</v>
      </c>
      <c r="K16" s="15" t="s">
        <v>120</v>
      </c>
      <c r="L16" s="2" t="s">
        <v>48</v>
      </c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-86000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774000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6" sqref="L16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42" t="s">
        <v>22</v>
      </c>
      <c r="D3" s="42"/>
      <c r="E3" t="s">
        <v>23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44" t="s">
        <v>42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25.5" customHeight="1" x14ac:dyDescent="0.35">
      <c r="A6" s="45" t="s">
        <v>114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127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20"/>
      <c r="J9" s="11">
        <f t="shared" ref="J9:J15" si="0">SUM(H9:I9)</f>
        <v>90000</v>
      </c>
      <c r="K9" s="12" t="s">
        <v>129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108000</v>
      </c>
      <c r="G10" s="11">
        <v>18000</v>
      </c>
      <c r="H10" s="11">
        <v>90000</v>
      </c>
      <c r="I10" s="11">
        <v>90000</v>
      </c>
      <c r="J10" s="11">
        <f t="shared" si="0"/>
        <v>180000</v>
      </c>
      <c r="K10" s="12" t="s">
        <v>130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 t="shared" si="0"/>
        <v>120000</v>
      </c>
      <c r="K11" s="12" t="s">
        <v>131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131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130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129000</v>
      </c>
      <c r="G14" s="22">
        <v>9000</v>
      </c>
      <c r="H14" s="11">
        <v>90000</v>
      </c>
      <c r="I14" s="11">
        <v>30000</v>
      </c>
      <c r="J14" s="11">
        <f t="shared" si="0"/>
        <v>120000</v>
      </c>
      <c r="K14" s="12" t="s">
        <v>132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128</v>
      </c>
      <c r="L15" s="21" t="s">
        <v>44</v>
      </c>
      <c r="N15" s="1"/>
    </row>
    <row r="16" spans="1:14" ht="18.75" x14ac:dyDescent="0.25">
      <c r="A16" s="46" t="s">
        <v>13</v>
      </c>
      <c r="B16" s="47"/>
      <c r="C16" s="47"/>
      <c r="D16" s="48"/>
      <c r="E16" s="14">
        <f>SUM(E8:E15)</f>
        <v>800000</v>
      </c>
      <c r="F16" s="14">
        <f t="shared" ref="F16:J16" si="1">SUM(F8:F15)</f>
        <v>237000</v>
      </c>
      <c r="G16" s="14">
        <f t="shared" si="1"/>
        <v>63000</v>
      </c>
      <c r="H16" s="14">
        <f t="shared" si="1"/>
        <v>800000</v>
      </c>
      <c r="I16" s="14">
        <f t="shared" si="1"/>
        <v>120000</v>
      </c>
      <c r="J16" s="14">
        <f t="shared" si="1"/>
        <v>920000</v>
      </c>
      <c r="K16" s="12" t="s">
        <v>133</v>
      </c>
      <c r="L16" s="2" t="s">
        <v>48</v>
      </c>
    </row>
    <row r="17" spans="1:10" ht="14.25" customHeight="1" x14ac:dyDescent="0.25">
      <c r="A17" s="37" t="s">
        <v>14</v>
      </c>
      <c r="B17" s="38"/>
      <c r="C17" s="38"/>
      <c r="D17" s="38"/>
      <c r="E17" s="38"/>
      <c r="F17" s="38"/>
      <c r="G17" s="38"/>
      <c r="H17" s="38"/>
      <c r="I17" s="39"/>
      <c r="J17" s="11">
        <f>-J16*0.1</f>
        <v>-92000</v>
      </c>
    </row>
    <row r="18" spans="1:10" ht="15.75" x14ac:dyDescent="0.25">
      <c r="A18" s="37" t="s">
        <v>43</v>
      </c>
      <c r="B18" s="38"/>
      <c r="C18" s="38"/>
      <c r="D18" s="38"/>
      <c r="E18" s="38"/>
      <c r="F18" s="38"/>
      <c r="G18" s="38"/>
      <c r="H18" s="38"/>
      <c r="I18" s="39"/>
      <c r="J18" s="11">
        <f>SUM(J16:J17)</f>
        <v>828000</v>
      </c>
    </row>
    <row r="20" spans="1:10" x14ac:dyDescent="0.25">
      <c r="A20" s="49" t="s">
        <v>66</v>
      </c>
      <c r="B20" s="49"/>
      <c r="C20" s="49"/>
      <c r="D20" s="49"/>
      <c r="E20" s="49"/>
      <c r="F20" s="49"/>
      <c r="G20" s="49"/>
      <c r="H20" s="49"/>
      <c r="I20" s="24"/>
    </row>
    <row r="21" spans="1:10" x14ac:dyDescent="0.25">
      <c r="A21" s="49" t="s">
        <v>67</v>
      </c>
      <c r="B21" s="49"/>
      <c r="C21" s="49"/>
      <c r="D21" s="49"/>
      <c r="E21" s="49"/>
      <c r="F21" s="49"/>
      <c r="G21" s="49"/>
      <c r="H21" s="49"/>
      <c r="I21" s="49"/>
      <c r="J21" s="1"/>
    </row>
    <row r="22" spans="1:10" x14ac:dyDescent="0.25">
      <c r="A22" s="49" t="s">
        <v>68</v>
      </c>
      <c r="B22" s="49"/>
      <c r="C22" s="49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DECEMBRE 18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DCEEMBRE 2019</vt:lpstr>
      <vt:lpstr>JANVIER 2020</vt:lpstr>
      <vt:lpstr>FEVRIER 2020</vt:lpstr>
      <vt:lpstr>MARS 2020</vt:lpstr>
      <vt:lpstr>AVRIL 2020</vt:lpstr>
      <vt:lpstr>MAI 2020</vt:lpstr>
      <vt:lpstr>JUIN 2020</vt:lpstr>
      <vt:lpstr>JUILLET 2020 (2)</vt:lpstr>
      <vt:lpstr>4328</vt:lpstr>
      <vt:lpstr>4329</vt:lpstr>
      <vt:lpstr>JUILLET 2020</vt:lpstr>
      <vt:lpstr>AOUT 2020</vt:lpstr>
      <vt:lpstr>SEPTEMBRE 2020</vt:lpstr>
      <vt:lpstr>OCTOBRE 2020</vt:lpstr>
      <vt:lpstr>NOVEMBRE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2020-10-15T16:57:48Z</cp:lastPrinted>
  <dcterms:created xsi:type="dcterms:W3CDTF">2018-08-04T10:52:24Z</dcterms:created>
  <dcterms:modified xsi:type="dcterms:W3CDTF">2020-10-25T10:17:59Z</dcterms:modified>
</cp:coreProperties>
</file>