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20\PROPRIETAIRES\SIDIBE KADIATOU\"/>
    </mc:Choice>
  </mc:AlternateContent>
  <bookViews>
    <workbookView xWindow="0" yWindow="135" windowWidth="15600" windowHeight="6150" firstSheet="28" activeTab="36"/>
  </bookViews>
  <sheets>
    <sheet name="DECEMBRE 2017 " sheetId="87" r:id="rId1"/>
    <sheet name="JANVIER 2018" sheetId="88" r:id="rId2"/>
    <sheet name="FEVRIER 2018" sheetId="89" r:id="rId3"/>
    <sheet name="MARS 2018" sheetId="90" r:id="rId4"/>
    <sheet name="AVRIL 2018 " sheetId="92" r:id="rId5"/>
    <sheet name="AVRIL 2018  (2)" sheetId="94" r:id="rId6"/>
    <sheet name="MAI 2018" sheetId="91" r:id="rId7"/>
    <sheet name="JUIN 2018" sheetId="95" r:id="rId8"/>
    <sheet name="JUILLET 2018 " sheetId="103" r:id="rId9"/>
    <sheet name="AOUT 2018" sheetId="105" r:id="rId10"/>
    <sheet name="SEPTEMBRE 2018 " sheetId="106" r:id="rId11"/>
    <sheet name="OCTOBRE 2018" sheetId="107" r:id="rId12"/>
    <sheet name="NOVEMBRE 2018" sheetId="108" r:id="rId13"/>
    <sheet name="DECEMBRE 2018" sheetId="110" r:id="rId14"/>
    <sheet name="JANVIER 19" sheetId="111" r:id="rId15"/>
    <sheet name="FEVRIER 19" sheetId="120" r:id="rId16"/>
    <sheet name="MARS  2019" sheetId="112" r:id="rId17"/>
    <sheet name="AVRIL 2019" sheetId="113" r:id="rId18"/>
    <sheet name="MAI 2019 " sheetId="114" r:id="rId19"/>
    <sheet name="JUIN 2019" sheetId="115" r:id="rId20"/>
    <sheet name="JUILLET 2019 " sheetId="116" r:id="rId21"/>
    <sheet name="AOUT 2019" sheetId="117" r:id="rId22"/>
    <sheet name="SEPTEMBRE 2019" sheetId="118" r:id="rId23"/>
    <sheet name="OCTOBRE 2019" sheetId="119" r:id="rId24"/>
    <sheet name="NOVEMBRE 2019" sheetId="121" r:id="rId25"/>
    <sheet name="DECEMBRE 2019" sheetId="122" r:id="rId26"/>
    <sheet name="JANVIER 2020" sheetId="123" r:id="rId27"/>
    <sheet name="CONTROLE DPF" sheetId="124" r:id="rId28"/>
    <sheet name="FEVRIER 2020" sheetId="125" r:id="rId29"/>
    <sheet name="MARS 2020" sheetId="126" r:id="rId30"/>
    <sheet name="AVRIL 2020" sheetId="127" r:id="rId31"/>
    <sheet name="MAI 2020" sheetId="128" r:id="rId32"/>
    <sheet name="JUIN 2020" sheetId="129" r:id="rId33"/>
    <sheet name="JUILLET 2020" sheetId="130" r:id="rId34"/>
    <sheet name="AOUT 2020" sheetId="131" r:id="rId35"/>
    <sheet name="SEPTEMBRE 2020" sheetId="132" r:id="rId36"/>
    <sheet name="OCTOBRE 2020" sheetId="133" r:id="rId37"/>
  </sheets>
  <calcPr calcId="152511" iterateDelta="1E-4"/>
</workbook>
</file>

<file path=xl/calcChain.xml><?xml version="1.0" encoding="utf-8"?>
<calcChain xmlns="http://schemas.openxmlformats.org/spreadsheetml/2006/main">
  <c r="G10" i="133" l="1"/>
  <c r="G13" i="133" s="1"/>
  <c r="G11" i="133" l="1"/>
  <c r="G12" i="133" s="1"/>
  <c r="G14" i="133" s="1"/>
  <c r="G13" i="132"/>
  <c r="G10" i="132"/>
  <c r="G12" i="132" l="1"/>
  <c r="G14" i="132" s="1"/>
  <c r="G11" i="132"/>
  <c r="G13" i="131"/>
  <c r="G10" i="131"/>
  <c r="G11" i="131" s="1"/>
  <c r="G12" i="131" s="1"/>
  <c r="G14" i="131" s="1"/>
  <c r="G10" i="130" l="1"/>
  <c r="G13" i="130" s="1"/>
  <c r="G11" i="130" l="1"/>
  <c r="G12" i="130"/>
  <c r="G14" i="130" s="1"/>
  <c r="G10" i="129"/>
  <c r="G13" i="129" s="1"/>
  <c r="G11" i="129" l="1"/>
  <c r="G12" i="129"/>
  <c r="G14" i="129" s="1"/>
  <c r="G10" i="128"/>
  <c r="G13" i="128" s="1"/>
  <c r="G11" i="128" l="1"/>
  <c r="G12" i="128" s="1"/>
  <c r="G14" i="128" s="1"/>
  <c r="G10" i="127"/>
  <c r="G11" i="127" s="1"/>
  <c r="G11" i="126"/>
  <c r="G11" i="125"/>
  <c r="G14" i="125" s="1"/>
  <c r="G14" i="126" l="1"/>
  <c r="G12" i="126"/>
  <c r="G13" i="126" s="1"/>
  <c r="G15" i="126" s="1"/>
  <c r="G12" i="127"/>
  <c r="G13" i="127"/>
  <c r="G12" i="125"/>
  <c r="G13" i="125" s="1"/>
  <c r="G15" i="125" s="1"/>
  <c r="G11" i="123"/>
  <c r="G14" i="123" s="1"/>
  <c r="G14" i="127" l="1"/>
  <c r="G12" i="123"/>
  <c r="G13" i="123"/>
  <c r="G15" i="123" s="1"/>
  <c r="G11" i="122"/>
  <c r="G14" i="122" s="1"/>
  <c r="G12" i="122" l="1"/>
  <c r="G13" i="122"/>
  <c r="G15" i="122" s="1"/>
  <c r="G12" i="121"/>
  <c r="G11" i="121"/>
  <c r="G14" i="121" s="1"/>
  <c r="G13" i="121" l="1"/>
  <c r="G15" i="121" s="1"/>
  <c r="G11" i="120"/>
  <c r="G14" i="120" s="1"/>
  <c r="G12" i="120" l="1"/>
  <c r="G13" i="120" s="1"/>
  <c r="G15" i="120" s="1"/>
  <c r="G11" i="119"/>
  <c r="G14" i="119" s="1"/>
  <c r="G12" i="119" l="1"/>
  <c r="G13" i="119"/>
  <c r="G15" i="119" s="1"/>
  <c r="G11" i="118"/>
  <c r="G14" i="118" s="1"/>
  <c r="G12" i="118" l="1"/>
  <c r="G13" i="118" s="1"/>
  <c r="G15" i="118" s="1"/>
  <c r="G11" i="117"/>
  <c r="G14" i="117" s="1"/>
  <c r="G12" i="117" l="1"/>
  <c r="G13" i="117"/>
  <c r="G15" i="117" s="1"/>
  <c r="G11" i="116"/>
  <c r="G14" i="116" s="1"/>
  <c r="G11" i="115"/>
  <c r="G12" i="116" l="1"/>
  <c r="G13" i="116"/>
  <c r="G15" i="116" s="1"/>
  <c r="G14" i="115"/>
  <c r="G12" i="115"/>
  <c r="G13" i="115" s="1"/>
  <c r="G15" i="115" s="1"/>
  <c r="G11" i="114"/>
  <c r="G14" i="114" s="1"/>
  <c r="G12" i="114" l="1"/>
  <c r="G13" i="114" s="1"/>
  <c r="G15" i="114" s="1"/>
  <c r="G11" i="113"/>
  <c r="G14" i="113" s="1"/>
  <c r="G12" i="113" l="1"/>
  <c r="G13" i="113" s="1"/>
  <c r="G15" i="113" s="1"/>
  <c r="G11" i="112"/>
  <c r="G14" i="112" l="1"/>
  <c r="G15" i="111"/>
  <c r="G12" i="111"/>
  <c r="G12" i="112" l="1"/>
  <c r="G13" i="112" s="1"/>
  <c r="G15" i="112" s="1"/>
  <c r="G13" i="111"/>
  <c r="G14" i="111" s="1"/>
  <c r="G16" i="111" s="1"/>
  <c r="G13" i="110"/>
  <c r="G16" i="110" s="1"/>
  <c r="G14" i="110" l="1"/>
  <c r="G15" i="110" s="1"/>
  <c r="G17" i="110" s="1"/>
  <c r="G13" i="108"/>
  <c r="G16" i="108" s="1"/>
  <c r="G14" i="108" l="1"/>
  <c r="G15" i="108" s="1"/>
  <c r="G17" i="108" s="1"/>
  <c r="G13" i="107" l="1"/>
  <c r="G13" i="106"/>
  <c r="G14" i="106" s="1"/>
  <c r="K15" i="105"/>
  <c r="G13" i="105"/>
  <c r="K18" i="103"/>
  <c r="G16" i="107" l="1"/>
  <c r="G14" i="107"/>
  <c r="G15" i="107" s="1"/>
  <c r="G17" i="107" s="1"/>
  <c r="G16" i="106"/>
  <c r="G15" i="106"/>
  <c r="G17" i="106" s="1"/>
  <c r="G14" i="105"/>
  <c r="G16" i="105" s="1"/>
  <c r="G17" i="105"/>
  <c r="G20" i="103"/>
  <c r="G21" i="103" s="1"/>
  <c r="G18" i="105" l="1"/>
  <c r="G22" i="103"/>
  <c r="H20" i="103"/>
  <c r="H21" i="103" s="1"/>
  <c r="G23" i="103"/>
  <c r="G20" i="95"/>
  <c r="G21" i="95" s="1"/>
  <c r="K18" i="95"/>
  <c r="G25" i="103" l="1"/>
  <c r="G27" i="103" s="1"/>
  <c r="G29" i="103" s="1"/>
  <c r="G22" i="95"/>
  <c r="H20" i="95"/>
  <c r="H21" i="95" s="1"/>
  <c r="G23" i="95"/>
  <c r="K18" i="91"/>
  <c r="K20" i="92"/>
  <c r="G20" i="94"/>
  <c r="G23" i="94" s="1"/>
  <c r="H20" i="94" l="1"/>
  <c r="G21" i="94"/>
  <c r="H21" i="94" s="1"/>
  <c r="G26" i="95"/>
  <c r="G22" i="94"/>
  <c r="G25" i="94" s="1"/>
  <c r="G20" i="88"/>
  <c r="G23" i="88" l="1"/>
  <c r="G20" i="92" l="1"/>
  <c r="G23" i="92" s="1"/>
  <c r="G20" i="91"/>
  <c r="G21" i="91" s="1"/>
  <c r="G20" i="90"/>
  <c r="G23" i="90" s="1"/>
  <c r="G20" i="89"/>
  <c r="G23" i="89" s="1"/>
  <c r="G22" i="91" l="1"/>
  <c r="G23" i="91"/>
  <c r="G21" i="89"/>
  <c r="G22" i="89" s="1"/>
  <c r="G25" i="89" s="1"/>
  <c r="H20" i="92"/>
  <c r="G21" i="92"/>
  <c r="H20" i="91"/>
  <c r="G21" i="90"/>
  <c r="G22" i="90" s="1"/>
  <c r="G26" i="90" s="1"/>
  <c r="H20" i="90"/>
  <c r="H20" i="89"/>
  <c r="G20" i="87"/>
  <c r="G23" i="87" s="1"/>
  <c r="H21" i="92" l="1"/>
  <c r="G26" i="91"/>
  <c r="H21" i="91"/>
  <c r="G22" i="92"/>
  <c r="G25" i="92" s="1"/>
  <c r="G21" i="88"/>
  <c r="G22" i="88" s="1"/>
  <c r="G26" i="88" s="1"/>
  <c r="H21" i="90"/>
  <c r="H21" i="89"/>
  <c r="H20" i="88"/>
  <c r="G21" i="87"/>
  <c r="G22" i="87" s="1"/>
  <c r="G24" i="87" s="1"/>
  <c r="G26" i="87" s="1"/>
  <c r="H21" i="88" l="1"/>
</calcChain>
</file>

<file path=xl/sharedStrings.xml><?xml version="1.0" encoding="utf-8"?>
<sst xmlns="http://schemas.openxmlformats.org/spreadsheetml/2006/main" count="2434" uniqueCount="194">
  <si>
    <t>CABINET CONSEILS  ET DE GESTION IMMOBILIERE  (CCGIM) </t>
  </si>
  <si>
    <t>07 85 65 28 - 03 32 59 24 - 04 92 79 51</t>
  </si>
  <si>
    <t>Email:amadasta@yahoo.fr</t>
  </si>
  <si>
    <t>N°</t>
  </si>
  <si>
    <t>NOM &amp; PRENOMS</t>
  </si>
  <si>
    <t>GRADE</t>
  </si>
  <si>
    <t>MECANO</t>
  </si>
  <si>
    <t>AFFECTATION</t>
  </si>
  <si>
    <t>N° BAIL</t>
  </si>
  <si>
    <t>MONTANT</t>
  </si>
  <si>
    <t>RESIDENCE</t>
  </si>
  <si>
    <t>AMANI KOFFI BRUNO</t>
  </si>
  <si>
    <t>PM</t>
  </si>
  <si>
    <t>MARINE NATIONALE</t>
  </si>
  <si>
    <t>ABIDJAN YOP</t>
  </si>
  <si>
    <t>CELESTIN DIANGORE YAOBI</t>
  </si>
  <si>
    <t>DAPLE GUEU GASTON</t>
  </si>
  <si>
    <t>SGT</t>
  </si>
  <si>
    <t>GMMG</t>
  </si>
  <si>
    <t>ADJT</t>
  </si>
  <si>
    <t>KOUAKOU KONAN LAMBERT</t>
  </si>
  <si>
    <t>COMTER EM</t>
  </si>
  <si>
    <t>TA BI TRAH RAYMOND</t>
  </si>
  <si>
    <t>TAKOUO HINO PAUL</t>
  </si>
  <si>
    <t>GR ABIDJAN</t>
  </si>
  <si>
    <t>VANLY KANATE</t>
  </si>
  <si>
    <t>0081/03</t>
  </si>
  <si>
    <t>ZAMBLE BI ZAMBLE</t>
  </si>
  <si>
    <t>2iè BTON</t>
  </si>
  <si>
    <t>FOFANA YSSOUF JEAN PHILIPPE</t>
  </si>
  <si>
    <t>SM</t>
  </si>
  <si>
    <t>1859/94</t>
  </si>
  <si>
    <t>GSPM 4ième Cie YAKRO</t>
  </si>
  <si>
    <t>BENEFICIAIRE: SIDIBE KADIATOU</t>
  </si>
  <si>
    <t>02444</t>
  </si>
  <si>
    <t>07898</t>
  </si>
  <si>
    <t>KOUAKOU CHARLES</t>
  </si>
  <si>
    <t>0084/12</t>
  </si>
  <si>
    <t>N° CC:9004312B</t>
  </si>
  <si>
    <t>SIDIBE IBRAHIMA</t>
  </si>
  <si>
    <t>CEL. 05 36 20 24</t>
  </si>
  <si>
    <t>FOFANA LANCINE WILFRIED</t>
  </si>
  <si>
    <t>IMPOTS PRELEVES DIRECTEMENT SUR LES BAUX 12%</t>
  </si>
  <si>
    <t xml:space="preserve">TOTAL DES BAUX </t>
  </si>
  <si>
    <t>GARDE PENITENTIAIRE</t>
  </si>
  <si>
    <t xml:space="preserve">MONTANT VIRE A LA BHCI </t>
  </si>
  <si>
    <t>LOYER</t>
  </si>
  <si>
    <t>SIDIBE SEYDOU:</t>
  </si>
  <si>
    <t>Mobiles: 07 72 54 50</t>
  </si>
  <si>
    <t>COMMISSION SUIVI ET RECOUVREMENT CCGIM 10%</t>
  </si>
  <si>
    <t>DALOA</t>
  </si>
  <si>
    <t>CONTACTS</t>
  </si>
  <si>
    <t>55 46 76 49</t>
  </si>
  <si>
    <t>74 08 90 50</t>
  </si>
  <si>
    <t>M SIDIBE ADAMA : BACI N° 15438340009</t>
  </si>
  <si>
    <t>CONTACTS: 05 02 10 58 - 57 07 35 97</t>
  </si>
  <si>
    <t>07 56 54 32</t>
  </si>
  <si>
    <t>40 18 10 56 - 57 16 90 76</t>
  </si>
  <si>
    <t>07 88 28 08 - 05 38 08 89</t>
  </si>
  <si>
    <t>KOUASSI KONAN PAULIN</t>
  </si>
  <si>
    <t>KOKO KOFFI</t>
  </si>
  <si>
    <t>M SIDIBE YORO N° CC: 0179183H</t>
  </si>
  <si>
    <t>ADJT/C</t>
  </si>
  <si>
    <t>SGT/C</t>
  </si>
  <si>
    <t xml:space="preserve">MONTANT A VERSER A LA BACI DALOA </t>
  </si>
  <si>
    <t>RELEVE MENSUEL DES BAUX : MOIS DE DECEMBRE 2017</t>
  </si>
  <si>
    <t>¨¨¨¨¨¨¨¨¨¨¨¨¨¨¨¨</t>
  </si>
  <si>
    <t>MONTANT VERSE A LA BACI LE ….../….../201….</t>
  </si>
  <si>
    <t>RELIQUAT VERSEMENT NOVEMBRE 2017</t>
  </si>
  <si>
    <t>RELEVE MENSUEL DES BAUX : MOIS DE JANVIER 2018</t>
  </si>
  <si>
    <t xml:space="preserve">COMMISSION AUGMENTATION A 90 000 F CFA 4 BAUX </t>
  </si>
  <si>
    <t xml:space="preserve">TOTAL DES IMPOTS </t>
  </si>
  <si>
    <t>IMPOTS LOYERS</t>
  </si>
  <si>
    <t>IMPOT PRELEVE PAR MOIS</t>
  </si>
  <si>
    <t>RELEVE MENSUEL DES BAUX : MOIS DE FEVRIER 2018</t>
  </si>
  <si>
    <t>RELEVE MENSUEL DES BAUX : MOIS DE MARS 2018</t>
  </si>
  <si>
    <t>01 38 89 91 - 07 81 26 70</t>
  </si>
  <si>
    <t>40 02 61 11 - 77 56 96 12</t>
  </si>
  <si>
    <t>RELEVE MENSUEL DES BAUX : MOIS DE AVRIL 2018</t>
  </si>
  <si>
    <t>RELEVE MENSUEL DES BAUX : MOIS DE MAI 2018</t>
  </si>
  <si>
    <t>CCGIM</t>
  </si>
  <si>
    <t>07 85 65 28 - 03 32 59 24</t>
  </si>
  <si>
    <t>4002 61 11- 77 56 36 12</t>
  </si>
  <si>
    <t>MONTANT VERSE A LA BACI LE 06/02/2018</t>
  </si>
  <si>
    <t>IMPOT PRELEVE PAR MOIS (JANVIER 2018) PAR LE CCGIM</t>
  </si>
  <si>
    <t>NB: PREVISION DU REGLEMENT DES IMPOTS DES LOYERS ET DE SEYDOU EN 11 MOIS: 70 000 F CFA RETENUS ET GERES PAR LE CCGIM</t>
  </si>
  <si>
    <t>DEBUT JANVIER 2018 ET FIN NOVEMBRE 2018 (11 MOIS) CETTE SOMME SERA VERSEE EN COMPLEMENT DES RETENUES FISCALES SUR LES BAUX</t>
  </si>
  <si>
    <t>ATTESTATIONS DE RETENUES FISACLES A RETIRER DU 10 AU 15 DECEMBRE 2018 A LA MARINE NATIONALE ET AU SERVICE DES BAUX DU MINISTERE DE LA DEFENSE</t>
  </si>
  <si>
    <t>IMPOT PRELEVE MOIS DE FEVRIER 2018 PAR LE CCGIM</t>
  </si>
  <si>
    <t>IMPOT PRELEVE MOIS DE MARS 2018</t>
  </si>
  <si>
    <t>IMPOT PRELEVE MOIS D'AVRIL 2018 PAR LE CCGIM</t>
  </si>
  <si>
    <t>MONTANT VERSE A LA BACI LE 03/03/2018</t>
  </si>
  <si>
    <t>L'APPARTEMENT RDC LIBERE PAR LE MARIN BRUNO EST A REABILITER ET SERA LOUE PAR M BAGAYOGO AMADOU POUR LE CCGIM</t>
  </si>
  <si>
    <t>M CELESTIN DIANGORE YAOBI EST A LA RETRAITE IL A PAYE 50 000 F ET IL LUI RESTE 40 000 F CFA POUR LE MOIS DE FEVRIER 2018</t>
  </si>
  <si>
    <t>AVANCE PAYE PAR TRANSFERT ORANGE MONEY LE 29/03/2018 AU 57 07 35 97</t>
  </si>
  <si>
    <t>MONTANT VERSE A LA BACI LE 31/03/2018</t>
  </si>
  <si>
    <t>MONTANT VERSE A LA BACI LE 02/05/2018</t>
  </si>
  <si>
    <t>BAGAYOGO AMADOU</t>
  </si>
  <si>
    <t>PAYE LE 06 MAI 2018</t>
  </si>
  <si>
    <t>MONTANT VERSE A LA BACI LE ….../….../2018</t>
  </si>
  <si>
    <t>RELEVE MENSUEL DES BAUX : MOIS DE AVRIL 2018 (DUPLICATA CORRIGE)</t>
  </si>
  <si>
    <t>RELIQUAT AVRIL 2018</t>
  </si>
  <si>
    <t>PAYE LE 10 MAI 2018</t>
  </si>
  <si>
    <t>Observation: Paiement de trois mois d'impot 2018 (210 000 F) le 18 MAI 2018. RESTE A PAYER 448 800 F CFA</t>
  </si>
  <si>
    <t>PROGRAMME DE PAIEMENT DES IMPOTS 2018</t>
  </si>
  <si>
    <t>FEVRIER 2018</t>
  </si>
  <si>
    <t>JANVIER 2018</t>
  </si>
  <si>
    <t>MARS 2018</t>
  </si>
  <si>
    <t>AVRIL 2018</t>
  </si>
  <si>
    <t>MAI 2018</t>
  </si>
  <si>
    <t>JUIN 2018</t>
  </si>
  <si>
    <t>JUILLET 2018</t>
  </si>
  <si>
    <t>AOUT 2018</t>
  </si>
  <si>
    <t>SEPTEMBRE 2018</t>
  </si>
  <si>
    <t>OCTOBRE 2018</t>
  </si>
  <si>
    <t>TOTAL</t>
  </si>
  <si>
    <t>RELEVE MENSUEL DES BAUX : MOIS DE JUIN 2018</t>
  </si>
  <si>
    <t>MONTANT VERSE A LA BACI LE 04/07/2018</t>
  </si>
  <si>
    <t>PAYE LE 21 JUIN 2018</t>
  </si>
  <si>
    <t xml:space="preserve"> V</t>
  </si>
  <si>
    <t>RELEVE MENSUEL DES BAUX : MOIS DE JUILLET 2018</t>
  </si>
  <si>
    <t>MONTANT VERSE A LA BACI LE 01/08/2018</t>
  </si>
  <si>
    <t>DEPENSES TRAVAUX REABILITATION</t>
  </si>
  <si>
    <t>RESTE A VERSER</t>
  </si>
  <si>
    <t>RELIQUAT A REMBOURSER</t>
  </si>
  <si>
    <t>TOTAL A VERSER</t>
  </si>
  <si>
    <t>RELEVE MENSUEL DES BAUX : MOIS D'AOUT 2018</t>
  </si>
  <si>
    <t>09 13 48 10 - 40 75 38 14</t>
  </si>
  <si>
    <t>40 11 55 88 - 49 52 98 16</t>
  </si>
  <si>
    <t>03 38 58 95 - 05 65 74 30</t>
  </si>
  <si>
    <t>MONTANT VIRE A LA BHCI DALOA 18003490006</t>
  </si>
  <si>
    <t>KOKO KOFFI JEANNOT</t>
  </si>
  <si>
    <t>SEPTEMBRE 18</t>
  </si>
  <si>
    <t>NOVEMBRE 18</t>
  </si>
  <si>
    <t>MAI 18</t>
  </si>
  <si>
    <t>JUIN 18</t>
  </si>
  <si>
    <t>AOUT 18</t>
  </si>
  <si>
    <t>OCTOBRE 18</t>
  </si>
  <si>
    <t>FEVRIER 18</t>
  </si>
  <si>
    <t>TOTAL DES BAUX</t>
  </si>
  <si>
    <t>BAIL RESILIE LE 31 JUILLET 2018 MIS A LA RETRAITE ANTICIPEE,IL a payé les 90 000 F d'Août</t>
  </si>
  <si>
    <t>RELEVE MENSUEL DES BAUX : MOIS DE SEPTEMBRE 2018</t>
  </si>
  <si>
    <t>RELEVE MENSUEL DES BAUX : MOIS D'OCTOBRE 2018</t>
  </si>
  <si>
    <t>=</t>
  </si>
  <si>
    <t>RELEVE MENSUEL DES BAUX : MOIS DE NOVEMBRE 2018</t>
  </si>
  <si>
    <t>RELEVE MENSUEL DES BAUX : MOIS DE DECEMBRE 2018</t>
  </si>
  <si>
    <t>RELEVE MENSUEL DES BAUX : MOIS DE JANVIER 2019</t>
  </si>
  <si>
    <t>2015002121</t>
  </si>
  <si>
    <t>REJET BAIL AOUT 2018 -  N° BAIL 201502122  - MONTANT (4*61600)  DE MONSIEUR KOKO KOFFI JEANEOT MECANO (65248) A DALOA</t>
  </si>
  <si>
    <t>RELEVE MENSUEL DES BAUX : MOIS DE MARS 2019</t>
  </si>
  <si>
    <t>,</t>
  </si>
  <si>
    <t>RELEVE MENSUEL DES BAUX : MOIS D'AVRIL 2019</t>
  </si>
  <si>
    <t>RELEVE MENSUEL DES BAUX : MOIS DE MAI 2019</t>
  </si>
  <si>
    <t>RELEVE MENSUEL DES BAUX : MOIS DE JUIN 2019</t>
  </si>
  <si>
    <t>GR TREICHVILLE</t>
  </si>
  <si>
    <t>RELEVE MENSUEL DES BAUX : MOIS DE JUILLET 2019</t>
  </si>
  <si>
    <t>RELEVE MENSUEL DES BAUX : MOIS D'AOUT 2019</t>
  </si>
  <si>
    <t>RELEVE MENSUEL DES BAUX : MOIS DE SEPTEMBRE 2019</t>
  </si>
  <si>
    <t>MONTANT VIRE A LA BHCI  LE 02/10/2019</t>
  </si>
  <si>
    <t>RELEVE MENSUEL DES BAUX : MOIS D'OCTOBRE 2019</t>
  </si>
  <si>
    <t>RELEVE MENSUEL DES BAUX : MOIS DE FEVRIER 2019</t>
  </si>
  <si>
    <t>RELEVE MENSUEL DES BAUX : MOIS DE NOVEMBRE 2019</t>
  </si>
  <si>
    <t>MONTANT VIRE A LA BHCI  LE 14/11/2019</t>
  </si>
  <si>
    <t>MONTANT VIRE A LA BHCI  LE 04/12/2019</t>
  </si>
  <si>
    <t>RELEVE MENSUEL DES BAUX : MOIS DE DECEMBRE 2019</t>
  </si>
  <si>
    <t>RELEVE MENSUEL DES BAUX : MOIS DE JANVIER 2020</t>
  </si>
  <si>
    <t xml:space="preserve">MONTANT VIRE A LA BHCI  LE </t>
  </si>
  <si>
    <t xml:space="preserve">DIOMANDE DROH </t>
  </si>
  <si>
    <t>CC</t>
  </si>
  <si>
    <t>1ER BTON</t>
  </si>
  <si>
    <t>YOP SIDECI BEAGO</t>
  </si>
  <si>
    <t>02829692 - 08339504</t>
  </si>
  <si>
    <t>PRORPIETAIRE: SIDIBE KADIATOU</t>
  </si>
  <si>
    <t>N° CC: 0707681N</t>
  </si>
  <si>
    <t>PROPRIETAIRE: SYLLA MARIAM</t>
  </si>
  <si>
    <t>CHANGEMENT DE COMPTE : NOUVEAU BENEFICIAIRE: LE GERANT</t>
  </si>
  <si>
    <t>BACI:  CI034 - 01026 - 148508940022 - 69</t>
  </si>
  <si>
    <t>RELEVE MENSUEL DES BAUX : MOIS DE FEVRIER 2020</t>
  </si>
  <si>
    <t>RELEVE MENSUEL DES BAUX : MOIS D'AVRIL 2020</t>
  </si>
  <si>
    <t>LOCATAIRE MIS A LA RETRAITE  - IL PAYE SES LOYERS 90 000 F A COMPTER DU PREMIER AVRIL 2020,</t>
  </si>
  <si>
    <t>RELEVE MENSUEL DES BAUX : MOIS DE MARS 2020</t>
  </si>
  <si>
    <t>BAIL RESILIE LE 31 MARS 2020</t>
  </si>
  <si>
    <t>RAPPEL DU BAIL DE MARS 2020,</t>
  </si>
  <si>
    <t>MONTANT VIRE A LA BACI  LE  29/04/2020</t>
  </si>
  <si>
    <t>RELEVE MENSUEL DES BAUX : MOIS DE MAI 2020</t>
  </si>
  <si>
    <t>MONTANT VIRE A LA BACI  LE  …./0…./2020</t>
  </si>
  <si>
    <t>RELEVE MENSUEL DES BAUX : MOIS DE JUIN 2020</t>
  </si>
  <si>
    <t>RELEVE MENSUEL DES BAUX : MOIS DE JUILLET 2020</t>
  </si>
  <si>
    <t>MONTANT VIRE A LA BACI  LE  05/08/2020</t>
  </si>
  <si>
    <t>RELEVE MENSUEL DES BAUX : MOIS D'AOUT 2020</t>
  </si>
  <si>
    <t>MONTANT VIRE A LA BACI  LE  01/09/2020</t>
  </si>
  <si>
    <t>RELEVE MENSUEL DES BAUX : MOIS DE SEPTEMBRE 2020</t>
  </si>
  <si>
    <t>MONTANT VIRE A LA BACI  LE  ……./…../2020</t>
  </si>
  <si>
    <t>RELEVE MENSUEL DES BAUX : MOIS D'OCTOBRE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</si>
</sst>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0">
    <xf numFmtId="0" fontId="0" fillId="0" borderId="0" xfId="0"/>
    <xf numFmtId="0" fontId="1" fillId="0" borderId="0" xfId="0" applyFont="1"/>
    <xf numFmtId="3" fontId="3" fillId="0" borderId="1" xfId="0" applyNumberFormat="1" applyFont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center" vertical="top" wrapText="1"/>
    </xf>
    <xf numFmtId="0" fontId="0" fillId="0" borderId="0" xfId="0" applyBorder="1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top" wrapText="1"/>
    </xf>
    <xf numFmtId="3" fontId="3" fillId="2" borderId="1" xfId="0" applyNumberFormat="1" applyFont="1" applyFill="1" applyBorder="1" applyAlignment="1">
      <alignment horizontal="left" vertical="top" wrapText="1"/>
    </xf>
    <xf numFmtId="49" fontId="3" fillId="2" borderId="1" xfId="0" applyNumberFormat="1" applyFont="1" applyFill="1" applyBorder="1" applyAlignment="1">
      <alignment horizontal="center" vertical="top" wrapText="1"/>
    </xf>
    <xf numFmtId="3" fontId="3" fillId="0" borderId="1" xfId="0" applyNumberFormat="1" applyFont="1" applyFill="1" applyBorder="1" applyAlignment="1">
      <alignment horizontal="left" vertical="top" wrapText="1"/>
    </xf>
    <xf numFmtId="3" fontId="3" fillId="0" borderId="0" xfId="0" applyNumberFormat="1" applyFont="1" applyBorder="1"/>
    <xf numFmtId="3" fontId="3" fillId="0" borderId="1" xfId="0" applyNumberFormat="1" applyFont="1" applyBorder="1" applyAlignment="1">
      <alignment vertical="top" wrapText="1"/>
    </xf>
    <xf numFmtId="3" fontId="3" fillId="2" borderId="1" xfId="0" applyNumberFormat="1" applyFont="1" applyFill="1" applyBorder="1" applyAlignment="1">
      <alignment vertical="top" wrapText="1"/>
    </xf>
    <xf numFmtId="3" fontId="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 wrapText="1"/>
    </xf>
    <xf numFmtId="0" fontId="3" fillId="0" borderId="0" xfId="0" applyFont="1"/>
    <xf numFmtId="0" fontId="6" fillId="0" borderId="1" xfId="0" applyFont="1" applyBorder="1"/>
    <xf numFmtId="3" fontId="0" fillId="0" borderId="0" xfId="0" applyNumberFormat="1"/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center" vertical="top" wrapText="1"/>
    </xf>
    <xf numFmtId="3" fontId="3" fillId="0" borderId="4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top" wrapText="1"/>
    </xf>
    <xf numFmtId="3" fontId="0" fillId="0" borderId="0" xfId="0" applyNumberFormat="1" applyBorder="1"/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3" fontId="3" fillId="0" borderId="0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3" fontId="7" fillId="0" borderId="1" xfId="0" applyNumberFormat="1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 vertical="top" wrapText="1"/>
    </xf>
    <xf numFmtId="3" fontId="4" fillId="0" borderId="0" xfId="0" applyNumberFormat="1" applyFont="1" applyBorder="1" applyAlignment="1">
      <alignment horizontal="center" vertical="top" wrapText="1"/>
    </xf>
    <xf numFmtId="0" fontId="4" fillId="0" borderId="0" xfId="0" applyFont="1" applyBorder="1" applyAlignment="1">
      <alignment horizontal="left"/>
    </xf>
    <xf numFmtId="3" fontId="3" fillId="0" borderId="0" xfId="0" applyNumberFormat="1" applyFont="1" applyBorder="1" applyAlignment="1">
      <alignment horizontal="center" vertical="top" wrapText="1"/>
    </xf>
    <xf numFmtId="3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3" fontId="0" fillId="0" borderId="1" xfId="0" applyNumberFormat="1" applyFont="1" applyBorder="1" applyAlignment="1">
      <alignment horizontal="center" vertical="top" wrapText="1"/>
    </xf>
    <xf numFmtId="3" fontId="0" fillId="0" borderId="1" xfId="0" applyNumberFormat="1" applyFont="1" applyBorder="1" applyAlignment="1">
      <alignment horizontal="left" vertical="top" wrapText="1"/>
    </xf>
    <xf numFmtId="3" fontId="0" fillId="0" borderId="1" xfId="0" applyNumberFormat="1" applyFont="1" applyBorder="1" applyAlignment="1">
      <alignment vertical="top" wrapText="1"/>
    </xf>
    <xf numFmtId="49" fontId="0" fillId="0" borderId="1" xfId="0" applyNumberFormat="1" applyFont="1" applyBorder="1" applyAlignment="1">
      <alignment horizontal="center" vertical="top" wrapText="1"/>
    </xf>
    <xf numFmtId="0" fontId="9" fillId="0" borderId="0" xfId="0" applyFont="1"/>
    <xf numFmtId="3" fontId="1" fillId="0" borderId="0" xfId="0" applyNumberFormat="1" applyFont="1" applyBorder="1" applyAlignment="1">
      <alignment horizontal="center" vertical="top" wrapText="1"/>
    </xf>
    <xf numFmtId="0" fontId="0" fillId="0" borderId="0" xfId="0" applyFont="1"/>
    <xf numFmtId="3" fontId="0" fillId="0" borderId="0" xfId="0" applyNumberFormat="1" applyFont="1"/>
    <xf numFmtId="0" fontId="0" fillId="0" borderId="0" xfId="0" applyFont="1" applyAlignment="1">
      <alignment horizontal="left"/>
    </xf>
    <xf numFmtId="49" fontId="9" fillId="0" borderId="0" xfId="0" applyNumberFormat="1" applyFont="1"/>
    <xf numFmtId="0" fontId="9" fillId="0" borderId="0" xfId="0" applyFont="1" applyBorder="1"/>
    <xf numFmtId="3" fontId="9" fillId="0" borderId="0" xfId="0" applyNumberFormat="1" applyFont="1" applyBorder="1" applyAlignment="1">
      <alignment horizontal="center" vertical="top" wrapText="1"/>
    </xf>
    <xf numFmtId="3" fontId="9" fillId="0" borderId="0" xfId="0" applyNumberFormat="1" applyFont="1" applyBorder="1"/>
    <xf numFmtId="49" fontId="9" fillId="0" borderId="1" xfId="0" applyNumberFormat="1" applyFont="1" applyBorder="1"/>
    <xf numFmtId="49" fontId="5" fillId="0" borderId="1" xfId="0" applyNumberFormat="1" applyFont="1" applyBorder="1"/>
    <xf numFmtId="3" fontId="5" fillId="0" borderId="1" xfId="0" applyNumberFormat="1" applyFont="1" applyBorder="1"/>
    <xf numFmtId="3" fontId="3" fillId="0" borderId="1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3" fontId="3" fillId="0" borderId="0" xfId="0" applyNumberFormat="1" applyFont="1" applyBorder="1" applyAlignment="1">
      <alignment horizontal="center" vertical="top" wrapText="1"/>
    </xf>
    <xf numFmtId="3" fontId="4" fillId="0" borderId="0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3" fontId="3" fillId="0" borderId="1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top" wrapText="1"/>
    </xf>
    <xf numFmtId="49" fontId="6" fillId="0" borderId="1" xfId="0" applyNumberFormat="1" applyFont="1" applyBorder="1"/>
    <xf numFmtId="49" fontId="6" fillId="0" borderId="6" xfId="0" applyNumberFormat="1" applyFont="1" applyFill="1" applyBorder="1"/>
    <xf numFmtId="3" fontId="3" fillId="0" borderId="7" xfId="0" applyNumberFormat="1" applyFont="1" applyBorder="1" applyAlignment="1">
      <alignment horizontal="center" vertical="top" wrapText="1"/>
    </xf>
    <xf numFmtId="49" fontId="4" fillId="0" borderId="1" xfId="0" applyNumberFormat="1" applyFont="1" applyFill="1" applyBorder="1"/>
    <xf numFmtId="3" fontId="4" fillId="0" borderId="1" xfId="0" applyNumberFormat="1" applyFont="1" applyBorder="1"/>
    <xf numFmtId="3" fontId="3" fillId="0" borderId="1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3" fontId="3" fillId="0" borderId="1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3" fontId="3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0" fontId="0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top" wrapText="1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3" fontId="3" fillId="0" borderId="0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3" fontId="3" fillId="0" borderId="0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top" wrapText="1"/>
    </xf>
    <xf numFmtId="3" fontId="3" fillId="0" borderId="0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center" vertical="top" wrapText="1"/>
    </xf>
    <xf numFmtId="3" fontId="9" fillId="0" borderId="1" xfId="0" applyNumberFormat="1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3" fontId="3" fillId="0" borderId="0" xfId="0" applyNumberFormat="1" applyFont="1" applyFill="1" applyBorder="1" applyAlignment="1">
      <alignment horizontal="left" vertical="top" wrapText="1"/>
    </xf>
    <xf numFmtId="0" fontId="0" fillId="0" borderId="0" xfId="0" applyBorder="1" applyAlignment="1">
      <alignment horizontal="center" vertical="center"/>
    </xf>
    <xf numFmtId="3" fontId="3" fillId="0" borderId="0" xfId="0" applyNumberFormat="1" applyFont="1" applyBorder="1" applyAlignment="1">
      <alignment vertical="top" wrapText="1"/>
    </xf>
    <xf numFmtId="49" fontId="6" fillId="0" borderId="0" xfId="0" applyNumberFormat="1" applyFont="1" applyBorder="1"/>
    <xf numFmtId="0" fontId="2" fillId="0" borderId="0" xfId="0" applyFont="1"/>
    <xf numFmtId="3" fontId="3" fillId="0" borderId="1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left" vertical="top" wrapText="1"/>
    </xf>
    <xf numFmtId="3" fontId="3" fillId="0" borderId="1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left" vertical="top" wrapText="1"/>
    </xf>
    <xf numFmtId="3" fontId="3" fillId="0" borderId="1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left" vertical="top" wrapText="1"/>
    </xf>
    <xf numFmtId="3" fontId="3" fillId="0" borderId="1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left" vertical="top" wrapText="1"/>
    </xf>
    <xf numFmtId="3" fontId="3" fillId="0" borderId="1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3" fontId="3" fillId="0" borderId="0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left" vertical="top" wrapText="1"/>
    </xf>
    <xf numFmtId="3" fontId="3" fillId="0" borderId="2" xfId="0" applyNumberFormat="1" applyFont="1" applyBorder="1" applyAlignment="1">
      <alignment horizontal="right" vertical="top" wrapText="1"/>
    </xf>
    <xf numFmtId="3" fontId="3" fillId="0" borderId="3" xfId="0" applyNumberFormat="1" applyFont="1" applyBorder="1" applyAlignment="1">
      <alignment horizontal="right" vertical="top" wrapText="1"/>
    </xf>
    <xf numFmtId="3" fontId="3" fillId="0" borderId="4" xfId="0" applyNumberFormat="1" applyFont="1" applyBorder="1" applyAlignment="1">
      <alignment horizontal="right" vertical="top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3" fontId="4" fillId="0" borderId="2" xfId="0" applyNumberFormat="1" applyFont="1" applyBorder="1" applyAlignment="1">
      <alignment horizontal="right" vertical="top" wrapText="1"/>
    </xf>
    <xf numFmtId="3" fontId="4" fillId="0" borderId="3" xfId="0" applyNumberFormat="1" applyFont="1" applyBorder="1" applyAlignment="1">
      <alignment horizontal="right" vertical="top" wrapText="1"/>
    </xf>
    <xf numFmtId="3" fontId="4" fillId="0" borderId="4" xfId="0" applyNumberFormat="1" applyFont="1" applyBorder="1" applyAlignment="1">
      <alignment horizontal="right" vertical="top" wrapText="1"/>
    </xf>
    <xf numFmtId="3" fontId="3" fillId="0" borderId="1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3" fontId="3" fillId="0" borderId="2" xfId="0" applyNumberFormat="1" applyFont="1" applyBorder="1" applyAlignment="1">
      <alignment horizontal="center" vertical="top" wrapText="1"/>
    </xf>
    <xf numFmtId="3" fontId="3" fillId="0" borderId="3" xfId="0" applyNumberFormat="1" applyFont="1" applyBorder="1" applyAlignment="1">
      <alignment horizontal="center" vertical="top" wrapText="1"/>
    </xf>
    <xf numFmtId="3" fontId="3" fillId="0" borderId="4" xfId="0" applyNumberFormat="1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0" fillId="0" borderId="5" xfId="0" applyBorder="1" applyAlignment="1">
      <alignment horizontal="left"/>
    </xf>
    <xf numFmtId="3" fontId="0" fillId="0" borderId="2" xfId="0" applyNumberFormat="1" applyFont="1" applyBorder="1" applyAlignment="1">
      <alignment horizontal="center" vertical="top" wrapText="1"/>
    </xf>
    <xf numFmtId="3" fontId="0" fillId="0" borderId="4" xfId="0" applyNumberFormat="1" applyFont="1" applyBorder="1" applyAlignment="1">
      <alignment horizontal="center" vertical="top" wrapText="1"/>
    </xf>
    <xf numFmtId="0" fontId="1" fillId="0" borderId="0" xfId="0" applyFont="1" applyBorder="1" applyAlignment="1">
      <alignment horizontal="left"/>
    </xf>
    <xf numFmtId="0" fontId="0" fillId="0" borderId="0" xfId="0" applyFont="1" applyAlignment="1">
      <alignment horizontal="left"/>
    </xf>
    <xf numFmtId="3" fontId="3" fillId="0" borderId="2" xfId="0" applyNumberFormat="1" applyFont="1" applyBorder="1" applyAlignment="1">
      <alignment horizontal="left" vertical="top" wrapText="1"/>
    </xf>
    <xf numFmtId="3" fontId="3" fillId="0" borderId="3" xfId="0" applyNumberFormat="1" applyFont="1" applyBorder="1" applyAlignment="1">
      <alignment horizontal="left" vertical="top" wrapText="1"/>
    </xf>
    <xf numFmtId="3" fontId="3" fillId="0" borderId="4" xfId="0" applyNumberFormat="1" applyFont="1" applyBorder="1" applyAlignment="1">
      <alignment horizontal="left" vertical="top" wrapText="1"/>
    </xf>
    <xf numFmtId="3" fontId="4" fillId="0" borderId="1" xfId="0" applyNumberFormat="1" applyFont="1" applyBorder="1" applyAlignment="1">
      <alignment horizontal="right" vertical="top" wrapText="1"/>
    </xf>
    <xf numFmtId="3" fontId="3" fillId="0" borderId="5" xfId="0" applyNumberFormat="1" applyFont="1" applyBorder="1" applyAlignment="1">
      <alignment horizontal="center" vertical="top" wrapText="1"/>
    </xf>
    <xf numFmtId="3" fontId="3" fillId="0" borderId="0" xfId="0" applyNumberFormat="1" applyFont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3" fontId="3" fillId="0" borderId="1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opLeftCell="A13" workbookViewId="0">
      <selection activeCell="G14" sqref="G14"/>
    </sheetView>
  </sheetViews>
  <sheetFormatPr baseColWidth="10" defaultRowHeight="15" x14ac:dyDescent="0.25"/>
  <cols>
    <col min="1" max="1" width="3.8554687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2" ht="15.75" x14ac:dyDescent="0.25">
      <c r="A1" s="1" t="s">
        <v>0</v>
      </c>
      <c r="E1" s="17" t="s">
        <v>33</v>
      </c>
      <c r="G1" t="s">
        <v>39</v>
      </c>
    </row>
    <row r="2" spans="1:12" ht="15.75" x14ac:dyDescent="0.25">
      <c r="A2" s="1" t="s">
        <v>1</v>
      </c>
      <c r="E2" s="17" t="s">
        <v>38</v>
      </c>
      <c r="G2" t="s">
        <v>40</v>
      </c>
    </row>
    <row r="3" spans="1:12" ht="15" customHeight="1" x14ac:dyDescent="0.25">
      <c r="A3" s="1" t="s">
        <v>2</v>
      </c>
      <c r="C3" s="199" t="s">
        <v>47</v>
      </c>
      <c r="D3" s="199"/>
      <c r="E3" t="s">
        <v>48</v>
      </c>
    </row>
    <row r="4" spans="1:12" ht="22.5" customHeight="1" x14ac:dyDescent="0.3">
      <c r="A4" s="20"/>
      <c r="C4" s="200" t="s">
        <v>65</v>
      </c>
      <c r="D4" s="200"/>
      <c r="E4" s="200"/>
      <c r="F4" s="200"/>
      <c r="G4" s="200"/>
      <c r="H4" s="200"/>
      <c r="I4" s="200"/>
    </row>
    <row r="5" spans="1:12" ht="22.5" customHeight="1" x14ac:dyDescent="0.3">
      <c r="A5" s="20"/>
      <c r="C5" s="20"/>
      <c r="D5" s="20"/>
      <c r="E5" s="20"/>
      <c r="F5" s="20"/>
      <c r="G5" s="20"/>
      <c r="H5" s="20"/>
      <c r="I5" s="20"/>
    </row>
    <row r="6" spans="1:12" ht="22.5" customHeight="1" x14ac:dyDescent="0.25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6" t="s">
        <v>51</v>
      </c>
    </row>
    <row r="7" spans="1:12" ht="15.75" customHeight="1" x14ac:dyDescent="0.25">
      <c r="A7" s="24">
        <v>1</v>
      </c>
      <c r="B7" s="2" t="s">
        <v>15</v>
      </c>
      <c r="C7" s="24" t="s">
        <v>19</v>
      </c>
      <c r="D7" s="24">
        <v>81863</v>
      </c>
      <c r="E7" s="12" t="s">
        <v>32</v>
      </c>
      <c r="F7" s="24" t="s">
        <v>46</v>
      </c>
      <c r="G7" s="24">
        <v>90000</v>
      </c>
      <c r="H7" s="24" t="s">
        <v>14</v>
      </c>
      <c r="I7" s="5"/>
    </row>
    <row r="8" spans="1:12" ht="15.75" customHeight="1" x14ac:dyDescent="0.25">
      <c r="A8" s="24">
        <v>2</v>
      </c>
      <c r="B8" s="2" t="s">
        <v>16</v>
      </c>
      <c r="C8" s="24" t="s">
        <v>17</v>
      </c>
      <c r="D8" s="24">
        <v>30005</v>
      </c>
      <c r="E8" s="12" t="s">
        <v>18</v>
      </c>
      <c r="F8" s="24">
        <v>18537</v>
      </c>
      <c r="G8" s="29">
        <v>70000</v>
      </c>
      <c r="H8" s="24" t="s">
        <v>14</v>
      </c>
      <c r="I8" s="5"/>
    </row>
    <row r="9" spans="1:12" ht="15.75" customHeight="1" x14ac:dyDescent="0.25">
      <c r="A9" s="24">
        <v>3</v>
      </c>
      <c r="B9" s="2" t="s">
        <v>20</v>
      </c>
      <c r="C9" s="24" t="s">
        <v>62</v>
      </c>
      <c r="D9" s="3" t="s">
        <v>35</v>
      </c>
      <c r="E9" s="12" t="s">
        <v>21</v>
      </c>
      <c r="F9" s="24" t="s">
        <v>46</v>
      </c>
      <c r="G9" s="24">
        <v>90000</v>
      </c>
      <c r="H9" s="24" t="s">
        <v>14</v>
      </c>
      <c r="I9" s="5"/>
    </row>
    <row r="10" spans="1:12" ht="15.75" customHeight="1" x14ac:dyDescent="0.25">
      <c r="A10" s="24">
        <v>4</v>
      </c>
      <c r="B10" s="2" t="s">
        <v>23</v>
      </c>
      <c r="C10" s="24" t="s">
        <v>63</v>
      </c>
      <c r="D10" s="24">
        <v>32378</v>
      </c>
      <c r="E10" s="12" t="s">
        <v>24</v>
      </c>
      <c r="F10" s="24">
        <v>18698</v>
      </c>
      <c r="G10" s="29">
        <v>70000</v>
      </c>
      <c r="H10" s="24" t="s">
        <v>14</v>
      </c>
      <c r="I10" s="5"/>
    </row>
    <row r="11" spans="1:12" ht="15.75" customHeight="1" x14ac:dyDescent="0.25">
      <c r="A11" s="24">
        <v>5</v>
      </c>
      <c r="B11" s="2" t="s">
        <v>27</v>
      </c>
      <c r="C11" s="24" t="s">
        <v>19</v>
      </c>
      <c r="D11" s="24">
        <v>31518</v>
      </c>
      <c r="E11" s="12" t="s">
        <v>28</v>
      </c>
      <c r="F11" s="24">
        <v>9901</v>
      </c>
      <c r="G11" s="24">
        <v>180000</v>
      </c>
      <c r="H11" s="24" t="s">
        <v>14</v>
      </c>
      <c r="I11" s="5"/>
    </row>
    <row r="12" spans="1:12" ht="15.75" customHeight="1" x14ac:dyDescent="0.25">
      <c r="A12" s="24">
        <v>6</v>
      </c>
      <c r="B12" s="2" t="s">
        <v>11</v>
      </c>
      <c r="C12" s="24" t="s">
        <v>12</v>
      </c>
      <c r="D12" s="24">
        <v>50416</v>
      </c>
      <c r="E12" s="12" t="s">
        <v>13</v>
      </c>
      <c r="F12" s="24" t="s">
        <v>46</v>
      </c>
      <c r="G12" s="24">
        <v>90000</v>
      </c>
      <c r="H12" s="24" t="s">
        <v>14</v>
      </c>
      <c r="I12" s="5"/>
      <c r="J12" s="25"/>
      <c r="K12" s="21"/>
      <c r="L12" s="25"/>
    </row>
    <row r="13" spans="1:12" ht="15.75" customHeight="1" x14ac:dyDescent="0.25">
      <c r="A13" s="24">
        <v>7</v>
      </c>
      <c r="B13" s="2" t="s">
        <v>29</v>
      </c>
      <c r="C13" s="24" t="s">
        <v>30</v>
      </c>
      <c r="D13" s="24">
        <v>50624</v>
      </c>
      <c r="E13" s="12" t="s">
        <v>13</v>
      </c>
      <c r="F13" s="24" t="s">
        <v>31</v>
      </c>
      <c r="G13" s="29">
        <v>70000</v>
      </c>
      <c r="H13" s="24" t="s">
        <v>14</v>
      </c>
      <c r="I13" s="5" t="s">
        <v>57</v>
      </c>
      <c r="J13" s="25"/>
      <c r="K13" s="21"/>
      <c r="L13" s="25"/>
    </row>
    <row r="14" spans="1:12" ht="15.75" customHeight="1" x14ac:dyDescent="0.25">
      <c r="A14" s="24">
        <v>8</v>
      </c>
      <c r="B14" s="2" t="s">
        <v>36</v>
      </c>
      <c r="C14" s="24" t="s">
        <v>30</v>
      </c>
      <c r="D14" s="24">
        <v>57333</v>
      </c>
      <c r="E14" s="12" t="s">
        <v>13</v>
      </c>
      <c r="F14" s="3" t="s">
        <v>46</v>
      </c>
      <c r="G14" s="24">
        <v>70000</v>
      </c>
      <c r="H14" s="24" t="s">
        <v>14</v>
      </c>
      <c r="I14" s="5"/>
      <c r="J14" s="4"/>
      <c r="K14" s="4"/>
      <c r="L14" s="25"/>
    </row>
    <row r="15" spans="1:12" ht="15.75" customHeight="1" x14ac:dyDescent="0.25">
      <c r="A15" s="24">
        <v>9</v>
      </c>
      <c r="B15" s="2" t="s">
        <v>25</v>
      </c>
      <c r="C15" s="24" t="s">
        <v>12</v>
      </c>
      <c r="D15" s="24">
        <v>50173</v>
      </c>
      <c r="E15" s="12" t="s">
        <v>13</v>
      </c>
      <c r="F15" s="24" t="s">
        <v>26</v>
      </c>
      <c r="G15" s="24">
        <v>90000</v>
      </c>
      <c r="H15" s="24" t="s">
        <v>14</v>
      </c>
      <c r="I15" s="5"/>
      <c r="J15" s="4"/>
      <c r="K15" s="4"/>
      <c r="L15" s="25"/>
    </row>
    <row r="16" spans="1:12" ht="15.75" customHeight="1" x14ac:dyDescent="0.25">
      <c r="A16" s="24">
        <v>10</v>
      </c>
      <c r="B16" s="10" t="s">
        <v>59</v>
      </c>
      <c r="C16" s="15" t="s">
        <v>17</v>
      </c>
      <c r="D16" s="24">
        <v>65666</v>
      </c>
      <c r="E16" s="12" t="s">
        <v>28</v>
      </c>
      <c r="F16" s="18">
        <v>201502121</v>
      </c>
      <c r="G16" s="24">
        <v>70000</v>
      </c>
      <c r="H16" s="15" t="s">
        <v>50</v>
      </c>
      <c r="I16" s="5" t="s">
        <v>52</v>
      </c>
      <c r="J16" s="4"/>
      <c r="K16" s="4"/>
      <c r="L16" s="25"/>
    </row>
    <row r="17" spans="1:12" ht="15.75" customHeight="1" x14ac:dyDescent="0.25">
      <c r="A17" s="24"/>
      <c r="B17" s="2" t="s">
        <v>60</v>
      </c>
      <c r="C17" s="24" t="s">
        <v>17</v>
      </c>
      <c r="D17" s="24">
        <v>65248</v>
      </c>
      <c r="E17" s="12" t="s">
        <v>28</v>
      </c>
      <c r="F17" s="3"/>
      <c r="G17" s="24"/>
      <c r="H17" s="14" t="s">
        <v>50</v>
      </c>
      <c r="I17" s="5" t="s">
        <v>53</v>
      </c>
      <c r="J17" s="4"/>
      <c r="K17" s="4"/>
      <c r="L17" s="25"/>
    </row>
    <row r="18" spans="1:12" ht="15.75" customHeight="1" x14ac:dyDescent="0.25">
      <c r="A18" s="24">
        <v>11</v>
      </c>
      <c r="B18" s="2" t="s">
        <v>22</v>
      </c>
      <c r="C18" s="24" t="s">
        <v>12</v>
      </c>
      <c r="D18" s="24">
        <v>50437</v>
      </c>
      <c r="E18" s="12" t="s">
        <v>13</v>
      </c>
      <c r="F18" s="3" t="s">
        <v>46</v>
      </c>
      <c r="G18" s="24">
        <v>90000</v>
      </c>
      <c r="H18" s="24" t="s">
        <v>14</v>
      </c>
      <c r="I18" s="5" t="s">
        <v>56</v>
      </c>
      <c r="J18" s="4"/>
      <c r="K18" s="4"/>
      <c r="L18" s="4"/>
    </row>
    <row r="19" spans="1:12" ht="15.75" customHeight="1" x14ac:dyDescent="0.25">
      <c r="A19" s="24">
        <v>12</v>
      </c>
      <c r="B19" s="8" t="s">
        <v>41</v>
      </c>
      <c r="C19" s="7" t="s">
        <v>17</v>
      </c>
      <c r="D19" s="9" t="s">
        <v>34</v>
      </c>
      <c r="E19" s="13" t="s">
        <v>44</v>
      </c>
      <c r="F19" s="7" t="s">
        <v>46</v>
      </c>
      <c r="G19" s="7">
        <v>90000</v>
      </c>
      <c r="H19" s="7" t="s">
        <v>14</v>
      </c>
      <c r="I19" s="5" t="s">
        <v>58</v>
      </c>
      <c r="J19" s="4"/>
      <c r="K19" s="4"/>
      <c r="L19" s="25"/>
    </row>
    <row r="20" spans="1:12" ht="17.25" customHeight="1" x14ac:dyDescent="0.25">
      <c r="A20" s="201" t="s">
        <v>43</v>
      </c>
      <c r="B20" s="202"/>
      <c r="C20" s="202"/>
      <c r="D20" s="202"/>
      <c r="E20" s="202"/>
      <c r="F20" s="202"/>
      <c r="G20" s="23">
        <f>SUM(G7:G19)</f>
        <v>1070000</v>
      </c>
      <c r="H20" s="22"/>
    </row>
    <row r="21" spans="1:12" ht="17.25" customHeight="1" x14ac:dyDescent="0.25">
      <c r="A21" s="201" t="s">
        <v>42</v>
      </c>
      <c r="B21" s="202"/>
      <c r="C21" s="202"/>
      <c r="D21" s="202"/>
      <c r="E21" s="202"/>
      <c r="F21" s="203"/>
      <c r="G21" s="24">
        <f>(G20-G18-G19)*0.12</f>
        <v>106800</v>
      </c>
      <c r="H21" s="21"/>
    </row>
    <row r="22" spans="1:12" ht="17.25" customHeight="1" x14ac:dyDescent="0.25">
      <c r="A22" s="201" t="s">
        <v>45</v>
      </c>
      <c r="B22" s="202"/>
      <c r="C22" s="202"/>
      <c r="D22" s="202"/>
      <c r="E22" s="202"/>
      <c r="F22" s="203"/>
      <c r="G22" s="23">
        <f>G20-G21</f>
        <v>963200</v>
      </c>
      <c r="H22" s="21"/>
    </row>
    <row r="23" spans="1:12" ht="14.25" customHeight="1" x14ac:dyDescent="0.25">
      <c r="A23" s="196" t="s">
        <v>49</v>
      </c>
      <c r="B23" s="197"/>
      <c r="C23" s="197"/>
      <c r="D23" s="197"/>
      <c r="E23" s="197"/>
      <c r="F23" s="198"/>
      <c r="G23" s="24">
        <f>G20*0.1</f>
        <v>107000</v>
      </c>
      <c r="H23" s="21"/>
    </row>
    <row r="24" spans="1:12" ht="14.25" customHeight="1" x14ac:dyDescent="0.25">
      <c r="A24" s="204" t="s">
        <v>64</v>
      </c>
      <c r="B24" s="204"/>
      <c r="C24" s="204"/>
      <c r="D24" s="204"/>
      <c r="E24" s="204"/>
      <c r="F24" s="204"/>
      <c r="G24" s="24">
        <f>G22-G23</f>
        <v>856200</v>
      </c>
      <c r="H24" s="21"/>
      <c r="I24" t="s">
        <v>66</v>
      </c>
    </row>
    <row r="25" spans="1:12" ht="14.25" customHeight="1" x14ac:dyDescent="0.25">
      <c r="A25" s="208" t="s">
        <v>68</v>
      </c>
      <c r="B25" s="209"/>
      <c r="C25" s="209"/>
      <c r="D25" s="209"/>
      <c r="E25" s="209"/>
      <c r="F25" s="210"/>
      <c r="G25" s="24">
        <v>8800</v>
      </c>
      <c r="H25" s="21"/>
    </row>
    <row r="26" spans="1:12" ht="14.25" customHeight="1" x14ac:dyDescent="0.25">
      <c r="A26" s="205" t="s">
        <v>67</v>
      </c>
      <c r="B26" s="205"/>
      <c r="C26" s="205"/>
      <c r="D26" s="205"/>
      <c r="E26" s="205"/>
      <c r="F26" s="205"/>
      <c r="G26" s="23">
        <f>SUM(G24:G25)</f>
        <v>865000</v>
      </c>
      <c r="H26" s="21"/>
    </row>
    <row r="27" spans="1:12" ht="15.75" x14ac:dyDescent="0.25">
      <c r="A27" s="206" t="s">
        <v>54</v>
      </c>
      <c r="B27" s="206"/>
      <c r="C27" s="206"/>
      <c r="D27" s="206"/>
      <c r="E27" s="206"/>
      <c r="F27" s="206"/>
      <c r="G27" s="206"/>
      <c r="H27" s="206"/>
    </row>
    <row r="28" spans="1:12" x14ac:dyDescent="0.25">
      <c r="A28" s="207" t="s">
        <v>55</v>
      </c>
      <c r="B28" s="207"/>
      <c r="C28" s="207"/>
      <c r="D28" s="207"/>
      <c r="E28" s="207"/>
      <c r="F28" s="207"/>
      <c r="G28" s="207"/>
      <c r="H28" s="207"/>
      <c r="I28" s="207"/>
    </row>
    <row r="29" spans="1:12" x14ac:dyDescent="0.25">
      <c r="A29" s="207" t="s">
        <v>61</v>
      </c>
      <c r="B29" s="207"/>
      <c r="C29" s="207"/>
      <c r="I29" s="19"/>
    </row>
    <row r="31" spans="1:12" x14ac:dyDescent="0.25">
      <c r="I31" s="19"/>
    </row>
  </sheetData>
  <mergeCells count="12">
    <mergeCell ref="A24:F24"/>
    <mergeCell ref="A26:F26"/>
    <mergeCell ref="A27:H27"/>
    <mergeCell ref="A28:I28"/>
    <mergeCell ref="A29:C29"/>
    <mergeCell ref="A25:F25"/>
    <mergeCell ref="A23:F23"/>
    <mergeCell ref="C3:D3"/>
    <mergeCell ref="C4:I4"/>
    <mergeCell ref="A20:F20"/>
    <mergeCell ref="A21:F21"/>
    <mergeCell ref="A22:F2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H13" sqref="H13"/>
    </sheetView>
  </sheetViews>
  <sheetFormatPr baseColWidth="10" defaultRowHeight="15" x14ac:dyDescent="0.25"/>
  <cols>
    <col min="1" max="1" width="3.14062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2" ht="15.75" x14ac:dyDescent="0.25">
      <c r="A1" s="1" t="s">
        <v>0</v>
      </c>
      <c r="E1" s="17" t="s">
        <v>33</v>
      </c>
      <c r="G1" t="s">
        <v>39</v>
      </c>
    </row>
    <row r="2" spans="1:12" ht="15.75" x14ac:dyDescent="0.25">
      <c r="A2" s="1" t="s">
        <v>1</v>
      </c>
      <c r="E2" s="17" t="s">
        <v>38</v>
      </c>
      <c r="G2" t="s">
        <v>40</v>
      </c>
    </row>
    <row r="3" spans="1:12" ht="15" customHeight="1" x14ac:dyDescent="0.25">
      <c r="A3" s="1" t="s">
        <v>2</v>
      </c>
      <c r="C3" s="199" t="s">
        <v>47</v>
      </c>
      <c r="D3" s="199"/>
      <c r="E3" t="s">
        <v>48</v>
      </c>
    </row>
    <row r="4" spans="1:12" ht="26.25" customHeight="1" x14ac:dyDescent="0.3">
      <c r="A4" s="78"/>
      <c r="C4" s="200" t="s">
        <v>126</v>
      </c>
      <c r="D4" s="200"/>
      <c r="E4" s="200"/>
      <c r="F4" s="200"/>
      <c r="G4" s="200"/>
      <c r="H4" s="200"/>
      <c r="I4" s="200"/>
    </row>
    <row r="5" spans="1:12" ht="6.75" customHeight="1" x14ac:dyDescent="0.3">
      <c r="A5" s="78"/>
      <c r="C5" s="78"/>
      <c r="D5" s="78"/>
      <c r="E5" s="78"/>
      <c r="F5" s="78"/>
      <c r="G5" s="78"/>
      <c r="H5" s="78"/>
      <c r="I5" s="78"/>
    </row>
    <row r="6" spans="1:12" ht="22.5" customHeight="1" x14ac:dyDescent="0.25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6" t="s">
        <v>51</v>
      </c>
      <c r="J6" s="65" t="s">
        <v>106</v>
      </c>
      <c r="K6" s="76">
        <v>70000</v>
      </c>
      <c r="L6" s="62"/>
    </row>
    <row r="7" spans="1:12" ht="15.75" customHeight="1" x14ac:dyDescent="0.25">
      <c r="A7" s="76">
        <v>1</v>
      </c>
      <c r="B7" s="2" t="s">
        <v>16</v>
      </c>
      <c r="C7" s="80" t="s">
        <v>19</v>
      </c>
      <c r="D7" s="76">
        <v>30005</v>
      </c>
      <c r="E7" s="12" t="s">
        <v>18</v>
      </c>
      <c r="F7" s="76">
        <v>18537</v>
      </c>
      <c r="G7" s="76">
        <v>90000</v>
      </c>
      <c r="H7" s="76" t="s">
        <v>14</v>
      </c>
      <c r="I7" s="5" t="s">
        <v>127</v>
      </c>
      <c r="J7" s="65" t="s">
        <v>138</v>
      </c>
      <c r="K7" s="76">
        <v>70000</v>
      </c>
      <c r="L7" s="63"/>
    </row>
    <row r="8" spans="1:12" ht="15.75" customHeight="1" x14ac:dyDescent="0.25">
      <c r="A8" s="84">
        <v>2</v>
      </c>
      <c r="B8" s="2" t="s">
        <v>27</v>
      </c>
      <c r="C8" s="76" t="s">
        <v>19</v>
      </c>
      <c r="D8" s="76">
        <v>31518</v>
      </c>
      <c r="E8" s="12" t="s">
        <v>28</v>
      </c>
      <c r="F8" s="76">
        <v>9901</v>
      </c>
      <c r="G8" s="76">
        <v>110000</v>
      </c>
      <c r="H8" s="76" t="s">
        <v>14</v>
      </c>
      <c r="I8" s="5" t="s">
        <v>128</v>
      </c>
      <c r="J8" s="65" t="s">
        <v>108</v>
      </c>
      <c r="K8" s="76">
        <v>70000</v>
      </c>
      <c r="L8" s="64"/>
    </row>
    <row r="9" spans="1:12" ht="15.75" customHeight="1" x14ac:dyDescent="0.25">
      <c r="A9" s="84">
        <v>3</v>
      </c>
      <c r="B9" s="2" t="s">
        <v>29</v>
      </c>
      <c r="C9" s="76" t="s">
        <v>30</v>
      </c>
      <c r="D9" s="76">
        <v>50624</v>
      </c>
      <c r="E9" s="12" t="s">
        <v>13</v>
      </c>
      <c r="F9" s="76" t="s">
        <v>31</v>
      </c>
      <c r="G9" s="76">
        <v>90000</v>
      </c>
      <c r="H9" s="76" t="s">
        <v>14</v>
      </c>
      <c r="I9" s="5" t="s">
        <v>57</v>
      </c>
      <c r="J9" s="65" t="s">
        <v>134</v>
      </c>
      <c r="K9" s="83">
        <v>70000</v>
      </c>
      <c r="L9" s="64"/>
    </row>
    <row r="10" spans="1:12" ht="15.75" customHeight="1" x14ac:dyDescent="0.25">
      <c r="A10" s="84">
        <v>4</v>
      </c>
      <c r="B10" s="2" t="s">
        <v>25</v>
      </c>
      <c r="C10" s="76" t="s">
        <v>12</v>
      </c>
      <c r="D10" s="76">
        <v>50173</v>
      </c>
      <c r="E10" s="12" t="s">
        <v>13</v>
      </c>
      <c r="F10" s="76" t="s">
        <v>26</v>
      </c>
      <c r="G10" s="76">
        <v>90000</v>
      </c>
      <c r="H10" s="76" t="s">
        <v>14</v>
      </c>
      <c r="I10" s="5" t="s">
        <v>129</v>
      </c>
      <c r="J10" s="65" t="s">
        <v>135</v>
      </c>
      <c r="K10" s="83">
        <v>70000</v>
      </c>
      <c r="L10" s="62"/>
    </row>
    <row r="11" spans="1:12" ht="15.75" customHeight="1" x14ac:dyDescent="0.25">
      <c r="A11" s="84">
        <v>5</v>
      </c>
      <c r="B11" s="10" t="s">
        <v>59</v>
      </c>
      <c r="C11" s="15" t="s">
        <v>17</v>
      </c>
      <c r="D11" s="76">
        <v>65666</v>
      </c>
      <c r="E11" s="12" t="s">
        <v>28</v>
      </c>
      <c r="F11" s="18">
        <v>201502121</v>
      </c>
      <c r="G11" s="76">
        <v>70000</v>
      </c>
      <c r="H11" s="15" t="s">
        <v>50</v>
      </c>
      <c r="I11" s="5" t="s">
        <v>52</v>
      </c>
      <c r="J11" s="85" t="s">
        <v>136</v>
      </c>
      <c r="K11" s="83">
        <v>79700</v>
      </c>
      <c r="L11" s="64"/>
    </row>
    <row r="12" spans="1:12" ht="15.75" customHeight="1" x14ac:dyDescent="0.25">
      <c r="A12" s="84">
        <v>6</v>
      </c>
      <c r="B12" s="2" t="s">
        <v>131</v>
      </c>
      <c r="C12" s="76" t="s">
        <v>17</v>
      </c>
      <c r="D12" s="76">
        <v>65248</v>
      </c>
      <c r="E12" s="12" t="s">
        <v>28</v>
      </c>
      <c r="F12" s="3"/>
      <c r="G12" s="76">
        <v>280000</v>
      </c>
      <c r="H12" s="14" t="s">
        <v>50</v>
      </c>
      <c r="I12" s="5" t="s">
        <v>53</v>
      </c>
      <c r="J12" s="85" t="s">
        <v>132</v>
      </c>
      <c r="K12" s="83">
        <v>79700</v>
      </c>
    </row>
    <row r="13" spans="1:12" ht="13.5" customHeight="1" x14ac:dyDescent="0.25">
      <c r="A13" s="201" t="s">
        <v>139</v>
      </c>
      <c r="B13" s="202"/>
      <c r="C13" s="202"/>
      <c r="D13" s="202"/>
      <c r="E13" s="202"/>
      <c r="F13" s="202"/>
      <c r="G13" s="77">
        <f>SUM(G7:G12)</f>
        <v>730000</v>
      </c>
      <c r="H13" s="72"/>
      <c r="J13" s="85" t="s">
        <v>137</v>
      </c>
      <c r="K13" s="83">
        <v>79700</v>
      </c>
    </row>
    <row r="14" spans="1:12" ht="15" customHeight="1" x14ac:dyDescent="0.25">
      <c r="A14" s="201" t="s">
        <v>42</v>
      </c>
      <c r="B14" s="202"/>
      <c r="C14" s="202"/>
      <c r="D14" s="202"/>
      <c r="E14" s="202"/>
      <c r="F14" s="203"/>
      <c r="G14" s="77">
        <f>(G13)*0.12</f>
        <v>87600</v>
      </c>
      <c r="H14" s="72"/>
      <c r="I14" s="4"/>
      <c r="J14" s="86" t="s">
        <v>133</v>
      </c>
      <c r="K14" s="87">
        <v>79700</v>
      </c>
    </row>
    <row r="15" spans="1:12" ht="15" customHeight="1" x14ac:dyDescent="0.25">
      <c r="A15" s="201" t="s">
        <v>130</v>
      </c>
      <c r="B15" s="202"/>
      <c r="C15" s="202"/>
      <c r="D15" s="202"/>
      <c r="E15" s="202"/>
      <c r="F15" s="203"/>
      <c r="G15" s="81">
        <v>246400</v>
      </c>
      <c r="H15" s="72"/>
      <c r="I15" s="4"/>
      <c r="J15" s="88" t="s">
        <v>115</v>
      </c>
      <c r="K15" s="89">
        <f>SUM(K6:K14)</f>
        <v>668800</v>
      </c>
    </row>
    <row r="16" spans="1:12" ht="14.25" customHeight="1" x14ac:dyDescent="0.25">
      <c r="A16" s="201" t="s">
        <v>45</v>
      </c>
      <c r="B16" s="202"/>
      <c r="C16" s="202"/>
      <c r="D16" s="202"/>
      <c r="E16" s="202"/>
      <c r="F16" s="203"/>
      <c r="G16" s="77">
        <f>G13-G14-G15</f>
        <v>396000</v>
      </c>
      <c r="H16" s="72"/>
    </row>
    <row r="17" spans="1:9" ht="14.25" customHeight="1" x14ac:dyDescent="0.25">
      <c r="A17" s="196" t="s">
        <v>49</v>
      </c>
      <c r="B17" s="197"/>
      <c r="C17" s="197"/>
      <c r="D17" s="197"/>
      <c r="E17" s="197"/>
      <c r="F17" s="198"/>
      <c r="G17" s="76">
        <f>-G13*0.1</f>
        <v>-73000</v>
      </c>
      <c r="H17" s="72"/>
    </row>
    <row r="18" spans="1:9" ht="13.5" customHeight="1" x14ac:dyDescent="0.25">
      <c r="A18" s="205" t="s">
        <v>125</v>
      </c>
      <c r="B18" s="205"/>
      <c r="C18" s="205"/>
      <c r="D18" s="205"/>
      <c r="E18" s="205"/>
      <c r="F18" s="205"/>
      <c r="G18" s="77">
        <f>SUM(G16:G17)</f>
        <v>323000</v>
      </c>
      <c r="H18" s="72"/>
      <c r="I18" s="4"/>
    </row>
    <row r="19" spans="1:9" x14ac:dyDescent="0.25">
      <c r="A19" s="220" t="s">
        <v>54</v>
      </c>
      <c r="B19" s="220"/>
      <c r="C19" s="220"/>
      <c r="D19" s="220"/>
      <c r="E19" s="220"/>
      <c r="F19" s="220"/>
      <c r="G19" s="220"/>
      <c r="H19" s="220"/>
      <c r="I19" s="57"/>
    </row>
    <row r="20" spans="1:9" x14ac:dyDescent="0.25">
      <c r="A20" s="220" t="s">
        <v>55</v>
      </c>
      <c r="B20" s="220"/>
      <c r="C20" s="220"/>
      <c r="D20" s="220"/>
      <c r="E20" s="220"/>
      <c r="F20" s="220"/>
      <c r="G20" s="220"/>
      <c r="H20" s="220"/>
      <c r="I20" s="220"/>
    </row>
    <row r="21" spans="1:9" ht="13.5" customHeight="1" x14ac:dyDescent="0.25">
      <c r="A21" s="220" t="s">
        <v>61</v>
      </c>
      <c r="B21" s="220"/>
      <c r="C21" s="220"/>
      <c r="D21" s="58"/>
      <c r="E21" s="58"/>
      <c r="F21" s="58"/>
      <c r="G21" s="58"/>
      <c r="H21" s="58"/>
      <c r="I21" s="59"/>
    </row>
    <row r="22" spans="1:9" ht="4.5" customHeight="1" x14ac:dyDescent="0.25">
      <c r="A22" s="79"/>
      <c r="B22" s="79"/>
      <c r="C22" s="79"/>
      <c r="D22" s="58"/>
      <c r="E22" s="58"/>
      <c r="F22" s="58"/>
      <c r="G22" s="58"/>
      <c r="H22" s="58"/>
      <c r="I22" s="59"/>
    </row>
    <row r="24" spans="1:9" ht="15.75" x14ac:dyDescent="0.25">
      <c r="A24" s="82">
        <v>2</v>
      </c>
      <c r="B24" s="2" t="s">
        <v>23</v>
      </c>
      <c r="C24" s="221" t="s">
        <v>140</v>
      </c>
      <c r="D24" s="222"/>
      <c r="E24" s="222"/>
      <c r="F24" s="222"/>
      <c r="G24" s="222"/>
      <c r="H24" s="222"/>
      <c r="I24" s="223"/>
    </row>
  </sheetData>
  <mergeCells count="12">
    <mergeCell ref="C24:I24"/>
    <mergeCell ref="C3:D3"/>
    <mergeCell ref="C4:I4"/>
    <mergeCell ref="A13:F13"/>
    <mergeCell ref="A14:F14"/>
    <mergeCell ref="A15:F15"/>
    <mergeCell ref="A19:H19"/>
    <mergeCell ref="A20:I20"/>
    <mergeCell ref="A21:C21"/>
    <mergeCell ref="A16:F16"/>
    <mergeCell ref="A17:F17"/>
    <mergeCell ref="A18:F18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H9" sqref="H9"/>
    </sheetView>
  </sheetViews>
  <sheetFormatPr baseColWidth="10" defaultRowHeight="15" x14ac:dyDescent="0.25"/>
  <cols>
    <col min="1" max="1" width="3.14062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2" ht="15.75" x14ac:dyDescent="0.25">
      <c r="A1" s="1" t="s">
        <v>0</v>
      </c>
      <c r="E1" s="17" t="s">
        <v>33</v>
      </c>
      <c r="G1" t="s">
        <v>39</v>
      </c>
    </row>
    <row r="2" spans="1:12" ht="15.75" x14ac:dyDescent="0.25">
      <c r="A2" s="1" t="s">
        <v>1</v>
      </c>
      <c r="E2" s="17" t="s">
        <v>38</v>
      </c>
      <c r="G2" t="s">
        <v>40</v>
      </c>
    </row>
    <row r="3" spans="1:12" ht="15" customHeight="1" x14ac:dyDescent="0.25">
      <c r="A3" s="1" t="s">
        <v>2</v>
      </c>
      <c r="C3" s="199" t="s">
        <v>47</v>
      </c>
      <c r="D3" s="199"/>
      <c r="E3" t="s">
        <v>48</v>
      </c>
    </row>
    <row r="4" spans="1:12" ht="26.25" customHeight="1" x14ac:dyDescent="0.3">
      <c r="A4" s="92"/>
      <c r="C4" s="200" t="s">
        <v>141</v>
      </c>
      <c r="D4" s="200"/>
      <c r="E4" s="200"/>
      <c r="F4" s="200"/>
      <c r="G4" s="200"/>
      <c r="H4" s="200"/>
      <c r="I4" s="200"/>
    </row>
    <row r="5" spans="1:12" ht="6.75" customHeight="1" x14ac:dyDescent="0.3">
      <c r="A5" s="92"/>
      <c r="C5" s="92"/>
      <c r="D5" s="92"/>
      <c r="E5" s="92"/>
      <c r="F5" s="92"/>
      <c r="G5" s="92"/>
      <c r="H5" s="92"/>
      <c r="I5" s="92"/>
    </row>
    <row r="6" spans="1:12" ht="22.5" customHeight="1" x14ac:dyDescent="0.25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6" t="s">
        <v>51</v>
      </c>
      <c r="J6" s="65" t="s">
        <v>106</v>
      </c>
      <c r="K6" s="90">
        <v>70000</v>
      </c>
      <c r="L6" s="62"/>
    </row>
    <row r="7" spans="1:12" ht="15.75" customHeight="1" x14ac:dyDescent="0.25">
      <c r="A7" s="90">
        <v>1</v>
      </c>
      <c r="B7" s="2" t="s">
        <v>16</v>
      </c>
      <c r="C7" s="90" t="s">
        <v>19</v>
      </c>
      <c r="D7" s="90">
        <v>30005</v>
      </c>
      <c r="E7" s="12" t="s">
        <v>18</v>
      </c>
      <c r="F7" s="90">
        <v>18537</v>
      </c>
      <c r="G7" s="90">
        <v>90000</v>
      </c>
      <c r="H7" s="90" t="s">
        <v>14</v>
      </c>
      <c r="I7" s="5" t="s">
        <v>127</v>
      </c>
      <c r="J7" s="65" t="s">
        <v>138</v>
      </c>
      <c r="K7" s="90">
        <v>70000</v>
      </c>
      <c r="L7" s="63"/>
    </row>
    <row r="8" spans="1:12" ht="15.75" customHeight="1" x14ac:dyDescent="0.25">
      <c r="A8" s="90">
        <v>2</v>
      </c>
      <c r="B8" s="2" t="s">
        <v>27</v>
      </c>
      <c r="C8" s="90" t="s">
        <v>19</v>
      </c>
      <c r="D8" s="90">
        <v>31518</v>
      </c>
      <c r="E8" s="12" t="s">
        <v>28</v>
      </c>
      <c r="F8" s="90">
        <v>9901</v>
      </c>
      <c r="G8" s="90">
        <v>110000</v>
      </c>
      <c r="H8" s="90" t="s">
        <v>14</v>
      </c>
      <c r="I8" s="5" t="s">
        <v>128</v>
      </c>
      <c r="J8" s="65" t="s">
        <v>108</v>
      </c>
      <c r="K8" s="90">
        <v>70000</v>
      </c>
      <c r="L8" s="64"/>
    </row>
    <row r="9" spans="1:12" ht="15.75" customHeight="1" x14ac:dyDescent="0.25">
      <c r="A9" s="90">
        <v>3</v>
      </c>
      <c r="B9" s="2" t="s">
        <v>29</v>
      </c>
      <c r="C9" s="90" t="s">
        <v>30</v>
      </c>
      <c r="D9" s="90">
        <v>50624</v>
      </c>
      <c r="E9" s="12" t="s">
        <v>13</v>
      </c>
      <c r="F9" s="90" t="s">
        <v>31</v>
      </c>
      <c r="G9" s="90">
        <v>90000</v>
      </c>
      <c r="H9" s="90" t="s">
        <v>14</v>
      </c>
      <c r="I9" s="5" t="s">
        <v>57</v>
      </c>
      <c r="J9" s="65" t="s">
        <v>134</v>
      </c>
      <c r="K9" s="90">
        <v>70000</v>
      </c>
      <c r="L9" s="64"/>
    </row>
    <row r="10" spans="1:12" ht="15.75" customHeight="1" x14ac:dyDescent="0.25">
      <c r="A10" s="90">
        <v>4</v>
      </c>
      <c r="B10" s="2" t="s">
        <v>25</v>
      </c>
      <c r="C10" s="90" t="s">
        <v>12</v>
      </c>
      <c r="D10" s="90">
        <v>50173</v>
      </c>
      <c r="E10" s="12" t="s">
        <v>13</v>
      </c>
      <c r="F10" s="90" t="s">
        <v>26</v>
      </c>
      <c r="G10" s="90">
        <v>90000</v>
      </c>
      <c r="H10" s="90" t="s">
        <v>14</v>
      </c>
      <c r="I10" s="5" t="s">
        <v>129</v>
      </c>
      <c r="J10" s="65" t="s">
        <v>135</v>
      </c>
      <c r="K10" s="90">
        <v>70000</v>
      </c>
      <c r="L10" s="62"/>
    </row>
    <row r="11" spans="1:12" ht="15.75" customHeight="1" x14ac:dyDescent="0.25">
      <c r="A11" s="90">
        <v>5</v>
      </c>
      <c r="B11" s="10" t="s">
        <v>59</v>
      </c>
      <c r="C11" s="15" t="s">
        <v>17</v>
      </c>
      <c r="D11" s="90">
        <v>65666</v>
      </c>
      <c r="E11" s="12" t="s">
        <v>28</v>
      </c>
      <c r="F11" s="18">
        <v>201502121</v>
      </c>
      <c r="G11" s="90">
        <v>70000</v>
      </c>
      <c r="H11" s="15" t="s">
        <v>50</v>
      </c>
      <c r="I11" s="5" t="s">
        <v>52</v>
      </c>
      <c r="J11" s="85" t="s">
        <v>136</v>
      </c>
      <c r="K11" s="90">
        <v>79700</v>
      </c>
      <c r="L11" s="64"/>
    </row>
    <row r="12" spans="1:12" ht="15.75" customHeight="1" x14ac:dyDescent="0.25">
      <c r="A12" s="90">
        <v>6</v>
      </c>
      <c r="B12" s="2" t="s">
        <v>131</v>
      </c>
      <c r="C12" s="90" t="s">
        <v>17</v>
      </c>
      <c r="D12" s="90">
        <v>65248</v>
      </c>
      <c r="E12" s="12" t="s">
        <v>28</v>
      </c>
      <c r="F12" s="18">
        <v>201502122</v>
      </c>
      <c r="G12" s="90">
        <v>280000</v>
      </c>
      <c r="H12" s="14" t="s">
        <v>50</v>
      </c>
      <c r="I12" s="5" t="s">
        <v>53</v>
      </c>
      <c r="J12" s="85" t="s">
        <v>132</v>
      </c>
      <c r="K12" s="90">
        <v>79700</v>
      </c>
    </row>
    <row r="13" spans="1:12" ht="13.5" customHeight="1" x14ac:dyDescent="0.25">
      <c r="A13" s="201" t="s">
        <v>139</v>
      </c>
      <c r="B13" s="202"/>
      <c r="C13" s="202"/>
      <c r="D13" s="202"/>
      <c r="E13" s="202"/>
      <c r="F13" s="202"/>
      <c r="G13" s="91">
        <f>SUM(G7:G12)</f>
        <v>730000</v>
      </c>
      <c r="H13" s="72"/>
      <c r="J13" s="85" t="s">
        <v>137</v>
      </c>
      <c r="K13" s="90">
        <v>79700</v>
      </c>
    </row>
    <row r="14" spans="1:12" ht="15" customHeight="1" x14ac:dyDescent="0.25">
      <c r="A14" s="201" t="s">
        <v>42</v>
      </c>
      <c r="B14" s="202"/>
      <c r="C14" s="202"/>
      <c r="D14" s="202"/>
      <c r="E14" s="202"/>
      <c r="F14" s="203"/>
      <c r="G14" s="91">
        <f>(G13-G12)*0.12</f>
        <v>54000</v>
      </c>
      <c r="H14" s="72"/>
      <c r="I14" s="4"/>
      <c r="J14" s="86" t="s">
        <v>133</v>
      </c>
      <c r="K14" s="87">
        <v>79700</v>
      </c>
    </row>
    <row r="15" spans="1:12" ht="14.25" customHeight="1" x14ac:dyDescent="0.25">
      <c r="A15" s="201" t="s">
        <v>45</v>
      </c>
      <c r="B15" s="202"/>
      <c r="C15" s="202"/>
      <c r="D15" s="202"/>
      <c r="E15" s="202"/>
      <c r="F15" s="203"/>
      <c r="G15" s="91">
        <f>G13-G14</f>
        <v>676000</v>
      </c>
      <c r="H15" s="72"/>
    </row>
    <row r="16" spans="1:12" ht="14.25" customHeight="1" x14ac:dyDescent="0.25">
      <c r="A16" s="196" t="s">
        <v>49</v>
      </c>
      <c r="B16" s="197"/>
      <c r="C16" s="197"/>
      <c r="D16" s="197"/>
      <c r="E16" s="197"/>
      <c r="F16" s="198"/>
      <c r="G16" s="90">
        <f>-G13*0.1</f>
        <v>-73000</v>
      </c>
      <c r="H16" s="72"/>
    </row>
    <row r="17" spans="1:9" ht="13.5" customHeight="1" x14ac:dyDescent="0.25">
      <c r="A17" s="205" t="s">
        <v>125</v>
      </c>
      <c r="B17" s="205"/>
      <c r="C17" s="205"/>
      <c r="D17" s="205"/>
      <c r="E17" s="205"/>
      <c r="F17" s="205"/>
      <c r="G17" s="91">
        <f>SUM(G15:G16)</f>
        <v>603000</v>
      </c>
      <c r="H17" s="72"/>
      <c r="I17" s="4"/>
    </row>
    <row r="18" spans="1:9" x14ac:dyDescent="0.25">
      <c r="A18" s="220" t="s">
        <v>54</v>
      </c>
      <c r="B18" s="220"/>
      <c r="C18" s="220"/>
      <c r="D18" s="220"/>
      <c r="E18" s="220"/>
      <c r="F18" s="220"/>
      <c r="G18" s="220"/>
      <c r="H18" s="220"/>
      <c r="I18" s="57"/>
    </row>
    <row r="19" spans="1:9" x14ac:dyDescent="0.25">
      <c r="A19" s="220" t="s">
        <v>55</v>
      </c>
      <c r="B19" s="220"/>
      <c r="C19" s="220"/>
      <c r="D19" s="220"/>
      <c r="E19" s="220"/>
      <c r="F19" s="220"/>
      <c r="G19" s="220"/>
      <c r="H19" s="220"/>
      <c r="I19" s="220"/>
    </row>
    <row r="20" spans="1:9" ht="13.5" customHeight="1" x14ac:dyDescent="0.25">
      <c r="A20" s="220" t="s">
        <v>61</v>
      </c>
      <c r="B20" s="220"/>
      <c r="C20" s="220"/>
      <c r="D20" s="58"/>
      <c r="E20" s="58"/>
      <c r="F20" s="58"/>
      <c r="G20" s="58"/>
      <c r="H20" s="58"/>
      <c r="I20" s="59"/>
    </row>
    <row r="21" spans="1:9" ht="18.75" customHeight="1" x14ac:dyDescent="0.25">
      <c r="A21" s="93"/>
      <c r="B21" s="93"/>
      <c r="C21" s="93"/>
      <c r="D21" s="58"/>
      <c r="E21" s="58"/>
      <c r="F21" s="58"/>
      <c r="G21" s="58"/>
      <c r="H21" s="58"/>
      <c r="I21" s="59"/>
    </row>
  </sheetData>
  <mergeCells count="10">
    <mergeCell ref="A16:F16"/>
    <mergeCell ref="A17:F17"/>
    <mergeCell ref="A18:H18"/>
    <mergeCell ref="A19:I19"/>
    <mergeCell ref="A20:C20"/>
    <mergeCell ref="C3:D3"/>
    <mergeCell ref="C4:I4"/>
    <mergeCell ref="A13:F13"/>
    <mergeCell ref="A14:F14"/>
    <mergeCell ref="A15:F1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F26" sqref="F26"/>
    </sheetView>
  </sheetViews>
  <sheetFormatPr baseColWidth="10" defaultRowHeight="15" x14ac:dyDescent="0.25"/>
  <cols>
    <col min="1" max="1" width="3.14062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2" ht="15.75" x14ac:dyDescent="0.25">
      <c r="A1" s="1" t="s">
        <v>0</v>
      </c>
      <c r="E1" s="17" t="s">
        <v>33</v>
      </c>
      <c r="G1" t="s">
        <v>39</v>
      </c>
    </row>
    <row r="2" spans="1:12" ht="15.75" x14ac:dyDescent="0.25">
      <c r="A2" s="1" t="s">
        <v>1</v>
      </c>
      <c r="E2" s="17" t="s">
        <v>38</v>
      </c>
      <c r="G2" t="s">
        <v>40</v>
      </c>
    </row>
    <row r="3" spans="1:12" ht="15" customHeight="1" x14ac:dyDescent="0.25">
      <c r="A3" s="1" t="s">
        <v>2</v>
      </c>
      <c r="C3" s="199" t="s">
        <v>47</v>
      </c>
      <c r="D3" s="199"/>
      <c r="E3" t="s">
        <v>48</v>
      </c>
    </row>
    <row r="4" spans="1:12" ht="26.25" customHeight="1" x14ac:dyDescent="0.3">
      <c r="A4" s="96"/>
      <c r="C4" s="200" t="s">
        <v>142</v>
      </c>
      <c r="D4" s="200"/>
      <c r="E4" s="200"/>
      <c r="F4" s="200"/>
      <c r="G4" s="200"/>
      <c r="H4" s="200"/>
      <c r="I4" s="200"/>
    </row>
    <row r="5" spans="1:12" ht="6.75" customHeight="1" x14ac:dyDescent="0.3">
      <c r="A5" s="96"/>
      <c r="C5" s="96"/>
      <c r="D5" s="96"/>
      <c r="E5" s="96"/>
      <c r="F5" s="96"/>
      <c r="G5" s="96"/>
      <c r="H5" s="96"/>
      <c r="I5" s="96"/>
    </row>
    <row r="6" spans="1:12" ht="22.5" customHeight="1" x14ac:dyDescent="0.25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6" t="s">
        <v>51</v>
      </c>
      <c r="J6" s="65" t="s">
        <v>106</v>
      </c>
      <c r="K6" s="94">
        <v>70000</v>
      </c>
      <c r="L6" s="62"/>
    </row>
    <row r="7" spans="1:12" ht="15.75" customHeight="1" x14ac:dyDescent="0.25">
      <c r="A7" s="94">
        <v>1</v>
      </c>
      <c r="B7" s="2" t="s">
        <v>16</v>
      </c>
      <c r="C7" s="94" t="s">
        <v>19</v>
      </c>
      <c r="D7" s="94">
        <v>30005</v>
      </c>
      <c r="E7" s="12" t="s">
        <v>18</v>
      </c>
      <c r="F7" s="94">
        <v>18537</v>
      </c>
      <c r="G7" s="94">
        <v>90000</v>
      </c>
      <c r="H7" s="94" t="s">
        <v>14</v>
      </c>
      <c r="I7" s="5" t="s">
        <v>127</v>
      </c>
      <c r="J7" s="65" t="s">
        <v>138</v>
      </c>
      <c r="K7" s="94">
        <v>70000</v>
      </c>
      <c r="L7" s="63"/>
    </row>
    <row r="8" spans="1:12" ht="15.75" customHeight="1" x14ac:dyDescent="0.25">
      <c r="A8" s="94">
        <v>2</v>
      </c>
      <c r="B8" s="2" t="s">
        <v>27</v>
      </c>
      <c r="C8" s="94" t="s">
        <v>19</v>
      </c>
      <c r="D8" s="94">
        <v>31518</v>
      </c>
      <c r="E8" s="12" t="s">
        <v>28</v>
      </c>
      <c r="F8" s="94">
        <v>9901</v>
      </c>
      <c r="G8" s="94">
        <v>110000</v>
      </c>
      <c r="H8" s="94" t="s">
        <v>14</v>
      </c>
      <c r="I8" s="5" t="s">
        <v>128</v>
      </c>
      <c r="J8" s="65" t="s">
        <v>108</v>
      </c>
      <c r="K8" s="94">
        <v>70000</v>
      </c>
      <c r="L8" s="64"/>
    </row>
    <row r="9" spans="1:12" ht="15.75" customHeight="1" x14ac:dyDescent="0.25">
      <c r="A9" s="94">
        <v>3</v>
      </c>
      <c r="B9" s="2" t="s">
        <v>29</v>
      </c>
      <c r="C9" s="94" t="s">
        <v>30</v>
      </c>
      <c r="D9" s="94">
        <v>50624</v>
      </c>
      <c r="E9" s="12" t="s">
        <v>13</v>
      </c>
      <c r="F9" s="94" t="s">
        <v>31</v>
      </c>
      <c r="G9" s="94">
        <v>90000</v>
      </c>
      <c r="H9" s="94" t="s">
        <v>14</v>
      </c>
      <c r="I9" s="5" t="s">
        <v>57</v>
      </c>
      <c r="J9" s="65" t="s">
        <v>134</v>
      </c>
      <c r="K9" s="94">
        <v>70000</v>
      </c>
      <c r="L9" s="64"/>
    </row>
    <row r="10" spans="1:12" ht="15.75" customHeight="1" x14ac:dyDescent="0.25">
      <c r="A10" s="94">
        <v>4</v>
      </c>
      <c r="B10" s="2" t="s">
        <v>25</v>
      </c>
      <c r="C10" s="94" t="s">
        <v>12</v>
      </c>
      <c r="D10" s="94">
        <v>50173</v>
      </c>
      <c r="E10" s="12" t="s">
        <v>13</v>
      </c>
      <c r="F10" s="94" t="s">
        <v>26</v>
      </c>
      <c r="G10" s="94">
        <v>90000</v>
      </c>
      <c r="H10" s="94" t="s">
        <v>14</v>
      </c>
      <c r="I10" s="5" t="s">
        <v>129</v>
      </c>
      <c r="J10" s="65" t="s">
        <v>135</v>
      </c>
      <c r="K10" s="94">
        <v>70000</v>
      </c>
      <c r="L10" s="62"/>
    </row>
    <row r="11" spans="1:12" ht="15.75" customHeight="1" x14ac:dyDescent="0.25">
      <c r="A11" s="94">
        <v>5</v>
      </c>
      <c r="B11" s="10" t="s">
        <v>59</v>
      </c>
      <c r="C11" s="15" t="s">
        <v>17</v>
      </c>
      <c r="D11" s="94">
        <v>65666</v>
      </c>
      <c r="E11" s="12" t="s">
        <v>28</v>
      </c>
      <c r="F11" s="18">
        <v>201502121</v>
      </c>
      <c r="G11" s="94">
        <v>70000</v>
      </c>
      <c r="H11" s="15" t="s">
        <v>50</v>
      </c>
      <c r="I11" s="5" t="s">
        <v>52</v>
      </c>
      <c r="J11" s="85" t="s">
        <v>136</v>
      </c>
      <c r="K11" s="94">
        <v>79700</v>
      </c>
      <c r="L11" s="64"/>
    </row>
    <row r="12" spans="1:12" ht="15.75" customHeight="1" x14ac:dyDescent="0.25">
      <c r="A12" s="94">
        <v>6</v>
      </c>
      <c r="B12" s="2" t="s">
        <v>131</v>
      </c>
      <c r="C12" s="94" t="s">
        <v>17</v>
      </c>
      <c r="D12" s="94">
        <v>65248</v>
      </c>
      <c r="E12" s="12" t="s">
        <v>28</v>
      </c>
      <c r="F12" s="18">
        <v>201502122</v>
      </c>
      <c r="G12" s="94">
        <v>70000</v>
      </c>
      <c r="H12" s="14" t="s">
        <v>50</v>
      </c>
      <c r="I12" s="5" t="s">
        <v>53</v>
      </c>
      <c r="J12" s="85" t="s">
        <v>132</v>
      </c>
      <c r="K12" s="94">
        <v>79700</v>
      </c>
    </row>
    <row r="13" spans="1:12" ht="13.5" customHeight="1" x14ac:dyDescent="0.25">
      <c r="A13" s="201" t="s">
        <v>139</v>
      </c>
      <c r="B13" s="202"/>
      <c r="C13" s="202"/>
      <c r="D13" s="202"/>
      <c r="E13" s="202"/>
      <c r="F13" s="202"/>
      <c r="G13" s="95">
        <f>SUM(G7:G12)</f>
        <v>520000</v>
      </c>
      <c r="H13" s="72"/>
      <c r="J13" s="85" t="s">
        <v>137</v>
      </c>
      <c r="K13" s="94">
        <v>79700</v>
      </c>
    </row>
    <row r="14" spans="1:12" ht="15" customHeight="1" x14ac:dyDescent="0.25">
      <c r="A14" s="201" t="s">
        <v>42</v>
      </c>
      <c r="B14" s="202"/>
      <c r="C14" s="202"/>
      <c r="D14" s="202"/>
      <c r="E14" s="202"/>
      <c r="F14" s="203"/>
      <c r="G14" s="95">
        <f>G13*0.12</f>
        <v>62400</v>
      </c>
      <c r="H14" s="72"/>
      <c r="I14" s="4"/>
      <c r="J14" s="86" t="s">
        <v>133</v>
      </c>
      <c r="K14" s="87">
        <v>79700</v>
      </c>
    </row>
    <row r="15" spans="1:12" ht="14.25" customHeight="1" x14ac:dyDescent="0.25">
      <c r="A15" s="201" t="s">
        <v>45</v>
      </c>
      <c r="B15" s="202"/>
      <c r="C15" s="202"/>
      <c r="D15" s="202"/>
      <c r="E15" s="202"/>
      <c r="F15" s="203"/>
      <c r="G15" s="95">
        <f>G13-G14</f>
        <v>457600</v>
      </c>
      <c r="H15" s="72"/>
    </row>
    <row r="16" spans="1:12" ht="14.25" customHeight="1" x14ac:dyDescent="0.25">
      <c r="A16" s="196" t="s">
        <v>49</v>
      </c>
      <c r="B16" s="197"/>
      <c r="C16" s="197"/>
      <c r="D16" s="197"/>
      <c r="E16" s="197"/>
      <c r="F16" s="198"/>
      <c r="G16" s="94">
        <f>-G13*0.1</f>
        <v>-52000</v>
      </c>
      <c r="H16" s="72"/>
    </row>
    <row r="17" spans="1:9" ht="13.5" customHeight="1" x14ac:dyDescent="0.25">
      <c r="A17" s="205" t="s">
        <v>125</v>
      </c>
      <c r="B17" s="205"/>
      <c r="C17" s="205"/>
      <c r="D17" s="205"/>
      <c r="E17" s="205"/>
      <c r="F17" s="205"/>
      <c r="G17" s="95">
        <f>SUM(G15:G16)</f>
        <v>405600</v>
      </c>
      <c r="H17" s="72"/>
      <c r="I17" s="4"/>
    </row>
    <row r="18" spans="1:9" x14ac:dyDescent="0.25">
      <c r="A18" s="220" t="s">
        <v>54</v>
      </c>
      <c r="B18" s="220"/>
      <c r="C18" s="220"/>
      <c r="D18" s="220"/>
      <c r="E18" s="220"/>
      <c r="F18" s="220"/>
      <c r="G18" s="220"/>
      <c r="H18" s="220"/>
      <c r="I18" s="57"/>
    </row>
    <row r="19" spans="1:9" x14ac:dyDescent="0.25">
      <c r="A19" s="220" t="s">
        <v>55</v>
      </c>
      <c r="B19" s="220"/>
      <c r="C19" s="220"/>
      <c r="D19" s="220"/>
      <c r="E19" s="220"/>
      <c r="F19" s="220"/>
      <c r="G19" s="220"/>
      <c r="H19" s="220"/>
      <c r="I19" s="220"/>
    </row>
    <row r="20" spans="1:9" ht="13.5" customHeight="1" x14ac:dyDescent="0.25">
      <c r="A20" s="220" t="s">
        <v>61</v>
      </c>
      <c r="B20" s="220"/>
      <c r="C20" s="220"/>
      <c r="D20" s="58"/>
      <c r="E20" s="58"/>
      <c r="F20" s="58"/>
      <c r="G20" s="58"/>
      <c r="H20" s="58"/>
      <c r="I20" s="59"/>
    </row>
    <row r="21" spans="1:9" ht="4.5" customHeight="1" x14ac:dyDescent="0.25">
      <c r="A21" s="97"/>
      <c r="B21" s="97"/>
      <c r="C21" s="97"/>
      <c r="D21" s="58"/>
      <c r="E21" s="58"/>
      <c r="F21" s="58"/>
      <c r="G21" s="58"/>
      <c r="H21" s="58"/>
      <c r="I21" s="59"/>
    </row>
  </sheetData>
  <mergeCells count="10">
    <mergeCell ref="A17:F17"/>
    <mergeCell ref="A18:H18"/>
    <mergeCell ref="A19:I19"/>
    <mergeCell ref="A20:C20"/>
    <mergeCell ref="C3:D3"/>
    <mergeCell ref="C4:I4"/>
    <mergeCell ref="A13:F13"/>
    <mergeCell ref="A14:F14"/>
    <mergeCell ref="A15:F15"/>
    <mergeCell ref="A16:F16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1" sqref="A21:I21"/>
    </sheetView>
  </sheetViews>
  <sheetFormatPr baseColWidth="10" defaultRowHeight="15" x14ac:dyDescent="0.25"/>
  <cols>
    <col min="1" max="1" width="4.14062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0" ht="15.75" x14ac:dyDescent="0.25">
      <c r="A1" s="1" t="s">
        <v>0</v>
      </c>
      <c r="E1" s="17" t="s">
        <v>33</v>
      </c>
      <c r="G1" t="s">
        <v>39</v>
      </c>
    </row>
    <row r="2" spans="1:10" ht="15.75" x14ac:dyDescent="0.25">
      <c r="A2" s="1" t="s">
        <v>1</v>
      </c>
      <c r="E2" s="17" t="s">
        <v>38</v>
      </c>
      <c r="G2" t="s">
        <v>40</v>
      </c>
    </row>
    <row r="3" spans="1:10" ht="15" customHeight="1" x14ac:dyDescent="0.25">
      <c r="A3" s="1" t="s">
        <v>2</v>
      </c>
      <c r="C3" s="199" t="s">
        <v>47</v>
      </c>
      <c r="D3" s="199"/>
      <c r="E3" t="s">
        <v>48</v>
      </c>
    </row>
    <row r="4" spans="1:10" ht="26.25" customHeight="1" x14ac:dyDescent="0.3">
      <c r="A4" s="99"/>
      <c r="C4" s="200" t="s">
        <v>144</v>
      </c>
      <c r="D4" s="200"/>
      <c r="E4" s="200"/>
      <c r="F4" s="200"/>
      <c r="G4" s="200"/>
      <c r="H4" s="200"/>
      <c r="I4" s="200"/>
    </row>
    <row r="5" spans="1:10" ht="6.75" customHeight="1" x14ac:dyDescent="0.3">
      <c r="A5" s="99"/>
      <c r="C5" s="99"/>
      <c r="D5" s="99"/>
      <c r="E5" s="99"/>
      <c r="F5" s="99"/>
      <c r="G5" s="99"/>
      <c r="H5" s="99"/>
      <c r="I5" s="99"/>
    </row>
    <row r="6" spans="1:10" ht="22.5" customHeight="1" x14ac:dyDescent="0.25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6" t="s">
        <v>51</v>
      </c>
      <c r="J6" s="62"/>
    </row>
    <row r="7" spans="1:10" ht="15.75" customHeight="1" x14ac:dyDescent="0.25">
      <c r="A7" s="98">
        <v>1</v>
      </c>
      <c r="B7" s="2" t="s">
        <v>16</v>
      </c>
      <c r="C7" s="98" t="s">
        <v>19</v>
      </c>
      <c r="D7" s="98">
        <v>30005</v>
      </c>
      <c r="E7" s="12" t="s">
        <v>18</v>
      </c>
      <c r="F7" s="98">
        <v>18537</v>
      </c>
      <c r="G7" s="100">
        <v>90000</v>
      </c>
      <c r="H7" s="98" t="s">
        <v>14</v>
      </c>
      <c r="I7" s="5" t="s">
        <v>127</v>
      </c>
      <c r="J7" s="63"/>
    </row>
    <row r="8" spans="1:10" ht="15.75" customHeight="1" x14ac:dyDescent="0.25">
      <c r="A8" s="98">
        <v>2</v>
      </c>
      <c r="B8" s="2" t="s">
        <v>27</v>
      </c>
      <c r="C8" s="98" t="s">
        <v>19</v>
      </c>
      <c r="D8" s="98">
        <v>31518</v>
      </c>
      <c r="E8" s="12" t="s">
        <v>28</v>
      </c>
      <c r="F8" s="98">
        <v>9901</v>
      </c>
      <c r="G8" s="100">
        <v>110000</v>
      </c>
      <c r="H8" s="98" t="s">
        <v>14</v>
      </c>
      <c r="I8" s="5" t="s">
        <v>128</v>
      </c>
      <c r="J8" s="64"/>
    </row>
    <row r="9" spans="1:10" ht="15.75" customHeight="1" x14ac:dyDescent="0.25">
      <c r="A9" s="98">
        <v>3</v>
      </c>
      <c r="B9" s="2" t="s">
        <v>29</v>
      </c>
      <c r="C9" s="98" t="s">
        <v>30</v>
      </c>
      <c r="D9" s="98">
        <v>50624</v>
      </c>
      <c r="E9" s="12" t="s">
        <v>13</v>
      </c>
      <c r="F9" s="98" t="s">
        <v>31</v>
      </c>
      <c r="G9" s="100">
        <v>90000</v>
      </c>
      <c r="H9" s="98" t="s">
        <v>14</v>
      </c>
      <c r="I9" s="5" t="s">
        <v>57</v>
      </c>
      <c r="J9" s="64"/>
    </row>
    <row r="10" spans="1:10" ht="15.75" customHeight="1" x14ac:dyDescent="0.25">
      <c r="A10" s="98">
        <v>4</v>
      </c>
      <c r="B10" s="2" t="s">
        <v>25</v>
      </c>
      <c r="C10" s="98" t="s">
        <v>12</v>
      </c>
      <c r="D10" s="98">
        <v>50173</v>
      </c>
      <c r="E10" s="12" t="s">
        <v>13</v>
      </c>
      <c r="F10" s="98" t="s">
        <v>26</v>
      </c>
      <c r="G10" s="100">
        <v>90000</v>
      </c>
      <c r="H10" s="98" t="s">
        <v>14</v>
      </c>
      <c r="I10" s="5" t="s">
        <v>129</v>
      </c>
      <c r="J10" s="62"/>
    </row>
    <row r="11" spans="1:10" ht="15.75" customHeight="1" x14ac:dyDescent="0.25">
      <c r="A11" s="98">
        <v>5</v>
      </c>
      <c r="B11" s="10" t="s">
        <v>59</v>
      </c>
      <c r="C11" s="15" t="s">
        <v>17</v>
      </c>
      <c r="D11" s="98">
        <v>65666</v>
      </c>
      <c r="E11" s="12" t="s">
        <v>28</v>
      </c>
      <c r="F11" s="18">
        <v>201502121</v>
      </c>
      <c r="G11" s="100">
        <v>70000</v>
      </c>
      <c r="H11" s="15" t="s">
        <v>50</v>
      </c>
      <c r="I11" s="5" t="s">
        <v>52</v>
      </c>
      <c r="J11" s="64"/>
    </row>
    <row r="12" spans="1:10" ht="15.75" customHeight="1" x14ac:dyDescent="0.25">
      <c r="A12" s="98">
        <v>6</v>
      </c>
      <c r="B12" s="2" t="s">
        <v>131</v>
      </c>
      <c r="C12" s="98" t="s">
        <v>17</v>
      </c>
      <c r="D12" s="98">
        <v>65248</v>
      </c>
      <c r="E12" s="12" t="s">
        <v>28</v>
      </c>
      <c r="F12" s="18">
        <v>201502122</v>
      </c>
      <c r="G12" s="100">
        <v>70000</v>
      </c>
      <c r="H12" s="14" t="s">
        <v>50</v>
      </c>
      <c r="I12" s="5" t="s">
        <v>53</v>
      </c>
    </row>
    <row r="13" spans="1:10" ht="13.5" customHeight="1" x14ac:dyDescent="0.25">
      <c r="A13" s="201" t="s">
        <v>139</v>
      </c>
      <c r="B13" s="202"/>
      <c r="C13" s="202"/>
      <c r="D13" s="202"/>
      <c r="E13" s="202"/>
      <c r="F13" s="202"/>
      <c r="G13" s="101">
        <f>SUM(G7:G12)</f>
        <v>520000</v>
      </c>
      <c r="H13" s="72"/>
    </row>
    <row r="14" spans="1:10" ht="15" customHeight="1" x14ac:dyDescent="0.25">
      <c r="A14" s="201" t="s">
        <v>42</v>
      </c>
      <c r="B14" s="202"/>
      <c r="C14" s="202"/>
      <c r="D14" s="202"/>
      <c r="E14" s="202"/>
      <c r="F14" s="203"/>
      <c r="G14" s="101">
        <f>G13*0.12</f>
        <v>62400</v>
      </c>
      <c r="H14" s="72"/>
      <c r="I14" s="4"/>
    </row>
    <row r="15" spans="1:10" ht="14.25" customHeight="1" x14ac:dyDescent="0.25">
      <c r="A15" s="201" t="s">
        <v>45</v>
      </c>
      <c r="B15" s="202"/>
      <c r="C15" s="202"/>
      <c r="D15" s="202"/>
      <c r="E15" s="202"/>
      <c r="F15" s="203"/>
      <c r="G15" s="101">
        <f>G13-G14</f>
        <v>457600</v>
      </c>
      <c r="H15" s="72"/>
    </row>
    <row r="16" spans="1:10" ht="14.25" customHeight="1" x14ac:dyDescent="0.25">
      <c r="A16" s="196" t="s">
        <v>49</v>
      </c>
      <c r="B16" s="197"/>
      <c r="C16" s="197"/>
      <c r="D16" s="197"/>
      <c r="E16" s="197"/>
      <c r="F16" s="198"/>
      <c r="G16" s="100">
        <f>-G13*0.1</f>
        <v>-52000</v>
      </c>
      <c r="H16" s="72"/>
    </row>
    <row r="17" spans="1:9" ht="13.5" customHeight="1" x14ac:dyDescent="0.25">
      <c r="A17" s="205" t="s">
        <v>125</v>
      </c>
      <c r="B17" s="205"/>
      <c r="C17" s="205"/>
      <c r="D17" s="205"/>
      <c r="E17" s="205"/>
      <c r="F17" s="205"/>
      <c r="G17" s="101">
        <f>SUM(G15:G16)</f>
        <v>405600</v>
      </c>
      <c r="H17" s="72"/>
      <c r="I17" s="4"/>
    </row>
    <row r="18" spans="1:9" x14ac:dyDescent="0.25">
      <c r="A18" s="220" t="s">
        <v>54</v>
      </c>
      <c r="B18" s="220"/>
      <c r="C18" s="220"/>
      <c r="D18" s="220"/>
      <c r="E18" s="220"/>
      <c r="F18" s="220"/>
      <c r="G18" s="220"/>
      <c r="H18" s="220"/>
      <c r="I18" s="57"/>
    </row>
    <row r="19" spans="1:9" x14ac:dyDescent="0.25">
      <c r="A19" s="220" t="s">
        <v>55</v>
      </c>
      <c r="B19" s="220"/>
      <c r="C19" s="220"/>
      <c r="D19" s="220"/>
      <c r="E19" s="220"/>
      <c r="F19" s="220"/>
      <c r="G19" s="220"/>
      <c r="H19" s="220"/>
      <c r="I19" s="220"/>
    </row>
    <row r="20" spans="1:9" ht="13.5" customHeight="1" x14ac:dyDescent="0.25">
      <c r="A20" s="220" t="s">
        <v>61</v>
      </c>
      <c r="B20" s="220"/>
      <c r="C20" s="220"/>
      <c r="D20" s="58"/>
      <c r="E20" s="58"/>
      <c r="F20" s="58"/>
      <c r="G20" s="58"/>
      <c r="H20" s="58"/>
      <c r="I20" s="59"/>
    </row>
    <row r="21" spans="1:9" s="107" customFormat="1" ht="18" customHeight="1" x14ac:dyDescent="0.25">
      <c r="A21" s="220" t="s">
        <v>148</v>
      </c>
      <c r="B21" s="220"/>
      <c r="C21" s="220"/>
      <c r="D21" s="220"/>
      <c r="E21" s="220"/>
      <c r="F21" s="220"/>
      <c r="G21" s="220"/>
      <c r="H21" s="220"/>
      <c r="I21" s="220"/>
    </row>
    <row r="22" spans="1:9" s="107" customFormat="1" x14ac:dyDescent="0.25"/>
    <row r="23" spans="1:9" x14ac:dyDescent="0.25">
      <c r="A23" s="102"/>
    </row>
    <row r="26" spans="1:9" x14ac:dyDescent="0.25">
      <c r="F26" t="s">
        <v>143</v>
      </c>
    </row>
  </sheetData>
  <mergeCells count="11">
    <mergeCell ref="A16:F16"/>
    <mergeCell ref="C3:D3"/>
    <mergeCell ref="C4:I4"/>
    <mergeCell ref="A13:F13"/>
    <mergeCell ref="A14:F14"/>
    <mergeCell ref="A15:F15"/>
    <mergeCell ref="A21:I21"/>
    <mergeCell ref="A17:F17"/>
    <mergeCell ref="A18:H18"/>
    <mergeCell ref="A19:I19"/>
    <mergeCell ref="A20:C2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1" sqref="A21:I21"/>
    </sheetView>
  </sheetViews>
  <sheetFormatPr baseColWidth="10" defaultRowHeight="15" x14ac:dyDescent="0.25"/>
  <cols>
    <col min="1" max="1" width="3.14062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0" ht="15.75" x14ac:dyDescent="0.25">
      <c r="A1" s="1" t="s">
        <v>0</v>
      </c>
      <c r="E1" s="17" t="s">
        <v>33</v>
      </c>
      <c r="G1" t="s">
        <v>39</v>
      </c>
    </row>
    <row r="2" spans="1:10" ht="15.75" x14ac:dyDescent="0.25">
      <c r="A2" s="1" t="s">
        <v>1</v>
      </c>
      <c r="E2" s="17" t="s">
        <v>38</v>
      </c>
      <c r="G2" t="s">
        <v>40</v>
      </c>
    </row>
    <row r="3" spans="1:10" ht="15" customHeight="1" x14ac:dyDescent="0.25">
      <c r="A3" s="1" t="s">
        <v>2</v>
      </c>
      <c r="C3" s="199" t="s">
        <v>47</v>
      </c>
      <c r="D3" s="199"/>
      <c r="E3" t="s">
        <v>48</v>
      </c>
    </row>
    <row r="4" spans="1:10" ht="26.25" customHeight="1" x14ac:dyDescent="0.3">
      <c r="A4" s="104"/>
      <c r="C4" s="200" t="s">
        <v>145</v>
      </c>
      <c r="D4" s="200"/>
      <c r="E4" s="200"/>
      <c r="F4" s="200"/>
      <c r="G4" s="200"/>
      <c r="H4" s="200"/>
      <c r="I4" s="200"/>
    </row>
    <row r="5" spans="1:10" ht="6.75" customHeight="1" x14ac:dyDescent="0.3">
      <c r="A5" s="104"/>
      <c r="C5" s="104"/>
      <c r="D5" s="104"/>
      <c r="E5" s="104"/>
      <c r="F5" s="104"/>
      <c r="G5" s="104"/>
      <c r="H5" s="104"/>
      <c r="I5" s="104"/>
    </row>
    <row r="6" spans="1:10" ht="22.5" customHeight="1" x14ac:dyDescent="0.25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6" t="s">
        <v>51</v>
      </c>
      <c r="J6" s="62"/>
    </row>
    <row r="7" spans="1:10" ht="15.75" customHeight="1" x14ac:dyDescent="0.25">
      <c r="A7" s="105">
        <v>1</v>
      </c>
      <c r="B7" s="2" t="s">
        <v>16</v>
      </c>
      <c r="C7" s="105" t="s">
        <v>19</v>
      </c>
      <c r="D7" s="105">
        <v>30005</v>
      </c>
      <c r="E7" s="12" t="s">
        <v>18</v>
      </c>
      <c r="F7" s="105">
        <v>18537</v>
      </c>
      <c r="G7" s="105">
        <v>90000</v>
      </c>
      <c r="H7" s="105" t="s">
        <v>14</v>
      </c>
      <c r="I7" s="5" t="s">
        <v>127</v>
      </c>
      <c r="J7" s="63"/>
    </row>
    <row r="8" spans="1:10" ht="15.75" customHeight="1" x14ac:dyDescent="0.25">
      <c r="A8" s="105">
        <v>2</v>
      </c>
      <c r="B8" s="2" t="s">
        <v>27</v>
      </c>
      <c r="C8" s="105" t="s">
        <v>19</v>
      </c>
      <c r="D8" s="105">
        <v>31518</v>
      </c>
      <c r="E8" s="12" t="s">
        <v>28</v>
      </c>
      <c r="F8" s="105">
        <v>9901</v>
      </c>
      <c r="G8" s="105">
        <v>110000</v>
      </c>
      <c r="H8" s="105" t="s">
        <v>14</v>
      </c>
      <c r="I8" s="5" t="s">
        <v>128</v>
      </c>
      <c r="J8" s="64"/>
    </row>
    <row r="9" spans="1:10" ht="15.75" customHeight="1" x14ac:dyDescent="0.25">
      <c r="A9" s="105">
        <v>3</v>
      </c>
      <c r="B9" s="2" t="s">
        <v>29</v>
      </c>
      <c r="C9" s="105" t="s">
        <v>30</v>
      </c>
      <c r="D9" s="105">
        <v>50624</v>
      </c>
      <c r="E9" s="12" t="s">
        <v>13</v>
      </c>
      <c r="F9" s="105" t="s">
        <v>31</v>
      </c>
      <c r="G9" s="105">
        <v>90000</v>
      </c>
      <c r="H9" s="105" t="s">
        <v>14</v>
      </c>
      <c r="I9" s="5" t="s">
        <v>57</v>
      </c>
      <c r="J9" s="64"/>
    </row>
    <row r="10" spans="1:10" ht="15.75" customHeight="1" x14ac:dyDescent="0.25">
      <c r="A10" s="105">
        <v>4</v>
      </c>
      <c r="B10" s="2" t="s">
        <v>25</v>
      </c>
      <c r="C10" s="105" t="s">
        <v>12</v>
      </c>
      <c r="D10" s="105">
        <v>50173</v>
      </c>
      <c r="E10" s="12" t="s">
        <v>13</v>
      </c>
      <c r="F10" s="105" t="s">
        <v>26</v>
      </c>
      <c r="G10" s="105">
        <v>90000</v>
      </c>
      <c r="H10" s="105" t="s">
        <v>14</v>
      </c>
      <c r="I10" s="5" t="s">
        <v>129</v>
      </c>
      <c r="J10" s="62"/>
    </row>
    <row r="11" spans="1:10" ht="15.75" customHeight="1" x14ac:dyDescent="0.25">
      <c r="A11" s="105">
        <v>5</v>
      </c>
      <c r="B11" s="10" t="s">
        <v>59</v>
      </c>
      <c r="C11" s="15" t="s">
        <v>17</v>
      </c>
      <c r="D11" s="105">
        <v>65666</v>
      </c>
      <c r="E11" s="12" t="s">
        <v>28</v>
      </c>
      <c r="F11" s="18">
        <v>201502121</v>
      </c>
      <c r="G11" s="105">
        <v>70000</v>
      </c>
      <c r="H11" s="15" t="s">
        <v>50</v>
      </c>
      <c r="I11" s="5" t="s">
        <v>52</v>
      </c>
      <c r="J11" s="64"/>
    </row>
    <row r="12" spans="1:10" ht="15.75" customHeight="1" x14ac:dyDescent="0.25">
      <c r="A12" s="105">
        <v>6</v>
      </c>
      <c r="B12" s="2" t="s">
        <v>131</v>
      </c>
      <c r="C12" s="105" t="s">
        <v>17</v>
      </c>
      <c r="D12" s="105">
        <v>65248</v>
      </c>
      <c r="E12" s="12" t="s">
        <v>28</v>
      </c>
      <c r="F12" s="18">
        <v>201502122</v>
      </c>
      <c r="G12" s="105">
        <v>280000</v>
      </c>
      <c r="H12" s="14" t="s">
        <v>50</v>
      </c>
      <c r="I12" s="5" t="s">
        <v>53</v>
      </c>
    </row>
    <row r="13" spans="1:10" ht="13.5" customHeight="1" x14ac:dyDescent="0.25">
      <c r="A13" s="201" t="s">
        <v>139</v>
      </c>
      <c r="B13" s="202"/>
      <c r="C13" s="202"/>
      <c r="D13" s="202"/>
      <c r="E13" s="202"/>
      <c r="F13" s="202"/>
      <c r="G13" s="106">
        <f>SUM(G7:G12)</f>
        <v>730000</v>
      </c>
      <c r="H13" s="72"/>
    </row>
    <row r="14" spans="1:10" ht="15" customHeight="1" x14ac:dyDescent="0.25">
      <c r="A14" s="201" t="s">
        <v>42</v>
      </c>
      <c r="B14" s="202"/>
      <c r="C14" s="202"/>
      <c r="D14" s="202"/>
      <c r="E14" s="202"/>
      <c r="F14" s="203"/>
      <c r="G14" s="106">
        <f>G13*0.12</f>
        <v>87600</v>
      </c>
      <c r="H14" s="72"/>
      <c r="I14" s="4"/>
    </row>
    <row r="15" spans="1:10" ht="14.25" customHeight="1" x14ac:dyDescent="0.25">
      <c r="A15" s="201" t="s">
        <v>45</v>
      </c>
      <c r="B15" s="202"/>
      <c r="C15" s="202"/>
      <c r="D15" s="202"/>
      <c r="E15" s="202"/>
      <c r="F15" s="203"/>
      <c r="G15" s="106">
        <f>G13-G14</f>
        <v>642400</v>
      </c>
      <c r="H15" s="72"/>
    </row>
    <row r="16" spans="1:10" ht="14.25" customHeight="1" x14ac:dyDescent="0.25">
      <c r="A16" s="196" t="s">
        <v>49</v>
      </c>
      <c r="B16" s="197"/>
      <c r="C16" s="197"/>
      <c r="D16" s="197"/>
      <c r="E16" s="197"/>
      <c r="F16" s="198"/>
      <c r="G16" s="105">
        <f>-G13*0.1</f>
        <v>-73000</v>
      </c>
      <c r="H16" s="72"/>
    </row>
    <row r="17" spans="1:9" ht="13.5" customHeight="1" x14ac:dyDescent="0.25">
      <c r="A17" s="205" t="s">
        <v>125</v>
      </c>
      <c r="B17" s="205"/>
      <c r="C17" s="205"/>
      <c r="D17" s="205"/>
      <c r="E17" s="205"/>
      <c r="F17" s="205"/>
      <c r="G17" s="106">
        <f>SUM(G15:G16)</f>
        <v>569400</v>
      </c>
      <c r="H17" s="72"/>
      <c r="I17" s="4"/>
    </row>
    <row r="18" spans="1:9" x14ac:dyDescent="0.25">
      <c r="A18" s="220" t="s">
        <v>54</v>
      </c>
      <c r="B18" s="220"/>
      <c r="C18" s="220"/>
      <c r="D18" s="220"/>
      <c r="E18" s="220"/>
      <c r="F18" s="220"/>
      <c r="G18" s="220"/>
      <c r="H18" s="220"/>
      <c r="I18" s="57"/>
    </row>
    <row r="19" spans="1:9" x14ac:dyDescent="0.25">
      <c r="A19" s="220" t="s">
        <v>55</v>
      </c>
      <c r="B19" s="220"/>
      <c r="C19" s="220"/>
      <c r="D19" s="220"/>
      <c r="E19" s="220"/>
      <c r="F19" s="220"/>
      <c r="G19" s="220"/>
      <c r="H19" s="220"/>
      <c r="I19" s="220"/>
    </row>
    <row r="20" spans="1:9" ht="13.5" customHeight="1" x14ac:dyDescent="0.25">
      <c r="A20" s="220" t="s">
        <v>61</v>
      </c>
      <c r="B20" s="220"/>
      <c r="C20" s="220"/>
      <c r="D20" s="58"/>
      <c r="E20" s="58"/>
      <c r="F20" s="58"/>
      <c r="G20" s="58"/>
      <c r="H20" s="58"/>
      <c r="I20" s="59"/>
    </row>
    <row r="21" spans="1:9" s="107" customFormat="1" ht="17.25" customHeight="1" x14ac:dyDescent="0.25">
      <c r="A21" s="220" t="s">
        <v>148</v>
      </c>
      <c r="B21" s="220"/>
      <c r="C21" s="220"/>
      <c r="D21" s="220"/>
      <c r="E21" s="220"/>
      <c r="F21" s="220"/>
      <c r="G21" s="220"/>
      <c r="H21" s="220"/>
      <c r="I21" s="220"/>
    </row>
    <row r="22" spans="1:9" s="107" customFormat="1" x14ac:dyDescent="0.25"/>
    <row r="23" spans="1:9" x14ac:dyDescent="0.25">
      <c r="A23" s="103"/>
    </row>
    <row r="26" spans="1:9" x14ac:dyDescent="0.25">
      <c r="F26" t="s">
        <v>143</v>
      </c>
    </row>
  </sheetData>
  <mergeCells count="11">
    <mergeCell ref="A16:F16"/>
    <mergeCell ref="C3:D3"/>
    <mergeCell ref="C4:I4"/>
    <mergeCell ref="A13:F13"/>
    <mergeCell ref="A14:F14"/>
    <mergeCell ref="A15:F15"/>
    <mergeCell ref="A21:I21"/>
    <mergeCell ref="A17:F17"/>
    <mergeCell ref="A18:H18"/>
    <mergeCell ref="A19:I19"/>
    <mergeCell ref="A20:C2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A20" sqref="A20:I20"/>
    </sheetView>
  </sheetViews>
  <sheetFormatPr baseColWidth="10" defaultRowHeight="15" x14ac:dyDescent="0.25"/>
  <cols>
    <col min="1" max="1" width="3.14062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0" ht="15.75" x14ac:dyDescent="0.25">
      <c r="A1" s="1" t="s">
        <v>0</v>
      </c>
      <c r="E1" s="17" t="s">
        <v>33</v>
      </c>
      <c r="G1" t="s">
        <v>39</v>
      </c>
    </row>
    <row r="2" spans="1:10" ht="15.75" x14ac:dyDescent="0.25">
      <c r="A2" s="1" t="s">
        <v>1</v>
      </c>
      <c r="E2" s="17" t="s">
        <v>38</v>
      </c>
      <c r="G2" t="s">
        <v>40</v>
      </c>
    </row>
    <row r="3" spans="1:10" ht="15" customHeight="1" x14ac:dyDescent="0.25">
      <c r="A3" s="1" t="s">
        <v>2</v>
      </c>
      <c r="C3" s="199" t="s">
        <v>47</v>
      </c>
      <c r="D3" s="199"/>
      <c r="E3" t="s">
        <v>48</v>
      </c>
    </row>
    <row r="4" spans="1:10" ht="26.25" customHeight="1" x14ac:dyDescent="0.3">
      <c r="A4" s="104"/>
      <c r="C4" s="200" t="s">
        <v>146</v>
      </c>
      <c r="D4" s="200"/>
      <c r="E4" s="200"/>
      <c r="F4" s="200"/>
      <c r="G4" s="200"/>
      <c r="H4" s="200"/>
      <c r="I4" s="200"/>
    </row>
    <row r="5" spans="1:10" ht="6.75" customHeight="1" x14ac:dyDescent="0.3">
      <c r="A5" s="104"/>
      <c r="C5" s="104"/>
      <c r="D5" s="104"/>
      <c r="E5" s="104"/>
      <c r="F5" s="104"/>
      <c r="G5" s="104"/>
      <c r="H5" s="104"/>
      <c r="I5" s="104"/>
    </row>
    <row r="6" spans="1:10" ht="22.5" customHeight="1" x14ac:dyDescent="0.25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6" t="s">
        <v>51</v>
      </c>
      <c r="J6" s="62"/>
    </row>
    <row r="7" spans="1:10" ht="15.75" customHeight="1" x14ac:dyDescent="0.25">
      <c r="A7" s="105">
        <v>1</v>
      </c>
      <c r="B7" s="2" t="s">
        <v>16</v>
      </c>
      <c r="C7" s="105" t="s">
        <v>19</v>
      </c>
      <c r="D7" s="105">
        <v>30005</v>
      </c>
      <c r="E7" s="12" t="s">
        <v>18</v>
      </c>
      <c r="F7" s="105">
        <v>18537</v>
      </c>
      <c r="G7" s="108">
        <v>90000</v>
      </c>
      <c r="H7" s="105" t="s">
        <v>14</v>
      </c>
      <c r="I7" s="5" t="s">
        <v>127</v>
      </c>
      <c r="J7" s="63"/>
    </row>
    <row r="8" spans="1:10" ht="15.75" customHeight="1" x14ac:dyDescent="0.25">
      <c r="A8" s="111">
        <v>2</v>
      </c>
      <c r="B8" s="2" t="s">
        <v>27</v>
      </c>
      <c r="C8" s="105" t="s">
        <v>19</v>
      </c>
      <c r="D8" s="105">
        <v>31518</v>
      </c>
      <c r="E8" s="12" t="s">
        <v>28</v>
      </c>
      <c r="F8" s="105">
        <v>9901</v>
      </c>
      <c r="G8" s="108">
        <v>110000</v>
      </c>
      <c r="H8" s="105" t="s">
        <v>14</v>
      </c>
      <c r="I8" s="5" t="s">
        <v>128</v>
      </c>
      <c r="J8" s="64"/>
    </row>
    <row r="9" spans="1:10" ht="15.75" customHeight="1" x14ac:dyDescent="0.25">
      <c r="A9" s="111">
        <v>3</v>
      </c>
      <c r="B9" s="2" t="s">
        <v>29</v>
      </c>
      <c r="C9" s="105" t="s">
        <v>30</v>
      </c>
      <c r="D9" s="105">
        <v>50624</v>
      </c>
      <c r="E9" s="12" t="s">
        <v>13</v>
      </c>
      <c r="F9" s="105" t="s">
        <v>31</v>
      </c>
      <c r="G9" s="108">
        <v>90000</v>
      </c>
      <c r="H9" s="105" t="s">
        <v>14</v>
      </c>
      <c r="I9" s="5" t="s">
        <v>57</v>
      </c>
      <c r="J9" s="64"/>
    </row>
    <row r="10" spans="1:10" ht="15.75" customHeight="1" x14ac:dyDescent="0.25">
      <c r="A10" s="111">
        <v>4</v>
      </c>
      <c r="B10" s="10" t="s">
        <v>59</v>
      </c>
      <c r="C10" s="15" t="s">
        <v>17</v>
      </c>
      <c r="D10" s="105">
        <v>65666</v>
      </c>
      <c r="E10" s="12" t="s">
        <v>28</v>
      </c>
      <c r="F10" s="85" t="s">
        <v>147</v>
      </c>
      <c r="G10" s="108">
        <v>70000</v>
      </c>
      <c r="H10" s="15" t="s">
        <v>50</v>
      </c>
      <c r="I10" s="5" t="s">
        <v>52</v>
      </c>
      <c r="J10" s="64"/>
    </row>
    <row r="11" spans="1:10" ht="15.75" customHeight="1" x14ac:dyDescent="0.25">
      <c r="A11" s="111">
        <v>5</v>
      </c>
      <c r="B11" s="2" t="s">
        <v>131</v>
      </c>
      <c r="C11" s="105" t="s">
        <v>17</v>
      </c>
      <c r="D11" s="105">
        <v>65248</v>
      </c>
      <c r="E11" s="12" t="s">
        <v>28</v>
      </c>
      <c r="F11" s="18">
        <v>201502122</v>
      </c>
      <c r="G11" s="108">
        <v>70000</v>
      </c>
      <c r="H11" s="14" t="s">
        <v>50</v>
      </c>
      <c r="I11" s="5" t="s">
        <v>53</v>
      </c>
    </row>
    <row r="12" spans="1:10" ht="13.5" customHeight="1" x14ac:dyDescent="0.25">
      <c r="A12" s="201" t="s">
        <v>139</v>
      </c>
      <c r="B12" s="202"/>
      <c r="C12" s="202"/>
      <c r="D12" s="202"/>
      <c r="E12" s="202"/>
      <c r="F12" s="202"/>
      <c r="G12" s="109">
        <f>SUM(G7:G11)</f>
        <v>430000</v>
      </c>
      <c r="H12" s="72"/>
    </row>
    <row r="13" spans="1:10" ht="15" customHeight="1" x14ac:dyDescent="0.25">
      <c r="A13" s="201" t="s">
        <v>42</v>
      </c>
      <c r="B13" s="202"/>
      <c r="C13" s="202"/>
      <c r="D13" s="202"/>
      <c r="E13" s="202"/>
      <c r="F13" s="203"/>
      <c r="G13" s="109">
        <f>G12*0.12</f>
        <v>51600</v>
      </c>
      <c r="H13" s="72"/>
      <c r="I13" s="4"/>
    </row>
    <row r="14" spans="1:10" ht="14.25" customHeight="1" x14ac:dyDescent="0.25">
      <c r="A14" s="201" t="s">
        <v>45</v>
      </c>
      <c r="B14" s="202"/>
      <c r="C14" s="202"/>
      <c r="D14" s="202"/>
      <c r="E14" s="202"/>
      <c r="F14" s="203"/>
      <c r="G14" s="109">
        <f>G12-G13</f>
        <v>378400</v>
      </c>
      <c r="H14" s="72"/>
    </row>
    <row r="15" spans="1:10" ht="14.25" customHeight="1" x14ac:dyDescent="0.25">
      <c r="A15" s="196" t="s">
        <v>49</v>
      </c>
      <c r="B15" s="197"/>
      <c r="C15" s="197"/>
      <c r="D15" s="197"/>
      <c r="E15" s="197"/>
      <c r="F15" s="198"/>
      <c r="G15" s="108">
        <f>-G12*0.1</f>
        <v>-43000</v>
      </c>
      <c r="H15" s="72"/>
    </row>
    <row r="16" spans="1:10" ht="13.5" customHeight="1" x14ac:dyDescent="0.25">
      <c r="A16" s="205" t="s">
        <v>125</v>
      </c>
      <c r="B16" s="205"/>
      <c r="C16" s="205"/>
      <c r="D16" s="205"/>
      <c r="E16" s="205"/>
      <c r="F16" s="205"/>
      <c r="G16" s="109">
        <f>SUM(G14:G15)</f>
        <v>335400</v>
      </c>
      <c r="H16" s="72"/>
      <c r="I16" s="4"/>
    </row>
    <row r="17" spans="1:9" x14ac:dyDescent="0.25">
      <c r="A17" s="220" t="s">
        <v>54</v>
      </c>
      <c r="B17" s="220"/>
      <c r="C17" s="220"/>
      <c r="D17" s="220"/>
      <c r="E17" s="220"/>
      <c r="F17" s="220"/>
      <c r="G17" s="220"/>
      <c r="H17" s="220"/>
      <c r="I17" s="57"/>
    </row>
    <row r="18" spans="1:9" x14ac:dyDescent="0.25">
      <c r="A18" s="220" t="s">
        <v>55</v>
      </c>
      <c r="B18" s="220"/>
      <c r="C18" s="220"/>
      <c r="D18" s="220"/>
      <c r="E18" s="220"/>
      <c r="F18" s="220"/>
      <c r="G18" s="220"/>
      <c r="H18" s="220"/>
      <c r="I18" s="220"/>
    </row>
    <row r="19" spans="1:9" ht="13.5" customHeight="1" x14ac:dyDescent="0.25">
      <c r="A19" s="220" t="s">
        <v>61</v>
      </c>
      <c r="B19" s="220"/>
      <c r="C19" s="220"/>
      <c r="D19" s="58"/>
      <c r="E19" s="58"/>
      <c r="F19" s="58"/>
      <c r="G19" s="58"/>
      <c r="H19" s="58"/>
      <c r="I19" s="59"/>
    </row>
    <row r="20" spans="1:9" s="107" customFormat="1" ht="17.25" customHeight="1" x14ac:dyDescent="0.25">
      <c r="A20" s="220" t="s">
        <v>148</v>
      </c>
      <c r="B20" s="220"/>
      <c r="C20" s="220"/>
      <c r="D20" s="220"/>
      <c r="E20" s="220"/>
      <c r="F20" s="220"/>
      <c r="G20" s="220"/>
      <c r="H20" s="220"/>
      <c r="I20" s="220"/>
    </row>
    <row r="21" spans="1:9" s="107" customFormat="1" x14ac:dyDescent="0.25"/>
    <row r="22" spans="1:9" x14ac:dyDescent="0.25">
      <c r="A22" s="103"/>
    </row>
    <row r="25" spans="1:9" x14ac:dyDescent="0.25">
      <c r="F25" t="s">
        <v>143</v>
      </c>
    </row>
  </sheetData>
  <mergeCells count="11">
    <mergeCell ref="A15:F15"/>
    <mergeCell ref="C3:D3"/>
    <mergeCell ref="C4:I4"/>
    <mergeCell ref="A12:F12"/>
    <mergeCell ref="A13:F13"/>
    <mergeCell ref="A14:F14"/>
    <mergeCell ref="A20:I20"/>
    <mergeCell ref="A16:F16"/>
    <mergeCell ref="A17:H17"/>
    <mergeCell ref="A18:I18"/>
    <mergeCell ref="A19:C1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A30" sqref="A30"/>
    </sheetView>
  </sheetViews>
  <sheetFormatPr baseColWidth="10" defaultRowHeight="15" x14ac:dyDescent="0.25"/>
  <cols>
    <col min="1" max="1" width="3.14062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0" ht="15.75" x14ac:dyDescent="0.25">
      <c r="A1" s="1" t="s">
        <v>0</v>
      </c>
      <c r="E1" s="17" t="s">
        <v>33</v>
      </c>
      <c r="G1" t="s">
        <v>39</v>
      </c>
    </row>
    <row r="2" spans="1:10" ht="15.75" x14ac:dyDescent="0.25">
      <c r="A2" s="1" t="s">
        <v>1</v>
      </c>
      <c r="E2" s="17" t="s">
        <v>38</v>
      </c>
      <c r="G2" t="s">
        <v>40</v>
      </c>
    </row>
    <row r="3" spans="1:10" ht="15" customHeight="1" x14ac:dyDescent="0.25">
      <c r="A3" s="1" t="s">
        <v>2</v>
      </c>
      <c r="C3" s="199" t="s">
        <v>47</v>
      </c>
      <c r="D3" s="199"/>
      <c r="E3" t="s">
        <v>48</v>
      </c>
    </row>
    <row r="4" spans="1:10" ht="26.25" customHeight="1" x14ac:dyDescent="0.3">
      <c r="A4" s="135"/>
      <c r="C4" s="200" t="s">
        <v>160</v>
      </c>
      <c r="D4" s="200"/>
      <c r="E4" s="200"/>
      <c r="F4" s="200"/>
      <c r="G4" s="200"/>
      <c r="H4" s="200"/>
      <c r="I4" s="200"/>
    </row>
    <row r="5" spans="1:10" ht="6.75" customHeight="1" x14ac:dyDescent="0.3">
      <c r="A5" s="135"/>
      <c r="C5" s="135"/>
      <c r="D5" s="135"/>
      <c r="E5" s="135"/>
      <c r="F5" s="135"/>
      <c r="G5" s="135"/>
      <c r="H5" s="135"/>
      <c r="I5" s="135"/>
    </row>
    <row r="6" spans="1:10" ht="22.5" customHeight="1" x14ac:dyDescent="0.25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6" t="s">
        <v>51</v>
      </c>
      <c r="J6" s="62"/>
    </row>
    <row r="7" spans="1:10" ht="15.75" customHeight="1" x14ac:dyDescent="0.25">
      <c r="A7" s="132">
        <v>1</v>
      </c>
      <c r="B7" s="2" t="s">
        <v>16</v>
      </c>
      <c r="C7" s="132" t="s">
        <v>19</v>
      </c>
      <c r="D7" s="132">
        <v>30005</v>
      </c>
      <c r="E7" s="12" t="s">
        <v>18</v>
      </c>
      <c r="F7" s="132">
        <v>18537</v>
      </c>
      <c r="G7" s="132">
        <v>90000</v>
      </c>
      <c r="H7" s="132" t="s">
        <v>14</v>
      </c>
      <c r="I7" s="5" t="s">
        <v>127</v>
      </c>
      <c r="J7" s="63"/>
    </row>
    <row r="8" spans="1:10" ht="15.75" customHeight="1" x14ac:dyDescent="0.25">
      <c r="A8" s="132">
        <v>2</v>
      </c>
      <c r="B8" s="2" t="s">
        <v>27</v>
      </c>
      <c r="C8" s="132" t="s">
        <v>19</v>
      </c>
      <c r="D8" s="132">
        <v>31518</v>
      </c>
      <c r="E8" s="12" t="s">
        <v>28</v>
      </c>
      <c r="F8" s="132">
        <v>9901</v>
      </c>
      <c r="G8" s="132">
        <v>110000</v>
      </c>
      <c r="H8" s="132" t="s">
        <v>14</v>
      </c>
      <c r="I8" s="5" t="s">
        <v>128</v>
      </c>
      <c r="J8" s="64"/>
    </row>
    <row r="9" spans="1:10" ht="15.75" customHeight="1" x14ac:dyDescent="0.25">
      <c r="A9" s="132">
        <v>3</v>
      </c>
      <c r="B9" s="2" t="s">
        <v>29</v>
      </c>
      <c r="C9" s="132" t="s">
        <v>30</v>
      </c>
      <c r="D9" s="132">
        <v>50624</v>
      </c>
      <c r="E9" s="12" t="s">
        <v>13</v>
      </c>
      <c r="F9" s="132" t="s">
        <v>31</v>
      </c>
      <c r="G9" s="132">
        <v>90000</v>
      </c>
      <c r="H9" s="132" t="s">
        <v>14</v>
      </c>
      <c r="I9" s="5" t="s">
        <v>57</v>
      </c>
      <c r="J9" s="64"/>
    </row>
    <row r="10" spans="1:10" ht="15.75" customHeight="1" x14ac:dyDescent="0.25">
      <c r="A10" s="132">
        <v>4</v>
      </c>
      <c r="B10" s="10" t="s">
        <v>59</v>
      </c>
      <c r="C10" s="15" t="s">
        <v>17</v>
      </c>
      <c r="D10" s="132">
        <v>65666</v>
      </c>
      <c r="E10" s="12" t="s">
        <v>28</v>
      </c>
      <c r="F10" s="85" t="s">
        <v>147</v>
      </c>
      <c r="G10" s="132">
        <v>70000</v>
      </c>
      <c r="H10" s="15" t="s">
        <v>50</v>
      </c>
      <c r="I10" s="5" t="s">
        <v>52</v>
      </c>
      <c r="J10" s="64"/>
    </row>
    <row r="11" spans="1:10" ht="13.5" customHeight="1" x14ac:dyDescent="0.25">
      <c r="A11" s="201" t="s">
        <v>139</v>
      </c>
      <c r="B11" s="202"/>
      <c r="C11" s="202"/>
      <c r="D11" s="202"/>
      <c r="E11" s="202"/>
      <c r="F11" s="202"/>
      <c r="G11" s="133">
        <f>SUM(G7:G10)</f>
        <v>360000</v>
      </c>
      <c r="H11" s="136"/>
    </row>
    <row r="12" spans="1:10" ht="15" customHeight="1" x14ac:dyDescent="0.25">
      <c r="A12" s="201" t="s">
        <v>42</v>
      </c>
      <c r="B12" s="202"/>
      <c r="C12" s="202"/>
      <c r="D12" s="202"/>
      <c r="E12" s="202"/>
      <c r="F12" s="203"/>
      <c r="G12" s="133">
        <f>G11*0.12</f>
        <v>43200</v>
      </c>
      <c r="H12" s="136"/>
      <c r="I12" s="4"/>
    </row>
    <row r="13" spans="1:10" ht="14.25" customHeight="1" x14ac:dyDescent="0.25">
      <c r="A13" s="201" t="s">
        <v>45</v>
      </c>
      <c r="B13" s="202"/>
      <c r="C13" s="202"/>
      <c r="D13" s="202"/>
      <c r="E13" s="202"/>
      <c r="F13" s="203"/>
      <c r="G13" s="133">
        <f>G11-G12</f>
        <v>316800</v>
      </c>
      <c r="H13" s="136"/>
    </row>
    <row r="14" spans="1:10" ht="14.25" customHeight="1" x14ac:dyDescent="0.25">
      <c r="A14" s="196" t="s">
        <v>49</v>
      </c>
      <c r="B14" s="197"/>
      <c r="C14" s="197"/>
      <c r="D14" s="197"/>
      <c r="E14" s="197"/>
      <c r="F14" s="198"/>
      <c r="G14" s="132">
        <f>-G11*0.1</f>
        <v>-36000</v>
      </c>
      <c r="H14" s="136"/>
    </row>
    <row r="15" spans="1:10" ht="13.5" customHeight="1" x14ac:dyDescent="0.25">
      <c r="A15" s="205" t="s">
        <v>125</v>
      </c>
      <c r="B15" s="205"/>
      <c r="C15" s="205"/>
      <c r="D15" s="205"/>
      <c r="E15" s="205"/>
      <c r="F15" s="205"/>
      <c r="G15" s="133">
        <f>SUM(G13:G14)</f>
        <v>280800</v>
      </c>
      <c r="H15" s="136"/>
      <c r="I15" s="4"/>
    </row>
    <row r="16" spans="1:10" x14ac:dyDescent="0.25">
      <c r="A16" s="220" t="s">
        <v>54</v>
      </c>
      <c r="B16" s="220"/>
      <c r="C16" s="220"/>
      <c r="D16" s="220"/>
      <c r="E16" s="220"/>
      <c r="F16" s="220"/>
      <c r="G16" s="220"/>
      <c r="H16" s="220"/>
      <c r="I16" s="57"/>
    </row>
    <row r="17" spans="1:9" x14ac:dyDescent="0.25">
      <c r="A17" s="220" t="s">
        <v>55</v>
      </c>
      <c r="B17" s="220"/>
      <c r="C17" s="220"/>
      <c r="D17" s="220"/>
      <c r="E17" s="220"/>
      <c r="F17" s="220"/>
      <c r="G17" s="220"/>
      <c r="H17" s="220"/>
      <c r="I17" s="220"/>
    </row>
    <row r="18" spans="1:9" ht="13.5" customHeight="1" x14ac:dyDescent="0.25">
      <c r="A18" s="220" t="s">
        <v>61</v>
      </c>
      <c r="B18" s="220"/>
      <c r="C18" s="220"/>
      <c r="D18" s="58"/>
      <c r="E18" s="58"/>
      <c r="F18" s="58"/>
      <c r="G18" s="58"/>
      <c r="H18" s="58"/>
      <c r="I18" s="59"/>
    </row>
    <row r="19" spans="1:9" s="107" customFormat="1" ht="17.25" customHeight="1" x14ac:dyDescent="0.25">
      <c r="A19" s="220" t="s">
        <v>148</v>
      </c>
      <c r="B19" s="220"/>
      <c r="C19" s="220"/>
      <c r="D19" s="220"/>
      <c r="E19" s="220"/>
      <c r="F19" s="220"/>
      <c r="G19" s="220"/>
      <c r="H19" s="220"/>
      <c r="I19" s="220"/>
    </row>
    <row r="20" spans="1:9" s="107" customFormat="1" x14ac:dyDescent="0.25"/>
    <row r="21" spans="1:9" x14ac:dyDescent="0.25">
      <c r="A21" s="134"/>
    </row>
    <row r="24" spans="1:9" x14ac:dyDescent="0.25">
      <c r="F24" t="s">
        <v>143</v>
      </c>
    </row>
  </sheetData>
  <mergeCells count="11">
    <mergeCell ref="A15:F15"/>
    <mergeCell ref="A16:H16"/>
    <mergeCell ref="A17:I17"/>
    <mergeCell ref="A18:C18"/>
    <mergeCell ref="A19:I19"/>
    <mergeCell ref="A14:F14"/>
    <mergeCell ref="C3:D3"/>
    <mergeCell ref="C4:I4"/>
    <mergeCell ref="A11:F11"/>
    <mergeCell ref="A12:F12"/>
    <mergeCell ref="A13:F1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G15" sqref="G15"/>
    </sheetView>
  </sheetViews>
  <sheetFormatPr baseColWidth="10" defaultRowHeight="15" x14ac:dyDescent="0.25"/>
  <cols>
    <col min="1" max="1" width="3.14062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0" ht="15.75" x14ac:dyDescent="0.25">
      <c r="A1" s="1" t="s">
        <v>0</v>
      </c>
      <c r="E1" s="17" t="s">
        <v>33</v>
      </c>
      <c r="G1" t="s">
        <v>39</v>
      </c>
    </row>
    <row r="2" spans="1:10" ht="15.75" x14ac:dyDescent="0.25">
      <c r="A2" s="1" t="s">
        <v>1</v>
      </c>
      <c r="E2" s="17" t="s">
        <v>38</v>
      </c>
      <c r="G2" t="s">
        <v>40</v>
      </c>
    </row>
    <row r="3" spans="1:10" ht="15" customHeight="1" x14ac:dyDescent="0.25">
      <c r="A3" s="1" t="s">
        <v>2</v>
      </c>
      <c r="C3" s="199" t="s">
        <v>47</v>
      </c>
      <c r="D3" s="199"/>
      <c r="E3" t="s">
        <v>48</v>
      </c>
    </row>
    <row r="4" spans="1:10" ht="26.25" customHeight="1" x14ac:dyDescent="0.3">
      <c r="A4" s="110"/>
      <c r="C4" s="200" t="s">
        <v>149</v>
      </c>
      <c r="D4" s="200"/>
      <c r="E4" s="200"/>
      <c r="F4" s="200"/>
      <c r="G4" s="200"/>
      <c r="H4" s="200"/>
      <c r="I4" s="200"/>
    </row>
    <row r="5" spans="1:10" ht="6.75" customHeight="1" x14ac:dyDescent="0.3">
      <c r="A5" s="110"/>
      <c r="C5" s="110"/>
      <c r="D5" s="110"/>
      <c r="E5" s="110"/>
      <c r="F5" s="110"/>
      <c r="G5" s="110"/>
      <c r="H5" s="110"/>
      <c r="I5" s="110"/>
    </row>
    <row r="6" spans="1:10" ht="22.5" customHeight="1" x14ac:dyDescent="0.25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6" t="s">
        <v>51</v>
      </c>
      <c r="J6" s="62"/>
    </row>
    <row r="7" spans="1:10" ht="15.75" customHeight="1" x14ac:dyDescent="0.25">
      <c r="A7" s="108">
        <v>1</v>
      </c>
      <c r="B7" s="2" t="s">
        <v>16</v>
      </c>
      <c r="C7" s="108" t="s">
        <v>19</v>
      </c>
      <c r="D7" s="108">
        <v>30005</v>
      </c>
      <c r="E7" s="12" t="s">
        <v>18</v>
      </c>
      <c r="F7" s="108">
        <v>18537</v>
      </c>
      <c r="G7" s="108">
        <v>90000</v>
      </c>
      <c r="H7" s="108" t="s">
        <v>14</v>
      </c>
      <c r="I7" s="5" t="s">
        <v>127</v>
      </c>
      <c r="J7" s="63"/>
    </row>
    <row r="8" spans="1:10" ht="15.75" customHeight="1" x14ac:dyDescent="0.25">
      <c r="A8" s="111">
        <v>2</v>
      </c>
      <c r="B8" s="2" t="s">
        <v>27</v>
      </c>
      <c r="C8" s="108" t="s">
        <v>19</v>
      </c>
      <c r="D8" s="108">
        <v>31518</v>
      </c>
      <c r="E8" s="12" t="s">
        <v>28</v>
      </c>
      <c r="F8" s="108">
        <v>9901</v>
      </c>
      <c r="G8" s="108">
        <v>110000</v>
      </c>
      <c r="H8" s="108" t="s">
        <v>14</v>
      </c>
      <c r="I8" s="5" t="s">
        <v>128</v>
      </c>
      <c r="J8" s="64"/>
    </row>
    <row r="9" spans="1:10" ht="15.75" customHeight="1" x14ac:dyDescent="0.25">
      <c r="A9" s="111">
        <v>3</v>
      </c>
      <c r="B9" s="2" t="s">
        <v>29</v>
      </c>
      <c r="C9" s="108" t="s">
        <v>30</v>
      </c>
      <c r="D9" s="108">
        <v>50624</v>
      </c>
      <c r="E9" s="12" t="s">
        <v>13</v>
      </c>
      <c r="F9" s="108" t="s">
        <v>31</v>
      </c>
      <c r="G9" s="108">
        <v>90000</v>
      </c>
      <c r="H9" s="108" t="s">
        <v>14</v>
      </c>
      <c r="I9" s="5" t="s">
        <v>57</v>
      </c>
      <c r="J9" s="64"/>
    </row>
    <row r="10" spans="1:10" ht="15.75" customHeight="1" x14ac:dyDescent="0.25">
      <c r="A10" s="111">
        <v>4</v>
      </c>
      <c r="B10" s="10" t="s">
        <v>59</v>
      </c>
      <c r="C10" s="15" t="s">
        <v>17</v>
      </c>
      <c r="D10" s="108">
        <v>65666</v>
      </c>
      <c r="E10" s="12" t="s">
        <v>28</v>
      </c>
      <c r="F10" s="85" t="s">
        <v>147</v>
      </c>
      <c r="G10" s="108">
        <v>70000</v>
      </c>
      <c r="H10" s="15" t="s">
        <v>50</v>
      </c>
      <c r="I10" s="5" t="s">
        <v>52</v>
      </c>
      <c r="J10" s="64"/>
    </row>
    <row r="11" spans="1:10" ht="13.5" customHeight="1" x14ac:dyDescent="0.25">
      <c r="A11" s="201" t="s">
        <v>139</v>
      </c>
      <c r="B11" s="202"/>
      <c r="C11" s="202"/>
      <c r="D11" s="202"/>
      <c r="E11" s="202"/>
      <c r="F11" s="202"/>
      <c r="G11" s="109">
        <f>SUM(G7:G10)</f>
        <v>360000</v>
      </c>
      <c r="H11" s="72"/>
    </row>
    <row r="12" spans="1:10" ht="15" customHeight="1" x14ac:dyDescent="0.25">
      <c r="A12" s="201" t="s">
        <v>42</v>
      </c>
      <c r="B12" s="202"/>
      <c r="C12" s="202"/>
      <c r="D12" s="202"/>
      <c r="E12" s="202"/>
      <c r="F12" s="203"/>
      <c r="G12" s="109">
        <f>G11*0.12</f>
        <v>43200</v>
      </c>
      <c r="H12" s="72"/>
      <c r="I12" s="4"/>
    </row>
    <row r="13" spans="1:10" ht="14.25" customHeight="1" x14ac:dyDescent="0.25">
      <c r="A13" s="201" t="s">
        <v>45</v>
      </c>
      <c r="B13" s="202"/>
      <c r="C13" s="202"/>
      <c r="D13" s="202"/>
      <c r="E13" s="202"/>
      <c r="F13" s="203"/>
      <c r="G13" s="109">
        <f>G11-G12</f>
        <v>316800</v>
      </c>
      <c r="H13" s="72"/>
    </row>
    <row r="14" spans="1:10" ht="14.25" customHeight="1" x14ac:dyDescent="0.25">
      <c r="A14" s="196" t="s">
        <v>49</v>
      </c>
      <c r="B14" s="197"/>
      <c r="C14" s="197"/>
      <c r="D14" s="197"/>
      <c r="E14" s="197"/>
      <c r="F14" s="198"/>
      <c r="G14" s="108">
        <f>-G11*0.1</f>
        <v>-36000</v>
      </c>
      <c r="H14" s="72"/>
    </row>
    <row r="15" spans="1:10" ht="13.5" customHeight="1" x14ac:dyDescent="0.25">
      <c r="A15" s="205" t="s">
        <v>125</v>
      </c>
      <c r="B15" s="205"/>
      <c r="C15" s="205"/>
      <c r="D15" s="205"/>
      <c r="E15" s="205"/>
      <c r="F15" s="205"/>
      <c r="G15" s="109">
        <f>SUM(G13:G14)</f>
        <v>280800</v>
      </c>
      <c r="H15" s="72"/>
      <c r="I15" s="4"/>
    </row>
    <row r="16" spans="1:10" x14ac:dyDescent="0.25">
      <c r="A16" s="220" t="s">
        <v>54</v>
      </c>
      <c r="B16" s="220"/>
      <c r="C16" s="220"/>
      <c r="D16" s="220"/>
      <c r="E16" s="220"/>
      <c r="F16" s="220"/>
      <c r="G16" s="220"/>
      <c r="H16" s="220"/>
      <c r="I16" s="57"/>
    </row>
    <row r="17" spans="1:9" x14ac:dyDescent="0.25">
      <c r="A17" s="220" t="s">
        <v>55</v>
      </c>
      <c r="B17" s="220"/>
      <c r="C17" s="220"/>
      <c r="D17" s="220"/>
      <c r="E17" s="220"/>
      <c r="F17" s="220"/>
      <c r="G17" s="220"/>
      <c r="H17" s="220"/>
      <c r="I17" s="220"/>
    </row>
    <row r="18" spans="1:9" ht="17.25" customHeight="1" x14ac:dyDescent="0.25">
      <c r="A18" s="112" t="s">
        <v>61</v>
      </c>
      <c r="B18" s="112"/>
      <c r="C18" s="112"/>
      <c r="D18" s="58"/>
      <c r="E18" s="58"/>
      <c r="F18" s="58"/>
      <c r="G18" s="58"/>
      <c r="H18" s="58"/>
      <c r="I18" s="59"/>
    </row>
    <row r="19" spans="1:9" s="107" customFormat="1" ht="6.75" customHeight="1" x14ac:dyDescent="0.25"/>
    <row r="20" spans="1:9" s="107" customFormat="1" x14ac:dyDescent="0.25"/>
    <row r="21" spans="1:9" ht="23.25" customHeight="1" x14ac:dyDescent="0.25"/>
    <row r="38" spans="5:5" x14ac:dyDescent="0.25">
      <c r="E38" t="s">
        <v>150</v>
      </c>
    </row>
  </sheetData>
  <mergeCells count="9">
    <mergeCell ref="A15:F15"/>
    <mergeCell ref="A16:H16"/>
    <mergeCell ref="A17:I17"/>
    <mergeCell ref="C3:D3"/>
    <mergeCell ref="C4:I4"/>
    <mergeCell ref="A11:F11"/>
    <mergeCell ref="A12:F12"/>
    <mergeCell ref="A13:F13"/>
    <mergeCell ref="A14:F1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C5" sqref="C5"/>
    </sheetView>
  </sheetViews>
  <sheetFormatPr baseColWidth="10" defaultRowHeight="15" x14ac:dyDescent="0.25"/>
  <cols>
    <col min="1" max="1" width="3.14062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0" ht="15.75" x14ac:dyDescent="0.25">
      <c r="A1" s="1" t="s">
        <v>0</v>
      </c>
      <c r="E1" s="17" t="s">
        <v>33</v>
      </c>
      <c r="G1" t="s">
        <v>39</v>
      </c>
    </row>
    <row r="2" spans="1:10" ht="15.75" x14ac:dyDescent="0.25">
      <c r="A2" s="1" t="s">
        <v>1</v>
      </c>
      <c r="E2" s="17" t="s">
        <v>38</v>
      </c>
      <c r="G2" t="s">
        <v>40</v>
      </c>
    </row>
    <row r="3" spans="1:10" ht="15" customHeight="1" x14ac:dyDescent="0.25">
      <c r="A3" s="1" t="s">
        <v>2</v>
      </c>
      <c r="C3" s="199" t="s">
        <v>47</v>
      </c>
      <c r="D3" s="199"/>
      <c r="E3" t="s">
        <v>48</v>
      </c>
    </row>
    <row r="4" spans="1:10" ht="26.25" customHeight="1" x14ac:dyDescent="0.3">
      <c r="A4" s="113"/>
      <c r="C4" s="200" t="s">
        <v>151</v>
      </c>
      <c r="D4" s="200"/>
      <c r="E4" s="200"/>
      <c r="F4" s="200"/>
      <c r="G4" s="200"/>
      <c r="H4" s="200"/>
      <c r="I4" s="200"/>
    </row>
    <row r="5" spans="1:10" ht="6.75" customHeight="1" x14ac:dyDescent="0.3">
      <c r="A5" s="113"/>
      <c r="C5" s="113"/>
      <c r="D5" s="113"/>
      <c r="E5" s="113"/>
      <c r="F5" s="113"/>
      <c r="G5" s="113"/>
      <c r="H5" s="113"/>
      <c r="I5" s="113"/>
    </row>
    <row r="6" spans="1:10" ht="22.5" customHeight="1" x14ac:dyDescent="0.25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6" t="s">
        <v>51</v>
      </c>
      <c r="J6" s="62"/>
    </row>
    <row r="7" spans="1:10" ht="15.75" customHeight="1" x14ac:dyDescent="0.25">
      <c r="A7" s="114">
        <v>1</v>
      </c>
      <c r="B7" s="2" t="s">
        <v>16</v>
      </c>
      <c r="C7" s="114" t="s">
        <v>19</v>
      </c>
      <c r="D7" s="114">
        <v>30005</v>
      </c>
      <c r="E7" s="12" t="s">
        <v>18</v>
      </c>
      <c r="F7" s="114">
        <v>18537</v>
      </c>
      <c r="G7" s="114">
        <v>90000</v>
      </c>
      <c r="H7" s="114" t="s">
        <v>14</v>
      </c>
      <c r="I7" s="5" t="s">
        <v>127</v>
      </c>
      <c r="J7" s="63"/>
    </row>
    <row r="8" spans="1:10" ht="15.75" customHeight="1" x14ac:dyDescent="0.25">
      <c r="A8" s="114">
        <v>2</v>
      </c>
      <c r="B8" s="2" t="s">
        <v>27</v>
      </c>
      <c r="C8" s="114" t="s">
        <v>19</v>
      </c>
      <c r="D8" s="114">
        <v>31518</v>
      </c>
      <c r="E8" s="12" t="s">
        <v>28</v>
      </c>
      <c r="F8" s="114">
        <v>9901</v>
      </c>
      <c r="G8" s="114">
        <v>110000</v>
      </c>
      <c r="H8" s="114" t="s">
        <v>14</v>
      </c>
      <c r="I8" s="5" t="s">
        <v>128</v>
      </c>
      <c r="J8" s="64"/>
    </row>
    <row r="9" spans="1:10" ht="15.75" customHeight="1" x14ac:dyDescent="0.25">
      <c r="A9" s="114">
        <v>3</v>
      </c>
      <c r="B9" s="2" t="s">
        <v>29</v>
      </c>
      <c r="C9" s="114" t="s">
        <v>30</v>
      </c>
      <c r="D9" s="114">
        <v>50624</v>
      </c>
      <c r="E9" s="12" t="s">
        <v>13</v>
      </c>
      <c r="F9" s="114" t="s">
        <v>31</v>
      </c>
      <c r="G9" s="114">
        <v>90000</v>
      </c>
      <c r="H9" s="114" t="s">
        <v>14</v>
      </c>
      <c r="I9" s="5" t="s">
        <v>57</v>
      </c>
      <c r="J9" s="64"/>
    </row>
    <row r="10" spans="1:10" ht="15.75" customHeight="1" x14ac:dyDescent="0.25">
      <c r="A10" s="114">
        <v>4</v>
      </c>
      <c r="B10" s="10" t="s">
        <v>59</v>
      </c>
      <c r="C10" s="15" t="s">
        <v>17</v>
      </c>
      <c r="D10" s="114">
        <v>65666</v>
      </c>
      <c r="E10" s="12" t="s">
        <v>28</v>
      </c>
      <c r="F10" s="85" t="s">
        <v>147</v>
      </c>
      <c r="G10" s="114">
        <v>70000</v>
      </c>
      <c r="H10" s="15" t="s">
        <v>50</v>
      </c>
      <c r="I10" s="5" t="s">
        <v>52</v>
      </c>
      <c r="J10" s="64"/>
    </row>
    <row r="11" spans="1:10" ht="13.5" customHeight="1" x14ac:dyDescent="0.25">
      <c r="A11" s="201" t="s">
        <v>139</v>
      </c>
      <c r="B11" s="202"/>
      <c r="C11" s="202"/>
      <c r="D11" s="202"/>
      <c r="E11" s="202"/>
      <c r="F11" s="202"/>
      <c r="G11" s="115">
        <f>SUM(G7:G10)</f>
        <v>360000</v>
      </c>
      <c r="H11" s="72"/>
    </row>
    <row r="12" spans="1:10" ht="15" customHeight="1" x14ac:dyDescent="0.25">
      <c r="A12" s="201" t="s">
        <v>42</v>
      </c>
      <c r="B12" s="202"/>
      <c r="C12" s="202"/>
      <c r="D12" s="202"/>
      <c r="E12" s="202"/>
      <c r="F12" s="203"/>
      <c r="G12" s="115">
        <f>G11*0.12</f>
        <v>43200</v>
      </c>
      <c r="H12" s="72"/>
      <c r="I12" s="4"/>
    </row>
    <row r="13" spans="1:10" ht="14.25" customHeight="1" x14ac:dyDescent="0.25">
      <c r="A13" s="201" t="s">
        <v>45</v>
      </c>
      <c r="B13" s="202"/>
      <c r="C13" s="202"/>
      <c r="D13" s="202"/>
      <c r="E13" s="202"/>
      <c r="F13" s="203"/>
      <c r="G13" s="115">
        <f>G11-G12</f>
        <v>316800</v>
      </c>
      <c r="H13" s="72"/>
    </row>
    <row r="14" spans="1:10" ht="14.25" customHeight="1" x14ac:dyDescent="0.25">
      <c r="A14" s="196" t="s">
        <v>49</v>
      </c>
      <c r="B14" s="197"/>
      <c r="C14" s="197"/>
      <c r="D14" s="197"/>
      <c r="E14" s="197"/>
      <c r="F14" s="198"/>
      <c r="G14" s="114">
        <f>-G11*0.1</f>
        <v>-36000</v>
      </c>
      <c r="H14" s="72"/>
    </row>
    <row r="15" spans="1:10" ht="13.5" customHeight="1" x14ac:dyDescent="0.25">
      <c r="A15" s="205" t="s">
        <v>125</v>
      </c>
      <c r="B15" s="205"/>
      <c r="C15" s="205"/>
      <c r="D15" s="205"/>
      <c r="E15" s="205"/>
      <c r="F15" s="205"/>
      <c r="G15" s="115">
        <f>SUM(G13:G14)</f>
        <v>280800</v>
      </c>
      <c r="H15" s="72"/>
      <c r="I15" s="4"/>
    </row>
    <row r="16" spans="1:10" x14ac:dyDescent="0.25">
      <c r="A16" s="220" t="s">
        <v>54</v>
      </c>
      <c r="B16" s="220"/>
      <c r="C16" s="220"/>
      <c r="D16" s="220"/>
      <c r="E16" s="220"/>
      <c r="F16" s="220"/>
      <c r="G16" s="220"/>
      <c r="H16" s="220"/>
      <c r="I16" s="57"/>
    </row>
    <row r="17" spans="1:9" x14ac:dyDescent="0.25">
      <c r="A17" s="220" t="s">
        <v>55</v>
      </c>
      <c r="B17" s="220"/>
      <c r="C17" s="220"/>
      <c r="D17" s="220"/>
      <c r="E17" s="220"/>
      <c r="F17" s="220"/>
      <c r="G17" s="220"/>
      <c r="H17" s="220"/>
      <c r="I17" s="220"/>
    </row>
    <row r="18" spans="1:9" ht="17.25" customHeight="1" x14ac:dyDescent="0.25">
      <c r="A18" s="112" t="s">
        <v>61</v>
      </c>
      <c r="B18" s="112"/>
      <c r="C18" s="112"/>
      <c r="D18" s="58"/>
      <c r="E18" s="58"/>
      <c r="F18" s="58"/>
      <c r="G18" s="58"/>
      <c r="H18" s="58"/>
      <c r="I18" s="59"/>
    </row>
    <row r="19" spans="1:9" s="107" customFormat="1" ht="6.75" customHeight="1" x14ac:dyDescent="0.25"/>
    <row r="20" spans="1:9" s="107" customFormat="1" x14ac:dyDescent="0.25"/>
    <row r="21" spans="1:9" ht="23.25" customHeight="1" x14ac:dyDescent="0.25"/>
    <row r="38" spans="5:5" x14ac:dyDescent="0.25">
      <c r="E38" t="s">
        <v>150</v>
      </c>
    </row>
  </sheetData>
  <mergeCells count="9">
    <mergeCell ref="A15:F15"/>
    <mergeCell ref="A16:H16"/>
    <mergeCell ref="A17:I17"/>
    <mergeCell ref="C3:D3"/>
    <mergeCell ref="C4:I4"/>
    <mergeCell ref="A11:F11"/>
    <mergeCell ref="A12:F12"/>
    <mergeCell ref="A13:F13"/>
    <mergeCell ref="A14:F1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A9" sqref="A9:I9"/>
    </sheetView>
  </sheetViews>
  <sheetFormatPr baseColWidth="10" defaultRowHeight="15" x14ac:dyDescent="0.25"/>
  <cols>
    <col min="1" max="1" width="3.14062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0" ht="15.75" x14ac:dyDescent="0.25">
      <c r="A1" s="1" t="s">
        <v>0</v>
      </c>
      <c r="E1" s="17" t="s">
        <v>33</v>
      </c>
      <c r="G1" t="s">
        <v>39</v>
      </c>
    </row>
    <row r="2" spans="1:10" ht="15.75" x14ac:dyDescent="0.25">
      <c r="A2" s="1" t="s">
        <v>1</v>
      </c>
      <c r="E2" s="17" t="s">
        <v>38</v>
      </c>
      <c r="G2" t="s">
        <v>40</v>
      </c>
    </row>
    <row r="3" spans="1:10" ht="15" customHeight="1" x14ac:dyDescent="0.25">
      <c r="A3" s="1" t="s">
        <v>2</v>
      </c>
      <c r="C3" s="199" t="s">
        <v>47</v>
      </c>
      <c r="D3" s="199"/>
      <c r="E3" t="s">
        <v>48</v>
      </c>
    </row>
    <row r="4" spans="1:10" ht="26.25" customHeight="1" x14ac:dyDescent="0.3">
      <c r="A4" s="118"/>
      <c r="C4" s="200" t="s">
        <v>152</v>
      </c>
      <c r="D4" s="200"/>
      <c r="E4" s="200"/>
      <c r="F4" s="200"/>
      <c r="G4" s="200"/>
      <c r="H4" s="200"/>
      <c r="I4" s="200"/>
    </row>
    <row r="5" spans="1:10" ht="6.75" customHeight="1" x14ac:dyDescent="0.3">
      <c r="A5" s="118"/>
      <c r="C5" s="118"/>
      <c r="D5" s="118"/>
      <c r="E5" s="118"/>
      <c r="F5" s="118"/>
      <c r="G5" s="118"/>
      <c r="H5" s="118"/>
      <c r="I5" s="118"/>
    </row>
    <row r="6" spans="1:10" ht="22.5" customHeight="1" x14ac:dyDescent="0.25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6" t="s">
        <v>51</v>
      </c>
      <c r="J6" s="62"/>
    </row>
    <row r="7" spans="1:10" ht="15.75" customHeight="1" x14ac:dyDescent="0.25">
      <c r="A7" s="116">
        <v>1</v>
      </c>
      <c r="B7" s="2" t="s">
        <v>16</v>
      </c>
      <c r="C7" s="116" t="s">
        <v>19</v>
      </c>
      <c r="D7" s="116">
        <v>30005</v>
      </c>
      <c r="E7" s="12" t="s">
        <v>18</v>
      </c>
      <c r="F7" s="116">
        <v>18537</v>
      </c>
      <c r="G7" s="116">
        <v>90000</v>
      </c>
      <c r="H7" s="116" t="s">
        <v>14</v>
      </c>
      <c r="I7" s="5" t="s">
        <v>127</v>
      </c>
      <c r="J7" s="63"/>
    </row>
    <row r="8" spans="1:10" ht="15.75" customHeight="1" x14ac:dyDescent="0.25">
      <c r="A8" s="116">
        <v>2</v>
      </c>
      <c r="B8" s="2" t="s">
        <v>27</v>
      </c>
      <c r="C8" s="116" t="s">
        <v>19</v>
      </c>
      <c r="D8" s="116">
        <v>31518</v>
      </c>
      <c r="E8" s="12" t="s">
        <v>28</v>
      </c>
      <c r="F8" s="116">
        <v>9901</v>
      </c>
      <c r="G8" s="116">
        <v>110000</v>
      </c>
      <c r="H8" s="116" t="s">
        <v>14</v>
      </c>
      <c r="I8" s="5" t="s">
        <v>128</v>
      </c>
      <c r="J8" s="64"/>
    </row>
    <row r="9" spans="1:10" ht="15.75" customHeight="1" x14ac:dyDescent="0.25">
      <c r="A9" s="116"/>
      <c r="B9" s="2"/>
      <c r="C9" s="116"/>
      <c r="D9" s="116"/>
      <c r="E9" s="12"/>
      <c r="F9" s="116"/>
      <c r="G9" s="116"/>
      <c r="H9" s="116"/>
      <c r="I9" s="5"/>
      <c r="J9" s="64"/>
    </row>
    <row r="10" spans="1:10" ht="15.75" customHeight="1" x14ac:dyDescent="0.25">
      <c r="A10" s="116">
        <v>4</v>
      </c>
      <c r="B10" s="10" t="s">
        <v>59</v>
      </c>
      <c r="C10" s="15" t="s">
        <v>17</v>
      </c>
      <c r="D10" s="116">
        <v>65666</v>
      </c>
      <c r="E10" s="12" t="s">
        <v>28</v>
      </c>
      <c r="F10" s="85" t="s">
        <v>147</v>
      </c>
      <c r="G10" s="116">
        <v>70000</v>
      </c>
      <c r="H10" s="15" t="s">
        <v>50</v>
      </c>
      <c r="I10" s="5" t="s">
        <v>52</v>
      </c>
      <c r="J10" s="64"/>
    </row>
    <row r="11" spans="1:10" ht="13.5" customHeight="1" x14ac:dyDescent="0.25">
      <c r="A11" s="201" t="s">
        <v>139</v>
      </c>
      <c r="B11" s="202"/>
      <c r="C11" s="202"/>
      <c r="D11" s="202"/>
      <c r="E11" s="202"/>
      <c r="F11" s="202"/>
      <c r="G11" s="117">
        <f>SUM(G7:G10)</f>
        <v>270000</v>
      </c>
      <c r="H11" s="72"/>
    </row>
    <row r="12" spans="1:10" ht="15" customHeight="1" x14ac:dyDescent="0.25">
      <c r="A12" s="201" t="s">
        <v>42</v>
      </c>
      <c r="B12" s="202"/>
      <c r="C12" s="202"/>
      <c r="D12" s="202"/>
      <c r="E12" s="202"/>
      <c r="F12" s="203"/>
      <c r="G12" s="117">
        <f>G11*0.12</f>
        <v>32400</v>
      </c>
      <c r="H12" s="72"/>
      <c r="I12" s="4"/>
    </row>
    <row r="13" spans="1:10" ht="14.25" customHeight="1" x14ac:dyDescent="0.25">
      <c r="A13" s="201" t="s">
        <v>45</v>
      </c>
      <c r="B13" s="202"/>
      <c r="C13" s="202"/>
      <c r="D13" s="202"/>
      <c r="E13" s="202"/>
      <c r="F13" s="203"/>
      <c r="G13" s="117">
        <f>G11-G12</f>
        <v>237600</v>
      </c>
      <c r="H13" s="72"/>
    </row>
    <row r="14" spans="1:10" ht="14.25" customHeight="1" x14ac:dyDescent="0.25">
      <c r="A14" s="196" t="s">
        <v>49</v>
      </c>
      <c r="B14" s="197"/>
      <c r="C14" s="197"/>
      <c r="D14" s="197"/>
      <c r="E14" s="197"/>
      <c r="F14" s="198"/>
      <c r="G14" s="116">
        <f>-G11*0.1</f>
        <v>-27000</v>
      </c>
      <c r="H14" s="72"/>
    </row>
    <row r="15" spans="1:10" ht="13.5" customHeight="1" x14ac:dyDescent="0.25">
      <c r="A15" s="205" t="s">
        <v>125</v>
      </c>
      <c r="B15" s="205"/>
      <c r="C15" s="205"/>
      <c r="D15" s="205"/>
      <c r="E15" s="205"/>
      <c r="F15" s="205"/>
      <c r="G15" s="117">
        <f>SUM(G13:G14)</f>
        <v>210600</v>
      </c>
      <c r="H15" s="72"/>
      <c r="I15" s="4"/>
    </row>
    <row r="16" spans="1:10" x14ac:dyDescent="0.25">
      <c r="A16" s="220" t="s">
        <v>54</v>
      </c>
      <c r="B16" s="220"/>
      <c r="C16" s="220"/>
      <c r="D16" s="220"/>
      <c r="E16" s="220"/>
      <c r="F16" s="220"/>
      <c r="G16" s="220"/>
      <c r="H16" s="220"/>
      <c r="I16" s="57"/>
    </row>
    <row r="17" spans="1:9" x14ac:dyDescent="0.25">
      <c r="A17" s="220" t="s">
        <v>55</v>
      </c>
      <c r="B17" s="220"/>
      <c r="C17" s="220"/>
      <c r="D17" s="220"/>
      <c r="E17" s="220"/>
      <c r="F17" s="220"/>
      <c r="G17" s="220"/>
      <c r="H17" s="220"/>
      <c r="I17" s="220"/>
    </row>
    <row r="18" spans="1:9" ht="17.25" customHeight="1" x14ac:dyDescent="0.25">
      <c r="A18" s="112" t="s">
        <v>61</v>
      </c>
      <c r="B18" s="112"/>
      <c r="C18" s="112"/>
      <c r="D18" s="58"/>
      <c r="E18" s="58"/>
      <c r="F18" s="58"/>
      <c r="G18" s="58"/>
      <c r="H18" s="58"/>
      <c r="I18" s="59"/>
    </row>
    <row r="19" spans="1:9" s="107" customFormat="1" ht="6.75" customHeight="1" x14ac:dyDescent="0.25"/>
    <row r="20" spans="1:9" s="107" customFormat="1" x14ac:dyDescent="0.25"/>
    <row r="21" spans="1:9" ht="23.25" customHeight="1" x14ac:dyDescent="0.25"/>
    <row r="38" spans="5:5" x14ac:dyDescent="0.25">
      <c r="E38" t="s">
        <v>150</v>
      </c>
    </row>
  </sheetData>
  <mergeCells count="9">
    <mergeCell ref="A15:F15"/>
    <mergeCell ref="A16:H16"/>
    <mergeCell ref="A17:I17"/>
    <mergeCell ref="C3:D3"/>
    <mergeCell ref="C4:I4"/>
    <mergeCell ref="A11:F11"/>
    <mergeCell ref="A12:F12"/>
    <mergeCell ref="A13:F13"/>
    <mergeCell ref="A14:F1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9" workbookViewId="0">
      <selection activeCell="K26" sqref="K26:K27"/>
    </sheetView>
  </sheetViews>
  <sheetFormatPr baseColWidth="10" defaultRowHeight="15" x14ac:dyDescent="0.25"/>
  <cols>
    <col min="1" max="1" width="3.8554687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2" ht="15.75" x14ac:dyDescent="0.25">
      <c r="A1" s="1" t="s">
        <v>0</v>
      </c>
      <c r="E1" s="17" t="s">
        <v>33</v>
      </c>
      <c r="G1" t="s">
        <v>39</v>
      </c>
    </row>
    <row r="2" spans="1:12" ht="15.75" x14ac:dyDescent="0.25">
      <c r="A2" s="1" t="s">
        <v>1</v>
      </c>
      <c r="E2" s="17" t="s">
        <v>38</v>
      </c>
      <c r="G2" t="s">
        <v>40</v>
      </c>
    </row>
    <row r="3" spans="1:12" ht="15" customHeight="1" x14ac:dyDescent="0.25">
      <c r="A3" s="1" t="s">
        <v>2</v>
      </c>
      <c r="C3" s="199" t="s">
        <v>47</v>
      </c>
      <c r="D3" s="199"/>
      <c r="E3" t="s">
        <v>48</v>
      </c>
    </row>
    <row r="4" spans="1:12" ht="22.5" customHeight="1" x14ac:dyDescent="0.3">
      <c r="A4" s="26"/>
      <c r="C4" s="200" t="s">
        <v>69</v>
      </c>
      <c r="D4" s="200"/>
      <c r="E4" s="200"/>
      <c r="F4" s="200"/>
      <c r="G4" s="200"/>
      <c r="H4" s="200"/>
      <c r="I4" s="200"/>
    </row>
    <row r="5" spans="1:12" ht="22.5" customHeight="1" x14ac:dyDescent="0.3">
      <c r="A5" s="26"/>
      <c r="C5" s="26"/>
      <c r="D5" s="26"/>
      <c r="E5" s="26"/>
      <c r="F5" s="26"/>
      <c r="G5" s="26"/>
      <c r="H5" s="26"/>
      <c r="I5" s="26"/>
    </row>
    <row r="6" spans="1:12" ht="22.5" customHeight="1" x14ac:dyDescent="0.25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6" t="s">
        <v>51</v>
      </c>
      <c r="K6" s="4"/>
      <c r="L6" s="4"/>
    </row>
    <row r="7" spans="1:12" ht="15.75" customHeight="1" x14ac:dyDescent="0.25">
      <c r="A7" s="29">
        <v>1</v>
      </c>
      <c r="B7" s="2" t="s">
        <v>15</v>
      </c>
      <c r="C7" s="29" t="s">
        <v>19</v>
      </c>
      <c r="D7" s="29">
        <v>81863</v>
      </c>
      <c r="E7" s="12" t="s">
        <v>32</v>
      </c>
      <c r="F7" s="42" t="s">
        <v>46</v>
      </c>
      <c r="G7" s="42">
        <v>90000</v>
      </c>
      <c r="H7" s="29" t="s">
        <v>14</v>
      </c>
      <c r="I7" s="5" t="s">
        <v>76</v>
      </c>
      <c r="K7" s="4"/>
      <c r="L7" s="4"/>
    </row>
    <row r="8" spans="1:12" ht="15.75" customHeight="1" x14ac:dyDescent="0.25">
      <c r="A8" s="29">
        <v>2</v>
      </c>
      <c r="B8" s="2" t="s">
        <v>16</v>
      </c>
      <c r="C8" s="29" t="s">
        <v>17</v>
      </c>
      <c r="D8" s="29">
        <v>30005</v>
      </c>
      <c r="E8" s="12" t="s">
        <v>18</v>
      </c>
      <c r="F8" s="29">
        <v>18537</v>
      </c>
      <c r="G8" s="29">
        <v>90000</v>
      </c>
      <c r="H8" s="29" t="s">
        <v>14</v>
      </c>
      <c r="I8" s="5"/>
      <c r="K8" s="4"/>
      <c r="L8" s="4"/>
    </row>
    <row r="9" spans="1:12" ht="15.75" customHeight="1" x14ac:dyDescent="0.25">
      <c r="A9" s="29">
        <v>3</v>
      </c>
      <c r="B9" s="2" t="s">
        <v>20</v>
      </c>
      <c r="C9" s="29" t="s">
        <v>62</v>
      </c>
      <c r="D9" s="3" t="s">
        <v>35</v>
      </c>
      <c r="E9" s="12" t="s">
        <v>21</v>
      </c>
      <c r="F9" s="42" t="s">
        <v>46</v>
      </c>
      <c r="G9" s="42">
        <v>90000</v>
      </c>
      <c r="H9" s="29" t="s">
        <v>14</v>
      </c>
      <c r="I9" s="5" t="s">
        <v>77</v>
      </c>
      <c r="K9" s="4"/>
      <c r="L9" s="4"/>
    </row>
    <row r="10" spans="1:12" ht="15.75" customHeight="1" x14ac:dyDescent="0.25">
      <c r="A10" s="29">
        <v>4</v>
      </c>
      <c r="B10" s="2" t="s">
        <v>23</v>
      </c>
      <c r="C10" s="29" t="s">
        <v>63</v>
      </c>
      <c r="D10" s="29">
        <v>32378</v>
      </c>
      <c r="E10" s="12" t="s">
        <v>24</v>
      </c>
      <c r="F10" s="29">
        <v>18698</v>
      </c>
      <c r="G10" s="29">
        <v>90000</v>
      </c>
      <c r="H10" s="29" t="s">
        <v>14</v>
      </c>
      <c r="I10" s="5"/>
      <c r="K10" s="4"/>
      <c r="L10" s="4"/>
    </row>
    <row r="11" spans="1:12" ht="15.75" customHeight="1" x14ac:dyDescent="0.25">
      <c r="A11" s="29">
        <v>5</v>
      </c>
      <c r="B11" s="2" t="s">
        <v>27</v>
      </c>
      <c r="C11" s="29" t="s">
        <v>19</v>
      </c>
      <c r="D11" s="29">
        <v>31518</v>
      </c>
      <c r="E11" s="12" t="s">
        <v>28</v>
      </c>
      <c r="F11" s="29">
        <v>9901</v>
      </c>
      <c r="G11" s="29">
        <v>110000</v>
      </c>
      <c r="H11" s="29" t="s">
        <v>14</v>
      </c>
      <c r="I11" s="5"/>
      <c r="K11" s="4"/>
      <c r="L11" s="4"/>
    </row>
    <row r="12" spans="1:12" ht="15.75" customHeight="1" x14ac:dyDescent="0.25">
      <c r="A12" s="29">
        <v>6</v>
      </c>
      <c r="B12" s="2" t="s">
        <v>11</v>
      </c>
      <c r="C12" s="29" t="s">
        <v>12</v>
      </c>
      <c r="D12" s="29">
        <v>50416</v>
      </c>
      <c r="E12" s="12" t="s">
        <v>13</v>
      </c>
      <c r="F12" s="42" t="s">
        <v>46</v>
      </c>
      <c r="G12" s="42">
        <v>90000</v>
      </c>
      <c r="H12" s="29" t="s">
        <v>14</v>
      </c>
      <c r="I12" s="5"/>
      <c r="J12" s="25"/>
      <c r="K12" s="27"/>
      <c r="L12" s="27"/>
    </row>
    <row r="13" spans="1:12" ht="15.75" customHeight="1" x14ac:dyDescent="0.25">
      <c r="A13" s="29">
        <v>7</v>
      </c>
      <c r="B13" s="2" t="s">
        <v>29</v>
      </c>
      <c r="C13" s="29" t="s">
        <v>30</v>
      </c>
      <c r="D13" s="29">
        <v>50624</v>
      </c>
      <c r="E13" s="12" t="s">
        <v>13</v>
      </c>
      <c r="F13" s="29" t="s">
        <v>31</v>
      </c>
      <c r="G13" s="29">
        <v>90000</v>
      </c>
      <c r="H13" s="29" t="s">
        <v>14</v>
      </c>
      <c r="I13" s="5" t="s">
        <v>57</v>
      </c>
      <c r="J13" s="25"/>
      <c r="K13" s="27"/>
      <c r="L13" s="25"/>
    </row>
    <row r="14" spans="1:12" ht="15.75" customHeight="1" x14ac:dyDescent="0.25">
      <c r="A14" s="29">
        <v>8</v>
      </c>
      <c r="B14" s="2" t="s">
        <v>36</v>
      </c>
      <c r="C14" s="29" t="s">
        <v>30</v>
      </c>
      <c r="D14" s="29">
        <v>57333</v>
      </c>
      <c r="E14" s="12" t="s">
        <v>13</v>
      </c>
      <c r="F14" s="3" t="s">
        <v>37</v>
      </c>
      <c r="G14" s="29">
        <v>70000</v>
      </c>
      <c r="H14" s="29" t="s">
        <v>14</v>
      </c>
      <c r="I14" s="5"/>
      <c r="J14" s="4"/>
      <c r="K14" s="4"/>
      <c r="L14" s="25"/>
    </row>
    <row r="15" spans="1:12" ht="15.75" customHeight="1" x14ac:dyDescent="0.25">
      <c r="A15" s="29">
        <v>9</v>
      </c>
      <c r="B15" s="2" t="s">
        <v>25</v>
      </c>
      <c r="C15" s="29" t="s">
        <v>12</v>
      </c>
      <c r="D15" s="29">
        <v>50173</v>
      </c>
      <c r="E15" s="12" t="s">
        <v>13</v>
      </c>
      <c r="F15" s="29" t="s">
        <v>26</v>
      </c>
      <c r="G15" s="29">
        <v>90000</v>
      </c>
      <c r="H15" s="29" t="s">
        <v>14</v>
      </c>
      <c r="I15" s="5"/>
      <c r="J15" s="4"/>
      <c r="K15" s="4"/>
      <c r="L15" s="25"/>
    </row>
    <row r="16" spans="1:12" ht="15.75" customHeight="1" x14ac:dyDescent="0.25">
      <c r="A16" s="29">
        <v>10</v>
      </c>
      <c r="B16" s="10" t="s">
        <v>59</v>
      </c>
      <c r="C16" s="15" t="s">
        <v>17</v>
      </c>
      <c r="D16" s="29">
        <v>65666</v>
      </c>
      <c r="E16" s="12" t="s">
        <v>28</v>
      </c>
      <c r="F16" s="18">
        <v>201502121</v>
      </c>
      <c r="G16" s="29">
        <v>70000</v>
      </c>
      <c r="H16" s="15" t="s">
        <v>50</v>
      </c>
      <c r="I16" s="5" t="s">
        <v>52</v>
      </c>
      <c r="J16" s="4"/>
      <c r="K16" s="4"/>
      <c r="L16" s="25"/>
    </row>
    <row r="17" spans="1:12" ht="15.75" customHeight="1" x14ac:dyDescent="0.25">
      <c r="A17" s="29"/>
      <c r="B17" s="2" t="s">
        <v>60</v>
      </c>
      <c r="C17" s="29" t="s">
        <v>17</v>
      </c>
      <c r="D17" s="29">
        <v>65248</v>
      </c>
      <c r="E17" s="12" t="s">
        <v>28</v>
      </c>
      <c r="F17" s="3"/>
      <c r="G17" s="29"/>
      <c r="H17" s="14" t="s">
        <v>50</v>
      </c>
      <c r="I17" s="5" t="s">
        <v>53</v>
      </c>
      <c r="J17" s="4"/>
      <c r="K17" s="4"/>
      <c r="L17" s="25"/>
    </row>
    <row r="18" spans="1:12" ht="15.75" customHeight="1" x14ac:dyDescent="0.25">
      <c r="A18" s="29">
        <v>11</v>
      </c>
      <c r="B18" s="2" t="s">
        <v>22</v>
      </c>
      <c r="C18" s="29" t="s">
        <v>12</v>
      </c>
      <c r="D18" s="29">
        <v>50437</v>
      </c>
      <c r="E18" s="12" t="s">
        <v>13</v>
      </c>
      <c r="F18" s="43" t="s">
        <v>46</v>
      </c>
      <c r="G18" s="42">
        <v>90000</v>
      </c>
      <c r="H18" s="29" t="s">
        <v>14</v>
      </c>
      <c r="I18" s="5" t="s">
        <v>56</v>
      </c>
      <c r="J18" s="4"/>
      <c r="K18" s="4"/>
      <c r="L18" s="4"/>
    </row>
    <row r="19" spans="1:12" ht="15.75" customHeight="1" x14ac:dyDescent="0.25">
      <c r="A19" s="29">
        <v>12</v>
      </c>
      <c r="B19" s="8" t="s">
        <v>41</v>
      </c>
      <c r="C19" s="7" t="s">
        <v>17</v>
      </c>
      <c r="D19" s="9" t="s">
        <v>34</v>
      </c>
      <c r="E19" s="13" t="s">
        <v>44</v>
      </c>
      <c r="F19" s="42" t="s">
        <v>46</v>
      </c>
      <c r="G19" s="42">
        <v>90000</v>
      </c>
      <c r="H19" s="7" t="s">
        <v>14</v>
      </c>
      <c r="I19" s="5" t="s">
        <v>58</v>
      </c>
      <c r="J19" s="4"/>
      <c r="K19" s="4"/>
      <c r="L19" s="25"/>
    </row>
    <row r="20" spans="1:12" ht="17.25" customHeight="1" x14ac:dyDescent="0.25">
      <c r="A20" s="201" t="s">
        <v>43</v>
      </c>
      <c r="B20" s="202"/>
      <c r="C20" s="202"/>
      <c r="D20" s="202"/>
      <c r="E20" s="202"/>
      <c r="F20" s="202"/>
      <c r="G20" s="28">
        <f>SUM(G7:G19)</f>
        <v>1060000</v>
      </c>
      <c r="H20" s="35">
        <f>G20*0.12</f>
        <v>127200</v>
      </c>
      <c r="I20" s="35" t="s">
        <v>71</v>
      </c>
    </row>
    <row r="21" spans="1:12" ht="17.25" customHeight="1" x14ac:dyDescent="0.25">
      <c r="A21" s="201" t="s">
        <v>42</v>
      </c>
      <c r="B21" s="202"/>
      <c r="C21" s="202"/>
      <c r="D21" s="202"/>
      <c r="E21" s="202"/>
      <c r="F21" s="203"/>
      <c r="G21" s="28">
        <f>(G20-G7-G9-G12-G18-G19)*0.12</f>
        <v>73200</v>
      </c>
      <c r="H21" s="35">
        <f>H20-G21</f>
        <v>54000</v>
      </c>
      <c r="I21" s="36" t="s">
        <v>72</v>
      </c>
    </row>
    <row r="22" spans="1:12" ht="17.25" customHeight="1" x14ac:dyDescent="0.25">
      <c r="A22" s="201" t="s">
        <v>45</v>
      </c>
      <c r="B22" s="202"/>
      <c r="C22" s="202"/>
      <c r="D22" s="202"/>
      <c r="E22" s="202"/>
      <c r="F22" s="203"/>
      <c r="G22" s="28">
        <f>G20-G21</f>
        <v>986800</v>
      </c>
      <c r="H22" s="27"/>
    </row>
    <row r="23" spans="1:12" ht="14.25" customHeight="1" x14ac:dyDescent="0.25">
      <c r="A23" s="196" t="s">
        <v>49</v>
      </c>
      <c r="B23" s="197"/>
      <c r="C23" s="197"/>
      <c r="D23" s="197"/>
      <c r="E23" s="197"/>
      <c r="F23" s="198"/>
      <c r="G23" s="29">
        <f>-G20*0.1</f>
        <v>-106000</v>
      </c>
      <c r="H23" s="27"/>
    </row>
    <row r="24" spans="1:12" ht="14.25" customHeight="1" x14ac:dyDescent="0.25">
      <c r="A24" s="208" t="s">
        <v>70</v>
      </c>
      <c r="B24" s="209"/>
      <c r="C24" s="209"/>
      <c r="D24" s="209"/>
      <c r="E24" s="209"/>
      <c r="F24" s="210"/>
      <c r="G24" s="29">
        <v>-80000</v>
      </c>
      <c r="H24" s="27"/>
      <c r="I24" s="19"/>
    </row>
    <row r="25" spans="1:12" ht="14.25" customHeight="1" x14ac:dyDescent="0.25">
      <c r="A25" s="208" t="s">
        <v>84</v>
      </c>
      <c r="B25" s="209"/>
      <c r="C25" s="209"/>
      <c r="D25" s="209"/>
      <c r="E25" s="209"/>
      <c r="F25" s="210"/>
      <c r="G25" s="29">
        <v>-70000</v>
      </c>
      <c r="H25" s="27"/>
      <c r="I25" s="39"/>
    </row>
    <row r="26" spans="1:12" ht="14.25" customHeight="1" x14ac:dyDescent="0.25">
      <c r="A26" s="205" t="s">
        <v>83</v>
      </c>
      <c r="B26" s="205"/>
      <c r="C26" s="205"/>
      <c r="D26" s="205"/>
      <c r="E26" s="205"/>
      <c r="F26" s="205"/>
      <c r="G26" s="28">
        <f>SUM(G22:G25)</f>
        <v>730800</v>
      </c>
      <c r="H26" s="27"/>
    </row>
    <row r="27" spans="1:12" ht="15.75" x14ac:dyDescent="0.25">
      <c r="A27" s="206" t="s">
        <v>54</v>
      </c>
      <c r="B27" s="206"/>
      <c r="C27" s="206"/>
      <c r="D27" s="206"/>
      <c r="E27" s="206"/>
      <c r="F27" s="206"/>
      <c r="G27" s="206"/>
      <c r="H27" s="206"/>
    </row>
    <row r="28" spans="1:12" x14ac:dyDescent="0.25">
      <c r="A28" s="207" t="s">
        <v>55</v>
      </c>
      <c r="B28" s="207"/>
      <c r="C28" s="207"/>
      <c r="D28" s="207"/>
      <c r="E28" s="207"/>
      <c r="F28" s="207"/>
      <c r="G28" s="207"/>
      <c r="H28" s="207"/>
      <c r="I28" s="207"/>
    </row>
    <row r="29" spans="1:12" x14ac:dyDescent="0.25">
      <c r="A29" s="207" t="s">
        <v>61</v>
      </c>
      <c r="B29" s="207"/>
      <c r="C29" s="207"/>
      <c r="I29" s="19"/>
    </row>
    <row r="30" spans="1:12" x14ac:dyDescent="0.25">
      <c r="A30" s="31"/>
      <c r="B30" s="31"/>
      <c r="C30" s="31"/>
      <c r="F30" s="4"/>
      <c r="G30" s="4"/>
      <c r="H30" s="4"/>
      <c r="I30" s="25"/>
    </row>
    <row r="31" spans="1:12" ht="15.75" x14ac:dyDescent="0.25">
      <c r="A31" s="213" t="s">
        <v>85</v>
      </c>
      <c r="B31" s="213"/>
      <c r="C31" s="213"/>
      <c r="D31" s="213"/>
      <c r="E31" s="213"/>
      <c r="F31" s="213"/>
      <c r="G31" s="213"/>
      <c r="H31" s="213"/>
      <c r="I31" s="213"/>
    </row>
    <row r="32" spans="1:12" x14ac:dyDescent="0.25">
      <c r="A32" s="214" t="s">
        <v>86</v>
      </c>
      <c r="B32" s="214"/>
      <c r="C32" s="214"/>
      <c r="D32" s="214"/>
      <c r="E32" s="214"/>
      <c r="F32" s="214"/>
      <c r="G32" s="214"/>
      <c r="H32" s="214"/>
      <c r="I32" s="214"/>
    </row>
    <row r="33" spans="1:9" x14ac:dyDescent="0.25">
      <c r="A33" s="215" t="s">
        <v>87</v>
      </c>
      <c r="B33" s="215"/>
      <c r="C33" s="215"/>
      <c r="D33" s="215"/>
      <c r="E33" s="215"/>
      <c r="F33" s="215"/>
      <c r="G33" s="215"/>
      <c r="H33" s="215"/>
      <c r="I33" s="215"/>
    </row>
    <row r="34" spans="1:9" ht="18.75" customHeight="1" x14ac:dyDescent="0.25">
      <c r="A34" s="211"/>
      <c r="B34" s="211"/>
      <c r="C34" s="211"/>
      <c r="D34" s="37"/>
      <c r="E34" s="11"/>
      <c r="F34" s="4"/>
      <c r="G34" s="4"/>
      <c r="H34" s="4"/>
      <c r="I34" s="4"/>
    </row>
    <row r="35" spans="1:9" ht="15.75" x14ac:dyDescent="0.25">
      <c r="A35" s="212"/>
      <c r="B35" s="212"/>
      <c r="C35" s="212"/>
      <c r="D35" s="40"/>
    </row>
    <row r="36" spans="1:9" x14ac:dyDescent="0.25">
      <c r="H36" s="4"/>
    </row>
  </sheetData>
  <mergeCells count="17">
    <mergeCell ref="A34:C34"/>
    <mergeCell ref="A35:C35"/>
    <mergeCell ref="A31:I31"/>
    <mergeCell ref="A32:I32"/>
    <mergeCell ref="A33:I33"/>
    <mergeCell ref="A23:F23"/>
    <mergeCell ref="C3:D3"/>
    <mergeCell ref="C4:I4"/>
    <mergeCell ref="A20:F20"/>
    <mergeCell ref="A21:F21"/>
    <mergeCell ref="A22:F22"/>
    <mergeCell ref="A29:C29"/>
    <mergeCell ref="A25:F25"/>
    <mergeCell ref="A24:F24"/>
    <mergeCell ref="A26:F26"/>
    <mergeCell ref="A27:H27"/>
    <mergeCell ref="A28:I28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F9" sqref="F9"/>
    </sheetView>
  </sheetViews>
  <sheetFormatPr baseColWidth="10" defaultRowHeight="15" x14ac:dyDescent="0.25"/>
  <cols>
    <col min="1" max="1" width="3.14062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0" ht="15.75" x14ac:dyDescent="0.25">
      <c r="A1" s="1" t="s">
        <v>0</v>
      </c>
      <c r="E1" s="17" t="s">
        <v>33</v>
      </c>
      <c r="G1" t="s">
        <v>39</v>
      </c>
    </row>
    <row r="2" spans="1:10" ht="15.75" x14ac:dyDescent="0.25">
      <c r="A2" s="1" t="s">
        <v>1</v>
      </c>
      <c r="E2" s="17" t="s">
        <v>38</v>
      </c>
      <c r="G2" t="s">
        <v>40</v>
      </c>
    </row>
    <row r="3" spans="1:10" ht="15" customHeight="1" x14ac:dyDescent="0.25">
      <c r="A3" s="1" t="s">
        <v>2</v>
      </c>
      <c r="C3" s="199" t="s">
        <v>47</v>
      </c>
      <c r="D3" s="199"/>
      <c r="E3" t="s">
        <v>48</v>
      </c>
    </row>
    <row r="4" spans="1:10" ht="26.25" customHeight="1" x14ac:dyDescent="0.3">
      <c r="A4" s="119"/>
      <c r="C4" s="200" t="s">
        <v>153</v>
      </c>
      <c r="D4" s="200"/>
      <c r="E4" s="200"/>
      <c r="F4" s="200"/>
      <c r="G4" s="200"/>
      <c r="H4" s="200"/>
      <c r="I4" s="200"/>
    </row>
    <row r="5" spans="1:10" ht="6.75" customHeight="1" x14ac:dyDescent="0.3">
      <c r="A5" s="119"/>
      <c r="C5" s="119"/>
      <c r="D5" s="119"/>
      <c r="E5" s="119"/>
      <c r="F5" s="119"/>
      <c r="G5" s="119"/>
      <c r="H5" s="119"/>
      <c r="I5" s="119"/>
    </row>
    <row r="6" spans="1:10" ht="22.5" customHeight="1" x14ac:dyDescent="0.25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6" t="s">
        <v>51</v>
      </c>
      <c r="J6" s="62"/>
    </row>
    <row r="7" spans="1:10" ht="15.75" customHeight="1" x14ac:dyDescent="0.25">
      <c r="A7" s="120">
        <v>1</v>
      </c>
      <c r="B7" s="2" t="s">
        <v>16</v>
      </c>
      <c r="C7" s="120" t="s">
        <v>19</v>
      </c>
      <c r="D7" s="120">
        <v>30005</v>
      </c>
      <c r="E7" s="12" t="s">
        <v>18</v>
      </c>
      <c r="F7" s="120">
        <v>18537</v>
      </c>
      <c r="G7" s="120">
        <v>90000</v>
      </c>
      <c r="H7" s="120" t="s">
        <v>14</v>
      </c>
      <c r="I7" s="5" t="s">
        <v>127</v>
      </c>
      <c r="J7" s="63"/>
    </row>
    <row r="8" spans="1:10" ht="15.75" customHeight="1" x14ac:dyDescent="0.25">
      <c r="A8" s="120">
        <v>2</v>
      </c>
      <c r="B8" s="2" t="s">
        <v>27</v>
      </c>
      <c r="C8" s="120" t="s">
        <v>19</v>
      </c>
      <c r="D8" s="120">
        <v>31518</v>
      </c>
      <c r="E8" s="12" t="s">
        <v>28</v>
      </c>
      <c r="F8" s="120">
        <v>9901</v>
      </c>
      <c r="G8" s="120">
        <v>110000</v>
      </c>
      <c r="H8" s="120" t="s">
        <v>14</v>
      </c>
      <c r="I8" s="5" t="s">
        <v>128</v>
      </c>
      <c r="J8" s="64"/>
    </row>
    <row r="9" spans="1:10" ht="15.75" customHeight="1" x14ac:dyDescent="0.25">
      <c r="A9" s="120">
        <v>3</v>
      </c>
      <c r="B9" s="2" t="s">
        <v>29</v>
      </c>
      <c r="C9" s="120" t="s">
        <v>17</v>
      </c>
      <c r="D9" s="120">
        <v>50624</v>
      </c>
      <c r="E9" s="12" t="s">
        <v>154</v>
      </c>
      <c r="F9" s="132">
        <v>18698</v>
      </c>
      <c r="G9" s="120">
        <v>90000</v>
      </c>
      <c r="H9" s="120" t="s">
        <v>14</v>
      </c>
      <c r="I9" s="5" t="s">
        <v>57</v>
      </c>
      <c r="J9" s="64"/>
    </row>
    <row r="10" spans="1:10" ht="15.75" customHeight="1" x14ac:dyDescent="0.25">
      <c r="A10" s="120">
        <v>4</v>
      </c>
      <c r="B10" s="10" t="s">
        <v>59</v>
      </c>
      <c r="C10" s="15" t="s">
        <v>17</v>
      </c>
      <c r="D10" s="120">
        <v>65666</v>
      </c>
      <c r="E10" s="12" t="s">
        <v>28</v>
      </c>
      <c r="F10" s="85" t="s">
        <v>147</v>
      </c>
      <c r="G10" s="120">
        <v>70000</v>
      </c>
      <c r="H10" s="15" t="s">
        <v>50</v>
      </c>
      <c r="I10" s="5" t="s">
        <v>52</v>
      </c>
      <c r="J10" s="64"/>
    </row>
    <row r="11" spans="1:10" ht="13.5" customHeight="1" x14ac:dyDescent="0.25">
      <c r="A11" s="201" t="s">
        <v>139</v>
      </c>
      <c r="B11" s="202"/>
      <c r="C11" s="202"/>
      <c r="D11" s="202"/>
      <c r="E11" s="202"/>
      <c r="F11" s="202"/>
      <c r="G11" s="121">
        <f>SUM(G7:G10)</f>
        <v>360000</v>
      </c>
      <c r="H11" s="72"/>
    </row>
    <row r="12" spans="1:10" ht="15" customHeight="1" x14ac:dyDescent="0.25">
      <c r="A12" s="201" t="s">
        <v>42</v>
      </c>
      <c r="B12" s="202"/>
      <c r="C12" s="202"/>
      <c r="D12" s="202"/>
      <c r="E12" s="202"/>
      <c r="F12" s="203"/>
      <c r="G12" s="121">
        <f>G11*0.12</f>
        <v>43200</v>
      </c>
      <c r="H12" s="72"/>
      <c r="I12" s="4"/>
    </row>
    <row r="13" spans="1:10" ht="14.25" customHeight="1" x14ac:dyDescent="0.25">
      <c r="A13" s="201" t="s">
        <v>45</v>
      </c>
      <c r="B13" s="202"/>
      <c r="C13" s="202"/>
      <c r="D13" s="202"/>
      <c r="E13" s="202"/>
      <c r="F13" s="203"/>
      <c r="G13" s="121">
        <f>G11-G12</f>
        <v>316800</v>
      </c>
      <c r="H13" s="72"/>
    </row>
    <row r="14" spans="1:10" ht="14.25" customHeight="1" x14ac:dyDescent="0.25">
      <c r="A14" s="196" t="s">
        <v>49</v>
      </c>
      <c r="B14" s="197"/>
      <c r="C14" s="197"/>
      <c r="D14" s="197"/>
      <c r="E14" s="197"/>
      <c r="F14" s="198"/>
      <c r="G14" s="120">
        <f>-G11*0.1</f>
        <v>-36000</v>
      </c>
      <c r="H14" s="72"/>
    </row>
    <row r="15" spans="1:10" ht="13.5" customHeight="1" x14ac:dyDescent="0.25">
      <c r="A15" s="205" t="s">
        <v>125</v>
      </c>
      <c r="B15" s="205"/>
      <c r="C15" s="205"/>
      <c r="D15" s="205"/>
      <c r="E15" s="205"/>
      <c r="F15" s="205"/>
      <c r="G15" s="121">
        <f>SUM(G13:G14)</f>
        <v>280800</v>
      </c>
      <c r="H15" s="72"/>
      <c r="I15" s="4"/>
    </row>
    <row r="16" spans="1:10" x14ac:dyDescent="0.25">
      <c r="A16" s="220" t="s">
        <v>54</v>
      </c>
      <c r="B16" s="220"/>
      <c r="C16" s="220"/>
      <c r="D16" s="220"/>
      <c r="E16" s="220"/>
      <c r="F16" s="220"/>
      <c r="G16" s="220"/>
      <c r="H16" s="220"/>
      <c r="I16" s="57"/>
    </row>
    <row r="17" spans="1:9" x14ac:dyDescent="0.25">
      <c r="A17" s="220" t="s">
        <v>55</v>
      </c>
      <c r="B17" s="220"/>
      <c r="C17" s="220"/>
      <c r="D17" s="220"/>
      <c r="E17" s="220"/>
      <c r="F17" s="220"/>
      <c r="G17" s="220"/>
      <c r="H17" s="220"/>
      <c r="I17" s="220"/>
    </row>
    <row r="18" spans="1:9" ht="17.25" customHeight="1" x14ac:dyDescent="0.25">
      <c r="A18" s="112" t="s">
        <v>61</v>
      </c>
      <c r="B18" s="112"/>
      <c r="C18" s="112"/>
      <c r="D18" s="58"/>
      <c r="E18" s="58"/>
      <c r="F18" s="58"/>
      <c r="G18" s="58"/>
      <c r="H18" s="58"/>
      <c r="I18" s="59"/>
    </row>
    <row r="19" spans="1:9" s="107" customFormat="1" ht="6.75" customHeight="1" x14ac:dyDescent="0.25"/>
    <row r="20" spans="1:9" s="107" customFormat="1" x14ac:dyDescent="0.25"/>
    <row r="21" spans="1:9" ht="23.25" customHeight="1" x14ac:dyDescent="0.25"/>
    <row r="38" spans="5:5" x14ac:dyDescent="0.25">
      <c r="E38" t="s">
        <v>150</v>
      </c>
    </row>
  </sheetData>
  <mergeCells count="9">
    <mergeCell ref="A15:F15"/>
    <mergeCell ref="A16:H16"/>
    <mergeCell ref="A17:I17"/>
    <mergeCell ref="C3:D3"/>
    <mergeCell ref="C4:I4"/>
    <mergeCell ref="A11:F11"/>
    <mergeCell ref="A12:F12"/>
    <mergeCell ref="A13:F13"/>
    <mergeCell ref="A14:F1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F9" sqref="F9"/>
    </sheetView>
  </sheetViews>
  <sheetFormatPr baseColWidth="10" defaultRowHeight="15" x14ac:dyDescent="0.25"/>
  <cols>
    <col min="1" max="1" width="3.14062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0" ht="15.75" x14ac:dyDescent="0.25">
      <c r="A1" s="1" t="s">
        <v>0</v>
      </c>
      <c r="E1" s="17" t="s">
        <v>33</v>
      </c>
      <c r="G1" t="s">
        <v>39</v>
      </c>
    </row>
    <row r="2" spans="1:10" ht="15.75" x14ac:dyDescent="0.25">
      <c r="A2" s="1" t="s">
        <v>1</v>
      </c>
      <c r="E2" s="17" t="s">
        <v>38</v>
      </c>
      <c r="G2" t="s">
        <v>40</v>
      </c>
    </row>
    <row r="3" spans="1:10" ht="15" customHeight="1" x14ac:dyDescent="0.25">
      <c r="A3" s="1" t="s">
        <v>2</v>
      </c>
      <c r="C3" s="199" t="s">
        <v>47</v>
      </c>
      <c r="D3" s="199"/>
      <c r="E3" t="s">
        <v>48</v>
      </c>
    </row>
    <row r="4" spans="1:10" ht="26.25" customHeight="1" x14ac:dyDescent="0.3">
      <c r="A4" s="119"/>
      <c r="C4" s="200" t="s">
        <v>155</v>
      </c>
      <c r="D4" s="200"/>
      <c r="E4" s="200"/>
      <c r="F4" s="200"/>
      <c r="G4" s="200"/>
      <c r="H4" s="200"/>
      <c r="I4" s="200"/>
    </row>
    <row r="5" spans="1:10" ht="6.75" customHeight="1" x14ac:dyDescent="0.3">
      <c r="A5" s="119"/>
      <c r="C5" s="119"/>
      <c r="D5" s="119"/>
      <c r="E5" s="119"/>
      <c r="F5" s="119"/>
      <c r="G5" s="119"/>
      <c r="H5" s="119"/>
      <c r="I5" s="119"/>
    </row>
    <row r="6" spans="1:10" ht="22.5" customHeight="1" x14ac:dyDescent="0.25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6" t="s">
        <v>51</v>
      </c>
      <c r="J6" s="62"/>
    </row>
    <row r="7" spans="1:10" ht="15.75" customHeight="1" x14ac:dyDescent="0.25">
      <c r="A7" s="120">
        <v>1</v>
      </c>
      <c r="B7" s="2" t="s">
        <v>16</v>
      </c>
      <c r="C7" s="120" t="s">
        <v>19</v>
      </c>
      <c r="D7" s="120">
        <v>30005</v>
      </c>
      <c r="E7" s="12" t="s">
        <v>18</v>
      </c>
      <c r="F7" s="120">
        <v>18537</v>
      </c>
      <c r="G7" s="120">
        <v>90000</v>
      </c>
      <c r="H7" s="120" t="s">
        <v>14</v>
      </c>
      <c r="I7" s="5" t="s">
        <v>127</v>
      </c>
      <c r="J7" s="63"/>
    </row>
    <row r="8" spans="1:10" ht="15.75" customHeight="1" x14ac:dyDescent="0.25">
      <c r="A8" s="120">
        <v>2</v>
      </c>
      <c r="B8" s="2" t="s">
        <v>27</v>
      </c>
      <c r="C8" s="120" t="s">
        <v>19</v>
      </c>
      <c r="D8" s="120">
        <v>31518</v>
      </c>
      <c r="E8" s="12" t="s">
        <v>28</v>
      </c>
      <c r="F8" s="120">
        <v>9901</v>
      </c>
      <c r="G8" s="120">
        <v>110000</v>
      </c>
      <c r="H8" s="120" t="s">
        <v>14</v>
      </c>
      <c r="I8" s="5" t="s">
        <v>128</v>
      </c>
      <c r="J8" s="64"/>
    </row>
    <row r="9" spans="1:10" ht="15.75" customHeight="1" x14ac:dyDescent="0.25">
      <c r="A9" s="120">
        <v>3</v>
      </c>
      <c r="B9" s="2" t="s">
        <v>29</v>
      </c>
      <c r="C9" s="120" t="s">
        <v>17</v>
      </c>
      <c r="D9" s="120">
        <v>50624</v>
      </c>
      <c r="E9" s="12" t="s">
        <v>154</v>
      </c>
      <c r="F9" s="120">
        <v>18698</v>
      </c>
      <c r="G9" s="120">
        <v>90000</v>
      </c>
      <c r="H9" s="120" t="s">
        <v>14</v>
      </c>
      <c r="I9" s="5" t="s">
        <v>57</v>
      </c>
      <c r="J9" s="64"/>
    </row>
    <row r="10" spans="1:10" ht="15.75" customHeight="1" x14ac:dyDescent="0.25">
      <c r="A10" s="120">
        <v>4</v>
      </c>
      <c r="B10" s="10" t="s">
        <v>59</v>
      </c>
      <c r="C10" s="15" t="s">
        <v>17</v>
      </c>
      <c r="D10" s="120">
        <v>65666</v>
      </c>
      <c r="E10" s="12" t="s">
        <v>28</v>
      </c>
      <c r="F10" s="85" t="s">
        <v>147</v>
      </c>
      <c r="G10" s="120">
        <v>70000</v>
      </c>
      <c r="H10" s="15" t="s">
        <v>50</v>
      </c>
      <c r="I10" s="5" t="s">
        <v>52</v>
      </c>
      <c r="J10" s="64"/>
    </row>
    <row r="11" spans="1:10" ht="13.5" customHeight="1" x14ac:dyDescent="0.25">
      <c r="A11" s="201" t="s">
        <v>139</v>
      </c>
      <c r="B11" s="202"/>
      <c r="C11" s="202"/>
      <c r="D11" s="202"/>
      <c r="E11" s="202"/>
      <c r="F11" s="202"/>
      <c r="G11" s="121">
        <f>SUM(G7:G10)</f>
        <v>360000</v>
      </c>
      <c r="H11" s="72"/>
    </row>
    <row r="12" spans="1:10" ht="15" customHeight="1" x14ac:dyDescent="0.25">
      <c r="A12" s="201" t="s">
        <v>42</v>
      </c>
      <c r="B12" s="202"/>
      <c r="C12" s="202"/>
      <c r="D12" s="202"/>
      <c r="E12" s="202"/>
      <c r="F12" s="203"/>
      <c r="G12" s="121">
        <f>G11*0.12</f>
        <v>43200</v>
      </c>
      <c r="H12" s="72"/>
      <c r="I12" s="4"/>
    </row>
    <row r="13" spans="1:10" ht="14.25" customHeight="1" x14ac:dyDescent="0.25">
      <c r="A13" s="201" t="s">
        <v>45</v>
      </c>
      <c r="B13" s="202"/>
      <c r="C13" s="202"/>
      <c r="D13" s="202"/>
      <c r="E13" s="202"/>
      <c r="F13" s="203"/>
      <c r="G13" s="121">
        <f>G11-G12</f>
        <v>316800</v>
      </c>
      <c r="H13" s="72"/>
    </row>
    <row r="14" spans="1:10" ht="14.25" customHeight="1" x14ac:dyDescent="0.25">
      <c r="A14" s="196" t="s">
        <v>49</v>
      </c>
      <c r="B14" s="197"/>
      <c r="C14" s="197"/>
      <c r="D14" s="197"/>
      <c r="E14" s="197"/>
      <c r="F14" s="198"/>
      <c r="G14" s="120">
        <f>-G11*0.1</f>
        <v>-36000</v>
      </c>
      <c r="H14" s="72"/>
    </row>
    <row r="15" spans="1:10" ht="13.5" customHeight="1" x14ac:dyDescent="0.25">
      <c r="A15" s="224" t="s">
        <v>125</v>
      </c>
      <c r="B15" s="224"/>
      <c r="C15" s="224"/>
      <c r="D15" s="224"/>
      <c r="E15" s="224"/>
      <c r="F15" s="224"/>
      <c r="G15" s="121">
        <f>SUM(G13:G14)</f>
        <v>280800</v>
      </c>
      <c r="H15" s="72"/>
      <c r="I15" s="4"/>
    </row>
    <row r="16" spans="1:10" x14ac:dyDescent="0.25">
      <c r="A16" s="220" t="s">
        <v>54</v>
      </c>
      <c r="B16" s="220"/>
      <c r="C16" s="220"/>
      <c r="D16" s="220"/>
      <c r="E16" s="220"/>
      <c r="F16" s="220"/>
      <c r="G16" s="220"/>
      <c r="H16" s="220"/>
      <c r="I16" s="57"/>
    </row>
    <row r="17" spans="1:9" x14ac:dyDescent="0.25">
      <c r="A17" s="220" t="s">
        <v>55</v>
      </c>
      <c r="B17" s="220"/>
      <c r="C17" s="220"/>
      <c r="D17" s="220"/>
      <c r="E17" s="220"/>
      <c r="F17" s="220"/>
      <c r="G17" s="220"/>
      <c r="H17" s="220"/>
      <c r="I17" s="220"/>
    </row>
    <row r="18" spans="1:9" ht="17.25" customHeight="1" x14ac:dyDescent="0.25">
      <c r="A18" s="112" t="s">
        <v>61</v>
      </c>
      <c r="B18" s="112"/>
      <c r="C18" s="112"/>
      <c r="D18" s="58"/>
      <c r="E18" s="58"/>
      <c r="F18" s="58"/>
      <c r="G18" s="58"/>
      <c r="H18" s="58"/>
      <c r="I18" s="59"/>
    </row>
    <row r="19" spans="1:9" s="107" customFormat="1" ht="6.75" customHeight="1" x14ac:dyDescent="0.25"/>
    <row r="20" spans="1:9" s="107" customFormat="1" x14ac:dyDescent="0.25"/>
    <row r="21" spans="1:9" ht="23.25" customHeight="1" x14ac:dyDescent="0.25"/>
    <row r="38" spans="5:5" x14ac:dyDescent="0.25">
      <c r="E38" t="s">
        <v>150</v>
      </c>
    </row>
  </sheetData>
  <mergeCells count="9">
    <mergeCell ref="A15:F15"/>
    <mergeCell ref="A16:H16"/>
    <mergeCell ref="A17:I17"/>
    <mergeCell ref="C3:D3"/>
    <mergeCell ref="C4:I4"/>
    <mergeCell ref="A11:F11"/>
    <mergeCell ref="A12:F12"/>
    <mergeCell ref="A13:F13"/>
    <mergeCell ref="A14:F1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C5" sqref="C5"/>
    </sheetView>
  </sheetViews>
  <sheetFormatPr baseColWidth="10" defaultRowHeight="15" x14ac:dyDescent="0.25"/>
  <cols>
    <col min="1" max="1" width="3.14062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0" ht="15.75" x14ac:dyDescent="0.25">
      <c r="A1" s="1" t="s">
        <v>0</v>
      </c>
      <c r="E1" s="17" t="s">
        <v>33</v>
      </c>
      <c r="G1" t="s">
        <v>39</v>
      </c>
    </row>
    <row r="2" spans="1:10" ht="15.75" x14ac:dyDescent="0.25">
      <c r="A2" s="1" t="s">
        <v>1</v>
      </c>
      <c r="E2" s="17" t="s">
        <v>38</v>
      </c>
      <c r="G2" t="s">
        <v>40</v>
      </c>
    </row>
    <row r="3" spans="1:10" ht="15" customHeight="1" x14ac:dyDescent="0.25">
      <c r="A3" s="1" t="s">
        <v>2</v>
      </c>
      <c r="C3" s="199" t="s">
        <v>47</v>
      </c>
      <c r="D3" s="199"/>
      <c r="E3" t="s">
        <v>48</v>
      </c>
    </row>
    <row r="4" spans="1:10" ht="26.25" customHeight="1" x14ac:dyDescent="0.3">
      <c r="A4" s="124"/>
      <c r="C4" s="200" t="s">
        <v>156</v>
      </c>
      <c r="D4" s="200"/>
      <c r="E4" s="200"/>
      <c r="F4" s="200"/>
      <c r="G4" s="200"/>
      <c r="H4" s="200"/>
      <c r="I4" s="200"/>
    </row>
    <row r="5" spans="1:10" ht="6.75" customHeight="1" x14ac:dyDescent="0.3">
      <c r="A5" s="124"/>
      <c r="C5" s="124"/>
      <c r="D5" s="124"/>
      <c r="E5" s="124"/>
      <c r="F5" s="124"/>
      <c r="G5" s="124"/>
      <c r="H5" s="124"/>
      <c r="I5" s="124"/>
    </row>
    <row r="6" spans="1:10" ht="22.5" customHeight="1" x14ac:dyDescent="0.25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6" t="s">
        <v>51</v>
      </c>
      <c r="J6" s="62"/>
    </row>
    <row r="7" spans="1:10" ht="15.75" customHeight="1" x14ac:dyDescent="0.25">
      <c r="A7" s="122">
        <v>1</v>
      </c>
      <c r="B7" s="2" t="s">
        <v>16</v>
      </c>
      <c r="C7" s="122" t="s">
        <v>19</v>
      </c>
      <c r="D7" s="122">
        <v>30005</v>
      </c>
      <c r="E7" s="12" t="s">
        <v>18</v>
      </c>
      <c r="F7" s="122">
        <v>18537</v>
      </c>
      <c r="G7" s="122">
        <v>90000</v>
      </c>
      <c r="H7" s="122" t="s">
        <v>14</v>
      </c>
      <c r="I7" s="5" t="s">
        <v>127</v>
      </c>
      <c r="J7" s="63"/>
    </row>
    <row r="8" spans="1:10" ht="15.75" customHeight="1" x14ac:dyDescent="0.25">
      <c r="A8" s="122">
        <v>2</v>
      </c>
      <c r="B8" s="2" t="s">
        <v>27</v>
      </c>
      <c r="C8" s="122" t="s">
        <v>19</v>
      </c>
      <c r="D8" s="122">
        <v>31518</v>
      </c>
      <c r="E8" s="12" t="s">
        <v>28</v>
      </c>
      <c r="F8" s="122">
        <v>9901</v>
      </c>
      <c r="G8" s="122">
        <v>110000</v>
      </c>
      <c r="H8" s="122" t="s">
        <v>14</v>
      </c>
      <c r="I8" s="5" t="s">
        <v>128</v>
      </c>
      <c r="J8" s="64"/>
    </row>
    <row r="9" spans="1:10" ht="15.75" customHeight="1" x14ac:dyDescent="0.25">
      <c r="A9" s="122">
        <v>3</v>
      </c>
      <c r="B9" s="2" t="s">
        <v>29</v>
      </c>
      <c r="C9" s="122" t="s">
        <v>17</v>
      </c>
      <c r="D9" s="122">
        <v>50624</v>
      </c>
      <c r="E9" s="12" t="s">
        <v>154</v>
      </c>
      <c r="F9" s="122">
        <v>18698</v>
      </c>
      <c r="G9" s="122">
        <v>90000</v>
      </c>
      <c r="H9" s="122" t="s">
        <v>14</v>
      </c>
      <c r="I9" s="5" t="s">
        <v>57</v>
      </c>
      <c r="J9" s="64"/>
    </row>
    <row r="10" spans="1:10" ht="15.75" customHeight="1" x14ac:dyDescent="0.25">
      <c r="A10" s="122">
        <v>4</v>
      </c>
      <c r="B10" s="10" t="s">
        <v>59</v>
      </c>
      <c r="C10" s="15" t="s">
        <v>17</v>
      </c>
      <c r="D10" s="122">
        <v>65666</v>
      </c>
      <c r="E10" s="12" t="s">
        <v>28</v>
      </c>
      <c r="F10" s="85" t="s">
        <v>147</v>
      </c>
      <c r="G10" s="122">
        <v>70000</v>
      </c>
      <c r="H10" s="15" t="s">
        <v>50</v>
      </c>
      <c r="I10" s="5" t="s">
        <v>52</v>
      </c>
      <c r="J10" s="64"/>
    </row>
    <row r="11" spans="1:10" ht="13.5" customHeight="1" x14ac:dyDescent="0.25">
      <c r="A11" s="201" t="s">
        <v>139</v>
      </c>
      <c r="B11" s="202"/>
      <c r="C11" s="202"/>
      <c r="D11" s="202"/>
      <c r="E11" s="202"/>
      <c r="F11" s="202"/>
      <c r="G11" s="123">
        <f>SUM(G7:G10)</f>
        <v>360000</v>
      </c>
      <c r="H11" s="72"/>
    </row>
    <row r="12" spans="1:10" ht="15" customHeight="1" x14ac:dyDescent="0.25">
      <c r="A12" s="201" t="s">
        <v>42</v>
      </c>
      <c r="B12" s="202"/>
      <c r="C12" s="202"/>
      <c r="D12" s="202"/>
      <c r="E12" s="202"/>
      <c r="F12" s="203"/>
      <c r="G12" s="123">
        <f>G11*0.12</f>
        <v>43200</v>
      </c>
      <c r="H12" s="72"/>
      <c r="I12" s="4"/>
    </row>
    <row r="13" spans="1:10" ht="14.25" customHeight="1" x14ac:dyDescent="0.25">
      <c r="A13" s="201" t="s">
        <v>45</v>
      </c>
      <c r="B13" s="202"/>
      <c r="C13" s="202"/>
      <c r="D13" s="202"/>
      <c r="E13" s="202"/>
      <c r="F13" s="203"/>
      <c r="G13" s="123">
        <f>G11-G12</f>
        <v>316800</v>
      </c>
      <c r="H13" s="72"/>
    </row>
    <row r="14" spans="1:10" ht="14.25" customHeight="1" x14ac:dyDescent="0.25">
      <c r="A14" s="196" t="s">
        <v>49</v>
      </c>
      <c r="B14" s="197"/>
      <c r="C14" s="197"/>
      <c r="D14" s="197"/>
      <c r="E14" s="197"/>
      <c r="F14" s="198"/>
      <c r="G14" s="122">
        <f>-G11*0.1</f>
        <v>-36000</v>
      </c>
      <c r="H14" s="72"/>
    </row>
    <row r="15" spans="1:10" ht="13.5" customHeight="1" x14ac:dyDescent="0.25">
      <c r="A15" s="224" t="s">
        <v>125</v>
      </c>
      <c r="B15" s="224"/>
      <c r="C15" s="224"/>
      <c r="D15" s="224"/>
      <c r="E15" s="224"/>
      <c r="F15" s="224"/>
      <c r="G15" s="123">
        <f>SUM(G13:G14)</f>
        <v>280800</v>
      </c>
      <c r="H15" s="72"/>
      <c r="I15" s="4"/>
    </row>
    <row r="16" spans="1:10" x14ac:dyDescent="0.25">
      <c r="A16" s="220" t="s">
        <v>54</v>
      </c>
      <c r="B16" s="220"/>
      <c r="C16" s="220"/>
      <c r="D16" s="220"/>
      <c r="E16" s="220"/>
      <c r="F16" s="220"/>
      <c r="G16" s="220"/>
      <c r="H16" s="220"/>
      <c r="I16" s="57"/>
    </row>
    <row r="17" spans="1:9" x14ac:dyDescent="0.25">
      <c r="A17" s="220" t="s">
        <v>55</v>
      </c>
      <c r="B17" s="220"/>
      <c r="C17" s="220"/>
      <c r="D17" s="220"/>
      <c r="E17" s="220"/>
      <c r="F17" s="220"/>
      <c r="G17" s="220"/>
      <c r="H17" s="220"/>
      <c r="I17" s="220"/>
    </row>
    <row r="18" spans="1:9" ht="17.25" customHeight="1" x14ac:dyDescent="0.25">
      <c r="A18" s="112" t="s">
        <v>61</v>
      </c>
      <c r="B18" s="112"/>
      <c r="C18" s="112"/>
      <c r="D18" s="58"/>
      <c r="E18" s="58"/>
      <c r="F18" s="58"/>
      <c r="G18" s="58"/>
      <c r="H18" s="58"/>
      <c r="I18" s="59"/>
    </row>
    <row r="19" spans="1:9" s="107" customFormat="1" ht="6.75" customHeight="1" x14ac:dyDescent="0.25"/>
    <row r="20" spans="1:9" s="107" customFormat="1" x14ac:dyDescent="0.25"/>
    <row r="21" spans="1:9" ht="23.25" customHeight="1" x14ac:dyDescent="0.25"/>
    <row r="38" spans="5:5" x14ac:dyDescent="0.25">
      <c r="E38" t="s">
        <v>150</v>
      </c>
    </row>
  </sheetData>
  <mergeCells count="9">
    <mergeCell ref="A15:F15"/>
    <mergeCell ref="A16:H16"/>
    <mergeCell ref="A17:I17"/>
    <mergeCell ref="C3:D3"/>
    <mergeCell ref="C4:I4"/>
    <mergeCell ref="A11:F11"/>
    <mergeCell ref="A12:F12"/>
    <mergeCell ref="A13:F13"/>
    <mergeCell ref="A14:F1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E18" sqref="E18"/>
    </sheetView>
  </sheetViews>
  <sheetFormatPr baseColWidth="10" defaultRowHeight="15" x14ac:dyDescent="0.25"/>
  <cols>
    <col min="1" max="1" width="3.14062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0" ht="15.75" x14ac:dyDescent="0.25">
      <c r="A1" s="1" t="s">
        <v>0</v>
      </c>
      <c r="E1" s="17" t="s">
        <v>33</v>
      </c>
      <c r="G1" t="s">
        <v>39</v>
      </c>
    </row>
    <row r="2" spans="1:10" ht="15.75" x14ac:dyDescent="0.25">
      <c r="A2" s="1" t="s">
        <v>1</v>
      </c>
      <c r="E2" s="17" t="s">
        <v>38</v>
      </c>
      <c r="G2" t="s">
        <v>40</v>
      </c>
    </row>
    <row r="3" spans="1:10" ht="15" customHeight="1" x14ac:dyDescent="0.25">
      <c r="A3" s="1" t="s">
        <v>2</v>
      </c>
      <c r="C3" s="199" t="s">
        <v>47</v>
      </c>
      <c r="D3" s="199"/>
      <c r="E3" t="s">
        <v>48</v>
      </c>
    </row>
    <row r="4" spans="1:10" ht="26.25" customHeight="1" x14ac:dyDescent="0.3">
      <c r="A4" s="125"/>
      <c r="C4" s="200" t="s">
        <v>157</v>
      </c>
      <c r="D4" s="200"/>
      <c r="E4" s="200"/>
      <c r="F4" s="200"/>
      <c r="G4" s="200"/>
      <c r="H4" s="200"/>
      <c r="I4" s="200"/>
    </row>
    <row r="5" spans="1:10" ht="6.75" customHeight="1" x14ac:dyDescent="0.3">
      <c r="A5" s="125"/>
      <c r="C5" s="125"/>
      <c r="D5" s="125"/>
      <c r="E5" s="125"/>
      <c r="F5" s="125"/>
      <c r="G5" s="125"/>
      <c r="H5" s="125"/>
      <c r="I5" s="125"/>
    </row>
    <row r="6" spans="1:10" ht="22.5" customHeight="1" x14ac:dyDescent="0.25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6" t="s">
        <v>51</v>
      </c>
      <c r="J6" s="62"/>
    </row>
    <row r="7" spans="1:10" ht="15.75" customHeight="1" x14ac:dyDescent="0.25">
      <c r="A7" s="126">
        <v>1</v>
      </c>
      <c r="B7" s="2" t="s">
        <v>16</v>
      </c>
      <c r="C7" s="126" t="s">
        <v>19</v>
      </c>
      <c r="D7" s="126">
        <v>30005</v>
      </c>
      <c r="E7" s="12" t="s">
        <v>18</v>
      </c>
      <c r="F7" s="126">
        <v>18537</v>
      </c>
      <c r="G7" s="126">
        <v>90000</v>
      </c>
      <c r="H7" s="126" t="s">
        <v>14</v>
      </c>
      <c r="I7" s="5" t="s">
        <v>127</v>
      </c>
      <c r="J7" s="63"/>
    </row>
    <row r="8" spans="1:10" ht="15.75" customHeight="1" x14ac:dyDescent="0.25">
      <c r="A8" s="126">
        <v>2</v>
      </c>
      <c r="B8" s="2" t="s">
        <v>27</v>
      </c>
      <c r="C8" s="126" t="s">
        <v>19</v>
      </c>
      <c r="D8" s="126">
        <v>31518</v>
      </c>
      <c r="E8" s="12" t="s">
        <v>28</v>
      </c>
      <c r="F8" s="126">
        <v>9901</v>
      </c>
      <c r="G8" s="126">
        <v>110000</v>
      </c>
      <c r="H8" s="126" t="s">
        <v>14</v>
      </c>
      <c r="I8" s="5" t="s">
        <v>128</v>
      </c>
      <c r="J8" s="64"/>
    </row>
    <row r="9" spans="1:10" ht="15.75" customHeight="1" x14ac:dyDescent="0.25">
      <c r="A9" s="126">
        <v>3</v>
      </c>
      <c r="B9" s="2" t="s">
        <v>29</v>
      </c>
      <c r="C9" s="126" t="s">
        <v>17</v>
      </c>
      <c r="D9" s="126">
        <v>50624</v>
      </c>
      <c r="E9" s="12" t="s">
        <v>154</v>
      </c>
      <c r="F9" s="126">
        <v>18698</v>
      </c>
      <c r="G9" s="126">
        <v>90000</v>
      </c>
      <c r="H9" s="126" t="s">
        <v>14</v>
      </c>
      <c r="I9" s="5" t="s">
        <v>57</v>
      </c>
      <c r="J9" s="64"/>
    </row>
    <row r="10" spans="1:10" ht="15.75" customHeight="1" x14ac:dyDescent="0.25">
      <c r="A10" s="126">
        <v>4</v>
      </c>
      <c r="B10" s="10" t="s">
        <v>59</v>
      </c>
      <c r="C10" s="15" t="s">
        <v>17</v>
      </c>
      <c r="D10" s="126">
        <v>65666</v>
      </c>
      <c r="E10" s="12" t="s">
        <v>28</v>
      </c>
      <c r="F10" s="85" t="s">
        <v>147</v>
      </c>
      <c r="G10" s="126">
        <v>70000</v>
      </c>
      <c r="H10" s="15" t="s">
        <v>50</v>
      </c>
      <c r="I10" s="5" t="s">
        <v>52</v>
      </c>
      <c r="J10" s="64"/>
    </row>
    <row r="11" spans="1:10" ht="13.5" customHeight="1" x14ac:dyDescent="0.25">
      <c r="A11" s="201" t="s">
        <v>139</v>
      </c>
      <c r="B11" s="202"/>
      <c r="C11" s="202"/>
      <c r="D11" s="202"/>
      <c r="E11" s="202"/>
      <c r="F11" s="202"/>
      <c r="G11" s="127">
        <f>SUM(G7:G10)</f>
        <v>360000</v>
      </c>
      <c r="H11" s="72"/>
    </row>
    <row r="12" spans="1:10" ht="15" customHeight="1" x14ac:dyDescent="0.25">
      <c r="A12" s="201" t="s">
        <v>42</v>
      </c>
      <c r="B12" s="202"/>
      <c r="C12" s="202"/>
      <c r="D12" s="202"/>
      <c r="E12" s="202"/>
      <c r="F12" s="203"/>
      <c r="G12" s="127">
        <f>G11*0.12</f>
        <v>43200</v>
      </c>
      <c r="H12" s="72"/>
      <c r="I12" s="4"/>
    </row>
    <row r="13" spans="1:10" ht="14.25" customHeight="1" x14ac:dyDescent="0.25">
      <c r="A13" s="201" t="s">
        <v>158</v>
      </c>
      <c r="B13" s="202"/>
      <c r="C13" s="202"/>
      <c r="D13" s="202"/>
      <c r="E13" s="202"/>
      <c r="F13" s="203"/>
      <c r="G13" s="127">
        <f>G11-G12</f>
        <v>316800</v>
      </c>
      <c r="H13" s="225"/>
      <c r="I13" s="226"/>
    </row>
    <row r="14" spans="1:10" ht="14.25" customHeight="1" x14ac:dyDescent="0.25">
      <c r="A14" s="196" t="s">
        <v>49</v>
      </c>
      <c r="B14" s="197"/>
      <c r="C14" s="197"/>
      <c r="D14" s="197"/>
      <c r="E14" s="197"/>
      <c r="F14" s="198"/>
      <c r="G14" s="126">
        <f>-G11*0.1</f>
        <v>-36000</v>
      </c>
      <c r="H14" s="72"/>
    </row>
    <row r="15" spans="1:10" ht="13.5" customHeight="1" x14ac:dyDescent="0.25">
      <c r="A15" s="224" t="s">
        <v>125</v>
      </c>
      <c r="B15" s="224"/>
      <c r="C15" s="224"/>
      <c r="D15" s="224"/>
      <c r="E15" s="224"/>
      <c r="F15" s="224"/>
      <c r="G15" s="127">
        <f>SUM(G13:G14)</f>
        <v>280800</v>
      </c>
      <c r="H15" s="72"/>
      <c r="I15" s="4"/>
    </row>
    <row r="16" spans="1:10" x14ac:dyDescent="0.25">
      <c r="A16" s="220" t="s">
        <v>54</v>
      </c>
      <c r="B16" s="220"/>
      <c r="C16" s="220"/>
      <c r="D16" s="220"/>
      <c r="E16" s="220"/>
      <c r="F16" s="220"/>
      <c r="G16" s="220"/>
      <c r="H16" s="220"/>
      <c r="I16" s="57"/>
    </row>
    <row r="17" spans="1:9" x14ac:dyDescent="0.25">
      <c r="A17" s="220" t="s">
        <v>55</v>
      </c>
      <c r="B17" s="220"/>
      <c r="C17" s="220"/>
      <c r="D17" s="220"/>
      <c r="E17" s="220"/>
      <c r="F17" s="220"/>
      <c r="G17" s="220"/>
      <c r="H17" s="220"/>
      <c r="I17" s="220"/>
    </row>
    <row r="18" spans="1:9" ht="17.25" customHeight="1" x14ac:dyDescent="0.25">
      <c r="A18" s="112" t="s">
        <v>61</v>
      </c>
      <c r="B18" s="112"/>
      <c r="C18" s="112"/>
      <c r="D18" s="58"/>
      <c r="E18" s="58"/>
      <c r="F18" s="58"/>
      <c r="G18" s="58"/>
      <c r="H18" s="58"/>
      <c r="I18" s="59"/>
    </row>
    <row r="19" spans="1:9" s="107" customFormat="1" ht="6.75" customHeight="1" x14ac:dyDescent="0.25"/>
    <row r="20" spans="1:9" s="107" customFormat="1" x14ac:dyDescent="0.25"/>
    <row r="21" spans="1:9" ht="23.25" customHeight="1" x14ac:dyDescent="0.25"/>
    <row r="38" spans="5:5" x14ac:dyDescent="0.25">
      <c r="E38" t="s">
        <v>150</v>
      </c>
    </row>
  </sheetData>
  <mergeCells count="10">
    <mergeCell ref="A15:F15"/>
    <mergeCell ref="A16:H16"/>
    <mergeCell ref="A17:I17"/>
    <mergeCell ref="H13:I13"/>
    <mergeCell ref="C3:D3"/>
    <mergeCell ref="C4:I4"/>
    <mergeCell ref="A11:F11"/>
    <mergeCell ref="A12:F12"/>
    <mergeCell ref="A13:F13"/>
    <mergeCell ref="A14:F1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A13" sqref="A13:F13"/>
    </sheetView>
  </sheetViews>
  <sheetFormatPr baseColWidth="10" defaultRowHeight="15" x14ac:dyDescent="0.25"/>
  <cols>
    <col min="1" max="1" width="3.14062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0" ht="15.75" x14ac:dyDescent="0.25">
      <c r="A1" s="1" t="s">
        <v>0</v>
      </c>
      <c r="E1" s="17" t="s">
        <v>33</v>
      </c>
      <c r="G1" t="s">
        <v>39</v>
      </c>
    </row>
    <row r="2" spans="1:10" ht="15.75" x14ac:dyDescent="0.25">
      <c r="A2" s="1" t="s">
        <v>1</v>
      </c>
      <c r="E2" s="17" t="s">
        <v>38</v>
      </c>
      <c r="G2" t="s">
        <v>40</v>
      </c>
    </row>
    <row r="3" spans="1:10" ht="15" customHeight="1" x14ac:dyDescent="0.25">
      <c r="A3" s="1" t="s">
        <v>2</v>
      </c>
      <c r="C3" s="199" t="s">
        <v>47</v>
      </c>
      <c r="D3" s="199"/>
      <c r="E3" t="s">
        <v>48</v>
      </c>
    </row>
    <row r="4" spans="1:10" ht="26.25" customHeight="1" x14ac:dyDescent="0.3">
      <c r="A4" s="130"/>
      <c r="C4" s="200" t="s">
        <v>159</v>
      </c>
      <c r="D4" s="200"/>
      <c r="E4" s="200"/>
      <c r="F4" s="200"/>
      <c r="G4" s="200"/>
      <c r="H4" s="200"/>
      <c r="I4" s="200"/>
    </row>
    <row r="5" spans="1:10" ht="6.75" customHeight="1" x14ac:dyDescent="0.3">
      <c r="A5" s="130"/>
      <c r="C5" s="130"/>
      <c r="D5" s="130"/>
      <c r="E5" s="130"/>
      <c r="F5" s="130"/>
      <c r="G5" s="130"/>
      <c r="H5" s="130"/>
      <c r="I5" s="130"/>
    </row>
    <row r="6" spans="1:10" ht="22.5" customHeight="1" x14ac:dyDescent="0.25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6" t="s">
        <v>51</v>
      </c>
      <c r="J6" s="62"/>
    </row>
    <row r="7" spans="1:10" ht="15.75" customHeight="1" x14ac:dyDescent="0.25">
      <c r="A7" s="128">
        <v>1</v>
      </c>
      <c r="B7" s="2" t="s">
        <v>16</v>
      </c>
      <c r="C7" s="128" t="s">
        <v>19</v>
      </c>
      <c r="D7" s="128">
        <v>30005</v>
      </c>
      <c r="E7" s="12" t="s">
        <v>18</v>
      </c>
      <c r="F7" s="128">
        <v>18537</v>
      </c>
      <c r="G7" s="128">
        <v>90000</v>
      </c>
      <c r="H7" s="128" t="s">
        <v>14</v>
      </c>
      <c r="I7" s="5" t="s">
        <v>127</v>
      </c>
      <c r="J7" s="63"/>
    </row>
    <row r="8" spans="1:10" ht="15.75" customHeight="1" x14ac:dyDescent="0.25">
      <c r="A8" s="128">
        <v>2</v>
      </c>
      <c r="B8" s="2" t="s">
        <v>27</v>
      </c>
      <c r="C8" s="128" t="s">
        <v>19</v>
      </c>
      <c r="D8" s="128">
        <v>31518</v>
      </c>
      <c r="E8" s="12" t="s">
        <v>28</v>
      </c>
      <c r="F8" s="128">
        <v>9901</v>
      </c>
      <c r="G8" s="128">
        <v>110000</v>
      </c>
      <c r="H8" s="128" t="s">
        <v>14</v>
      </c>
      <c r="I8" s="5" t="s">
        <v>128</v>
      </c>
      <c r="J8" s="64"/>
    </row>
    <row r="9" spans="1:10" ht="15.75" customHeight="1" x14ac:dyDescent="0.25">
      <c r="A9" s="128">
        <v>3</v>
      </c>
      <c r="B9" s="2" t="s">
        <v>29</v>
      </c>
      <c r="C9" s="128" t="s">
        <v>17</v>
      </c>
      <c r="D9" s="128">
        <v>50624</v>
      </c>
      <c r="E9" s="12" t="s">
        <v>154</v>
      </c>
      <c r="F9" s="128">
        <v>18698</v>
      </c>
      <c r="G9" s="128">
        <v>90000</v>
      </c>
      <c r="H9" s="128" t="s">
        <v>14</v>
      </c>
      <c r="I9" s="5" t="s">
        <v>57</v>
      </c>
      <c r="J9" s="64"/>
    </row>
    <row r="10" spans="1:10" ht="15.75" customHeight="1" x14ac:dyDescent="0.25">
      <c r="A10" s="128">
        <v>4</v>
      </c>
      <c r="B10" s="10" t="s">
        <v>59</v>
      </c>
      <c r="C10" s="15" t="s">
        <v>17</v>
      </c>
      <c r="D10" s="128">
        <v>65666</v>
      </c>
      <c r="E10" s="12" t="s">
        <v>28</v>
      </c>
      <c r="F10" s="85" t="s">
        <v>147</v>
      </c>
      <c r="G10" s="128">
        <v>70000</v>
      </c>
      <c r="H10" s="15" t="s">
        <v>50</v>
      </c>
      <c r="I10" s="5" t="s">
        <v>52</v>
      </c>
      <c r="J10" s="64"/>
    </row>
    <row r="11" spans="1:10" ht="13.5" customHeight="1" x14ac:dyDescent="0.25">
      <c r="A11" s="201" t="s">
        <v>139</v>
      </c>
      <c r="B11" s="202"/>
      <c r="C11" s="202"/>
      <c r="D11" s="202"/>
      <c r="E11" s="202"/>
      <c r="F11" s="202"/>
      <c r="G11" s="129">
        <f>SUM(G7:G10)</f>
        <v>360000</v>
      </c>
      <c r="H11" s="131"/>
    </row>
    <row r="12" spans="1:10" ht="15" customHeight="1" x14ac:dyDescent="0.25">
      <c r="A12" s="201" t="s">
        <v>42</v>
      </c>
      <c r="B12" s="202"/>
      <c r="C12" s="202"/>
      <c r="D12" s="202"/>
      <c r="E12" s="202"/>
      <c r="F12" s="203"/>
      <c r="G12" s="129">
        <f>G11*0.12</f>
        <v>43200</v>
      </c>
      <c r="H12" s="131"/>
      <c r="I12" s="4"/>
    </row>
    <row r="13" spans="1:10" ht="14.25" customHeight="1" x14ac:dyDescent="0.25">
      <c r="A13" s="201" t="s">
        <v>162</v>
      </c>
      <c r="B13" s="202"/>
      <c r="C13" s="202"/>
      <c r="D13" s="202"/>
      <c r="E13" s="202"/>
      <c r="F13" s="203"/>
      <c r="G13" s="129">
        <f>G11-G12</f>
        <v>316800</v>
      </c>
      <c r="H13" s="225"/>
      <c r="I13" s="226"/>
    </row>
    <row r="14" spans="1:10" ht="14.25" customHeight="1" x14ac:dyDescent="0.25">
      <c r="A14" s="196" t="s">
        <v>49</v>
      </c>
      <c r="B14" s="197"/>
      <c r="C14" s="197"/>
      <c r="D14" s="197"/>
      <c r="E14" s="197"/>
      <c r="F14" s="198"/>
      <c r="G14" s="128">
        <f>-G11*0.1</f>
        <v>-36000</v>
      </c>
      <c r="H14" s="131"/>
    </row>
    <row r="15" spans="1:10" ht="13.5" customHeight="1" x14ac:dyDescent="0.25">
      <c r="A15" s="224" t="s">
        <v>125</v>
      </c>
      <c r="B15" s="224"/>
      <c r="C15" s="224"/>
      <c r="D15" s="224"/>
      <c r="E15" s="224"/>
      <c r="F15" s="224"/>
      <c r="G15" s="129">
        <f>SUM(G13:G14)</f>
        <v>280800</v>
      </c>
      <c r="H15" s="131"/>
      <c r="I15" s="4"/>
    </row>
    <row r="16" spans="1:10" x14ac:dyDescent="0.25">
      <c r="A16" s="220" t="s">
        <v>54</v>
      </c>
      <c r="B16" s="220"/>
      <c r="C16" s="220"/>
      <c r="D16" s="220"/>
      <c r="E16" s="220"/>
      <c r="F16" s="220"/>
      <c r="G16" s="220"/>
      <c r="H16" s="220"/>
      <c r="I16" s="57"/>
    </row>
    <row r="17" spans="1:9" x14ac:dyDescent="0.25">
      <c r="A17" s="220" t="s">
        <v>55</v>
      </c>
      <c r="B17" s="220"/>
      <c r="C17" s="220"/>
      <c r="D17" s="220"/>
      <c r="E17" s="220"/>
      <c r="F17" s="220"/>
      <c r="G17" s="220"/>
      <c r="H17" s="220"/>
      <c r="I17" s="220"/>
    </row>
    <row r="18" spans="1:9" ht="17.25" customHeight="1" x14ac:dyDescent="0.25">
      <c r="A18" s="112" t="s">
        <v>61</v>
      </c>
      <c r="B18" s="112"/>
      <c r="C18" s="112"/>
      <c r="D18" s="58"/>
      <c r="E18" s="58"/>
      <c r="F18" s="58"/>
      <c r="G18" s="58"/>
      <c r="H18" s="58"/>
      <c r="I18" s="59"/>
    </row>
    <row r="19" spans="1:9" s="107" customFormat="1" ht="6.75" customHeight="1" x14ac:dyDescent="0.25"/>
    <row r="20" spans="1:9" s="107" customFormat="1" x14ac:dyDescent="0.25"/>
    <row r="21" spans="1:9" ht="23.25" customHeight="1" x14ac:dyDescent="0.25"/>
    <row r="38" spans="5:5" x14ac:dyDescent="0.25">
      <c r="E38" t="s">
        <v>150</v>
      </c>
    </row>
  </sheetData>
  <mergeCells count="10">
    <mergeCell ref="A14:F14"/>
    <mergeCell ref="A15:F15"/>
    <mergeCell ref="A16:H16"/>
    <mergeCell ref="A17:I17"/>
    <mergeCell ref="C3:D3"/>
    <mergeCell ref="C4:I4"/>
    <mergeCell ref="A11:F11"/>
    <mergeCell ref="A12:F12"/>
    <mergeCell ref="A13:F13"/>
    <mergeCell ref="H13:I1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G23" sqref="G23"/>
    </sheetView>
  </sheetViews>
  <sheetFormatPr baseColWidth="10" defaultRowHeight="15" x14ac:dyDescent="0.25"/>
  <cols>
    <col min="1" max="1" width="3.14062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0" ht="15.75" x14ac:dyDescent="0.25">
      <c r="A1" s="1" t="s">
        <v>0</v>
      </c>
      <c r="E1" s="17" t="s">
        <v>33</v>
      </c>
      <c r="G1" t="s">
        <v>39</v>
      </c>
    </row>
    <row r="2" spans="1:10" ht="15.75" x14ac:dyDescent="0.25">
      <c r="A2" s="1" t="s">
        <v>1</v>
      </c>
      <c r="E2" s="17" t="s">
        <v>38</v>
      </c>
      <c r="G2" t="s">
        <v>40</v>
      </c>
    </row>
    <row r="3" spans="1:10" ht="15" customHeight="1" x14ac:dyDescent="0.25">
      <c r="A3" s="1" t="s">
        <v>2</v>
      </c>
      <c r="C3" s="199" t="s">
        <v>47</v>
      </c>
      <c r="D3" s="199"/>
      <c r="E3" t="s">
        <v>48</v>
      </c>
    </row>
    <row r="4" spans="1:10" ht="26.25" customHeight="1" x14ac:dyDescent="0.3">
      <c r="A4" s="137"/>
      <c r="C4" s="200" t="s">
        <v>161</v>
      </c>
      <c r="D4" s="200"/>
      <c r="E4" s="200"/>
      <c r="F4" s="200"/>
      <c r="G4" s="200"/>
      <c r="H4" s="200"/>
      <c r="I4" s="200"/>
    </row>
    <row r="5" spans="1:10" ht="6.75" customHeight="1" x14ac:dyDescent="0.3">
      <c r="A5" s="137"/>
      <c r="C5" s="137"/>
      <c r="D5" s="137"/>
      <c r="E5" s="137"/>
      <c r="F5" s="137"/>
      <c r="G5" s="137"/>
      <c r="H5" s="137"/>
      <c r="I5" s="137"/>
    </row>
    <row r="6" spans="1:10" ht="22.5" customHeight="1" x14ac:dyDescent="0.25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6" t="s">
        <v>51</v>
      </c>
      <c r="J6" s="62"/>
    </row>
    <row r="7" spans="1:10" ht="15.75" customHeight="1" x14ac:dyDescent="0.25">
      <c r="A7" s="138">
        <v>1</v>
      </c>
      <c r="B7" s="2" t="s">
        <v>16</v>
      </c>
      <c r="C7" s="138" t="s">
        <v>19</v>
      </c>
      <c r="D7" s="138">
        <v>30005</v>
      </c>
      <c r="E7" s="12" t="s">
        <v>18</v>
      </c>
      <c r="F7" s="138">
        <v>18537</v>
      </c>
      <c r="G7" s="138">
        <v>90000</v>
      </c>
      <c r="H7" s="138" t="s">
        <v>14</v>
      </c>
      <c r="I7" s="5" t="s">
        <v>127</v>
      </c>
      <c r="J7" s="63"/>
    </row>
    <row r="8" spans="1:10" ht="15.75" customHeight="1" x14ac:dyDescent="0.25">
      <c r="A8" s="138">
        <v>2</v>
      </c>
      <c r="B8" s="2" t="s">
        <v>27</v>
      </c>
      <c r="C8" s="138" t="s">
        <v>19</v>
      </c>
      <c r="D8" s="138">
        <v>31518</v>
      </c>
      <c r="E8" s="12" t="s">
        <v>28</v>
      </c>
      <c r="F8" s="138">
        <v>9901</v>
      </c>
      <c r="G8" s="138">
        <v>110000</v>
      </c>
      <c r="H8" s="138" t="s">
        <v>14</v>
      </c>
      <c r="I8" s="5" t="s">
        <v>128</v>
      </c>
      <c r="J8" s="64"/>
    </row>
    <row r="9" spans="1:10" ht="15.75" customHeight="1" x14ac:dyDescent="0.25">
      <c r="A9" s="138">
        <v>3</v>
      </c>
      <c r="B9" s="2" t="s">
        <v>29</v>
      </c>
      <c r="C9" s="138" t="s">
        <v>17</v>
      </c>
      <c r="D9" s="138">
        <v>50624</v>
      </c>
      <c r="E9" s="12" t="s">
        <v>154</v>
      </c>
      <c r="F9" s="138">
        <v>18698</v>
      </c>
      <c r="G9" s="138">
        <v>90000</v>
      </c>
      <c r="H9" s="138" t="s">
        <v>14</v>
      </c>
      <c r="I9" s="5" t="s">
        <v>57</v>
      </c>
      <c r="J9" s="64"/>
    </row>
    <row r="10" spans="1:10" ht="15.75" customHeight="1" x14ac:dyDescent="0.25">
      <c r="A10" s="138">
        <v>4</v>
      </c>
      <c r="B10" s="10" t="s">
        <v>59</v>
      </c>
      <c r="C10" s="15" t="s">
        <v>17</v>
      </c>
      <c r="D10" s="138">
        <v>65666</v>
      </c>
      <c r="E10" s="12" t="s">
        <v>28</v>
      </c>
      <c r="F10" s="85" t="s">
        <v>147</v>
      </c>
      <c r="G10" s="138">
        <v>70000</v>
      </c>
      <c r="H10" s="15" t="s">
        <v>50</v>
      </c>
      <c r="I10" s="5" t="s">
        <v>52</v>
      </c>
      <c r="J10" s="64"/>
    </row>
    <row r="11" spans="1:10" ht="13.5" customHeight="1" x14ac:dyDescent="0.25">
      <c r="A11" s="201" t="s">
        <v>139</v>
      </c>
      <c r="B11" s="202"/>
      <c r="C11" s="202"/>
      <c r="D11" s="202"/>
      <c r="E11" s="202"/>
      <c r="F11" s="202"/>
      <c r="G11" s="139">
        <f>SUM(G7:G10)</f>
        <v>360000</v>
      </c>
      <c r="H11" s="140"/>
    </row>
    <row r="12" spans="1:10" ht="15" customHeight="1" x14ac:dyDescent="0.25">
      <c r="A12" s="201" t="s">
        <v>42</v>
      </c>
      <c r="B12" s="202"/>
      <c r="C12" s="202"/>
      <c r="D12" s="202"/>
      <c r="E12" s="202"/>
      <c r="F12" s="203"/>
      <c r="G12" s="139">
        <f>G11*0.12</f>
        <v>43200</v>
      </c>
      <c r="H12" s="140"/>
      <c r="I12" s="4"/>
    </row>
    <row r="13" spans="1:10" ht="14.25" customHeight="1" x14ac:dyDescent="0.25">
      <c r="A13" s="201" t="s">
        <v>163</v>
      </c>
      <c r="B13" s="202"/>
      <c r="C13" s="202"/>
      <c r="D13" s="202"/>
      <c r="E13" s="202"/>
      <c r="F13" s="203"/>
      <c r="G13" s="139">
        <f>G11-G12</f>
        <v>316800</v>
      </c>
      <c r="H13" s="225"/>
      <c r="I13" s="226"/>
    </row>
    <row r="14" spans="1:10" ht="14.25" customHeight="1" x14ac:dyDescent="0.25">
      <c r="A14" s="196" t="s">
        <v>49</v>
      </c>
      <c r="B14" s="197"/>
      <c r="C14" s="197"/>
      <c r="D14" s="197"/>
      <c r="E14" s="197"/>
      <c r="F14" s="198"/>
      <c r="G14" s="138">
        <f>-G11*0.1</f>
        <v>-36000</v>
      </c>
      <c r="H14" s="140"/>
    </row>
    <row r="15" spans="1:10" ht="13.5" customHeight="1" x14ac:dyDescent="0.25">
      <c r="A15" s="224" t="s">
        <v>125</v>
      </c>
      <c r="B15" s="224"/>
      <c r="C15" s="224"/>
      <c r="D15" s="224"/>
      <c r="E15" s="224"/>
      <c r="F15" s="224"/>
      <c r="G15" s="139">
        <f>SUM(G13:G14)</f>
        <v>280800</v>
      </c>
      <c r="H15" s="140"/>
      <c r="I15" s="4"/>
    </row>
    <row r="16" spans="1:10" x14ac:dyDescent="0.25">
      <c r="A16" s="220" t="s">
        <v>54</v>
      </c>
      <c r="B16" s="220"/>
      <c r="C16" s="220"/>
      <c r="D16" s="220"/>
      <c r="E16" s="220"/>
      <c r="F16" s="220"/>
      <c r="G16" s="220"/>
      <c r="H16" s="220"/>
      <c r="I16" s="57"/>
    </row>
    <row r="17" spans="1:9" x14ac:dyDescent="0.25">
      <c r="A17" s="220" t="s">
        <v>55</v>
      </c>
      <c r="B17" s="220"/>
      <c r="C17" s="220"/>
      <c r="D17" s="220"/>
      <c r="E17" s="220"/>
      <c r="F17" s="220"/>
      <c r="G17" s="220"/>
      <c r="H17" s="220"/>
      <c r="I17" s="220"/>
    </row>
    <row r="18" spans="1:9" ht="17.25" customHeight="1" x14ac:dyDescent="0.25">
      <c r="A18" s="112" t="s">
        <v>61</v>
      </c>
      <c r="B18" s="112"/>
      <c r="C18" s="112"/>
      <c r="D18" s="58"/>
      <c r="E18" s="58"/>
      <c r="F18" s="58"/>
      <c r="G18" s="58"/>
      <c r="H18" s="58"/>
      <c r="I18" s="59"/>
    </row>
    <row r="19" spans="1:9" s="107" customFormat="1" ht="6.75" customHeight="1" x14ac:dyDescent="0.25"/>
    <row r="20" spans="1:9" s="107" customFormat="1" x14ac:dyDescent="0.25"/>
    <row r="21" spans="1:9" ht="23.25" customHeight="1" x14ac:dyDescent="0.25"/>
    <row r="38" spans="5:5" x14ac:dyDescent="0.25">
      <c r="E38" t="s">
        <v>150</v>
      </c>
    </row>
  </sheetData>
  <mergeCells count="10">
    <mergeCell ref="A14:F14"/>
    <mergeCell ref="A15:F15"/>
    <mergeCell ref="A16:H16"/>
    <mergeCell ref="A17:I17"/>
    <mergeCell ref="C3:D3"/>
    <mergeCell ref="C4:I4"/>
    <mergeCell ref="A11:F11"/>
    <mergeCell ref="A12:F12"/>
    <mergeCell ref="A13:F13"/>
    <mergeCell ref="H13:I1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C5" sqref="C5"/>
    </sheetView>
  </sheetViews>
  <sheetFormatPr baseColWidth="10" defaultRowHeight="15" x14ac:dyDescent="0.25"/>
  <cols>
    <col min="1" max="1" width="3.14062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0" ht="15.75" x14ac:dyDescent="0.25">
      <c r="A1" s="1" t="s">
        <v>0</v>
      </c>
      <c r="E1" s="17" t="s">
        <v>33</v>
      </c>
      <c r="G1" t="s">
        <v>39</v>
      </c>
    </row>
    <row r="2" spans="1:10" ht="15.75" x14ac:dyDescent="0.25">
      <c r="A2" s="1" t="s">
        <v>1</v>
      </c>
      <c r="E2" s="17" t="s">
        <v>38</v>
      </c>
      <c r="G2" t="s">
        <v>40</v>
      </c>
    </row>
    <row r="3" spans="1:10" ht="15" customHeight="1" x14ac:dyDescent="0.25">
      <c r="A3" s="1" t="s">
        <v>2</v>
      </c>
      <c r="C3" s="199" t="s">
        <v>47</v>
      </c>
      <c r="D3" s="199"/>
      <c r="E3" t="s">
        <v>48</v>
      </c>
    </row>
    <row r="4" spans="1:10" ht="26.25" customHeight="1" x14ac:dyDescent="0.3">
      <c r="A4" s="141"/>
      <c r="C4" s="200" t="s">
        <v>164</v>
      </c>
      <c r="D4" s="200"/>
      <c r="E4" s="200"/>
      <c r="F4" s="200"/>
      <c r="G4" s="200"/>
      <c r="H4" s="200"/>
      <c r="I4" s="200"/>
    </row>
    <row r="5" spans="1:10" ht="6.75" customHeight="1" x14ac:dyDescent="0.3">
      <c r="A5" s="141"/>
      <c r="C5" s="141"/>
      <c r="D5" s="141"/>
      <c r="E5" s="141"/>
      <c r="F5" s="141"/>
      <c r="G5" s="141"/>
      <c r="H5" s="141"/>
      <c r="I5" s="141"/>
    </row>
    <row r="6" spans="1:10" ht="22.5" customHeight="1" x14ac:dyDescent="0.25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6" t="s">
        <v>51</v>
      </c>
      <c r="J6" s="62"/>
    </row>
    <row r="7" spans="1:10" ht="15.75" customHeight="1" x14ac:dyDescent="0.25">
      <c r="A7" s="142">
        <v>1</v>
      </c>
      <c r="B7" s="2" t="s">
        <v>16</v>
      </c>
      <c r="C7" s="142" t="s">
        <v>19</v>
      </c>
      <c r="D7" s="142">
        <v>30005</v>
      </c>
      <c r="E7" s="12" t="s">
        <v>18</v>
      </c>
      <c r="F7" s="142">
        <v>18537</v>
      </c>
      <c r="G7" s="142">
        <v>90000</v>
      </c>
      <c r="H7" s="142" t="s">
        <v>14</v>
      </c>
      <c r="I7" s="5" t="s">
        <v>127</v>
      </c>
      <c r="J7" s="63"/>
    </row>
    <row r="8" spans="1:10" ht="15.75" customHeight="1" x14ac:dyDescent="0.25">
      <c r="A8" s="142">
        <v>2</v>
      </c>
      <c r="B8" s="2" t="s">
        <v>27</v>
      </c>
      <c r="C8" s="142" t="s">
        <v>19</v>
      </c>
      <c r="D8" s="142">
        <v>31518</v>
      </c>
      <c r="E8" s="12" t="s">
        <v>28</v>
      </c>
      <c r="F8" s="142">
        <v>9901</v>
      </c>
      <c r="G8" s="142">
        <v>110000</v>
      </c>
      <c r="H8" s="142" t="s">
        <v>14</v>
      </c>
      <c r="I8" s="5" t="s">
        <v>128</v>
      </c>
      <c r="J8" s="64"/>
    </row>
    <row r="9" spans="1:10" ht="15.75" customHeight="1" x14ac:dyDescent="0.25">
      <c r="A9" s="142">
        <v>3</v>
      </c>
      <c r="B9" s="2" t="s">
        <v>29</v>
      </c>
      <c r="C9" s="142" t="s">
        <v>17</v>
      </c>
      <c r="D9" s="142">
        <v>50624</v>
      </c>
      <c r="E9" s="12" t="s">
        <v>154</v>
      </c>
      <c r="F9" s="142">
        <v>18698</v>
      </c>
      <c r="G9" s="142">
        <v>90000</v>
      </c>
      <c r="H9" s="142" t="s">
        <v>14</v>
      </c>
      <c r="I9" s="5" t="s">
        <v>57</v>
      </c>
      <c r="J9" s="64"/>
    </row>
    <row r="10" spans="1:10" ht="15.75" customHeight="1" x14ac:dyDescent="0.25">
      <c r="A10" s="142">
        <v>4</v>
      </c>
      <c r="B10" s="10" t="s">
        <v>59</v>
      </c>
      <c r="C10" s="15" t="s">
        <v>17</v>
      </c>
      <c r="D10" s="142">
        <v>65666</v>
      </c>
      <c r="E10" s="12" t="s">
        <v>28</v>
      </c>
      <c r="F10" s="85" t="s">
        <v>147</v>
      </c>
      <c r="G10" s="142">
        <v>70000</v>
      </c>
      <c r="H10" s="15" t="s">
        <v>50</v>
      </c>
      <c r="I10" s="5" t="s">
        <v>52</v>
      </c>
      <c r="J10" s="64"/>
    </row>
    <row r="11" spans="1:10" ht="13.5" customHeight="1" x14ac:dyDescent="0.25">
      <c r="A11" s="201" t="s">
        <v>139</v>
      </c>
      <c r="B11" s="202"/>
      <c r="C11" s="202"/>
      <c r="D11" s="202"/>
      <c r="E11" s="202"/>
      <c r="F11" s="202"/>
      <c r="G11" s="143">
        <f>SUM(G7:G10)</f>
        <v>360000</v>
      </c>
      <c r="H11" s="144"/>
    </row>
    <row r="12" spans="1:10" ht="15" customHeight="1" x14ac:dyDescent="0.25">
      <c r="A12" s="201" t="s">
        <v>42</v>
      </c>
      <c r="B12" s="202"/>
      <c r="C12" s="202"/>
      <c r="D12" s="202"/>
      <c r="E12" s="202"/>
      <c r="F12" s="203"/>
      <c r="G12" s="143">
        <f>G11*0.12</f>
        <v>43200</v>
      </c>
      <c r="H12" s="144"/>
      <c r="I12" s="4"/>
    </row>
    <row r="13" spans="1:10" ht="14.25" customHeight="1" x14ac:dyDescent="0.25">
      <c r="A13" s="201" t="s">
        <v>163</v>
      </c>
      <c r="B13" s="202"/>
      <c r="C13" s="202"/>
      <c r="D13" s="202"/>
      <c r="E13" s="202"/>
      <c r="F13" s="203"/>
      <c r="G13" s="143">
        <f>G11-G12</f>
        <v>316800</v>
      </c>
      <c r="H13" s="225"/>
      <c r="I13" s="226"/>
    </row>
    <row r="14" spans="1:10" ht="14.25" customHeight="1" x14ac:dyDescent="0.25">
      <c r="A14" s="196" t="s">
        <v>49</v>
      </c>
      <c r="B14" s="197"/>
      <c r="C14" s="197"/>
      <c r="D14" s="197"/>
      <c r="E14" s="197"/>
      <c r="F14" s="198"/>
      <c r="G14" s="142">
        <f>-G11*0.1</f>
        <v>-36000</v>
      </c>
      <c r="H14" s="144"/>
    </row>
    <row r="15" spans="1:10" ht="13.5" customHeight="1" x14ac:dyDescent="0.25">
      <c r="A15" s="224" t="s">
        <v>125</v>
      </c>
      <c r="B15" s="224"/>
      <c r="C15" s="224"/>
      <c r="D15" s="224"/>
      <c r="E15" s="224"/>
      <c r="F15" s="224"/>
      <c r="G15" s="143">
        <f>SUM(G13:G14)</f>
        <v>280800</v>
      </c>
      <c r="H15" s="144"/>
      <c r="I15" s="4"/>
    </row>
    <row r="16" spans="1:10" x14ac:dyDescent="0.25">
      <c r="A16" s="220" t="s">
        <v>54</v>
      </c>
      <c r="B16" s="220"/>
      <c r="C16" s="220"/>
      <c r="D16" s="220"/>
      <c r="E16" s="220"/>
      <c r="F16" s="220"/>
      <c r="G16" s="220"/>
      <c r="H16" s="220"/>
      <c r="I16" s="57"/>
    </row>
    <row r="17" spans="1:9" x14ac:dyDescent="0.25">
      <c r="A17" s="220" t="s">
        <v>55</v>
      </c>
      <c r="B17" s="220"/>
      <c r="C17" s="220"/>
      <c r="D17" s="220"/>
      <c r="E17" s="220"/>
      <c r="F17" s="220"/>
      <c r="G17" s="220"/>
      <c r="H17" s="220"/>
      <c r="I17" s="220"/>
    </row>
    <row r="18" spans="1:9" ht="17.25" customHeight="1" x14ac:dyDescent="0.25">
      <c r="A18" s="112" t="s">
        <v>61</v>
      </c>
      <c r="B18" s="112"/>
      <c r="C18" s="112"/>
      <c r="D18" s="58"/>
      <c r="E18" s="58"/>
      <c r="F18" s="58"/>
      <c r="G18" s="58"/>
      <c r="H18" s="58"/>
      <c r="I18" s="59"/>
    </row>
    <row r="19" spans="1:9" s="107" customFormat="1" ht="6.75" customHeight="1" x14ac:dyDescent="0.25"/>
    <row r="20" spans="1:9" s="107" customFormat="1" x14ac:dyDescent="0.25"/>
    <row r="21" spans="1:9" ht="23.25" customHeight="1" x14ac:dyDescent="0.25"/>
    <row r="38" spans="5:5" x14ac:dyDescent="0.25">
      <c r="E38" t="s">
        <v>150</v>
      </c>
    </row>
  </sheetData>
  <mergeCells count="10">
    <mergeCell ref="A14:F14"/>
    <mergeCell ref="A15:F15"/>
    <mergeCell ref="A16:H16"/>
    <mergeCell ref="A17:I17"/>
    <mergeCell ref="C3:D3"/>
    <mergeCell ref="C4:I4"/>
    <mergeCell ref="A11:F11"/>
    <mergeCell ref="A12:F12"/>
    <mergeCell ref="A13:F13"/>
    <mergeCell ref="H13:I1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E18" sqref="E18"/>
    </sheetView>
  </sheetViews>
  <sheetFormatPr baseColWidth="10" defaultRowHeight="15" x14ac:dyDescent="0.25"/>
  <cols>
    <col min="1" max="1" width="3.14062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0" ht="15.75" x14ac:dyDescent="0.25">
      <c r="A1" s="1" t="s">
        <v>0</v>
      </c>
      <c r="E1" s="17" t="s">
        <v>33</v>
      </c>
      <c r="G1" t="s">
        <v>39</v>
      </c>
    </row>
    <row r="2" spans="1:10" ht="15.75" x14ac:dyDescent="0.25">
      <c r="A2" s="1" t="s">
        <v>1</v>
      </c>
      <c r="E2" s="17" t="s">
        <v>38</v>
      </c>
      <c r="G2" t="s">
        <v>40</v>
      </c>
    </row>
    <row r="3" spans="1:10" ht="15" customHeight="1" x14ac:dyDescent="0.25">
      <c r="A3" s="1" t="s">
        <v>2</v>
      </c>
      <c r="C3" s="199" t="s">
        <v>47</v>
      </c>
      <c r="D3" s="199"/>
      <c r="E3" t="s">
        <v>48</v>
      </c>
    </row>
    <row r="4" spans="1:10" ht="26.25" customHeight="1" x14ac:dyDescent="0.3">
      <c r="A4" s="147"/>
      <c r="C4" s="200" t="s">
        <v>165</v>
      </c>
      <c r="D4" s="200"/>
      <c r="E4" s="200"/>
      <c r="F4" s="200"/>
      <c r="G4" s="200"/>
      <c r="H4" s="200"/>
      <c r="I4" s="200"/>
    </row>
    <row r="5" spans="1:10" ht="6.75" customHeight="1" x14ac:dyDescent="0.3">
      <c r="A5" s="147"/>
      <c r="C5" s="147"/>
      <c r="D5" s="147"/>
      <c r="E5" s="147"/>
      <c r="F5" s="147"/>
      <c r="G5" s="147"/>
      <c r="H5" s="147"/>
      <c r="I5" s="147"/>
    </row>
    <row r="6" spans="1:10" ht="22.5" customHeight="1" x14ac:dyDescent="0.25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6" t="s">
        <v>51</v>
      </c>
      <c r="J6" s="62"/>
    </row>
    <row r="7" spans="1:10" ht="15.75" customHeight="1" x14ac:dyDescent="0.25">
      <c r="A7" s="145">
        <v>1</v>
      </c>
      <c r="B7" s="2" t="s">
        <v>16</v>
      </c>
      <c r="C7" s="145" t="s">
        <v>19</v>
      </c>
      <c r="D7" s="145">
        <v>30005</v>
      </c>
      <c r="E7" s="12" t="s">
        <v>18</v>
      </c>
      <c r="F7" s="145">
        <v>18537</v>
      </c>
      <c r="G7" s="145">
        <v>90000</v>
      </c>
      <c r="H7" s="145" t="s">
        <v>14</v>
      </c>
      <c r="I7" s="5" t="s">
        <v>127</v>
      </c>
      <c r="J7" s="63"/>
    </row>
    <row r="8" spans="1:10" ht="15.75" customHeight="1" x14ac:dyDescent="0.25">
      <c r="A8" s="145">
        <v>2</v>
      </c>
      <c r="B8" s="2" t="s">
        <v>27</v>
      </c>
      <c r="C8" s="145" t="s">
        <v>19</v>
      </c>
      <c r="D8" s="145">
        <v>31518</v>
      </c>
      <c r="E8" s="12" t="s">
        <v>28</v>
      </c>
      <c r="F8" s="145">
        <v>9901</v>
      </c>
      <c r="G8" s="145">
        <v>110000</v>
      </c>
      <c r="H8" s="145" t="s">
        <v>14</v>
      </c>
      <c r="I8" s="5" t="s">
        <v>128</v>
      </c>
      <c r="J8" s="64"/>
    </row>
    <row r="9" spans="1:10" ht="15.75" customHeight="1" x14ac:dyDescent="0.25">
      <c r="A9" s="145">
        <v>3</v>
      </c>
      <c r="B9" s="2" t="s">
        <v>29</v>
      </c>
      <c r="C9" s="145" t="s">
        <v>17</v>
      </c>
      <c r="D9" s="145">
        <v>50624</v>
      </c>
      <c r="E9" s="12" t="s">
        <v>154</v>
      </c>
      <c r="F9" s="145">
        <v>18698</v>
      </c>
      <c r="G9" s="145">
        <v>90000</v>
      </c>
      <c r="H9" s="145" t="s">
        <v>14</v>
      </c>
      <c r="I9" s="5" t="s">
        <v>57</v>
      </c>
      <c r="J9" s="64"/>
    </row>
    <row r="10" spans="1:10" ht="15.75" customHeight="1" x14ac:dyDescent="0.25">
      <c r="A10" s="145">
        <v>4</v>
      </c>
      <c r="B10" s="10" t="s">
        <v>59</v>
      </c>
      <c r="C10" s="15" t="s">
        <v>17</v>
      </c>
      <c r="D10" s="145">
        <v>65666</v>
      </c>
      <c r="E10" s="12" t="s">
        <v>28</v>
      </c>
      <c r="F10" s="85" t="s">
        <v>147</v>
      </c>
      <c r="G10" s="145">
        <v>70000</v>
      </c>
      <c r="H10" s="15" t="s">
        <v>50</v>
      </c>
      <c r="I10" s="5" t="s">
        <v>52</v>
      </c>
      <c r="J10" s="64"/>
    </row>
    <row r="11" spans="1:10" ht="13.5" customHeight="1" x14ac:dyDescent="0.25">
      <c r="A11" s="201" t="s">
        <v>139</v>
      </c>
      <c r="B11" s="202"/>
      <c r="C11" s="202"/>
      <c r="D11" s="202"/>
      <c r="E11" s="202"/>
      <c r="F11" s="202"/>
      <c r="G11" s="146">
        <f>SUM(G7:G10)</f>
        <v>360000</v>
      </c>
      <c r="H11" s="148"/>
    </row>
    <row r="12" spans="1:10" ht="15" customHeight="1" x14ac:dyDescent="0.25">
      <c r="A12" s="201" t="s">
        <v>42</v>
      </c>
      <c r="B12" s="202"/>
      <c r="C12" s="202"/>
      <c r="D12" s="202"/>
      <c r="E12" s="202"/>
      <c r="F12" s="203"/>
      <c r="G12" s="146">
        <f>G11*0.12</f>
        <v>43200</v>
      </c>
      <c r="H12" s="148"/>
      <c r="I12" s="4"/>
    </row>
    <row r="13" spans="1:10" ht="14.25" customHeight="1" x14ac:dyDescent="0.25">
      <c r="A13" s="201" t="s">
        <v>166</v>
      </c>
      <c r="B13" s="202"/>
      <c r="C13" s="202"/>
      <c r="D13" s="202"/>
      <c r="E13" s="202"/>
      <c r="F13" s="203"/>
      <c r="G13" s="146">
        <f>G11-G12</f>
        <v>316800</v>
      </c>
      <c r="H13" s="225"/>
      <c r="I13" s="226"/>
    </row>
    <row r="14" spans="1:10" ht="14.25" customHeight="1" x14ac:dyDescent="0.25">
      <c r="A14" s="196" t="s">
        <v>49</v>
      </c>
      <c r="B14" s="197"/>
      <c r="C14" s="197"/>
      <c r="D14" s="197"/>
      <c r="E14" s="197"/>
      <c r="F14" s="198"/>
      <c r="G14" s="145">
        <f>-G11*0.1</f>
        <v>-36000</v>
      </c>
      <c r="H14" s="148"/>
    </row>
    <row r="15" spans="1:10" ht="13.5" customHeight="1" x14ac:dyDescent="0.25">
      <c r="A15" s="224" t="s">
        <v>125</v>
      </c>
      <c r="B15" s="224"/>
      <c r="C15" s="224"/>
      <c r="D15" s="224"/>
      <c r="E15" s="224"/>
      <c r="F15" s="224"/>
      <c r="G15" s="146">
        <f>SUM(G13:G14)</f>
        <v>280800</v>
      </c>
      <c r="H15" s="148"/>
      <c r="I15" s="4"/>
    </row>
    <row r="16" spans="1:10" x14ac:dyDescent="0.25">
      <c r="A16" s="220" t="s">
        <v>54</v>
      </c>
      <c r="B16" s="220"/>
      <c r="C16" s="220"/>
      <c r="D16" s="220"/>
      <c r="E16" s="220"/>
      <c r="F16" s="220"/>
      <c r="G16" s="220"/>
      <c r="H16" s="220"/>
      <c r="I16" s="57"/>
    </row>
    <row r="17" spans="1:9" x14ac:dyDescent="0.25">
      <c r="A17" s="220" t="s">
        <v>55</v>
      </c>
      <c r="B17" s="220"/>
      <c r="C17" s="220"/>
      <c r="D17" s="220"/>
      <c r="E17" s="220"/>
      <c r="F17" s="220"/>
      <c r="G17" s="220"/>
      <c r="H17" s="220"/>
      <c r="I17" s="220"/>
    </row>
    <row r="18" spans="1:9" ht="17.25" customHeight="1" x14ac:dyDescent="0.25">
      <c r="A18" s="112" t="s">
        <v>61</v>
      </c>
      <c r="B18" s="112"/>
      <c r="C18" s="112"/>
      <c r="D18" s="58"/>
      <c r="E18" s="58"/>
      <c r="F18" s="58"/>
      <c r="G18" s="58"/>
      <c r="H18" s="58"/>
      <c r="I18" s="59"/>
    </row>
    <row r="19" spans="1:9" s="107" customFormat="1" ht="6.75" customHeight="1" x14ac:dyDescent="0.25"/>
    <row r="20" spans="1:9" s="107" customFormat="1" x14ac:dyDescent="0.25"/>
    <row r="21" spans="1:9" ht="23.25" customHeight="1" x14ac:dyDescent="0.25"/>
    <row r="38" spans="5:5" x14ac:dyDescent="0.25">
      <c r="E38" t="s">
        <v>150</v>
      </c>
    </row>
  </sheetData>
  <mergeCells count="10">
    <mergeCell ref="A14:F14"/>
    <mergeCell ref="A15:F15"/>
    <mergeCell ref="A16:H16"/>
    <mergeCell ref="A17:I17"/>
    <mergeCell ref="C3:D3"/>
    <mergeCell ref="C4:I4"/>
    <mergeCell ref="A11:F11"/>
    <mergeCell ref="A12:F12"/>
    <mergeCell ref="A13:F13"/>
    <mergeCell ref="H13:I1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E21" sqref="E21"/>
    </sheetView>
  </sheetViews>
  <sheetFormatPr baseColWidth="10" defaultRowHeight="15" x14ac:dyDescent="0.25"/>
  <cols>
    <col min="1" max="1" width="3.14062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0" x14ac:dyDescent="0.25">
      <c r="A1" s="1" t="s">
        <v>0</v>
      </c>
    </row>
    <row r="2" spans="1:10" x14ac:dyDescent="0.25">
      <c r="A2" s="1" t="s">
        <v>1</v>
      </c>
    </row>
    <row r="3" spans="1:10" ht="15" customHeight="1" x14ac:dyDescent="0.25">
      <c r="A3" s="1" t="s">
        <v>2</v>
      </c>
      <c r="C3" s="199"/>
      <c r="D3" s="199"/>
    </row>
    <row r="4" spans="1:10" ht="10.5" customHeight="1" x14ac:dyDescent="0.25">
      <c r="C4" s="149"/>
      <c r="D4" s="149"/>
    </row>
    <row r="5" spans="1:10" ht="17.25" customHeight="1" x14ac:dyDescent="0.35">
      <c r="A5" s="227" t="s">
        <v>175</v>
      </c>
      <c r="B5" s="227"/>
      <c r="C5" s="227"/>
      <c r="D5" s="227"/>
      <c r="E5" s="227"/>
      <c r="F5" s="227"/>
      <c r="G5" s="227"/>
      <c r="H5" s="227"/>
      <c r="I5" s="227"/>
    </row>
    <row r="6" spans="1:10" ht="18" customHeight="1" x14ac:dyDescent="0.35">
      <c r="A6" s="227" t="s">
        <v>97</v>
      </c>
      <c r="B6" s="227"/>
      <c r="C6" s="227"/>
      <c r="D6" s="227"/>
      <c r="E6" s="227"/>
      <c r="F6" s="227"/>
      <c r="G6" s="227"/>
      <c r="H6" s="227"/>
      <c r="I6" s="227"/>
    </row>
    <row r="7" spans="1:10" ht="15" customHeight="1" x14ac:dyDescent="0.35">
      <c r="A7" s="227" t="s">
        <v>176</v>
      </c>
      <c r="B7" s="227"/>
      <c r="C7" s="227"/>
      <c r="D7" s="227"/>
      <c r="E7" s="227"/>
      <c r="F7" s="227"/>
      <c r="G7" s="227"/>
      <c r="H7" s="227"/>
      <c r="I7" s="227"/>
    </row>
    <row r="8" spans="1:10" ht="13.5" customHeight="1" x14ac:dyDescent="0.35">
      <c r="A8" s="159"/>
      <c r="B8" s="159"/>
      <c r="C8" s="159"/>
      <c r="D8" s="159"/>
      <c r="E8" s="159"/>
      <c r="F8" s="159"/>
      <c r="G8" s="159"/>
      <c r="H8" s="159"/>
      <c r="I8" s="159"/>
    </row>
    <row r="9" spans="1:10" ht="15.75" customHeight="1" x14ac:dyDescent="0.35">
      <c r="A9" s="164" t="s">
        <v>172</v>
      </c>
      <c r="D9" s="164" t="s">
        <v>38</v>
      </c>
      <c r="E9" s="159"/>
      <c r="F9" s="159"/>
      <c r="G9" s="159"/>
      <c r="H9" s="159"/>
      <c r="I9" s="159"/>
    </row>
    <row r="10" spans="1:10" ht="6.75" customHeight="1" x14ac:dyDescent="0.3">
      <c r="C10" s="150"/>
      <c r="D10" s="150"/>
      <c r="E10" s="150"/>
      <c r="F10" s="150"/>
      <c r="G10" s="150"/>
      <c r="H10" s="150"/>
      <c r="I10" s="150"/>
    </row>
    <row r="11" spans="1:10" ht="22.5" customHeight="1" x14ac:dyDescent="0.25">
      <c r="A11" s="16" t="s">
        <v>3</v>
      </c>
      <c r="B11" s="16" t="s">
        <v>4</v>
      </c>
      <c r="C11" s="16" t="s">
        <v>5</v>
      </c>
      <c r="D11" s="16" t="s">
        <v>6</v>
      </c>
      <c r="E11" s="16" t="s">
        <v>7</v>
      </c>
      <c r="F11" s="16" t="s">
        <v>8</v>
      </c>
      <c r="G11" s="16" t="s">
        <v>9</v>
      </c>
      <c r="H11" s="16" t="s">
        <v>10</v>
      </c>
      <c r="I11" s="6" t="s">
        <v>51</v>
      </c>
      <c r="J11" s="62"/>
    </row>
    <row r="12" spans="1:10" ht="15.75" customHeight="1" x14ac:dyDescent="0.25">
      <c r="A12" s="151">
        <v>1</v>
      </c>
      <c r="B12" s="2" t="s">
        <v>16</v>
      </c>
      <c r="C12" s="151" t="s">
        <v>19</v>
      </c>
      <c r="D12" s="151">
        <v>30005</v>
      </c>
      <c r="E12" s="12" t="s">
        <v>18</v>
      </c>
      <c r="F12" s="151">
        <v>18537</v>
      </c>
      <c r="G12" s="151">
        <v>90000</v>
      </c>
      <c r="H12" s="151" t="s">
        <v>14</v>
      </c>
      <c r="I12" s="5" t="s">
        <v>127</v>
      </c>
      <c r="J12" s="63"/>
    </row>
    <row r="13" spans="1:10" ht="15.75" customHeight="1" x14ac:dyDescent="0.25">
      <c r="A13" s="151">
        <v>2</v>
      </c>
      <c r="B13" s="2" t="s">
        <v>27</v>
      </c>
      <c r="C13" s="151" t="s">
        <v>19</v>
      </c>
      <c r="D13" s="151">
        <v>31518</v>
      </c>
      <c r="E13" s="12" t="s">
        <v>28</v>
      </c>
      <c r="F13" s="151">
        <v>9901</v>
      </c>
      <c r="G13" s="151">
        <v>110000</v>
      </c>
      <c r="H13" s="151" t="s">
        <v>14</v>
      </c>
      <c r="I13" s="5" t="s">
        <v>128</v>
      </c>
      <c r="J13" s="64"/>
    </row>
    <row r="14" spans="1:10" ht="15.75" customHeight="1" x14ac:dyDescent="0.25">
      <c r="A14" s="151">
        <v>3</v>
      </c>
      <c r="B14" s="2" t="s">
        <v>29</v>
      </c>
      <c r="C14" s="151" t="s">
        <v>17</v>
      </c>
      <c r="D14" s="151">
        <v>50624</v>
      </c>
      <c r="E14" s="12" t="s">
        <v>154</v>
      </c>
      <c r="F14" s="151">
        <v>18698</v>
      </c>
      <c r="G14" s="151">
        <v>90000</v>
      </c>
      <c r="H14" s="151" t="s">
        <v>14</v>
      </c>
      <c r="I14" s="5" t="s">
        <v>57</v>
      </c>
      <c r="J14" s="64"/>
    </row>
    <row r="15" spans="1:10" ht="15.75" customHeight="1" x14ac:dyDescent="0.25">
      <c r="A15" s="151">
        <v>4</v>
      </c>
      <c r="B15" s="10" t="s">
        <v>59</v>
      </c>
      <c r="C15" s="15" t="s">
        <v>17</v>
      </c>
      <c r="D15" s="151">
        <v>65666</v>
      </c>
      <c r="E15" s="12" t="s">
        <v>28</v>
      </c>
      <c r="F15" s="85" t="s">
        <v>147</v>
      </c>
      <c r="G15" s="151">
        <v>70000</v>
      </c>
      <c r="H15" s="15" t="s">
        <v>50</v>
      </c>
      <c r="I15" s="5" t="s">
        <v>52</v>
      </c>
      <c r="J15" s="64"/>
    </row>
    <row r="16" spans="1:10" ht="15.75" customHeight="1" x14ac:dyDescent="0.25">
      <c r="A16" s="152"/>
      <c r="B16" s="160"/>
      <c r="C16" s="161"/>
      <c r="D16" s="152"/>
      <c r="E16" s="162"/>
      <c r="F16" s="163"/>
      <c r="G16" s="152"/>
      <c r="H16" s="161"/>
      <c r="I16" s="4"/>
      <c r="J16" s="64"/>
    </row>
    <row r="17" spans="1:10" ht="25.5" customHeight="1" x14ac:dyDescent="0.3">
      <c r="A17" s="164" t="s">
        <v>174</v>
      </c>
      <c r="B17" s="164"/>
      <c r="D17" s="164"/>
      <c r="E17" s="164" t="s">
        <v>173</v>
      </c>
      <c r="G17" s="152"/>
      <c r="H17" s="161"/>
      <c r="I17" s="4"/>
      <c r="J17" s="64"/>
    </row>
    <row r="18" spans="1:10" ht="8.25" customHeight="1" x14ac:dyDescent="0.25">
      <c r="A18" s="152"/>
      <c r="B18" s="160"/>
      <c r="C18" s="161"/>
      <c r="D18" s="152"/>
      <c r="E18" s="162"/>
      <c r="F18" s="163"/>
      <c r="G18" s="152"/>
      <c r="H18" s="161"/>
      <c r="I18" s="4"/>
      <c r="J18" s="64"/>
    </row>
    <row r="19" spans="1:10" s="107" customFormat="1" ht="15.75" customHeight="1" x14ac:dyDescent="0.25">
      <c r="A19" s="151">
        <v>5</v>
      </c>
      <c r="B19" s="2" t="s">
        <v>167</v>
      </c>
      <c r="C19" s="151" t="s">
        <v>168</v>
      </c>
      <c r="D19" s="151">
        <v>35184</v>
      </c>
      <c r="E19" s="151" t="s">
        <v>169</v>
      </c>
      <c r="F19" s="151">
        <v>19172</v>
      </c>
      <c r="G19" s="151">
        <v>70000</v>
      </c>
      <c r="H19" s="157" t="s">
        <v>170</v>
      </c>
      <c r="I19" s="5" t="s">
        <v>171</v>
      </c>
      <c r="J19" s="158"/>
    </row>
    <row r="20" spans="1:10" s="107" customFormat="1" x14ac:dyDescent="0.25"/>
    <row r="21" spans="1:10" ht="23.25" customHeight="1" x14ac:dyDescent="0.25"/>
    <row r="38" spans="5:5" x14ac:dyDescent="0.25">
      <c r="E38" t="s">
        <v>150</v>
      </c>
    </row>
  </sheetData>
  <mergeCells count="4">
    <mergeCell ref="A5:I5"/>
    <mergeCell ref="A7:I7"/>
    <mergeCell ref="A6:I6"/>
    <mergeCell ref="C3:D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E30" sqref="E30"/>
    </sheetView>
  </sheetViews>
  <sheetFormatPr baseColWidth="10" defaultRowHeight="15" x14ac:dyDescent="0.25"/>
  <cols>
    <col min="1" max="1" width="3.14062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0" ht="15.75" x14ac:dyDescent="0.25">
      <c r="A1" s="1" t="s">
        <v>0</v>
      </c>
      <c r="E1" s="17" t="s">
        <v>33</v>
      </c>
      <c r="G1" t="s">
        <v>39</v>
      </c>
    </row>
    <row r="2" spans="1:10" ht="15.75" x14ac:dyDescent="0.25">
      <c r="A2" s="1" t="s">
        <v>1</v>
      </c>
      <c r="E2" s="17" t="s">
        <v>38</v>
      </c>
      <c r="G2" t="s">
        <v>40</v>
      </c>
    </row>
    <row r="3" spans="1:10" ht="15" customHeight="1" x14ac:dyDescent="0.25">
      <c r="A3" s="1" t="s">
        <v>2</v>
      </c>
      <c r="C3" s="199" t="s">
        <v>47</v>
      </c>
      <c r="D3" s="199"/>
      <c r="E3" t="s">
        <v>48</v>
      </c>
    </row>
    <row r="4" spans="1:10" ht="26.25" customHeight="1" x14ac:dyDescent="0.3">
      <c r="A4" s="155"/>
      <c r="C4" s="200" t="s">
        <v>177</v>
      </c>
      <c r="D4" s="200"/>
      <c r="E4" s="200"/>
      <c r="F4" s="200"/>
      <c r="G4" s="200"/>
      <c r="H4" s="200"/>
      <c r="I4" s="200"/>
    </row>
    <row r="5" spans="1:10" ht="6.75" customHeight="1" x14ac:dyDescent="0.3">
      <c r="A5" s="155"/>
      <c r="C5" s="155"/>
      <c r="D5" s="155"/>
      <c r="E5" s="155"/>
      <c r="F5" s="155"/>
      <c r="G5" s="155"/>
      <c r="H5" s="155"/>
      <c r="I5" s="155"/>
    </row>
    <row r="6" spans="1:10" ht="22.5" customHeight="1" x14ac:dyDescent="0.25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6" t="s">
        <v>51</v>
      </c>
      <c r="J6" s="62"/>
    </row>
    <row r="7" spans="1:10" ht="15.75" customHeight="1" x14ac:dyDescent="0.25">
      <c r="A7" s="153">
        <v>1</v>
      </c>
      <c r="B7" s="2" t="s">
        <v>16</v>
      </c>
      <c r="C7" s="153" t="s">
        <v>19</v>
      </c>
      <c r="D7" s="153">
        <v>30005</v>
      </c>
      <c r="E7" s="12" t="s">
        <v>18</v>
      </c>
      <c r="F7" s="153">
        <v>18537</v>
      </c>
      <c r="G7" s="153">
        <v>90000</v>
      </c>
      <c r="H7" s="153" t="s">
        <v>14</v>
      </c>
      <c r="I7" s="5" t="s">
        <v>127</v>
      </c>
      <c r="J7" s="63"/>
    </row>
    <row r="8" spans="1:10" ht="15.75" customHeight="1" x14ac:dyDescent="0.25">
      <c r="A8" s="153">
        <v>2</v>
      </c>
      <c r="B8" s="2" t="s">
        <v>27</v>
      </c>
      <c r="C8" s="153" t="s">
        <v>19</v>
      </c>
      <c r="D8" s="153">
        <v>31518</v>
      </c>
      <c r="E8" s="12" t="s">
        <v>28</v>
      </c>
      <c r="F8" s="153">
        <v>9901</v>
      </c>
      <c r="G8" s="153">
        <v>110000</v>
      </c>
      <c r="H8" s="153" t="s">
        <v>14</v>
      </c>
      <c r="I8" s="5" t="s">
        <v>128</v>
      </c>
      <c r="J8" s="64"/>
    </row>
    <row r="9" spans="1:10" ht="15.75" customHeight="1" x14ac:dyDescent="0.25">
      <c r="A9" s="153">
        <v>3</v>
      </c>
      <c r="B9" s="2" t="s">
        <v>29</v>
      </c>
      <c r="C9" s="153" t="s">
        <v>17</v>
      </c>
      <c r="D9" s="153">
        <v>50624</v>
      </c>
      <c r="E9" s="12" t="s">
        <v>154</v>
      </c>
      <c r="F9" s="153">
        <v>18698</v>
      </c>
      <c r="G9" s="153">
        <v>90000</v>
      </c>
      <c r="H9" s="153" t="s">
        <v>14</v>
      </c>
      <c r="I9" s="5" t="s">
        <v>57</v>
      </c>
      <c r="J9" s="64"/>
    </row>
    <row r="10" spans="1:10" ht="15.75" customHeight="1" x14ac:dyDescent="0.25">
      <c r="A10" s="153">
        <v>4</v>
      </c>
      <c r="B10" s="10" t="s">
        <v>59</v>
      </c>
      <c r="C10" s="15" t="s">
        <v>17</v>
      </c>
      <c r="D10" s="153">
        <v>65666</v>
      </c>
      <c r="E10" s="12" t="s">
        <v>28</v>
      </c>
      <c r="F10" s="85" t="s">
        <v>147</v>
      </c>
      <c r="G10" s="153">
        <v>70000</v>
      </c>
      <c r="H10" s="15" t="s">
        <v>50</v>
      </c>
      <c r="I10" s="5" t="s">
        <v>52</v>
      </c>
      <c r="J10" s="64"/>
    </row>
    <row r="11" spans="1:10" ht="13.5" customHeight="1" x14ac:dyDescent="0.25">
      <c r="A11" s="201" t="s">
        <v>139</v>
      </c>
      <c r="B11" s="202"/>
      <c r="C11" s="202"/>
      <c r="D11" s="202"/>
      <c r="E11" s="202"/>
      <c r="F11" s="202"/>
      <c r="G11" s="154">
        <f>SUM(G7:G10)</f>
        <v>360000</v>
      </c>
      <c r="H11" s="156"/>
    </row>
    <row r="12" spans="1:10" ht="15" customHeight="1" x14ac:dyDescent="0.25">
      <c r="A12" s="201" t="s">
        <v>42</v>
      </c>
      <c r="B12" s="202"/>
      <c r="C12" s="202"/>
      <c r="D12" s="202"/>
      <c r="E12" s="202"/>
      <c r="F12" s="203"/>
      <c r="G12" s="154">
        <f>G11*0.12</f>
        <v>43200</v>
      </c>
      <c r="H12" s="156"/>
      <c r="I12" s="4"/>
    </row>
    <row r="13" spans="1:10" ht="14.25" customHeight="1" x14ac:dyDescent="0.25">
      <c r="A13" s="201" t="s">
        <v>166</v>
      </c>
      <c r="B13" s="202"/>
      <c r="C13" s="202"/>
      <c r="D13" s="202"/>
      <c r="E13" s="202"/>
      <c r="F13" s="203"/>
      <c r="G13" s="154">
        <f>G11-G12</f>
        <v>316800</v>
      </c>
      <c r="H13" s="225"/>
      <c r="I13" s="226"/>
    </row>
    <row r="14" spans="1:10" ht="14.25" customHeight="1" x14ac:dyDescent="0.25">
      <c r="A14" s="196" t="s">
        <v>49</v>
      </c>
      <c r="B14" s="197"/>
      <c r="C14" s="197"/>
      <c r="D14" s="197"/>
      <c r="E14" s="197"/>
      <c r="F14" s="198"/>
      <c r="G14" s="153">
        <f>-G11*0.1</f>
        <v>-36000</v>
      </c>
      <c r="H14" s="156"/>
    </row>
    <row r="15" spans="1:10" ht="13.5" customHeight="1" x14ac:dyDescent="0.25">
      <c r="A15" s="224" t="s">
        <v>125</v>
      </c>
      <c r="B15" s="224"/>
      <c r="C15" s="224"/>
      <c r="D15" s="224"/>
      <c r="E15" s="224"/>
      <c r="F15" s="224"/>
      <c r="G15" s="154">
        <f>SUM(G13:G14)</f>
        <v>280800</v>
      </c>
      <c r="H15" s="156"/>
      <c r="I15" s="4"/>
    </row>
    <row r="16" spans="1:10" x14ac:dyDescent="0.25">
      <c r="A16" s="220" t="s">
        <v>54</v>
      </c>
      <c r="B16" s="220"/>
      <c r="C16" s="220"/>
      <c r="D16" s="220"/>
      <c r="E16" s="220"/>
      <c r="F16" s="220"/>
      <c r="G16" s="220"/>
      <c r="H16" s="220"/>
      <c r="I16" s="57"/>
    </row>
    <row r="17" spans="1:9" x14ac:dyDescent="0.25">
      <c r="A17" s="220" t="s">
        <v>55</v>
      </c>
      <c r="B17" s="220"/>
      <c r="C17" s="220"/>
      <c r="D17" s="220"/>
      <c r="E17" s="220"/>
      <c r="F17" s="220"/>
      <c r="G17" s="220"/>
      <c r="H17" s="220"/>
      <c r="I17" s="220"/>
    </row>
    <row r="18" spans="1:9" ht="17.25" customHeight="1" x14ac:dyDescent="0.25">
      <c r="A18" s="112" t="s">
        <v>61</v>
      </c>
      <c r="B18" s="112"/>
      <c r="C18" s="112"/>
      <c r="D18" s="58"/>
      <c r="E18" s="58"/>
      <c r="F18" s="58"/>
      <c r="G18" s="58"/>
      <c r="H18" s="58"/>
      <c r="I18" s="59"/>
    </row>
    <row r="19" spans="1:9" s="107" customFormat="1" ht="6.75" customHeight="1" x14ac:dyDescent="0.25"/>
    <row r="20" spans="1:9" s="107" customFormat="1" x14ac:dyDescent="0.25"/>
    <row r="21" spans="1:9" ht="23.25" customHeight="1" x14ac:dyDescent="0.25"/>
    <row r="38" spans="5:5" x14ac:dyDescent="0.25">
      <c r="E38" t="s">
        <v>150</v>
      </c>
    </row>
  </sheetData>
  <mergeCells count="10">
    <mergeCell ref="A14:F14"/>
    <mergeCell ref="A15:F15"/>
    <mergeCell ref="A16:H16"/>
    <mergeCell ref="A17:I17"/>
    <mergeCell ref="C3:D3"/>
    <mergeCell ref="C4:I4"/>
    <mergeCell ref="A11:F11"/>
    <mergeCell ref="A12:F12"/>
    <mergeCell ref="A13:F13"/>
    <mergeCell ref="H13:I1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A33" sqref="A33"/>
    </sheetView>
  </sheetViews>
  <sheetFormatPr baseColWidth="10" defaultRowHeight="15" x14ac:dyDescent="0.25"/>
  <cols>
    <col min="1" max="1" width="3.8554687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2" ht="15.75" x14ac:dyDescent="0.25">
      <c r="A1" s="1" t="s">
        <v>0</v>
      </c>
      <c r="E1" s="17" t="s">
        <v>33</v>
      </c>
      <c r="G1" t="s">
        <v>39</v>
      </c>
    </row>
    <row r="2" spans="1:12" ht="15.75" x14ac:dyDescent="0.25">
      <c r="A2" s="1" t="s">
        <v>1</v>
      </c>
      <c r="E2" s="17" t="s">
        <v>38</v>
      </c>
      <c r="G2" t="s">
        <v>40</v>
      </c>
    </row>
    <row r="3" spans="1:12" ht="15" customHeight="1" x14ac:dyDescent="0.25">
      <c r="A3" s="1" t="s">
        <v>2</v>
      </c>
      <c r="C3" s="199" t="s">
        <v>47</v>
      </c>
      <c r="D3" s="199"/>
      <c r="E3" t="s">
        <v>48</v>
      </c>
    </row>
    <row r="4" spans="1:12" ht="22.5" customHeight="1" x14ac:dyDescent="0.3">
      <c r="A4" s="30"/>
      <c r="C4" s="200" t="s">
        <v>74</v>
      </c>
      <c r="D4" s="200"/>
      <c r="E4" s="200"/>
      <c r="F4" s="200"/>
      <c r="G4" s="200"/>
      <c r="H4" s="200"/>
      <c r="I4" s="200"/>
    </row>
    <row r="5" spans="1:12" ht="22.5" customHeight="1" x14ac:dyDescent="0.3">
      <c r="A5" s="30"/>
      <c r="C5" s="30"/>
      <c r="D5" s="30"/>
      <c r="E5" s="30"/>
      <c r="F5" s="30"/>
      <c r="G5" s="30"/>
      <c r="H5" s="30"/>
      <c r="I5" s="30"/>
    </row>
    <row r="6" spans="1:12" ht="22.5" customHeight="1" x14ac:dyDescent="0.25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6" t="s">
        <v>51</v>
      </c>
      <c r="K6" s="4"/>
      <c r="L6" s="4"/>
    </row>
    <row r="7" spans="1:12" ht="15.75" customHeight="1" x14ac:dyDescent="0.25">
      <c r="A7" s="33">
        <v>1</v>
      </c>
      <c r="B7" s="2" t="s">
        <v>15</v>
      </c>
      <c r="C7" s="33" t="s">
        <v>19</v>
      </c>
      <c r="D7" s="33">
        <v>81863</v>
      </c>
      <c r="E7" s="12" t="s">
        <v>32</v>
      </c>
      <c r="F7" s="33" t="s">
        <v>46</v>
      </c>
      <c r="G7" s="33">
        <v>50000</v>
      </c>
      <c r="H7" s="33" t="s">
        <v>14</v>
      </c>
      <c r="I7" s="5" t="s">
        <v>76</v>
      </c>
      <c r="K7" s="4"/>
      <c r="L7" s="4"/>
    </row>
    <row r="8" spans="1:12" ht="15.75" customHeight="1" x14ac:dyDescent="0.25">
      <c r="A8" s="33">
        <v>2</v>
      </c>
      <c r="B8" s="2" t="s">
        <v>16</v>
      </c>
      <c r="C8" s="33" t="s">
        <v>17</v>
      </c>
      <c r="D8" s="33">
        <v>30005</v>
      </c>
      <c r="E8" s="12" t="s">
        <v>18</v>
      </c>
      <c r="F8" s="33">
        <v>18537</v>
      </c>
      <c r="G8" s="33">
        <v>90000</v>
      </c>
      <c r="H8" s="33" t="s">
        <v>14</v>
      </c>
      <c r="I8" s="5"/>
      <c r="K8" s="4"/>
      <c r="L8" s="4"/>
    </row>
    <row r="9" spans="1:12" ht="15.75" customHeight="1" x14ac:dyDescent="0.25">
      <c r="A9" s="33">
        <v>3</v>
      </c>
      <c r="B9" s="2" t="s">
        <v>20</v>
      </c>
      <c r="C9" s="33" t="s">
        <v>62</v>
      </c>
      <c r="D9" s="3" t="s">
        <v>35</v>
      </c>
      <c r="E9" s="12" t="s">
        <v>21</v>
      </c>
      <c r="F9" s="33" t="s">
        <v>46</v>
      </c>
      <c r="G9" s="33">
        <v>90000</v>
      </c>
      <c r="H9" s="33" t="s">
        <v>14</v>
      </c>
      <c r="I9" s="5" t="s">
        <v>82</v>
      </c>
      <c r="K9" s="4"/>
      <c r="L9" s="4"/>
    </row>
    <row r="10" spans="1:12" ht="15.75" customHeight="1" x14ac:dyDescent="0.25">
      <c r="A10" s="33">
        <v>4</v>
      </c>
      <c r="B10" s="2" t="s">
        <v>23</v>
      </c>
      <c r="C10" s="33" t="s">
        <v>63</v>
      </c>
      <c r="D10" s="33">
        <v>32378</v>
      </c>
      <c r="E10" s="12" t="s">
        <v>24</v>
      </c>
      <c r="F10" s="33">
        <v>18698</v>
      </c>
      <c r="G10" s="33">
        <v>90000</v>
      </c>
      <c r="H10" s="33" t="s">
        <v>14</v>
      </c>
      <c r="I10" s="5"/>
      <c r="K10" s="4"/>
      <c r="L10" s="4"/>
    </row>
    <row r="11" spans="1:12" ht="15.75" customHeight="1" x14ac:dyDescent="0.25">
      <c r="A11" s="33">
        <v>5</v>
      </c>
      <c r="B11" s="2" t="s">
        <v>27</v>
      </c>
      <c r="C11" s="33" t="s">
        <v>19</v>
      </c>
      <c r="D11" s="33">
        <v>31518</v>
      </c>
      <c r="E11" s="12" t="s">
        <v>28</v>
      </c>
      <c r="F11" s="33">
        <v>9901</v>
      </c>
      <c r="G11" s="33">
        <v>110000</v>
      </c>
      <c r="H11" s="33" t="s">
        <v>14</v>
      </c>
      <c r="I11" s="5"/>
      <c r="K11" s="4"/>
      <c r="L11" s="4"/>
    </row>
    <row r="12" spans="1:12" ht="15.75" customHeight="1" x14ac:dyDescent="0.25">
      <c r="A12" s="33"/>
      <c r="B12" s="2"/>
      <c r="C12" s="208"/>
      <c r="D12" s="209"/>
      <c r="E12" s="210"/>
      <c r="F12" s="33"/>
      <c r="G12" s="33"/>
      <c r="H12" s="33"/>
      <c r="I12" s="5"/>
      <c r="J12" s="25"/>
      <c r="K12" s="32"/>
      <c r="L12" s="32"/>
    </row>
    <row r="13" spans="1:12" ht="15.75" customHeight="1" x14ac:dyDescent="0.25">
      <c r="A13" s="33">
        <v>6</v>
      </c>
      <c r="B13" s="2" t="s">
        <v>29</v>
      </c>
      <c r="C13" s="33" t="s">
        <v>30</v>
      </c>
      <c r="D13" s="33">
        <v>50624</v>
      </c>
      <c r="E13" s="12" t="s">
        <v>13</v>
      </c>
      <c r="F13" s="33" t="s">
        <v>31</v>
      </c>
      <c r="G13" s="33">
        <v>90000</v>
      </c>
      <c r="H13" s="33" t="s">
        <v>14</v>
      </c>
      <c r="I13" s="5" t="s">
        <v>57</v>
      </c>
      <c r="J13" s="25"/>
      <c r="K13" s="32"/>
      <c r="L13" s="25"/>
    </row>
    <row r="14" spans="1:12" ht="15.75" customHeight="1" x14ac:dyDescent="0.25">
      <c r="A14" s="33">
        <v>7</v>
      </c>
      <c r="B14" s="2" t="s">
        <v>36</v>
      </c>
      <c r="C14" s="33" t="s">
        <v>30</v>
      </c>
      <c r="D14" s="33">
        <v>57333</v>
      </c>
      <c r="E14" s="12" t="s">
        <v>13</v>
      </c>
      <c r="F14" s="3" t="s">
        <v>37</v>
      </c>
      <c r="G14" s="33">
        <v>70000</v>
      </c>
      <c r="H14" s="33" t="s">
        <v>14</v>
      </c>
      <c r="I14" s="5"/>
      <c r="J14" s="4"/>
      <c r="K14" s="4"/>
      <c r="L14" s="25"/>
    </row>
    <row r="15" spans="1:12" ht="15.75" customHeight="1" x14ac:dyDescent="0.25">
      <c r="A15" s="33">
        <v>8</v>
      </c>
      <c r="B15" s="2" t="s">
        <v>25</v>
      </c>
      <c r="C15" s="33" t="s">
        <v>12</v>
      </c>
      <c r="D15" s="33">
        <v>50173</v>
      </c>
      <c r="E15" s="12" t="s">
        <v>13</v>
      </c>
      <c r="F15" s="33" t="s">
        <v>26</v>
      </c>
      <c r="G15" s="33">
        <v>90000</v>
      </c>
      <c r="H15" s="33" t="s">
        <v>14</v>
      </c>
      <c r="I15" s="5"/>
      <c r="J15" s="4"/>
      <c r="K15" s="4"/>
      <c r="L15" s="25"/>
    </row>
    <row r="16" spans="1:12" ht="15.75" customHeight="1" x14ac:dyDescent="0.25">
      <c r="A16" s="33">
        <v>9</v>
      </c>
      <c r="B16" s="10" t="s">
        <v>59</v>
      </c>
      <c r="C16" s="15" t="s">
        <v>17</v>
      </c>
      <c r="D16" s="33">
        <v>65666</v>
      </c>
      <c r="E16" s="12" t="s">
        <v>28</v>
      </c>
      <c r="F16" s="18">
        <v>201502121</v>
      </c>
      <c r="G16" s="33">
        <v>70000</v>
      </c>
      <c r="H16" s="15" t="s">
        <v>50</v>
      </c>
      <c r="I16" s="5" t="s">
        <v>52</v>
      </c>
      <c r="J16" s="4"/>
      <c r="K16" s="4"/>
      <c r="L16" s="25"/>
    </row>
    <row r="17" spans="1:12" ht="15.75" customHeight="1" x14ac:dyDescent="0.25">
      <c r="A17" s="33"/>
      <c r="B17" s="2" t="s">
        <v>60</v>
      </c>
      <c r="C17" s="33" t="s">
        <v>17</v>
      </c>
      <c r="D17" s="33">
        <v>65248</v>
      </c>
      <c r="E17" s="12" t="s">
        <v>28</v>
      </c>
      <c r="F17" s="3"/>
      <c r="G17" s="33"/>
      <c r="H17" s="14" t="s">
        <v>50</v>
      </c>
      <c r="I17" s="5" t="s">
        <v>53</v>
      </c>
      <c r="J17" s="4"/>
      <c r="K17" s="4"/>
      <c r="L17" s="25"/>
    </row>
    <row r="18" spans="1:12" ht="15.75" customHeight="1" x14ac:dyDescent="0.25">
      <c r="A18" s="33">
        <v>10</v>
      </c>
      <c r="B18" s="2" t="s">
        <v>22</v>
      </c>
      <c r="C18" s="33" t="s">
        <v>12</v>
      </c>
      <c r="D18" s="33">
        <v>50437</v>
      </c>
      <c r="E18" s="12" t="s">
        <v>13</v>
      </c>
      <c r="F18" s="3" t="s">
        <v>46</v>
      </c>
      <c r="G18" s="33">
        <v>90000</v>
      </c>
      <c r="H18" s="33" t="s">
        <v>14</v>
      </c>
      <c r="I18" s="5" t="s">
        <v>56</v>
      </c>
      <c r="J18" s="4"/>
      <c r="K18" s="4"/>
      <c r="L18" s="4"/>
    </row>
    <row r="19" spans="1:12" ht="15.75" customHeight="1" x14ac:dyDescent="0.25">
      <c r="A19" s="33">
        <v>11</v>
      </c>
      <c r="B19" s="8" t="s">
        <v>41</v>
      </c>
      <c r="C19" s="7" t="s">
        <v>17</v>
      </c>
      <c r="D19" s="9" t="s">
        <v>34</v>
      </c>
      <c r="E19" s="13" t="s">
        <v>44</v>
      </c>
      <c r="F19" s="7" t="s">
        <v>46</v>
      </c>
      <c r="G19" s="7">
        <v>90000</v>
      </c>
      <c r="H19" s="7" t="s">
        <v>14</v>
      </c>
      <c r="I19" s="5" t="s">
        <v>58</v>
      </c>
      <c r="J19" s="4"/>
      <c r="K19" s="4"/>
      <c r="L19" s="25"/>
    </row>
    <row r="20" spans="1:12" ht="17.25" customHeight="1" x14ac:dyDescent="0.25">
      <c r="A20" s="201" t="s">
        <v>43</v>
      </c>
      <c r="B20" s="202"/>
      <c r="C20" s="202"/>
      <c r="D20" s="202"/>
      <c r="E20" s="202"/>
      <c r="F20" s="202"/>
      <c r="G20" s="34">
        <f>SUM(G7:G19)</f>
        <v>930000</v>
      </c>
      <c r="H20" s="35">
        <f>G20*0.12</f>
        <v>111600</v>
      </c>
      <c r="I20" s="35" t="s">
        <v>71</v>
      </c>
    </row>
    <row r="21" spans="1:12" ht="17.25" customHeight="1" x14ac:dyDescent="0.25">
      <c r="A21" s="201" t="s">
        <v>42</v>
      </c>
      <c r="B21" s="202"/>
      <c r="C21" s="202"/>
      <c r="D21" s="202"/>
      <c r="E21" s="202"/>
      <c r="F21" s="203"/>
      <c r="G21" s="34">
        <f>(G20-G7-G9-G12-G18-G19)*0.12</f>
        <v>73200</v>
      </c>
      <c r="H21" s="35">
        <f>H20-G21</f>
        <v>38400</v>
      </c>
      <c r="I21" s="36" t="s">
        <v>72</v>
      </c>
    </row>
    <row r="22" spans="1:12" ht="17.25" customHeight="1" x14ac:dyDescent="0.25">
      <c r="A22" s="201" t="s">
        <v>45</v>
      </c>
      <c r="B22" s="202"/>
      <c r="C22" s="202"/>
      <c r="D22" s="202"/>
      <c r="E22" s="202"/>
      <c r="F22" s="203"/>
      <c r="G22" s="34">
        <f>G20-G21</f>
        <v>856800</v>
      </c>
      <c r="H22" s="32"/>
    </row>
    <row r="23" spans="1:12" ht="14.25" customHeight="1" x14ac:dyDescent="0.25">
      <c r="A23" s="196" t="s">
        <v>49</v>
      </c>
      <c r="B23" s="197"/>
      <c r="C23" s="197"/>
      <c r="D23" s="197"/>
      <c r="E23" s="197"/>
      <c r="F23" s="198"/>
      <c r="G23" s="33">
        <f>-G20*0.1</f>
        <v>-93000</v>
      </c>
      <c r="H23" s="32"/>
    </row>
    <row r="24" spans="1:12" ht="14.25" customHeight="1" x14ac:dyDescent="0.25">
      <c r="A24" s="208" t="s">
        <v>88</v>
      </c>
      <c r="B24" s="209"/>
      <c r="C24" s="209"/>
      <c r="D24" s="209"/>
      <c r="E24" s="209"/>
      <c r="F24" s="210"/>
      <c r="G24" s="33">
        <v>-70000</v>
      </c>
      <c r="H24" s="32"/>
    </row>
    <row r="25" spans="1:12" ht="14.25" customHeight="1" x14ac:dyDescent="0.25">
      <c r="A25" s="205" t="s">
        <v>91</v>
      </c>
      <c r="B25" s="205"/>
      <c r="C25" s="205"/>
      <c r="D25" s="205"/>
      <c r="E25" s="205"/>
      <c r="F25" s="205"/>
      <c r="G25" s="34">
        <f>SUM(G22:G24)</f>
        <v>693800</v>
      </c>
      <c r="H25" s="32"/>
    </row>
    <row r="26" spans="1:12" ht="15.75" x14ac:dyDescent="0.25">
      <c r="A26" s="206" t="s">
        <v>54</v>
      </c>
      <c r="B26" s="206"/>
      <c r="C26" s="206"/>
      <c r="D26" s="206"/>
      <c r="E26" s="206"/>
      <c r="F26" s="206"/>
      <c r="G26" s="206"/>
      <c r="H26" s="206"/>
    </row>
    <row r="27" spans="1:12" x14ac:dyDescent="0.25">
      <c r="A27" s="207" t="s">
        <v>55</v>
      </c>
      <c r="B27" s="207"/>
      <c r="C27" s="207"/>
      <c r="D27" s="207"/>
      <c r="E27" s="207"/>
      <c r="F27" s="207"/>
      <c r="G27" s="207"/>
      <c r="H27" s="207"/>
      <c r="I27" s="207"/>
    </row>
    <row r="28" spans="1:12" x14ac:dyDescent="0.25">
      <c r="A28" s="207" t="s">
        <v>61</v>
      </c>
      <c r="B28" s="207"/>
      <c r="C28" s="207"/>
      <c r="I28" s="19"/>
    </row>
    <row r="29" spans="1:12" ht="8.25" customHeight="1" x14ac:dyDescent="0.25"/>
    <row r="30" spans="1:12" ht="15.75" x14ac:dyDescent="0.25">
      <c r="A30" s="213" t="s">
        <v>85</v>
      </c>
      <c r="B30" s="213"/>
      <c r="C30" s="213"/>
      <c r="D30" s="213"/>
      <c r="E30" s="213"/>
      <c r="F30" s="213"/>
      <c r="G30" s="213"/>
      <c r="H30" s="213"/>
      <c r="I30" s="213"/>
    </row>
    <row r="31" spans="1:12" x14ac:dyDescent="0.25">
      <c r="A31" s="214" t="s">
        <v>86</v>
      </c>
      <c r="B31" s="214"/>
      <c r="C31" s="214"/>
      <c r="D31" s="214"/>
      <c r="E31" s="214"/>
      <c r="F31" s="214"/>
      <c r="G31" s="214"/>
      <c r="H31" s="214"/>
      <c r="I31" s="214"/>
    </row>
    <row r="32" spans="1:12" x14ac:dyDescent="0.25">
      <c r="A32" s="215" t="s">
        <v>87</v>
      </c>
      <c r="B32" s="215"/>
      <c r="C32" s="215"/>
      <c r="D32" s="215"/>
      <c r="E32" s="215"/>
      <c r="F32" s="215"/>
      <c r="G32" s="215"/>
      <c r="H32" s="215"/>
      <c r="I32" s="215"/>
    </row>
    <row r="33" spans="1:9" ht="9" customHeight="1" x14ac:dyDescent="0.25"/>
    <row r="34" spans="1:9" x14ac:dyDescent="0.25">
      <c r="A34" s="207" t="s">
        <v>92</v>
      </c>
      <c r="B34" s="207"/>
      <c r="C34" s="207"/>
      <c r="D34" s="207"/>
      <c r="E34" s="207"/>
      <c r="F34" s="207"/>
      <c r="G34" s="207"/>
      <c r="H34" s="207"/>
      <c r="I34" s="207"/>
    </row>
    <row r="35" spans="1:9" x14ac:dyDescent="0.25">
      <c r="A35" s="207" t="s">
        <v>93</v>
      </c>
      <c r="B35" s="207"/>
      <c r="C35" s="207"/>
      <c r="D35" s="207"/>
      <c r="E35" s="207"/>
      <c r="F35" s="207"/>
      <c r="G35" s="207"/>
      <c r="H35" s="207"/>
      <c r="I35" s="207"/>
    </row>
  </sheetData>
  <mergeCells count="17">
    <mergeCell ref="A27:I27"/>
    <mergeCell ref="C3:D3"/>
    <mergeCell ref="C4:I4"/>
    <mergeCell ref="A20:F20"/>
    <mergeCell ref="A21:F21"/>
    <mergeCell ref="A22:F22"/>
    <mergeCell ref="A23:F23"/>
    <mergeCell ref="C12:E12"/>
    <mergeCell ref="A24:F24"/>
    <mergeCell ref="A25:F25"/>
    <mergeCell ref="A26:H26"/>
    <mergeCell ref="A34:I34"/>
    <mergeCell ref="A35:I35"/>
    <mergeCell ref="A28:C28"/>
    <mergeCell ref="A30:I30"/>
    <mergeCell ref="A31:I31"/>
    <mergeCell ref="A32:I3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A12" sqref="A12:F15"/>
    </sheetView>
  </sheetViews>
  <sheetFormatPr baseColWidth="10" defaultRowHeight="15" x14ac:dyDescent="0.25"/>
  <cols>
    <col min="1" max="1" width="3.14062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0" ht="15.75" x14ac:dyDescent="0.25">
      <c r="A1" s="1" t="s">
        <v>0</v>
      </c>
      <c r="E1" s="17" t="s">
        <v>33</v>
      </c>
      <c r="G1" t="s">
        <v>39</v>
      </c>
    </row>
    <row r="2" spans="1:10" ht="15.75" x14ac:dyDescent="0.25">
      <c r="A2" s="1" t="s">
        <v>1</v>
      </c>
      <c r="E2" s="17" t="s">
        <v>38</v>
      </c>
      <c r="G2" t="s">
        <v>40</v>
      </c>
    </row>
    <row r="3" spans="1:10" ht="15" customHeight="1" x14ac:dyDescent="0.25">
      <c r="A3" s="1" t="s">
        <v>2</v>
      </c>
      <c r="C3" s="199" t="s">
        <v>47</v>
      </c>
      <c r="D3" s="199"/>
      <c r="E3" t="s">
        <v>48</v>
      </c>
    </row>
    <row r="4" spans="1:10" ht="26.25" customHeight="1" x14ac:dyDescent="0.3">
      <c r="A4" s="155"/>
      <c r="C4" s="200" t="s">
        <v>180</v>
      </c>
      <c r="D4" s="200"/>
      <c r="E4" s="200"/>
      <c r="F4" s="200"/>
      <c r="G4" s="200"/>
      <c r="H4" s="200"/>
      <c r="I4" s="200"/>
    </row>
    <row r="5" spans="1:10" ht="6.75" customHeight="1" x14ac:dyDescent="0.3">
      <c r="A5" s="155"/>
      <c r="C5" s="155"/>
      <c r="D5" s="155"/>
      <c r="E5" s="155"/>
      <c r="F5" s="155"/>
      <c r="G5" s="155"/>
      <c r="H5" s="155"/>
      <c r="I5" s="155"/>
    </row>
    <row r="6" spans="1:10" ht="22.5" customHeight="1" x14ac:dyDescent="0.25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6" t="s">
        <v>51</v>
      </c>
      <c r="J6" s="62"/>
    </row>
    <row r="7" spans="1:10" ht="15.75" customHeight="1" x14ac:dyDescent="0.25">
      <c r="A7" s="153">
        <v>1</v>
      </c>
      <c r="B7" s="2" t="s">
        <v>16</v>
      </c>
      <c r="C7" s="153" t="s">
        <v>19</v>
      </c>
      <c r="D7" s="153">
        <v>30005</v>
      </c>
      <c r="E7" s="12" t="s">
        <v>18</v>
      </c>
      <c r="F7" s="153">
        <v>18537</v>
      </c>
      <c r="G7" s="153">
        <v>90000</v>
      </c>
      <c r="H7" s="153" t="s">
        <v>14</v>
      </c>
      <c r="I7" s="5" t="s">
        <v>127</v>
      </c>
      <c r="J7" s="63"/>
    </row>
    <row r="8" spans="1:10" ht="15.75" customHeight="1" x14ac:dyDescent="0.25">
      <c r="A8" s="153">
        <v>2</v>
      </c>
      <c r="B8" s="2" t="s">
        <v>27</v>
      </c>
      <c r="C8" s="153" t="s">
        <v>19</v>
      </c>
      <c r="D8" s="153">
        <v>31518</v>
      </c>
      <c r="E8" s="12" t="s">
        <v>28</v>
      </c>
      <c r="F8" s="153">
        <v>9901</v>
      </c>
      <c r="G8" s="153">
        <v>110000</v>
      </c>
      <c r="H8" s="153" t="s">
        <v>14</v>
      </c>
      <c r="I8" s="5" t="s">
        <v>128</v>
      </c>
      <c r="J8" s="64"/>
    </row>
    <row r="9" spans="1:10" ht="15.75" customHeight="1" x14ac:dyDescent="0.25">
      <c r="A9" s="153">
        <v>3</v>
      </c>
      <c r="B9" s="2" t="s">
        <v>29</v>
      </c>
      <c r="C9" s="153" t="s">
        <v>17</v>
      </c>
      <c r="D9" s="153">
        <v>50624</v>
      </c>
      <c r="E9" s="12" t="s">
        <v>154</v>
      </c>
      <c r="F9" s="153">
        <v>18698</v>
      </c>
      <c r="G9" s="153"/>
      <c r="H9" s="153" t="s">
        <v>14</v>
      </c>
      <c r="I9" s="5" t="s">
        <v>57</v>
      </c>
      <c r="J9" s="64"/>
    </row>
    <row r="10" spans="1:10" ht="15.75" customHeight="1" x14ac:dyDescent="0.25">
      <c r="A10" s="153">
        <v>4</v>
      </c>
      <c r="B10" s="10" t="s">
        <v>59</v>
      </c>
      <c r="C10" s="15" t="s">
        <v>17</v>
      </c>
      <c r="D10" s="153">
        <v>65666</v>
      </c>
      <c r="E10" s="12" t="s">
        <v>28</v>
      </c>
      <c r="F10" s="85" t="s">
        <v>147</v>
      </c>
      <c r="G10" s="153">
        <v>70000</v>
      </c>
      <c r="H10" s="15" t="s">
        <v>50</v>
      </c>
      <c r="I10" s="5" t="s">
        <v>52</v>
      </c>
      <c r="J10" s="64"/>
    </row>
    <row r="11" spans="1:10" ht="13.5" customHeight="1" x14ac:dyDescent="0.25">
      <c r="A11" s="201" t="s">
        <v>139</v>
      </c>
      <c r="B11" s="202"/>
      <c r="C11" s="202"/>
      <c r="D11" s="202"/>
      <c r="E11" s="202"/>
      <c r="F11" s="202"/>
      <c r="G11" s="154">
        <f>SUM(G7:G10)</f>
        <v>270000</v>
      </c>
      <c r="H11" s="156"/>
    </row>
    <row r="12" spans="1:10" ht="15" customHeight="1" x14ac:dyDescent="0.25">
      <c r="A12" s="201" t="s">
        <v>42</v>
      </c>
      <c r="B12" s="202"/>
      <c r="C12" s="202"/>
      <c r="D12" s="202"/>
      <c r="E12" s="202"/>
      <c r="F12" s="203"/>
      <c r="G12" s="154">
        <f>G11*0.12</f>
        <v>32400</v>
      </c>
      <c r="H12" s="156"/>
      <c r="I12" s="4"/>
    </row>
    <row r="13" spans="1:10" ht="14.25" customHeight="1" x14ac:dyDescent="0.25">
      <c r="A13" s="201" t="s">
        <v>166</v>
      </c>
      <c r="B13" s="202"/>
      <c r="C13" s="202"/>
      <c r="D13" s="202"/>
      <c r="E13" s="202"/>
      <c r="F13" s="203"/>
      <c r="G13" s="154">
        <f>G11-G12</f>
        <v>237600</v>
      </c>
      <c r="H13" s="225"/>
      <c r="I13" s="226"/>
    </row>
    <row r="14" spans="1:10" ht="14.25" customHeight="1" x14ac:dyDescent="0.25">
      <c r="A14" s="196" t="s">
        <v>49</v>
      </c>
      <c r="B14" s="197"/>
      <c r="C14" s="197"/>
      <c r="D14" s="197"/>
      <c r="E14" s="197"/>
      <c r="F14" s="198"/>
      <c r="G14" s="153">
        <f>-G11*0.1</f>
        <v>-27000</v>
      </c>
      <c r="H14" s="156"/>
    </row>
    <row r="15" spans="1:10" ht="13.5" customHeight="1" x14ac:dyDescent="0.25">
      <c r="A15" s="201" t="s">
        <v>125</v>
      </c>
      <c r="B15" s="202"/>
      <c r="C15" s="202"/>
      <c r="D15" s="202"/>
      <c r="E15" s="202"/>
      <c r="F15" s="203"/>
      <c r="G15" s="154">
        <f>SUM(G13:G14)</f>
        <v>210600</v>
      </c>
      <c r="H15" s="156"/>
      <c r="I15" s="4"/>
    </row>
    <row r="16" spans="1:10" x14ac:dyDescent="0.25">
      <c r="A16" s="220" t="s">
        <v>54</v>
      </c>
      <c r="B16" s="220"/>
      <c r="C16" s="220"/>
      <c r="D16" s="220"/>
      <c r="E16" s="220"/>
      <c r="F16" s="220"/>
      <c r="G16" s="220"/>
      <c r="H16" s="220"/>
      <c r="I16" s="57"/>
    </row>
    <row r="17" spans="1:9" x14ac:dyDescent="0.25">
      <c r="A17" s="220" t="s">
        <v>55</v>
      </c>
      <c r="B17" s="220"/>
      <c r="C17" s="220"/>
      <c r="D17" s="220"/>
      <c r="E17" s="220"/>
      <c r="F17" s="220"/>
      <c r="G17" s="220"/>
      <c r="H17" s="220"/>
      <c r="I17" s="220"/>
    </row>
    <row r="18" spans="1:9" ht="17.25" customHeight="1" x14ac:dyDescent="0.25">
      <c r="A18" s="112" t="s">
        <v>61</v>
      </c>
      <c r="B18" s="112"/>
      <c r="C18" s="112"/>
      <c r="D18" s="58"/>
      <c r="E18" s="58"/>
      <c r="F18" s="58"/>
      <c r="G18" s="58"/>
      <c r="H18" s="58"/>
      <c r="I18" s="59"/>
    </row>
    <row r="19" spans="1:9" s="107" customFormat="1" ht="6.75" customHeight="1" x14ac:dyDescent="0.25"/>
    <row r="20" spans="1:9" s="107" customFormat="1" x14ac:dyDescent="0.25"/>
    <row r="21" spans="1:9" ht="23.25" customHeight="1" x14ac:dyDescent="0.25"/>
    <row r="38" spans="5:5" x14ac:dyDescent="0.25">
      <c r="E38" t="s">
        <v>150</v>
      </c>
    </row>
  </sheetData>
  <mergeCells count="10">
    <mergeCell ref="A14:F14"/>
    <mergeCell ref="A15:F15"/>
    <mergeCell ref="A16:H16"/>
    <mergeCell ref="A17:I17"/>
    <mergeCell ref="C3:D3"/>
    <mergeCell ref="C4:I4"/>
    <mergeCell ref="A11:F11"/>
    <mergeCell ref="A12:F12"/>
    <mergeCell ref="A13:F13"/>
    <mergeCell ref="H13:I1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A13" sqref="A13:F13"/>
    </sheetView>
  </sheetViews>
  <sheetFormatPr baseColWidth="10" defaultRowHeight="15" x14ac:dyDescent="0.25"/>
  <cols>
    <col min="1" max="1" width="3.14062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0" ht="15.75" x14ac:dyDescent="0.25">
      <c r="A1" s="1" t="s">
        <v>0</v>
      </c>
      <c r="E1" s="17" t="s">
        <v>33</v>
      </c>
      <c r="G1" t="s">
        <v>39</v>
      </c>
    </row>
    <row r="2" spans="1:10" ht="15.75" x14ac:dyDescent="0.25">
      <c r="A2" s="1" t="s">
        <v>1</v>
      </c>
      <c r="E2" s="17" t="s">
        <v>38</v>
      </c>
      <c r="G2" t="s">
        <v>40</v>
      </c>
    </row>
    <row r="3" spans="1:10" ht="15" customHeight="1" x14ac:dyDescent="0.25">
      <c r="A3" s="1" t="s">
        <v>2</v>
      </c>
      <c r="C3" s="199" t="s">
        <v>47</v>
      </c>
      <c r="D3" s="199"/>
      <c r="E3" t="s">
        <v>48</v>
      </c>
    </row>
    <row r="4" spans="1:10" ht="26.25" customHeight="1" x14ac:dyDescent="0.3">
      <c r="A4" s="155"/>
      <c r="C4" s="200" t="s">
        <v>178</v>
      </c>
      <c r="D4" s="200"/>
      <c r="E4" s="200"/>
      <c r="F4" s="200"/>
      <c r="G4" s="200"/>
      <c r="H4" s="200"/>
      <c r="I4" s="200"/>
    </row>
    <row r="5" spans="1:10" ht="6.75" customHeight="1" x14ac:dyDescent="0.3">
      <c r="A5" s="155"/>
      <c r="C5" s="155"/>
      <c r="D5" s="155"/>
      <c r="E5" s="155"/>
      <c r="F5" s="155"/>
      <c r="G5" s="155"/>
      <c r="H5" s="155"/>
      <c r="I5" s="155"/>
    </row>
    <row r="6" spans="1:10" ht="22.5" customHeight="1" x14ac:dyDescent="0.25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6" t="s">
        <v>51</v>
      </c>
      <c r="J6" s="62"/>
    </row>
    <row r="7" spans="1:10" ht="15.75" customHeight="1" x14ac:dyDescent="0.25">
      <c r="A7" s="153">
        <v>1</v>
      </c>
      <c r="B7" s="2" t="s">
        <v>27</v>
      </c>
      <c r="C7" s="153" t="s">
        <v>19</v>
      </c>
      <c r="D7" s="153">
        <v>31518</v>
      </c>
      <c r="E7" s="12" t="s">
        <v>28</v>
      </c>
      <c r="F7" s="153">
        <v>9901</v>
      </c>
      <c r="G7" s="153">
        <v>110000</v>
      </c>
      <c r="H7" s="153" t="s">
        <v>14</v>
      </c>
      <c r="I7" s="5" t="s">
        <v>128</v>
      </c>
      <c r="J7" s="64"/>
    </row>
    <row r="8" spans="1:10" ht="15.75" customHeight="1" x14ac:dyDescent="0.25">
      <c r="A8" s="153">
        <v>2</v>
      </c>
      <c r="B8" s="2" t="s">
        <v>29</v>
      </c>
      <c r="C8" s="153" t="s">
        <v>17</v>
      </c>
      <c r="D8" s="153">
        <v>50624</v>
      </c>
      <c r="E8" s="12" t="s">
        <v>154</v>
      </c>
      <c r="F8" s="153">
        <v>18698</v>
      </c>
      <c r="G8" s="153">
        <v>180000</v>
      </c>
      <c r="H8" s="153" t="s">
        <v>14</v>
      </c>
      <c r="I8" s="5" t="s">
        <v>57</v>
      </c>
      <c r="J8" s="64"/>
    </row>
    <row r="9" spans="1:10" ht="15.75" customHeight="1" x14ac:dyDescent="0.25">
      <c r="A9" s="153">
        <v>3</v>
      </c>
      <c r="B9" s="10" t="s">
        <v>59</v>
      </c>
      <c r="C9" s="15" t="s">
        <v>17</v>
      </c>
      <c r="D9" s="153">
        <v>65666</v>
      </c>
      <c r="E9" s="12" t="s">
        <v>28</v>
      </c>
      <c r="F9" s="85" t="s">
        <v>147</v>
      </c>
      <c r="G9" s="153">
        <v>70000</v>
      </c>
      <c r="H9" s="15" t="s">
        <v>50</v>
      </c>
      <c r="I9" s="5" t="s">
        <v>52</v>
      </c>
      <c r="J9" s="64"/>
    </row>
    <row r="10" spans="1:10" ht="13.5" customHeight="1" x14ac:dyDescent="0.25">
      <c r="A10" s="201" t="s">
        <v>139</v>
      </c>
      <c r="B10" s="202"/>
      <c r="C10" s="202"/>
      <c r="D10" s="202"/>
      <c r="E10" s="202"/>
      <c r="F10" s="202"/>
      <c r="G10" s="154">
        <f>SUM(G7:G9)</f>
        <v>360000</v>
      </c>
      <c r="H10" s="156"/>
    </row>
    <row r="11" spans="1:10" ht="15" customHeight="1" x14ac:dyDescent="0.25">
      <c r="A11" s="201" t="s">
        <v>42</v>
      </c>
      <c r="B11" s="202"/>
      <c r="C11" s="202"/>
      <c r="D11" s="202"/>
      <c r="E11" s="202"/>
      <c r="F11" s="203"/>
      <c r="G11" s="154">
        <f>G10*0.12</f>
        <v>43200</v>
      </c>
      <c r="H11" s="156"/>
      <c r="I11" s="4"/>
    </row>
    <row r="12" spans="1:10" ht="14.25" customHeight="1" x14ac:dyDescent="0.25">
      <c r="A12" s="201" t="s">
        <v>183</v>
      </c>
      <c r="B12" s="202"/>
      <c r="C12" s="202"/>
      <c r="D12" s="202"/>
      <c r="E12" s="202"/>
      <c r="F12" s="203"/>
      <c r="G12" s="154">
        <f>G10-G11</f>
        <v>316800</v>
      </c>
      <c r="H12" s="225"/>
      <c r="I12" s="226"/>
    </row>
    <row r="13" spans="1:10" ht="14.25" customHeight="1" x14ac:dyDescent="0.25">
      <c r="A13" s="196" t="s">
        <v>49</v>
      </c>
      <c r="B13" s="197"/>
      <c r="C13" s="197"/>
      <c r="D13" s="197"/>
      <c r="E13" s="197"/>
      <c r="F13" s="198"/>
      <c r="G13" s="153">
        <f>-G10*0.1</f>
        <v>-36000</v>
      </c>
      <c r="H13" s="156"/>
    </row>
    <row r="14" spans="1:10" ht="13.5" customHeight="1" x14ac:dyDescent="0.25">
      <c r="A14" s="224" t="s">
        <v>125</v>
      </c>
      <c r="B14" s="224"/>
      <c r="C14" s="224"/>
      <c r="D14" s="224"/>
      <c r="E14" s="224"/>
      <c r="F14" s="224"/>
      <c r="G14" s="154">
        <f>SUM(G12:G13)</f>
        <v>280800</v>
      </c>
      <c r="H14" s="156"/>
      <c r="I14" s="4"/>
    </row>
    <row r="15" spans="1:10" x14ac:dyDescent="0.25">
      <c r="A15" s="220" t="s">
        <v>54</v>
      </c>
      <c r="B15" s="220"/>
      <c r="C15" s="220"/>
      <c r="D15" s="220"/>
      <c r="E15" s="220"/>
      <c r="F15" s="220"/>
      <c r="G15" s="220"/>
      <c r="H15" s="220"/>
      <c r="I15" s="57"/>
    </row>
    <row r="16" spans="1:10" x14ac:dyDescent="0.25">
      <c r="A16" s="220" t="s">
        <v>55</v>
      </c>
      <c r="B16" s="220"/>
      <c r="C16" s="220"/>
      <c r="D16" s="220"/>
      <c r="E16" s="220"/>
      <c r="F16" s="220"/>
      <c r="G16" s="220"/>
      <c r="H16" s="220"/>
      <c r="I16" s="220"/>
    </row>
    <row r="17" spans="1:9" ht="17.25" customHeight="1" x14ac:dyDescent="0.25">
      <c r="A17" s="112" t="s">
        <v>61</v>
      </c>
      <c r="B17" s="112"/>
      <c r="C17" s="112"/>
      <c r="D17" s="58"/>
      <c r="E17" s="58"/>
      <c r="F17" s="58"/>
      <c r="G17" s="58"/>
      <c r="H17" s="58"/>
      <c r="I17" s="59"/>
    </row>
    <row r="18" spans="1:9" s="107" customFormat="1" ht="6.75" customHeight="1" x14ac:dyDescent="0.25"/>
    <row r="19" spans="1:9" s="107" customFormat="1" ht="15.75" x14ac:dyDescent="0.25">
      <c r="A19" s="165">
        <v>1</v>
      </c>
      <c r="B19" s="2" t="s">
        <v>16</v>
      </c>
      <c r="C19" s="165" t="s">
        <v>19</v>
      </c>
      <c r="D19" s="165">
        <v>30005</v>
      </c>
      <c r="E19" s="12" t="s">
        <v>18</v>
      </c>
      <c r="F19" s="165">
        <v>18537</v>
      </c>
      <c r="G19" s="165">
        <v>90000</v>
      </c>
      <c r="H19" s="165" t="s">
        <v>14</v>
      </c>
      <c r="I19" s="5" t="s">
        <v>127</v>
      </c>
    </row>
    <row r="20" spans="1:9" s="107" customFormat="1" ht="15.75" x14ac:dyDescent="0.25">
      <c r="A20" s="229" t="s">
        <v>181</v>
      </c>
      <c r="B20" s="229"/>
      <c r="C20" s="229"/>
      <c r="D20" s="229"/>
      <c r="E20" s="229"/>
      <c r="F20" s="229"/>
      <c r="G20" s="229"/>
      <c r="H20" s="229"/>
      <c r="I20" s="229"/>
    </row>
    <row r="21" spans="1:9" ht="17.25" customHeight="1" x14ac:dyDescent="0.25">
      <c r="A21" s="228" t="s">
        <v>179</v>
      </c>
      <c r="B21" s="228"/>
      <c r="C21" s="228"/>
      <c r="D21" s="228"/>
      <c r="E21" s="228"/>
      <c r="F21" s="228"/>
      <c r="G21" s="228"/>
      <c r="H21" s="228"/>
      <c r="I21" s="228"/>
    </row>
    <row r="23" spans="1:9" ht="15.75" x14ac:dyDescent="0.25">
      <c r="A23" s="165">
        <v>2</v>
      </c>
      <c r="B23" s="2" t="s">
        <v>29</v>
      </c>
      <c r="C23" s="165" t="s">
        <v>17</v>
      </c>
      <c r="D23" s="165">
        <v>50624</v>
      </c>
      <c r="E23" s="208" t="s">
        <v>182</v>
      </c>
      <c r="F23" s="209"/>
      <c r="G23" s="209"/>
      <c r="H23" s="209"/>
      <c r="I23" s="210"/>
    </row>
    <row r="38" spans="5:5" x14ac:dyDescent="0.25">
      <c r="E38" t="s">
        <v>150</v>
      </c>
    </row>
  </sheetData>
  <mergeCells count="13">
    <mergeCell ref="E23:I23"/>
    <mergeCell ref="A13:F13"/>
    <mergeCell ref="A14:F14"/>
    <mergeCell ref="A15:H15"/>
    <mergeCell ref="A16:I16"/>
    <mergeCell ref="A21:I21"/>
    <mergeCell ref="A20:I20"/>
    <mergeCell ref="C3:D3"/>
    <mergeCell ref="C4:I4"/>
    <mergeCell ref="A10:F10"/>
    <mergeCell ref="A11:F11"/>
    <mergeCell ref="A12:F12"/>
    <mergeCell ref="H12:I1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F30" sqref="F30"/>
    </sheetView>
  </sheetViews>
  <sheetFormatPr baseColWidth="10" defaultRowHeight="15" x14ac:dyDescent="0.25"/>
  <cols>
    <col min="1" max="1" width="3.14062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0" ht="15.75" x14ac:dyDescent="0.25">
      <c r="A1" s="1" t="s">
        <v>0</v>
      </c>
      <c r="E1" s="17" t="s">
        <v>33</v>
      </c>
      <c r="G1" t="s">
        <v>39</v>
      </c>
    </row>
    <row r="2" spans="1:10" ht="15.75" x14ac:dyDescent="0.25">
      <c r="A2" s="1" t="s">
        <v>1</v>
      </c>
      <c r="E2" s="17" t="s">
        <v>38</v>
      </c>
      <c r="G2" t="s">
        <v>40</v>
      </c>
    </row>
    <row r="3" spans="1:10" ht="15" customHeight="1" x14ac:dyDescent="0.25">
      <c r="A3" s="1" t="s">
        <v>2</v>
      </c>
      <c r="C3" s="199" t="s">
        <v>47</v>
      </c>
      <c r="D3" s="199"/>
      <c r="E3" t="s">
        <v>48</v>
      </c>
    </row>
    <row r="4" spans="1:10" ht="26.25" customHeight="1" x14ac:dyDescent="0.3">
      <c r="A4" s="168"/>
      <c r="C4" s="200" t="s">
        <v>184</v>
      </c>
      <c r="D4" s="200"/>
      <c r="E4" s="200"/>
      <c r="F4" s="200"/>
      <c r="G4" s="200"/>
      <c r="H4" s="200"/>
      <c r="I4" s="200"/>
    </row>
    <row r="5" spans="1:10" ht="6.75" customHeight="1" x14ac:dyDescent="0.3">
      <c r="A5" s="168"/>
      <c r="C5" s="168"/>
      <c r="D5" s="168"/>
      <c r="E5" s="168"/>
      <c r="F5" s="168"/>
      <c r="G5" s="168"/>
      <c r="H5" s="168"/>
      <c r="I5" s="168"/>
    </row>
    <row r="6" spans="1:10" ht="22.5" customHeight="1" x14ac:dyDescent="0.25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6" t="s">
        <v>51</v>
      </c>
      <c r="J6" s="62"/>
    </row>
    <row r="7" spans="1:10" ht="15.75" customHeight="1" x14ac:dyDescent="0.25">
      <c r="A7" s="166">
        <v>1</v>
      </c>
      <c r="B7" s="170" t="s">
        <v>27</v>
      </c>
      <c r="C7" s="166" t="s">
        <v>19</v>
      </c>
      <c r="D7" s="166">
        <v>31518</v>
      </c>
      <c r="E7" s="12" t="s">
        <v>28</v>
      </c>
      <c r="F7" s="166">
        <v>9901</v>
      </c>
      <c r="G7" s="166">
        <v>110000</v>
      </c>
      <c r="H7" s="166" t="s">
        <v>14</v>
      </c>
      <c r="I7" s="5" t="s">
        <v>128</v>
      </c>
      <c r="J7" s="64"/>
    </row>
    <row r="8" spans="1:10" ht="15.75" customHeight="1" x14ac:dyDescent="0.25">
      <c r="A8" s="166">
        <v>2</v>
      </c>
      <c r="B8" s="170" t="s">
        <v>29</v>
      </c>
      <c r="C8" s="166" t="s">
        <v>17</v>
      </c>
      <c r="D8" s="166">
        <v>50624</v>
      </c>
      <c r="E8" s="12" t="s">
        <v>154</v>
      </c>
      <c r="F8" s="166">
        <v>18698</v>
      </c>
      <c r="G8" s="166">
        <v>90000</v>
      </c>
      <c r="H8" s="166" t="s">
        <v>14</v>
      </c>
      <c r="I8" s="5" t="s">
        <v>57</v>
      </c>
      <c r="J8" s="64"/>
    </row>
    <row r="9" spans="1:10" ht="15.75" customHeight="1" x14ac:dyDescent="0.25">
      <c r="A9" s="166">
        <v>3</v>
      </c>
      <c r="B9" s="10" t="s">
        <v>59</v>
      </c>
      <c r="C9" s="15" t="s">
        <v>17</v>
      </c>
      <c r="D9" s="166">
        <v>65666</v>
      </c>
      <c r="E9" s="12" t="s">
        <v>28</v>
      </c>
      <c r="F9" s="85" t="s">
        <v>147</v>
      </c>
      <c r="G9" s="166">
        <v>70000</v>
      </c>
      <c r="H9" s="15" t="s">
        <v>50</v>
      </c>
      <c r="I9" s="5" t="s">
        <v>52</v>
      </c>
      <c r="J9" s="64"/>
    </row>
    <row r="10" spans="1:10" ht="13.5" customHeight="1" x14ac:dyDescent="0.25">
      <c r="A10" s="201" t="s">
        <v>139</v>
      </c>
      <c r="B10" s="202"/>
      <c r="C10" s="202"/>
      <c r="D10" s="202"/>
      <c r="E10" s="202"/>
      <c r="F10" s="202"/>
      <c r="G10" s="167">
        <f>SUM(G7:G9)</f>
        <v>270000</v>
      </c>
      <c r="H10" s="169"/>
    </row>
    <row r="11" spans="1:10" ht="15" customHeight="1" x14ac:dyDescent="0.25">
      <c r="A11" s="201" t="s">
        <v>42</v>
      </c>
      <c r="B11" s="202"/>
      <c r="C11" s="202"/>
      <c r="D11" s="202"/>
      <c r="E11" s="202"/>
      <c r="F11" s="203"/>
      <c r="G11" s="167">
        <f>G10*0.12</f>
        <v>32400</v>
      </c>
      <c r="H11" s="169"/>
      <c r="I11" s="4"/>
    </row>
    <row r="12" spans="1:10" ht="14.25" customHeight="1" x14ac:dyDescent="0.25">
      <c r="A12" s="201" t="s">
        <v>185</v>
      </c>
      <c r="B12" s="202"/>
      <c r="C12" s="202"/>
      <c r="D12" s="202"/>
      <c r="E12" s="202"/>
      <c r="F12" s="203"/>
      <c r="G12" s="167">
        <f>G10-G11</f>
        <v>237600</v>
      </c>
      <c r="H12" s="225"/>
      <c r="I12" s="226"/>
    </row>
    <row r="13" spans="1:10" ht="14.25" customHeight="1" x14ac:dyDescent="0.25">
      <c r="A13" s="196" t="s">
        <v>49</v>
      </c>
      <c r="B13" s="197"/>
      <c r="C13" s="197"/>
      <c r="D13" s="197"/>
      <c r="E13" s="197"/>
      <c r="F13" s="198"/>
      <c r="G13" s="166">
        <f>-G10*0.1</f>
        <v>-27000</v>
      </c>
      <c r="H13" s="169"/>
    </row>
    <row r="14" spans="1:10" ht="13.5" customHeight="1" x14ac:dyDescent="0.25">
      <c r="A14" s="224" t="s">
        <v>125</v>
      </c>
      <c r="B14" s="224"/>
      <c r="C14" s="224"/>
      <c r="D14" s="224"/>
      <c r="E14" s="224"/>
      <c r="F14" s="224"/>
      <c r="G14" s="167">
        <f>SUM(G12:G13)</f>
        <v>210600</v>
      </c>
      <c r="H14" s="169"/>
      <c r="I14" s="4"/>
    </row>
    <row r="15" spans="1:10" x14ac:dyDescent="0.25">
      <c r="A15" s="220" t="s">
        <v>54</v>
      </c>
      <c r="B15" s="220"/>
      <c r="C15" s="220"/>
      <c r="D15" s="220"/>
      <c r="E15" s="220"/>
      <c r="F15" s="220"/>
      <c r="G15" s="220"/>
      <c r="H15" s="220"/>
      <c r="I15" s="57"/>
    </row>
    <row r="16" spans="1:10" x14ac:dyDescent="0.25">
      <c r="A16" s="220" t="s">
        <v>55</v>
      </c>
      <c r="B16" s="220"/>
      <c r="C16" s="220"/>
      <c r="D16" s="220"/>
      <c r="E16" s="220"/>
      <c r="F16" s="220"/>
      <c r="G16" s="220"/>
      <c r="H16" s="220"/>
      <c r="I16" s="220"/>
    </row>
    <row r="17" spans="1:9" ht="17.25" customHeight="1" x14ac:dyDescent="0.25">
      <c r="A17" s="112" t="s">
        <v>61</v>
      </c>
      <c r="B17" s="112"/>
      <c r="C17" s="112"/>
      <c r="D17" s="58"/>
      <c r="E17" s="58"/>
      <c r="F17" s="58"/>
      <c r="G17" s="58"/>
      <c r="H17" s="58"/>
      <c r="I17" s="59"/>
    </row>
    <row r="18" spans="1:9" s="107" customFormat="1" ht="6.75" customHeight="1" x14ac:dyDescent="0.25"/>
    <row r="19" spans="1:9" s="107" customFormat="1" ht="15.75" x14ac:dyDescent="0.25">
      <c r="A19" s="166">
        <v>1</v>
      </c>
      <c r="B19" s="170" t="s">
        <v>16</v>
      </c>
      <c r="C19" s="166" t="s">
        <v>19</v>
      </c>
      <c r="D19" s="166">
        <v>30005</v>
      </c>
      <c r="E19" s="12" t="s">
        <v>18</v>
      </c>
      <c r="F19" s="166">
        <v>18537</v>
      </c>
      <c r="G19" s="166">
        <v>90000</v>
      </c>
      <c r="H19" s="166" t="s">
        <v>14</v>
      </c>
      <c r="I19" s="5" t="s">
        <v>127</v>
      </c>
    </row>
    <row r="20" spans="1:9" s="107" customFormat="1" ht="15.75" x14ac:dyDescent="0.25">
      <c r="A20" s="229" t="s">
        <v>181</v>
      </c>
      <c r="B20" s="229"/>
      <c r="C20" s="229"/>
      <c r="D20" s="229"/>
      <c r="E20" s="229"/>
      <c r="F20" s="229"/>
      <c r="G20" s="229"/>
      <c r="H20" s="229"/>
      <c r="I20" s="229"/>
    </row>
    <row r="21" spans="1:9" ht="17.25" customHeight="1" x14ac:dyDescent="0.25">
      <c r="A21" s="228" t="s">
        <v>179</v>
      </c>
      <c r="B21" s="228"/>
      <c r="C21" s="228"/>
      <c r="D21" s="228"/>
      <c r="E21" s="228"/>
      <c r="F21" s="228"/>
      <c r="G21" s="228"/>
      <c r="H21" s="228"/>
      <c r="I21" s="228"/>
    </row>
    <row r="23" spans="1:9" ht="15.75" x14ac:dyDescent="0.25">
      <c r="A23" s="166">
        <v>2</v>
      </c>
      <c r="B23" s="170" t="s">
        <v>29</v>
      </c>
      <c r="C23" s="166" t="s">
        <v>17</v>
      </c>
      <c r="D23" s="166">
        <v>50624</v>
      </c>
      <c r="E23" s="208" t="s">
        <v>182</v>
      </c>
      <c r="F23" s="209"/>
      <c r="G23" s="209"/>
      <c r="H23" s="209"/>
      <c r="I23" s="210"/>
    </row>
    <row r="38" spans="5:5" x14ac:dyDescent="0.25">
      <c r="E38" t="s">
        <v>150</v>
      </c>
    </row>
  </sheetData>
  <mergeCells count="13">
    <mergeCell ref="E23:I23"/>
    <mergeCell ref="A13:F13"/>
    <mergeCell ref="A14:F14"/>
    <mergeCell ref="A15:H15"/>
    <mergeCell ref="A16:I16"/>
    <mergeCell ref="A20:I20"/>
    <mergeCell ref="A21:I21"/>
    <mergeCell ref="C3:D3"/>
    <mergeCell ref="C4:I4"/>
    <mergeCell ref="A10:F10"/>
    <mergeCell ref="A11:F11"/>
    <mergeCell ref="A12:F12"/>
    <mergeCell ref="H12:I1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C5" sqref="C5"/>
    </sheetView>
  </sheetViews>
  <sheetFormatPr baseColWidth="10" defaultRowHeight="15" x14ac:dyDescent="0.25"/>
  <cols>
    <col min="1" max="1" width="3.14062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0" ht="15.75" x14ac:dyDescent="0.25">
      <c r="A1" s="1" t="s">
        <v>0</v>
      </c>
      <c r="E1" s="17" t="s">
        <v>33</v>
      </c>
      <c r="G1" t="s">
        <v>39</v>
      </c>
    </row>
    <row r="2" spans="1:10" ht="15.75" x14ac:dyDescent="0.25">
      <c r="A2" s="1" t="s">
        <v>1</v>
      </c>
      <c r="E2" s="17" t="s">
        <v>38</v>
      </c>
      <c r="G2" t="s">
        <v>40</v>
      </c>
    </row>
    <row r="3" spans="1:10" ht="15" customHeight="1" x14ac:dyDescent="0.25">
      <c r="A3" s="1" t="s">
        <v>2</v>
      </c>
      <c r="C3" s="199" t="s">
        <v>47</v>
      </c>
      <c r="D3" s="199"/>
      <c r="E3" t="s">
        <v>48</v>
      </c>
    </row>
    <row r="4" spans="1:10" ht="26.25" customHeight="1" x14ac:dyDescent="0.3">
      <c r="A4" s="173"/>
      <c r="C4" s="200" t="s">
        <v>186</v>
      </c>
      <c r="D4" s="200"/>
      <c r="E4" s="200"/>
      <c r="F4" s="200"/>
      <c r="G4" s="200"/>
      <c r="H4" s="200"/>
      <c r="I4" s="200"/>
    </row>
    <row r="5" spans="1:10" ht="6.75" customHeight="1" x14ac:dyDescent="0.3">
      <c r="A5" s="173"/>
      <c r="C5" s="173"/>
      <c r="D5" s="173"/>
      <c r="E5" s="173"/>
      <c r="F5" s="173"/>
      <c r="G5" s="173"/>
      <c r="H5" s="173"/>
      <c r="I5" s="173"/>
    </row>
    <row r="6" spans="1:10" ht="22.5" customHeight="1" x14ac:dyDescent="0.25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6" t="s">
        <v>51</v>
      </c>
      <c r="J6" s="62"/>
    </row>
    <row r="7" spans="1:10" ht="15.75" customHeight="1" x14ac:dyDescent="0.25">
      <c r="A7" s="171">
        <v>1</v>
      </c>
      <c r="B7" s="175" t="s">
        <v>27</v>
      </c>
      <c r="C7" s="171" t="s">
        <v>19</v>
      </c>
      <c r="D7" s="171">
        <v>31518</v>
      </c>
      <c r="E7" s="12" t="s">
        <v>28</v>
      </c>
      <c r="F7" s="171">
        <v>9901</v>
      </c>
      <c r="G7" s="171">
        <v>110000</v>
      </c>
      <c r="H7" s="171" t="s">
        <v>14</v>
      </c>
      <c r="I7" s="5" t="s">
        <v>128</v>
      </c>
      <c r="J7" s="64"/>
    </row>
    <row r="8" spans="1:10" ht="15.75" customHeight="1" x14ac:dyDescent="0.25">
      <c r="A8" s="171">
        <v>2</v>
      </c>
      <c r="B8" s="175" t="s">
        <v>29</v>
      </c>
      <c r="C8" s="171" t="s">
        <v>17</v>
      </c>
      <c r="D8" s="171">
        <v>50624</v>
      </c>
      <c r="E8" s="12" t="s">
        <v>154</v>
      </c>
      <c r="F8" s="171">
        <v>18698</v>
      </c>
      <c r="G8" s="171">
        <v>90000</v>
      </c>
      <c r="H8" s="171" t="s">
        <v>14</v>
      </c>
      <c r="I8" s="5" t="s">
        <v>57</v>
      </c>
      <c r="J8" s="64"/>
    </row>
    <row r="9" spans="1:10" ht="15.75" customHeight="1" x14ac:dyDescent="0.25">
      <c r="A9" s="171">
        <v>3</v>
      </c>
      <c r="B9" s="10" t="s">
        <v>59</v>
      </c>
      <c r="C9" s="15" t="s">
        <v>17</v>
      </c>
      <c r="D9" s="171">
        <v>65666</v>
      </c>
      <c r="E9" s="12" t="s">
        <v>28</v>
      </c>
      <c r="F9" s="85" t="s">
        <v>147</v>
      </c>
      <c r="G9" s="171">
        <v>70000</v>
      </c>
      <c r="H9" s="15" t="s">
        <v>50</v>
      </c>
      <c r="I9" s="5" t="s">
        <v>52</v>
      </c>
      <c r="J9" s="64"/>
    </row>
    <row r="10" spans="1:10" ht="13.5" customHeight="1" x14ac:dyDescent="0.25">
      <c r="A10" s="201" t="s">
        <v>139</v>
      </c>
      <c r="B10" s="202"/>
      <c r="C10" s="202"/>
      <c r="D10" s="202"/>
      <c r="E10" s="202"/>
      <c r="F10" s="202"/>
      <c r="G10" s="172">
        <f>SUM(G7:G9)</f>
        <v>270000</v>
      </c>
      <c r="H10" s="174"/>
    </row>
    <row r="11" spans="1:10" ht="15" customHeight="1" x14ac:dyDescent="0.25">
      <c r="A11" s="201" t="s">
        <v>42</v>
      </c>
      <c r="B11" s="202"/>
      <c r="C11" s="202"/>
      <c r="D11" s="202"/>
      <c r="E11" s="202"/>
      <c r="F11" s="203"/>
      <c r="G11" s="172">
        <f>G10*0.12</f>
        <v>32400</v>
      </c>
      <c r="H11" s="174"/>
      <c r="I11" s="4"/>
    </row>
    <row r="12" spans="1:10" ht="14.25" customHeight="1" x14ac:dyDescent="0.25">
      <c r="A12" s="201" t="s">
        <v>185</v>
      </c>
      <c r="B12" s="202"/>
      <c r="C12" s="202"/>
      <c r="D12" s="202"/>
      <c r="E12" s="202"/>
      <c r="F12" s="203"/>
      <c r="G12" s="172">
        <f>G10-G11</f>
        <v>237600</v>
      </c>
      <c r="H12" s="225"/>
      <c r="I12" s="226"/>
    </row>
    <row r="13" spans="1:10" ht="14.25" customHeight="1" x14ac:dyDescent="0.25">
      <c r="A13" s="196" t="s">
        <v>49</v>
      </c>
      <c r="B13" s="197"/>
      <c r="C13" s="197"/>
      <c r="D13" s="197"/>
      <c r="E13" s="197"/>
      <c r="F13" s="198"/>
      <c r="G13" s="171">
        <f>-G10*0.1</f>
        <v>-27000</v>
      </c>
      <c r="H13" s="174"/>
    </row>
    <row r="14" spans="1:10" ht="13.5" customHeight="1" x14ac:dyDescent="0.25">
      <c r="A14" s="224" t="s">
        <v>125</v>
      </c>
      <c r="B14" s="224"/>
      <c r="C14" s="224"/>
      <c r="D14" s="224"/>
      <c r="E14" s="224"/>
      <c r="F14" s="224"/>
      <c r="G14" s="172">
        <f>SUM(G12:G13)</f>
        <v>210600</v>
      </c>
      <c r="H14" s="174"/>
      <c r="I14" s="4"/>
    </row>
    <row r="15" spans="1:10" x14ac:dyDescent="0.25">
      <c r="A15" s="220" t="s">
        <v>54</v>
      </c>
      <c r="B15" s="220"/>
      <c r="C15" s="220"/>
      <c r="D15" s="220"/>
      <c r="E15" s="220"/>
      <c r="F15" s="220"/>
      <c r="G15" s="220"/>
      <c r="H15" s="220"/>
      <c r="I15" s="57"/>
    </row>
    <row r="16" spans="1:10" x14ac:dyDescent="0.25">
      <c r="A16" s="220" t="s">
        <v>55</v>
      </c>
      <c r="B16" s="220"/>
      <c r="C16" s="220"/>
      <c r="D16" s="220"/>
      <c r="E16" s="220"/>
      <c r="F16" s="220"/>
      <c r="G16" s="220"/>
      <c r="H16" s="220"/>
      <c r="I16" s="220"/>
    </row>
    <row r="17" spans="1:9" ht="17.25" customHeight="1" x14ac:dyDescent="0.25">
      <c r="A17" s="112" t="s">
        <v>61</v>
      </c>
      <c r="B17" s="112"/>
      <c r="C17" s="112"/>
      <c r="D17" s="58"/>
      <c r="E17" s="58"/>
      <c r="F17" s="58"/>
      <c r="G17" s="58"/>
      <c r="H17" s="58"/>
      <c r="I17" s="59"/>
    </row>
    <row r="18" spans="1:9" s="107" customFormat="1" ht="6.75" customHeight="1" x14ac:dyDescent="0.25"/>
    <row r="19" spans="1:9" s="107" customFormat="1" ht="15.75" x14ac:dyDescent="0.25">
      <c r="A19" s="171">
        <v>1</v>
      </c>
      <c r="B19" s="175" t="s">
        <v>16</v>
      </c>
      <c r="C19" s="171" t="s">
        <v>19</v>
      </c>
      <c r="D19" s="171">
        <v>30005</v>
      </c>
      <c r="E19" s="12" t="s">
        <v>18</v>
      </c>
      <c r="F19" s="171">
        <v>18537</v>
      </c>
      <c r="G19" s="171">
        <v>90000</v>
      </c>
      <c r="H19" s="171" t="s">
        <v>14</v>
      </c>
      <c r="I19" s="5" t="s">
        <v>127</v>
      </c>
    </row>
    <row r="20" spans="1:9" s="107" customFormat="1" ht="15.75" x14ac:dyDescent="0.25">
      <c r="A20" s="229" t="s">
        <v>181</v>
      </c>
      <c r="B20" s="229"/>
      <c r="C20" s="229"/>
      <c r="D20" s="229"/>
      <c r="E20" s="229"/>
      <c r="F20" s="229"/>
      <c r="G20" s="229"/>
      <c r="H20" s="229"/>
      <c r="I20" s="229"/>
    </row>
    <row r="21" spans="1:9" ht="17.25" customHeight="1" x14ac:dyDescent="0.25">
      <c r="A21" s="228" t="s">
        <v>179</v>
      </c>
      <c r="B21" s="228"/>
      <c r="C21" s="228"/>
      <c r="D21" s="228"/>
      <c r="E21" s="228"/>
      <c r="F21" s="228"/>
      <c r="G21" s="228"/>
      <c r="H21" s="228"/>
      <c r="I21" s="228"/>
    </row>
    <row r="23" spans="1:9" ht="15.75" x14ac:dyDescent="0.25">
      <c r="A23" s="171">
        <v>2</v>
      </c>
      <c r="B23" s="175" t="s">
        <v>29</v>
      </c>
      <c r="C23" s="171" t="s">
        <v>17</v>
      </c>
      <c r="D23" s="171">
        <v>50624</v>
      </c>
      <c r="E23" s="208" t="s">
        <v>182</v>
      </c>
      <c r="F23" s="209"/>
      <c r="G23" s="209"/>
      <c r="H23" s="209"/>
      <c r="I23" s="210"/>
    </row>
    <row r="38" spans="5:5" x14ac:dyDescent="0.25">
      <c r="E38" t="s">
        <v>150</v>
      </c>
    </row>
  </sheetData>
  <mergeCells count="13">
    <mergeCell ref="E23:I23"/>
    <mergeCell ref="A13:F13"/>
    <mergeCell ref="A14:F14"/>
    <mergeCell ref="A15:H15"/>
    <mergeCell ref="A16:I16"/>
    <mergeCell ref="A20:I20"/>
    <mergeCell ref="A21:I21"/>
    <mergeCell ref="C3:D3"/>
    <mergeCell ref="C4:I4"/>
    <mergeCell ref="A10:F10"/>
    <mergeCell ref="A11:F11"/>
    <mergeCell ref="A12:F12"/>
    <mergeCell ref="H12:I1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F21" sqref="F21"/>
    </sheetView>
  </sheetViews>
  <sheetFormatPr baseColWidth="10" defaultRowHeight="15" x14ac:dyDescent="0.25"/>
  <cols>
    <col min="1" max="1" width="3.14062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0" ht="15.75" x14ac:dyDescent="0.25">
      <c r="A1" s="1" t="s">
        <v>0</v>
      </c>
      <c r="E1" s="17" t="s">
        <v>33</v>
      </c>
      <c r="G1" t="s">
        <v>39</v>
      </c>
    </row>
    <row r="2" spans="1:10" ht="15.75" x14ac:dyDescent="0.25">
      <c r="A2" s="1" t="s">
        <v>1</v>
      </c>
      <c r="E2" s="17" t="s">
        <v>38</v>
      </c>
      <c r="G2" t="s">
        <v>40</v>
      </c>
    </row>
    <row r="3" spans="1:10" ht="15" customHeight="1" x14ac:dyDescent="0.25">
      <c r="A3" s="1" t="s">
        <v>2</v>
      </c>
      <c r="C3" s="199" t="s">
        <v>47</v>
      </c>
      <c r="D3" s="199"/>
      <c r="E3" t="s">
        <v>48</v>
      </c>
    </row>
    <row r="4" spans="1:10" ht="26.25" customHeight="1" x14ac:dyDescent="0.3">
      <c r="A4" s="178"/>
      <c r="C4" s="200" t="s">
        <v>187</v>
      </c>
      <c r="D4" s="200"/>
      <c r="E4" s="200"/>
      <c r="F4" s="200"/>
      <c r="G4" s="200"/>
      <c r="H4" s="200"/>
      <c r="I4" s="200"/>
    </row>
    <row r="5" spans="1:10" ht="6.75" customHeight="1" x14ac:dyDescent="0.3">
      <c r="A5" s="178"/>
      <c r="C5" s="178"/>
      <c r="D5" s="178"/>
      <c r="E5" s="178"/>
      <c r="F5" s="178"/>
      <c r="G5" s="178"/>
      <c r="H5" s="178"/>
      <c r="I5" s="178"/>
    </row>
    <row r="6" spans="1:10" ht="22.5" customHeight="1" x14ac:dyDescent="0.25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6" t="s">
        <v>51</v>
      </c>
      <c r="J6" s="62"/>
    </row>
    <row r="7" spans="1:10" ht="15.75" customHeight="1" x14ac:dyDescent="0.25">
      <c r="A7" s="176">
        <v>1</v>
      </c>
      <c r="B7" s="180" t="s">
        <v>27</v>
      </c>
      <c r="C7" s="176" t="s">
        <v>19</v>
      </c>
      <c r="D7" s="176">
        <v>31518</v>
      </c>
      <c r="E7" s="12" t="s">
        <v>28</v>
      </c>
      <c r="F7" s="176">
        <v>9901</v>
      </c>
      <c r="G7" s="176">
        <v>110000</v>
      </c>
      <c r="H7" s="176" t="s">
        <v>14</v>
      </c>
      <c r="I7" s="5" t="s">
        <v>128</v>
      </c>
      <c r="J7" s="64"/>
    </row>
    <row r="8" spans="1:10" ht="15.75" customHeight="1" x14ac:dyDescent="0.25">
      <c r="A8" s="176">
        <v>2</v>
      </c>
      <c r="B8" s="180" t="s">
        <v>29</v>
      </c>
      <c r="C8" s="176" t="s">
        <v>17</v>
      </c>
      <c r="D8" s="176">
        <v>50624</v>
      </c>
      <c r="E8" s="12" t="s">
        <v>154</v>
      </c>
      <c r="F8" s="176">
        <v>18698</v>
      </c>
      <c r="G8" s="176">
        <v>90000</v>
      </c>
      <c r="H8" s="176" t="s">
        <v>14</v>
      </c>
      <c r="I8" s="5" t="s">
        <v>57</v>
      </c>
      <c r="J8" s="64"/>
    </row>
    <row r="9" spans="1:10" ht="15.75" customHeight="1" x14ac:dyDescent="0.25">
      <c r="A9" s="176">
        <v>3</v>
      </c>
      <c r="B9" s="10" t="s">
        <v>59</v>
      </c>
      <c r="C9" s="15" t="s">
        <v>17</v>
      </c>
      <c r="D9" s="176">
        <v>65666</v>
      </c>
      <c r="E9" s="12" t="s">
        <v>28</v>
      </c>
      <c r="F9" s="85" t="s">
        <v>147</v>
      </c>
      <c r="G9" s="176">
        <v>70000</v>
      </c>
      <c r="H9" s="15" t="s">
        <v>50</v>
      </c>
      <c r="I9" s="5" t="s">
        <v>52</v>
      </c>
      <c r="J9" s="64"/>
    </row>
    <row r="10" spans="1:10" ht="13.5" customHeight="1" x14ac:dyDescent="0.25">
      <c r="A10" s="201" t="s">
        <v>139</v>
      </c>
      <c r="B10" s="202"/>
      <c r="C10" s="202"/>
      <c r="D10" s="202"/>
      <c r="E10" s="202"/>
      <c r="F10" s="202"/>
      <c r="G10" s="177">
        <f>SUM(G7:G9)</f>
        <v>270000</v>
      </c>
      <c r="H10" s="179"/>
    </row>
    <row r="11" spans="1:10" ht="15" customHeight="1" x14ac:dyDescent="0.25">
      <c r="A11" s="201" t="s">
        <v>42</v>
      </c>
      <c r="B11" s="202"/>
      <c r="C11" s="202"/>
      <c r="D11" s="202"/>
      <c r="E11" s="202"/>
      <c r="F11" s="203"/>
      <c r="G11" s="177">
        <f>G10*0.12</f>
        <v>32400</v>
      </c>
      <c r="H11" s="179"/>
      <c r="I11" s="4"/>
    </row>
    <row r="12" spans="1:10" ht="14.25" customHeight="1" x14ac:dyDescent="0.25">
      <c r="A12" s="201" t="s">
        <v>188</v>
      </c>
      <c r="B12" s="202"/>
      <c r="C12" s="202"/>
      <c r="D12" s="202"/>
      <c r="E12" s="202"/>
      <c r="F12" s="203"/>
      <c r="G12" s="177">
        <f>G10-G11</f>
        <v>237600</v>
      </c>
      <c r="H12" s="225"/>
      <c r="I12" s="226"/>
    </row>
    <row r="13" spans="1:10" ht="14.25" customHeight="1" x14ac:dyDescent="0.25">
      <c r="A13" s="196" t="s">
        <v>49</v>
      </c>
      <c r="B13" s="197"/>
      <c r="C13" s="197"/>
      <c r="D13" s="197"/>
      <c r="E13" s="197"/>
      <c r="F13" s="198"/>
      <c r="G13" s="176">
        <f>-G10*0.1</f>
        <v>-27000</v>
      </c>
      <c r="H13" s="179"/>
    </row>
    <row r="14" spans="1:10" ht="13.5" customHeight="1" x14ac:dyDescent="0.25">
      <c r="A14" s="224" t="s">
        <v>125</v>
      </c>
      <c r="B14" s="224"/>
      <c r="C14" s="224"/>
      <c r="D14" s="224"/>
      <c r="E14" s="224"/>
      <c r="F14" s="224"/>
      <c r="G14" s="177">
        <f>SUM(G12:G13)</f>
        <v>210600</v>
      </c>
      <c r="H14" s="179"/>
      <c r="I14" s="4"/>
    </row>
    <row r="15" spans="1:10" x14ac:dyDescent="0.25">
      <c r="A15" s="220" t="s">
        <v>54</v>
      </c>
      <c r="B15" s="220"/>
      <c r="C15" s="220"/>
      <c r="D15" s="220"/>
      <c r="E15" s="220"/>
      <c r="F15" s="220"/>
      <c r="G15" s="220"/>
      <c r="H15" s="220"/>
      <c r="I15" s="57"/>
    </row>
    <row r="16" spans="1:10" x14ac:dyDescent="0.25">
      <c r="A16" s="220" t="s">
        <v>55</v>
      </c>
      <c r="B16" s="220"/>
      <c r="C16" s="220"/>
      <c r="D16" s="220"/>
      <c r="E16" s="220"/>
      <c r="F16" s="220"/>
      <c r="G16" s="220"/>
      <c r="H16" s="220"/>
      <c r="I16" s="220"/>
    </row>
    <row r="17" spans="1:9" ht="17.25" customHeight="1" x14ac:dyDescent="0.25">
      <c r="A17" s="112" t="s">
        <v>61</v>
      </c>
      <c r="B17" s="112"/>
      <c r="C17" s="112"/>
      <c r="D17" s="58"/>
      <c r="E17" s="58"/>
      <c r="F17" s="58"/>
      <c r="G17" s="58"/>
      <c r="H17" s="58"/>
      <c r="I17" s="59"/>
    </row>
    <row r="18" spans="1:9" s="107" customFormat="1" ht="6.75" customHeight="1" x14ac:dyDescent="0.25"/>
    <row r="31" spans="1:9" x14ac:dyDescent="0.25">
      <c r="E31" t="s">
        <v>150</v>
      </c>
    </row>
  </sheetData>
  <mergeCells count="10">
    <mergeCell ref="A13:F13"/>
    <mergeCell ref="A14:F14"/>
    <mergeCell ref="A15:H15"/>
    <mergeCell ref="A16:I16"/>
    <mergeCell ref="C3:D3"/>
    <mergeCell ref="C4:I4"/>
    <mergeCell ref="A10:F10"/>
    <mergeCell ref="A11:F11"/>
    <mergeCell ref="A12:F12"/>
    <mergeCell ref="H12:I1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F19" sqref="F19"/>
    </sheetView>
  </sheetViews>
  <sheetFormatPr baseColWidth="10" defaultRowHeight="15" x14ac:dyDescent="0.25"/>
  <cols>
    <col min="1" max="1" width="3.14062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0" ht="15.75" x14ac:dyDescent="0.25">
      <c r="A1" s="1" t="s">
        <v>0</v>
      </c>
      <c r="E1" s="17" t="s">
        <v>33</v>
      </c>
      <c r="G1" t="s">
        <v>39</v>
      </c>
    </row>
    <row r="2" spans="1:10" ht="15.75" x14ac:dyDescent="0.25">
      <c r="A2" s="1" t="s">
        <v>1</v>
      </c>
      <c r="E2" s="17" t="s">
        <v>38</v>
      </c>
      <c r="G2" t="s">
        <v>40</v>
      </c>
    </row>
    <row r="3" spans="1:10" ht="15" customHeight="1" x14ac:dyDescent="0.25">
      <c r="A3" s="1" t="s">
        <v>2</v>
      </c>
      <c r="C3" s="199" t="s">
        <v>47</v>
      </c>
      <c r="D3" s="199"/>
      <c r="E3" t="s">
        <v>48</v>
      </c>
    </row>
    <row r="4" spans="1:10" ht="26.25" customHeight="1" x14ac:dyDescent="0.3">
      <c r="A4" s="183"/>
      <c r="C4" s="200" t="s">
        <v>189</v>
      </c>
      <c r="D4" s="200"/>
      <c r="E4" s="200"/>
      <c r="F4" s="200"/>
      <c r="G4" s="200"/>
      <c r="H4" s="200"/>
      <c r="I4" s="200"/>
    </row>
    <row r="5" spans="1:10" ht="6.75" customHeight="1" x14ac:dyDescent="0.3">
      <c r="A5" s="183"/>
      <c r="C5" s="183"/>
      <c r="D5" s="183"/>
      <c r="E5" s="183"/>
      <c r="F5" s="183"/>
      <c r="G5" s="183"/>
      <c r="H5" s="183"/>
      <c r="I5" s="183"/>
    </row>
    <row r="6" spans="1:10" ht="22.5" customHeight="1" x14ac:dyDescent="0.25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6" t="s">
        <v>51</v>
      </c>
      <c r="J6" s="62"/>
    </row>
    <row r="7" spans="1:10" ht="15.75" customHeight="1" x14ac:dyDescent="0.25">
      <c r="A7" s="181">
        <v>1</v>
      </c>
      <c r="B7" s="185" t="s">
        <v>27</v>
      </c>
      <c r="C7" s="181" t="s">
        <v>19</v>
      </c>
      <c r="D7" s="181">
        <v>31518</v>
      </c>
      <c r="E7" s="12" t="s">
        <v>28</v>
      </c>
      <c r="F7" s="181">
        <v>9901</v>
      </c>
      <c r="G7" s="181">
        <v>110000</v>
      </c>
      <c r="H7" s="181" t="s">
        <v>14</v>
      </c>
      <c r="I7" s="5" t="s">
        <v>128</v>
      </c>
      <c r="J7" s="64"/>
    </row>
    <row r="8" spans="1:10" ht="15.75" customHeight="1" x14ac:dyDescent="0.25">
      <c r="A8" s="181">
        <v>2</v>
      </c>
      <c r="B8" s="185" t="s">
        <v>29</v>
      </c>
      <c r="C8" s="181" t="s">
        <v>17</v>
      </c>
      <c r="D8" s="181">
        <v>50624</v>
      </c>
      <c r="E8" s="12" t="s">
        <v>154</v>
      </c>
      <c r="F8" s="181">
        <v>18698</v>
      </c>
      <c r="G8" s="181">
        <v>90000</v>
      </c>
      <c r="H8" s="181" t="s">
        <v>14</v>
      </c>
      <c r="I8" s="5" t="s">
        <v>57</v>
      </c>
      <c r="J8" s="64"/>
    </row>
    <row r="9" spans="1:10" ht="15.75" customHeight="1" x14ac:dyDescent="0.25">
      <c r="A9" s="181">
        <v>3</v>
      </c>
      <c r="B9" s="10" t="s">
        <v>59</v>
      </c>
      <c r="C9" s="15" t="s">
        <v>17</v>
      </c>
      <c r="D9" s="181">
        <v>65666</v>
      </c>
      <c r="E9" s="12" t="s">
        <v>28</v>
      </c>
      <c r="F9" s="85" t="s">
        <v>147</v>
      </c>
      <c r="G9" s="181">
        <v>70000</v>
      </c>
      <c r="H9" s="15" t="s">
        <v>50</v>
      </c>
      <c r="I9" s="5" t="s">
        <v>52</v>
      </c>
      <c r="J9" s="64"/>
    </row>
    <row r="10" spans="1:10" ht="13.5" customHeight="1" x14ac:dyDescent="0.25">
      <c r="A10" s="201" t="s">
        <v>139</v>
      </c>
      <c r="B10" s="202"/>
      <c r="C10" s="202"/>
      <c r="D10" s="202"/>
      <c r="E10" s="202"/>
      <c r="F10" s="202"/>
      <c r="G10" s="182">
        <f>SUM(G7:G9)</f>
        <v>270000</v>
      </c>
      <c r="H10" s="184"/>
    </row>
    <row r="11" spans="1:10" ht="15" customHeight="1" x14ac:dyDescent="0.25">
      <c r="A11" s="201" t="s">
        <v>42</v>
      </c>
      <c r="B11" s="202"/>
      <c r="C11" s="202"/>
      <c r="D11" s="202"/>
      <c r="E11" s="202"/>
      <c r="F11" s="203"/>
      <c r="G11" s="182">
        <f>G10*0.12</f>
        <v>32400</v>
      </c>
      <c r="H11" s="184"/>
      <c r="I11" s="4"/>
    </row>
    <row r="12" spans="1:10" ht="14.25" customHeight="1" x14ac:dyDescent="0.25">
      <c r="A12" s="201" t="s">
        <v>190</v>
      </c>
      <c r="B12" s="202"/>
      <c r="C12" s="202"/>
      <c r="D12" s="202"/>
      <c r="E12" s="202"/>
      <c r="F12" s="203"/>
      <c r="G12" s="182">
        <f>G10-G11</f>
        <v>237600</v>
      </c>
      <c r="H12" s="225"/>
      <c r="I12" s="226"/>
    </row>
    <row r="13" spans="1:10" ht="14.25" customHeight="1" x14ac:dyDescent="0.25">
      <c r="A13" s="196" t="s">
        <v>49</v>
      </c>
      <c r="B13" s="197"/>
      <c r="C13" s="197"/>
      <c r="D13" s="197"/>
      <c r="E13" s="197"/>
      <c r="F13" s="198"/>
      <c r="G13" s="181">
        <f>-G10*0.1</f>
        <v>-27000</v>
      </c>
      <c r="H13" s="184"/>
    </row>
    <row r="14" spans="1:10" ht="13.5" customHeight="1" x14ac:dyDescent="0.25">
      <c r="A14" s="224" t="s">
        <v>125</v>
      </c>
      <c r="B14" s="224"/>
      <c r="C14" s="224"/>
      <c r="D14" s="224"/>
      <c r="E14" s="224"/>
      <c r="F14" s="224"/>
      <c r="G14" s="182">
        <f>SUM(G12:G13)</f>
        <v>210600</v>
      </c>
      <c r="H14" s="184"/>
      <c r="I14" s="4"/>
    </row>
    <row r="15" spans="1:10" x14ac:dyDescent="0.25">
      <c r="A15" s="220" t="s">
        <v>54</v>
      </c>
      <c r="B15" s="220"/>
      <c r="C15" s="220"/>
      <c r="D15" s="220"/>
      <c r="E15" s="220"/>
      <c r="F15" s="220"/>
      <c r="G15" s="220"/>
      <c r="H15" s="220"/>
      <c r="I15" s="57"/>
    </row>
    <row r="16" spans="1:10" x14ac:dyDescent="0.25">
      <c r="A16" s="220" t="s">
        <v>55</v>
      </c>
      <c r="B16" s="220"/>
      <c r="C16" s="220"/>
      <c r="D16" s="220"/>
      <c r="E16" s="220"/>
      <c r="F16" s="220"/>
      <c r="G16" s="220"/>
      <c r="H16" s="220"/>
      <c r="I16" s="220"/>
    </row>
    <row r="17" spans="1:9" ht="17.25" customHeight="1" x14ac:dyDescent="0.25">
      <c r="A17" s="112" t="s">
        <v>61</v>
      </c>
      <c r="B17" s="112"/>
      <c r="C17" s="112"/>
      <c r="D17" s="58"/>
      <c r="E17" s="58"/>
      <c r="F17" s="58"/>
      <c r="G17" s="58"/>
      <c r="H17" s="58"/>
      <c r="I17" s="59"/>
    </row>
    <row r="18" spans="1:9" s="107" customFormat="1" ht="6.75" customHeight="1" x14ac:dyDescent="0.25"/>
    <row r="31" spans="1:9" x14ac:dyDescent="0.25">
      <c r="E31" t="s">
        <v>150</v>
      </c>
    </row>
  </sheetData>
  <mergeCells count="10">
    <mergeCell ref="A13:F13"/>
    <mergeCell ref="A14:F14"/>
    <mergeCell ref="A15:H15"/>
    <mergeCell ref="A16:I16"/>
    <mergeCell ref="C3:D3"/>
    <mergeCell ref="C4:I4"/>
    <mergeCell ref="A10:F10"/>
    <mergeCell ref="A11:F11"/>
    <mergeCell ref="A12:F12"/>
    <mergeCell ref="H12:I1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A12" sqref="A12:F12"/>
    </sheetView>
  </sheetViews>
  <sheetFormatPr baseColWidth="10" defaultRowHeight="15" x14ac:dyDescent="0.25"/>
  <cols>
    <col min="1" max="1" width="3.14062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0" ht="15.75" x14ac:dyDescent="0.25">
      <c r="A1" s="1" t="s">
        <v>0</v>
      </c>
      <c r="E1" s="17" t="s">
        <v>33</v>
      </c>
      <c r="G1" t="s">
        <v>39</v>
      </c>
    </row>
    <row r="2" spans="1:10" ht="15.75" x14ac:dyDescent="0.25">
      <c r="A2" s="1" t="s">
        <v>1</v>
      </c>
      <c r="E2" s="17" t="s">
        <v>38</v>
      </c>
      <c r="G2" t="s">
        <v>40</v>
      </c>
    </row>
    <row r="3" spans="1:10" ht="15" customHeight="1" x14ac:dyDescent="0.25">
      <c r="A3" s="1" t="s">
        <v>2</v>
      </c>
      <c r="C3" s="199" t="s">
        <v>47</v>
      </c>
      <c r="D3" s="199"/>
      <c r="E3" t="s">
        <v>48</v>
      </c>
    </row>
    <row r="4" spans="1:10" ht="26.25" customHeight="1" x14ac:dyDescent="0.3">
      <c r="A4" s="188"/>
      <c r="C4" s="200" t="s">
        <v>191</v>
      </c>
      <c r="D4" s="200"/>
      <c r="E4" s="200"/>
      <c r="F4" s="200"/>
      <c r="G4" s="200"/>
      <c r="H4" s="200"/>
      <c r="I4" s="200"/>
    </row>
    <row r="5" spans="1:10" ht="6.75" customHeight="1" x14ac:dyDescent="0.3">
      <c r="A5" s="188"/>
      <c r="C5" s="188"/>
      <c r="D5" s="188"/>
      <c r="E5" s="188"/>
      <c r="F5" s="188"/>
      <c r="G5" s="188"/>
      <c r="H5" s="188"/>
      <c r="I5" s="188"/>
    </row>
    <row r="6" spans="1:10" ht="22.5" customHeight="1" x14ac:dyDescent="0.25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6" t="s">
        <v>51</v>
      </c>
      <c r="J6" s="62"/>
    </row>
    <row r="7" spans="1:10" ht="15.75" customHeight="1" x14ac:dyDescent="0.25">
      <c r="A7" s="186">
        <v>1</v>
      </c>
      <c r="B7" s="190" t="s">
        <v>27</v>
      </c>
      <c r="C7" s="186" t="s">
        <v>19</v>
      </c>
      <c r="D7" s="186">
        <v>31518</v>
      </c>
      <c r="E7" s="12" t="s">
        <v>28</v>
      </c>
      <c r="F7" s="186">
        <v>9901</v>
      </c>
      <c r="G7" s="186">
        <v>110000</v>
      </c>
      <c r="H7" s="186" t="s">
        <v>14</v>
      </c>
      <c r="I7" s="5" t="s">
        <v>128</v>
      </c>
      <c r="J7" s="64"/>
    </row>
    <row r="8" spans="1:10" ht="15.75" customHeight="1" x14ac:dyDescent="0.25">
      <c r="A8" s="186">
        <v>2</v>
      </c>
      <c r="B8" s="190" t="s">
        <v>29</v>
      </c>
      <c r="C8" s="186" t="s">
        <v>17</v>
      </c>
      <c r="D8" s="186">
        <v>50624</v>
      </c>
      <c r="E8" s="12" t="s">
        <v>154</v>
      </c>
      <c r="F8" s="186">
        <v>18698</v>
      </c>
      <c r="G8" s="186">
        <v>90000</v>
      </c>
      <c r="H8" s="186" t="s">
        <v>14</v>
      </c>
      <c r="I8" s="5" t="s">
        <v>57</v>
      </c>
      <c r="J8" s="64"/>
    </row>
    <row r="9" spans="1:10" ht="15.75" customHeight="1" x14ac:dyDescent="0.25">
      <c r="A9" s="186">
        <v>3</v>
      </c>
      <c r="B9" s="10" t="s">
        <v>59</v>
      </c>
      <c r="C9" s="15" t="s">
        <v>17</v>
      </c>
      <c r="D9" s="186">
        <v>65666</v>
      </c>
      <c r="E9" s="12" t="s">
        <v>28</v>
      </c>
      <c r="F9" s="85" t="s">
        <v>147</v>
      </c>
      <c r="G9" s="186">
        <v>70000</v>
      </c>
      <c r="H9" s="15" t="s">
        <v>50</v>
      </c>
      <c r="I9" s="5" t="s">
        <v>52</v>
      </c>
      <c r="J9" s="64"/>
    </row>
    <row r="10" spans="1:10" ht="13.5" customHeight="1" x14ac:dyDescent="0.25">
      <c r="A10" s="201" t="s">
        <v>139</v>
      </c>
      <c r="B10" s="202"/>
      <c r="C10" s="202"/>
      <c r="D10" s="202"/>
      <c r="E10" s="202"/>
      <c r="F10" s="202"/>
      <c r="G10" s="187">
        <f>SUM(G7:G9)</f>
        <v>270000</v>
      </c>
      <c r="H10" s="189"/>
    </row>
    <row r="11" spans="1:10" ht="15" customHeight="1" x14ac:dyDescent="0.25">
      <c r="A11" s="201" t="s">
        <v>42</v>
      </c>
      <c r="B11" s="202"/>
      <c r="C11" s="202"/>
      <c r="D11" s="202"/>
      <c r="E11" s="202"/>
      <c r="F11" s="203"/>
      <c r="G11" s="187">
        <f>G10*0.12</f>
        <v>32400</v>
      </c>
      <c r="H11" s="189"/>
      <c r="I11" s="4"/>
    </row>
    <row r="12" spans="1:10" ht="14.25" customHeight="1" x14ac:dyDescent="0.25">
      <c r="A12" s="201" t="s">
        <v>192</v>
      </c>
      <c r="B12" s="202"/>
      <c r="C12" s="202"/>
      <c r="D12" s="202"/>
      <c r="E12" s="202"/>
      <c r="F12" s="203"/>
      <c r="G12" s="187">
        <f>G10-G11</f>
        <v>237600</v>
      </c>
      <c r="H12" s="225"/>
      <c r="I12" s="226"/>
    </row>
    <row r="13" spans="1:10" ht="14.25" customHeight="1" x14ac:dyDescent="0.25">
      <c r="A13" s="196" t="s">
        <v>49</v>
      </c>
      <c r="B13" s="197"/>
      <c r="C13" s="197"/>
      <c r="D13" s="197"/>
      <c r="E13" s="197"/>
      <c r="F13" s="198"/>
      <c r="G13" s="186">
        <f>-G10*0.1</f>
        <v>-27000</v>
      </c>
      <c r="H13" s="189"/>
    </row>
    <row r="14" spans="1:10" ht="13.5" customHeight="1" x14ac:dyDescent="0.25">
      <c r="A14" s="224" t="s">
        <v>125</v>
      </c>
      <c r="B14" s="224"/>
      <c r="C14" s="224"/>
      <c r="D14" s="224"/>
      <c r="E14" s="224"/>
      <c r="F14" s="224"/>
      <c r="G14" s="187">
        <f>SUM(G12:G13)</f>
        <v>210600</v>
      </c>
      <c r="H14" s="189"/>
      <c r="I14" s="4"/>
    </row>
    <row r="15" spans="1:10" x14ac:dyDescent="0.25">
      <c r="A15" s="220" t="s">
        <v>54</v>
      </c>
      <c r="B15" s="220"/>
      <c r="C15" s="220"/>
      <c r="D15" s="220"/>
      <c r="E15" s="220"/>
      <c r="F15" s="220"/>
      <c r="G15" s="220"/>
      <c r="H15" s="220"/>
      <c r="I15" s="57"/>
    </row>
    <row r="16" spans="1:10" x14ac:dyDescent="0.25">
      <c r="A16" s="220" t="s">
        <v>55</v>
      </c>
      <c r="B16" s="220"/>
      <c r="C16" s="220"/>
      <c r="D16" s="220"/>
      <c r="E16" s="220"/>
      <c r="F16" s="220"/>
      <c r="G16" s="220"/>
      <c r="H16" s="220"/>
      <c r="I16" s="220"/>
    </row>
    <row r="17" spans="1:9" ht="17.25" customHeight="1" x14ac:dyDescent="0.25">
      <c r="A17" s="112" t="s">
        <v>61</v>
      </c>
      <c r="B17" s="112"/>
      <c r="C17" s="112"/>
      <c r="D17" s="58"/>
      <c r="E17" s="58"/>
      <c r="F17" s="58"/>
      <c r="G17" s="58"/>
      <c r="H17" s="58"/>
      <c r="I17" s="59"/>
    </row>
    <row r="18" spans="1:9" s="107" customFormat="1" ht="6.75" customHeight="1" x14ac:dyDescent="0.25"/>
    <row r="31" spans="1:9" x14ac:dyDescent="0.25">
      <c r="E31" t="s">
        <v>150</v>
      </c>
    </row>
  </sheetData>
  <mergeCells count="10">
    <mergeCell ref="A13:F13"/>
    <mergeCell ref="A14:F14"/>
    <mergeCell ref="A15:H15"/>
    <mergeCell ref="A16:I16"/>
    <mergeCell ref="C3:D3"/>
    <mergeCell ref="C4:I4"/>
    <mergeCell ref="A10:F10"/>
    <mergeCell ref="A11:F11"/>
    <mergeCell ref="A12:F12"/>
    <mergeCell ref="H12:I1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E17" sqref="E17"/>
    </sheetView>
  </sheetViews>
  <sheetFormatPr baseColWidth="10" defaultRowHeight="15" x14ac:dyDescent="0.25"/>
  <cols>
    <col min="1" max="1" width="3.14062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0" ht="15.75" x14ac:dyDescent="0.25">
      <c r="A1" s="1" t="s">
        <v>0</v>
      </c>
      <c r="E1" s="17" t="s">
        <v>33</v>
      </c>
      <c r="G1" t="s">
        <v>39</v>
      </c>
    </row>
    <row r="2" spans="1:10" ht="15.75" x14ac:dyDescent="0.25">
      <c r="A2" s="1" t="s">
        <v>1</v>
      </c>
      <c r="E2" s="17" t="s">
        <v>38</v>
      </c>
      <c r="G2" t="s">
        <v>40</v>
      </c>
    </row>
    <row r="3" spans="1:10" ht="15" customHeight="1" x14ac:dyDescent="0.25">
      <c r="A3" s="1" t="s">
        <v>2</v>
      </c>
      <c r="C3" s="199" t="s">
        <v>47</v>
      </c>
      <c r="D3" s="199"/>
      <c r="E3" t="s">
        <v>48</v>
      </c>
    </row>
    <row r="4" spans="1:10" ht="26.25" customHeight="1" x14ac:dyDescent="0.3">
      <c r="A4" s="191"/>
      <c r="C4" s="200" t="s">
        <v>193</v>
      </c>
      <c r="D4" s="200"/>
      <c r="E4" s="200"/>
      <c r="F4" s="200"/>
      <c r="G4" s="200"/>
      <c r="H4" s="200"/>
      <c r="I4" s="200"/>
    </row>
    <row r="5" spans="1:10" ht="6.75" customHeight="1" x14ac:dyDescent="0.3">
      <c r="A5" s="191"/>
      <c r="C5" s="191"/>
      <c r="D5" s="191"/>
      <c r="E5" s="191"/>
      <c r="F5" s="191"/>
      <c r="G5" s="191"/>
      <c r="H5" s="191"/>
      <c r="I5" s="191"/>
    </row>
    <row r="6" spans="1:10" ht="22.5" customHeight="1" x14ac:dyDescent="0.25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6" t="s">
        <v>51</v>
      </c>
      <c r="J6" s="62"/>
    </row>
    <row r="7" spans="1:10" ht="15.75" customHeight="1" x14ac:dyDescent="0.25">
      <c r="A7" s="192">
        <v>1</v>
      </c>
      <c r="B7" s="195" t="s">
        <v>27</v>
      </c>
      <c r="C7" s="192" t="s">
        <v>19</v>
      </c>
      <c r="D7" s="192">
        <v>31518</v>
      </c>
      <c r="E7" s="12" t="s">
        <v>28</v>
      </c>
      <c r="F7" s="192">
        <v>9901</v>
      </c>
      <c r="G7" s="192">
        <v>110000</v>
      </c>
      <c r="H7" s="192" t="s">
        <v>14</v>
      </c>
      <c r="I7" s="5" t="s">
        <v>128</v>
      </c>
      <c r="J7" s="64"/>
    </row>
    <row r="8" spans="1:10" ht="15.75" customHeight="1" x14ac:dyDescent="0.25">
      <c r="A8" s="192">
        <v>2</v>
      </c>
      <c r="B8" s="195" t="s">
        <v>29</v>
      </c>
      <c r="C8" s="192" t="s">
        <v>17</v>
      </c>
      <c r="D8" s="192">
        <v>50624</v>
      </c>
      <c r="E8" s="12" t="s">
        <v>154</v>
      </c>
      <c r="F8" s="192">
        <v>18698</v>
      </c>
      <c r="G8" s="192">
        <v>90000</v>
      </c>
      <c r="H8" s="192" t="s">
        <v>14</v>
      </c>
      <c r="I8" s="5" t="s">
        <v>57</v>
      </c>
      <c r="J8" s="64"/>
    </row>
    <row r="9" spans="1:10" ht="15.75" customHeight="1" x14ac:dyDescent="0.25">
      <c r="A9" s="192">
        <v>3</v>
      </c>
      <c r="B9" s="10" t="s">
        <v>59</v>
      </c>
      <c r="C9" s="15" t="s">
        <v>17</v>
      </c>
      <c r="D9" s="192">
        <v>65666</v>
      </c>
      <c r="E9" s="12" t="s">
        <v>28</v>
      </c>
      <c r="F9" s="85" t="s">
        <v>147</v>
      </c>
      <c r="G9" s="192">
        <v>70000</v>
      </c>
      <c r="H9" s="15" t="s">
        <v>50</v>
      </c>
      <c r="I9" s="5" t="s">
        <v>52</v>
      </c>
      <c r="J9" s="64"/>
    </row>
    <row r="10" spans="1:10" ht="13.5" customHeight="1" x14ac:dyDescent="0.25">
      <c r="A10" s="201" t="s">
        <v>139</v>
      </c>
      <c r="B10" s="202"/>
      <c r="C10" s="202"/>
      <c r="D10" s="202"/>
      <c r="E10" s="202"/>
      <c r="F10" s="202"/>
      <c r="G10" s="193">
        <f>SUM(G7:G9)</f>
        <v>270000</v>
      </c>
      <c r="H10" s="194"/>
    </row>
    <row r="11" spans="1:10" ht="15" customHeight="1" x14ac:dyDescent="0.25">
      <c r="A11" s="201" t="s">
        <v>42</v>
      </c>
      <c r="B11" s="202"/>
      <c r="C11" s="202"/>
      <c r="D11" s="202"/>
      <c r="E11" s="202"/>
      <c r="F11" s="203"/>
      <c r="G11" s="193">
        <f>G10*0.12</f>
        <v>32400</v>
      </c>
      <c r="H11" s="194"/>
      <c r="I11" s="4"/>
    </row>
    <row r="12" spans="1:10" ht="14.25" customHeight="1" x14ac:dyDescent="0.25">
      <c r="A12" s="201" t="s">
        <v>192</v>
      </c>
      <c r="B12" s="202"/>
      <c r="C12" s="202"/>
      <c r="D12" s="202"/>
      <c r="E12" s="202"/>
      <c r="F12" s="203"/>
      <c r="G12" s="193">
        <f>G10-G11</f>
        <v>237600</v>
      </c>
      <c r="H12" s="225"/>
      <c r="I12" s="226"/>
    </row>
    <row r="13" spans="1:10" ht="14.25" customHeight="1" x14ac:dyDescent="0.25">
      <c r="A13" s="196" t="s">
        <v>49</v>
      </c>
      <c r="B13" s="197"/>
      <c r="C13" s="197"/>
      <c r="D13" s="197"/>
      <c r="E13" s="197"/>
      <c r="F13" s="198"/>
      <c r="G13" s="192">
        <f>-G10*0.1</f>
        <v>-27000</v>
      </c>
      <c r="H13" s="194"/>
    </row>
    <row r="14" spans="1:10" ht="13.5" customHeight="1" x14ac:dyDescent="0.25">
      <c r="A14" s="224" t="s">
        <v>125</v>
      </c>
      <c r="B14" s="224"/>
      <c r="C14" s="224"/>
      <c r="D14" s="224"/>
      <c r="E14" s="224"/>
      <c r="F14" s="224"/>
      <c r="G14" s="193">
        <f>SUM(G12:G13)</f>
        <v>210600</v>
      </c>
      <c r="H14" s="194"/>
      <c r="I14" s="4"/>
    </row>
    <row r="15" spans="1:10" x14ac:dyDescent="0.25">
      <c r="A15" s="220" t="s">
        <v>54</v>
      </c>
      <c r="B15" s="220"/>
      <c r="C15" s="220"/>
      <c r="D15" s="220"/>
      <c r="E15" s="220"/>
      <c r="F15" s="220"/>
      <c r="G15" s="220"/>
      <c r="H15" s="220"/>
      <c r="I15" s="57"/>
    </row>
    <row r="16" spans="1:10" x14ac:dyDescent="0.25">
      <c r="A16" s="220" t="s">
        <v>55</v>
      </c>
      <c r="B16" s="220"/>
      <c r="C16" s="220"/>
      <c r="D16" s="220"/>
      <c r="E16" s="220"/>
      <c r="F16" s="220"/>
      <c r="G16" s="220"/>
      <c r="H16" s="220"/>
      <c r="I16" s="220"/>
    </row>
    <row r="17" spans="1:9" ht="17.25" customHeight="1" x14ac:dyDescent="0.25">
      <c r="A17" s="112" t="s">
        <v>61</v>
      </c>
      <c r="B17" s="112"/>
      <c r="C17" s="112"/>
      <c r="D17" s="58"/>
      <c r="E17" s="58"/>
      <c r="F17" s="58"/>
      <c r="G17" s="58"/>
      <c r="H17" s="58"/>
      <c r="I17" s="59"/>
    </row>
    <row r="18" spans="1:9" s="107" customFormat="1" ht="6.75" customHeight="1" x14ac:dyDescent="0.25"/>
    <row r="31" spans="1:9" x14ac:dyDescent="0.25">
      <c r="E31" t="s">
        <v>150</v>
      </c>
    </row>
  </sheetData>
  <mergeCells count="10">
    <mergeCell ref="A13:F13"/>
    <mergeCell ref="A14:F14"/>
    <mergeCell ref="A15:H15"/>
    <mergeCell ref="A16:I16"/>
    <mergeCell ref="C3:D3"/>
    <mergeCell ref="C4:I4"/>
    <mergeCell ref="A10:F10"/>
    <mergeCell ref="A11:F11"/>
    <mergeCell ref="A12:F12"/>
    <mergeCell ref="H12:I1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28" workbookViewId="0">
      <selection activeCell="G22" sqref="G22"/>
    </sheetView>
  </sheetViews>
  <sheetFormatPr baseColWidth="10" defaultRowHeight="15" x14ac:dyDescent="0.25"/>
  <cols>
    <col min="1" max="1" width="3.8554687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2" ht="15.75" x14ac:dyDescent="0.25">
      <c r="A1" s="1" t="s">
        <v>0</v>
      </c>
      <c r="E1" s="17" t="s">
        <v>33</v>
      </c>
      <c r="G1" t="s">
        <v>39</v>
      </c>
    </row>
    <row r="2" spans="1:12" ht="15.75" x14ac:dyDescent="0.25">
      <c r="A2" s="1" t="s">
        <v>1</v>
      </c>
      <c r="E2" s="17" t="s">
        <v>38</v>
      </c>
      <c r="G2" t="s">
        <v>40</v>
      </c>
    </row>
    <row r="3" spans="1:12" ht="15" customHeight="1" x14ac:dyDescent="0.25">
      <c r="A3" s="1" t="s">
        <v>2</v>
      </c>
      <c r="C3" s="199" t="s">
        <v>47</v>
      </c>
      <c r="D3" s="199"/>
      <c r="E3" t="s">
        <v>48</v>
      </c>
    </row>
    <row r="4" spans="1:12" ht="22.5" customHeight="1" x14ac:dyDescent="0.3">
      <c r="A4" s="30"/>
      <c r="C4" s="200" t="s">
        <v>75</v>
      </c>
      <c r="D4" s="200"/>
      <c r="E4" s="200"/>
      <c r="F4" s="200"/>
      <c r="G4" s="200"/>
      <c r="H4" s="200"/>
      <c r="I4" s="200"/>
    </row>
    <row r="5" spans="1:12" ht="22.5" customHeight="1" x14ac:dyDescent="0.3">
      <c r="A5" s="30"/>
      <c r="C5" s="30"/>
      <c r="D5" s="30"/>
      <c r="E5" s="30"/>
      <c r="F5" s="30"/>
      <c r="G5" s="30"/>
      <c r="H5" s="30"/>
      <c r="I5" s="30"/>
    </row>
    <row r="6" spans="1:12" ht="22.5" customHeight="1" x14ac:dyDescent="0.25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6" t="s">
        <v>51</v>
      </c>
      <c r="K6" s="4"/>
      <c r="L6" s="4"/>
    </row>
    <row r="7" spans="1:12" ht="15.75" customHeight="1" x14ac:dyDescent="0.25">
      <c r="A7" s="33">
        <v>1</v>
      </c>
      <c r="B7" s="2" t="s">
        <v>15</v>
      </c>
      <c r="C7" s="33" t="s">
        <v>19</v>
      </c>
      <c r="D7" s="33">
        <v>81863</v>
      </c>
      <c r="E7" s="12" t="s">
        <v>32</v>
      </c>
      <c r="F7" s="33" t="s">
        <v>46</v>
      </c>
      <c r="G7" s="33">
        <v>130000</v>
      </c>
      <c r="H7" s="33" t="s">
        <v>14</v>
      </c>
      <c r="I7" s="5" t="s">
        <v>76</v>
      </c>
      <c r="K7" s="4"/>
      <c r="L7" s="4"/>
    </row>
    <row r="8" spans="1:12" ht="15.75" customHeight="1" x14ac:dyDescent="0.25">
      <c r="A8" s="33">
        <v>2</v>
      </c>
      <c r="B8" s="2" t="s">
        <v>16</v>
      </c>
      <c r="C8" s="33" t="s">
        <v>17</v>
      </c>
      <c r="D8" s="33">
        <v>30005</v>
      </c>
      <c r="E8" s="12" t="s">
        <v>18</v>
      </c>
      <c r="F8" s="33">
        <v>18537</v>
      </c>
      <c r="G8" s="33">
        <v>90000</v>
      </c>
      <c r="H8" s="33" t="s">
        <v>14</v>
      </c>
      <c r="I8" s="5"/>
      <c r="K8" s="25"/>
      <c r="L8" s="4"/>
    </row>
    <row r="9" spans="1:12" ht="15.75" customHeight="1" x14ac:dyDescent="0.25">
      <c r="A9" s="33">
        <v>3</v>
      </c>
      <c r="B9" s="2" t="s">
        <v>20</v>
      </c>
      <c r="C9" s="33" t="s">
        <v>62</v>
      </c>
      <c r="D9" s="3" t="s">
        <v>35</v>
      </c>
      <c r="E9" s="12" t="s">
        <v>21</v>
      </c>
      <c r="F9" s="33" t="s">
        <v>46</v>
      </c>
      <c r="G9" s="33">
        <v>90000</v>
      </c>
      <c r="H9" s="33" t="s">
        <v>14</v>
      </c>
      <c r="I9" s="5" t="s">
        <v>82</v>
      </c>
      <c r="K9" s="39"/>
      <c r="L9" s="4"/>
    </row>
    <row r="10" spans="1:12" ht="15.75" customHeight="1" x14ac:dyDescent="0.25">
      <c r="A10" s="33">
        <v>4</v>
      </c>
      <c r="B10" s="2" t="s">
        <v>23</v>
      </c>
      <c r="C10" s="33" t="s">
        <v>63</v>
      </c>
      <c r="D10" s="33">
        <v>32378</v>
      </c>
      <c r="E10" s="12" t="s">
        <v>24</v>
      </c>
      <c r="F10" s="33">
        <v>18698</v>
      </c>
      <c r="G10" s="33">
        <v>90000</v>
      </c>
      <c r="H10" s="33" t="s">
        <v>14</v>
      </c>
      <c r="I10" s="5"/>
      <c r="K10" s="4"/>
      <c r="L10" s="4"/>
    </row>
    <row r="11" spans="1:12" ht="15.75" customHeight="1" x14ac:dyDescent="0.25">
      <c r="A11" s="33">
        <v>5</v>
      </c>
      <c r="B11" s="2" t="s">
        <v>27</v>
      </c>
      <c r="C11" s="33" t="s">
        <v>19</v>
      </c>
      <c r="D11" s="33">
        <v>31518</v>
      </c>
      <c r="E11" s="12" t="s">
        <v>28</v>
      </c>
      <c r="F11" s="33">
        <v>9901</v>
      </c>
      <c r="G11" s="33">
        <v>110000</v>
      </c>
      <c r="H11" s="33" t="s">
        <v>14</v>
      </c>
      <c r="I11" s="5"/>
      <c r="K11" s="4"/>
      <c r="L11" s="4"/>
    </row>
    <row r="12" spans="1:12" ht="15.75" customHeight="1" x14ac:dyDescent="0.25">
      <c r="A12" s="33">
        <v>6</v>
      </c>
      <c r="B12" s="2"/>
      <c r="C12" s="208"/>
      <c r="D12" s="209"/>
      <c r="E12" s="210"/>
      <c r="F12" s="38"/>
      <c r="G12" s="38"/>
      <c r="H12" s="38"/>
      <c r="I12" s="5"/>
      <c r="J12" s="25"/>
      <c r="K12" s="32"/>
      <c r="L12" s="32"/>
    </row>
    <row r="13" spans="1:12" ht="15.75" customHeight="1" x14ac:dyDescent="0.25">
      <c r="A13" s="33">
        <v>7</v>
      </c>
      <c r="B13" s="2" t="s">
        <v>29</v>
      </c>
      <c r="C13" s="33" t="s">
        <v>30</v>
      </c>
      <c r="D13" s="33">
        <v>50624</v>
      </c>
      <c r="E13" s="12" t="s">
        <v>13</v>
      </c>
      <c r="F13" s="33" t="s">
        <v>31</v>
      </c>
      <c r="G13" s="33">
        <v>90000</v>
      </c>
      <c r="H13" s="33" t="s">
        <v>14</v>
      </c>
      <c r="I13" s="5" t="s">
        <v>57</v>
      </c>
      <c r="J13" s="25"/>
      <c r="K13" s="32"/>
      <c r="L13" s="25"/>
    </row>
    <row r="14" spans="1:12" ht="15.75" customHeight="1" x14ac:dyDescent="0.25">
      <c r="A14" s="33">
        <v>8</v>
      </c>
      <c r="B14" s="2" t="s">
        <v>36</v>
      </c>
      <c r="C14" s="33" t="s">
        <v>30</v>
      </c>
      <c r="D14" s="33">
        <v>57333</v>
      </c>
      <c r="E14" s="12" t="s">
        <v>13</v>
      </c>
      <c r="F14" s="3" t="s">
        <v>37</v>
      </c>
      <c r="G14" s="33">
        <v>70000</v>
      </c>
      <c r="H14" s="33" t="s">
        <v>14</v>
      </c>
      <c r="I14" s="5"/>
      <c r="J14" s="4"/>
      <c r="K14" s="4"/>
      <c r="L14" s="25"/>
    </row>
    <row r="15" spans="1:12" ht="15.75" customHeight="1" x14ac:dyDescent="0.25">
      <c r="A15" s="33">
        <v>9</v>
      </c>
      <c r="B15" s="2" t="s">
        <v>25</v>
      </c>
      <c r="C15" s="33" t="s">
        <v>12</v>
      </c>
      <c r="D15" s="33">
        <v>50173</v>
      </c>
      <c r="E15" s="12" t="s">
        <v>13</v>
      </c>
      <c r="F15" s="33" t="s">
        <v>26</v>
      </c>
      <c r="G15" s="33">
        <v>90000</v>
      </c>
      <c r="H15" s="33" t="s">
        <v>14</v>
      </c>
      <c r="I15" s="5"/>
      <c r="J15" s="4"/>
      <c r="K15" s="4"/>
      <c r="L15" s="25"/>
    </row>
    <row r="16" spans="1:12" ht="15.75" customHeight="1" x14ac:dyDescent="0.25">
      <c r="A16" s="33">
        <v>10</v>
      </c>
      <c r="B16" s="10" t="s">
        <v>59</v>
      </c>
      <c r="C16" s="15" t="s">
        <v>17</v>
      </c>
      <c r="D16" s="33">
        <v>65666</v>
      </c>
      <c r="E16" s="12" t="s">
        <v>28</v>
      </c>
      <c r="F16" s="18">
        <v>201502121</v>
      </c>
      <c r="G16" s="33">
        <v>70000</v>
      </c>
      <c r="H16" s="15" t="s">
        <v>50</v>
      </c>
      <c r="I16" s="5" t="s">
        <v>52</v>
      </c>
      <c r="J16" s="4"/>
      <c r="K16" s="4"/>
      <c r="L16" s="25"/>
    </row>
    <row r="17" spans="1:12" ht="15.75" customHeight="1" x14ac:dyDescent="0.25">
      <c r="A17" s="33"/>
      <c r="B17" s="2" t="s">
        <v>60</v>
      </c>
      <c r="C17" s="33" t="s">
        <v>17</v>
      </c>
      <c r="D17" s="33">
        <v>65248</v>
      </c>
      <c r="E17" s="12" t="s">
        <v>28</v>
      </c>
      <c r="F17" s="3"/>
      <c r="G17" s="33"/>
      <c r="H17" s="14" t="s">
        <v>50</v>
      </c>
      <c r="I17" s="5" t="s">
        <v>53</v>
      </c>
      <c r="J17" s="4"/>
      <c r="K17" s="4"/>
      <c r="L17" s="25"/>
    </row>
    <row r="18" spans="1:12" ht="15.75" customHeight="1" x14ac:dyDescent="0.25">
      <c r="A18" s="33">
        <v>11</v>
      </c>
      <c r="B18" s="2" t="s">
        <v>22</v>
      </c>
      <c r="C18" s="33" t="s">
        <v>12</v>
      </c>
      <c r="D18" s="33">
        <v>50437</v>
      </c>
      <c r="E18" s="12" t="s">
        <v>13</v>
      </c>
      <c r="F18" s="3" t="s">
        <v>46</v>
      </c>
      <c r="G18" s="33">
        <v>90000</v>
      </c>
      <c r="H18" s="33" t="s">
        <v>14</v>
      </c>
      <c r="I18" s="5" t="s">
        <v>56</v>
      </c>
      <c r="J18" s="4"/>
      <c r="K18" s="4"/>
      <c r="L18" s="4"/>
    </row>
    <row r="19" spans="1:12" ht="15.75" customHeight="1" x14ac:dyDescent="0.25">
      <c r="A19" s="33">
        <v>12</v>
      </c>
      <c r="B19" s="8" t="s">
        <v>41</v>
      </c>
      <c r="C19" s="7" t="s">
        <v>17</v>
      </c>
      <c r="D19" s="9" t="s">
        <v>34</v>
      </c>
      <c r="E19" s="13" t="s">
        <v>44</v>
      </c>
      <c r="F19" s="7" t="s">
        <v>46</v>
      </c>
      <c r="G19" s="7">
        <v>90000</v>
      </c>
      <c r="H19" s="7" t="s">
        <v>14</v>
      </c>
      <c r="I19" s="5" t="s">
        <v>58</v>
      </c>
      <c r="J19" s="4"/>
      <c r="K19" s="4"/>
      <c r="L19" s="25"/>
    </row>
    <row r="20" spans="1:12" ht="17.25" customHeight="1" x14ac:dyDescent="0.25">
      <c r="A20" s="201" t="s">
        <v>43</v>
      </c>
      <c r="B20" s="202"/>
      <c r="C20" s="202"/>
      <c r="D20" s="202"/>
      <c r="E20" s="202"/>
      <c r="F20" s="202"/>
      <c r="G20" s="34">
        <f>SUM(G7:G19)</f>
        <v>1010000</v>
      </c>
      <c r="H20" s="35">
        <f>G20*0.12</f>
        <v>121200</v>
      </c>
      <c r="I20" s="35" t="s">
        <v>71</v>
      </c>
    </row>
    <row r="21" spans="1:12" ht="17.25" customHeight="1" x14ac:dyDescent="0.25">
      <c r="A21" s="201" t="s">
        <v>42</v>
      </c>
      <c r="B21" s="202"/>
      <c r="C21" s="202"/>
      <c r="D21" s="202"/>
      <c r="E21" s="202"/>
      <c r="F21" s="203"/>
      <c r="G21" s="34">
        <f>(G20-G7-G9-G12-G18-G19)*0.12</f>
        <v>73200</v>
      </c>
      <c r="H21" s="35">
        <f>H20-G21</f>
        <v>48000</v>
      </c>
      <c r="I21" s="36" t="s">
        <v>72</v>
      </c>
    </row>
    <row r="22" spans="1:12" ht="17.25" customHeight="1" x14ac:dyDescent="0.25">
      <c r="A22" s="201" t="s">
        <v>45</v>
      </c>
      <c r="B22" s="202"/>
      <c r="C22" s="202"/>
      <c r="D22" s="202"/>
      <c r="E22" s="202"/>
      <c r="F22" s="203"/>
      <c r="G22" s="34">
        <f>G20-G21</f>
        <v>936800</v>
      </c>
      <c r="H22" s="32"/>
    </row>
    <row r="23" spans="1:12" ht="14.25" customHeight="1" x14ac:dyDescent="0.25">
      <c r="A23" s="196" t="s">
        <v>49</v>
      </c>
      <c r="B23" s="197"/>
      <c r="C23" s="197"/>
      <c r="D23" s="197"/>
      <c r="E23" s="197"/>
      <c r="F23" s="198"/>
      <c r="G23" s="33">
        <f>-G20*0.1</f>
        <v>-101000</v>
      </c>
      <c r="H23" s="32"/>
    </row>
    <row r="24" spans="1:12" ht="14.25" customHeight="1" x14ac:dyDescent="0.25">
      <c r="A24" s="208" t="s">
        <v>89</v>
      </c>
      <c r="B24" s="209"/>
      <c r="C24" s="209"/>
      <c r="D24" s="209"/>
      <c r="E24" s="209"/>
      <c r="F24" s="210"/>
      <c r="G24" s="33">
        <v>-70000</v>
      </c>
      <c r="H24" s="32"/>
      <c r="I24" s="39"/>
    </row>
    <row r="25" spans="1:12" ht="14.25" customHeight="1" x14ac:dyDescent="0.25">
      <c r="A25" s="208" t="s">
        <v>94</v>
      </c>
      <c r="B25" s="209"/>
      <c r="C25" s="209"/>
      <c r="D25" s="209"/>
      <c r="E25" s="209"/>
      <c r="F25" s="210"/>
      <c r="G25" s="44">
        <v>-150000</v>
      </c>
      <c r="H25" s="41"/>
      <c r="I25" s="39"/>
    </row>
    <row r="26" spans="1:12" ht="14.25" customHeight="1" x14ac:dyDescent="0.25">
      <c r="A26" s="205" t="s">
        <v>95</v>
      </c>
      <c r="B26" s="205"/>
      <c r="C26" s="205"/>
      <c r="D26" s="205"/>
      <c r="E26" s="205"/>
      <c r="F26" s="205"/>
      <c r="G26" s="34">
        <f>SUM(G22:G25)</f>
        <v>615800</v>
      </c>
      <c r="H26" s="32"/>
      <c r="I26" s="4"/>
    </row>
    <row r="27" spans="1:12" ht="15.75" x14ac:dyDescent="0.25">
      <c r="A27" s="206" t="s">
        <v>54</v>
      </c>
      <c r="B27" s="206"/>
      <c r="C27" s="206"/>
      <c r="D27" s="206"/>
      <c r="E27" s="206"/>
      <c r="F27" s="206"/>
      <c r="G27" s="206"/>
      <c r="H27" s="206"/>
      <c r="I27" s="39"/>
    </row>
    <row r="28" spans="1:12" x14ac:dyDescent="0.25">
      <c r="A28" s="207" t="s">
        <v>55</v>
      </c>
      <c r="B28" s="207"/>
      <c r="C28" s="207"/>
      <c r="D28" s="207"/>
      <c r="E28" s="207"/>
      <c r="F28" s="207"/>
      <c r="G28" s="207"/>
      <c r="H28" s="207"/>
      <c r="I28" s="207"/>
    </row>
    <row r="29" spans="1:12" x14ac:dyDescent="0.25">
      <c r="A29" s="207" t="s">
        <v>61</v>
      </c>
      <c r="B29" s="207"/>
      <c r="C29" s="207"/>
      <c r="I29" s="19"/>
    </row>
    <row r="30" spans="1:12" x14ac:dyDescent="0.25">
      <c r="A30" s="31"/>
      <c r="B30" s="31"/>
      <c r="C30" s="31"/>
      <c r="I30" s="19"/>
    </row>
    <row r="31" spans="1:12" ht="15.75" x14ac:dyDescent="0.25">
      <c r="A31" s="213" t="s">
        <v>85</v>
      </c>
      <c r="B31" s="213"/>
      <c r="C31" s="213"/>
      <c r="D31" s="213"/>
      <c r="E31" s="213"/>
      <c r="F31" s="213"/>
      <c r="G31" s="213"/>
      <c r="H31" s="213"/>
      <c r="I31" s="213"/>
    </row>
    <row r="32" spans="1:12" x14ac:dyDescent="0.25">
      <c r="A32" s="214" t="s">
        <v>86</v>
      </c>
      <c r="B32" s="214"/>
      <c r="C32" s="214"/>
      <c r="D32" s="214"/>
      <c r="E32" s="214"/>
      <c r="F32" s="214"/>
      <c r="G32" s="214"/>
      <c r="H32" s="214"/>
      <c r="I32" s="214"/>
    </row>
    <row r="33" spans="1:9" x14ac:dyDescent="0.25">
      <c r="A33" s="215" t="s">
        <v>87</v>
      </c>
      <c r="B33" s="215"/>
      <c r="C33" s="215"/>
      <c r="D33" s="215"/>
      <c r="E33" s="215"/>
      <c r="F33" s="215"/>
      <c r="G33" s="215"/>
      <c r="H33" s="215"/>
      <c r="I33" s="215"/>
    </row>
  </sheetData>
  <mergeCells count="16">
    <mergeCell ref="A23:F23"/>
    <mergeCell ref="C12:E12"/>
    <mergeCell ref="A31:I31"/>
    <mergeCell ref="A32:I32"/>
    <mergeCell ref="A33:I33"/>
    <mergeCell ref="A29:C29"/>
    <mergeCell ref="A24:F24"/>
    <mergeCell ref="A26:F26"/>
    <mergeCell ref="A27:H27"/>
    <mergeCell ref="A28:I28"/>
    <mergeCell ref="A25:F25"/>
    <mergeCell ref="C3:D3"/>
    <mergeCell ref="C4:I4"/>
    <mergeCell ref="A20:F20"/>
    <mergeCell ref="A21:F21"/>
    <mergeCell ref="A22:F2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opLeftCell="G16" workbookViewId="0">
      <selection activeCell="L23" sqref="L23"/>
    </sheetView>
  </sheetViews>
  <sheetFormatPr baseColWidth="10" defaultRowHeight="15" x14ac:dyDescent="0.25"/>
  <cols>
    <col min="1" max="1" width="3.8554687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  <col min="10" max="10" width="14.140625" customWidth="1"/>
  </cols>
  <sheetData>
    <row r="1" spans="1:14" ht="15.75" x14ac:dyDescent="0.25">
      <c r="A1" s="1" t="s">
        <v>0</v>
      </c>
      <c r="E1" s="17" t="s">
        <v>33</v>
      </c>
      <c r="G1" t="s">
        <v>39</v>
      </c>
    </row>
    <row r="2" spans="1:14" ht="15.75" x14ac:dyDescent="0.25">
      <c r="A2" s="1" t="s">
        <v>1</v>
      </c>
      <c r="E2" s="17" t="s">
        <v>38</v>
      </c>
      <c r="G2" t="s">
        <v>40</v>
      </c>
    </row>
    <row r="3" spans="1:14" ht="15" customHeight="1" x14ac:dyDescent="0.25">
      <c r="A3" s="1" t="s">
        <v>2</v>
      </c>
      <c r="C3" s="199" t="s">
        <v>47</v>
      </c>
      <c r="D3" s="199"/>
      <c r="E3" t="s">
        <v>48</v>
      </c>
    </row>
    <row r="4" spans="1:14" ht="22.5" customHeight="1" x14ac:dyDescent="0.3">
      <c r="A4" s="30"/>
      <c r="C4" s="200" t="s">
        <v>78</v>
      </c>
      <c r="D4" s="200"/>
      <c r="E4" s="200"/>
      <c r="F4" s="200"/>
      <c r="G4" s="200"/>
      <c r="H4" s="200"/>
      <c r="I4" s="200"/>
    </row>
    <row r="5" spans="1:14" ht="22.5" customHeight="1" x14ac:dyDescent="0.3">
      <c r="A5" s="30"/>
      <c r="C5" s="30"/>
      <c r="D5" s="30"/>
      <c r="E5" s="30"/>
      <c r="F5" s="30"/>
      <c r="G5" s="30"/>
      <c r="H5" s="30"/>
      <c r="I5" s="30"/>
    </row>
    <row r="6" spans="1:14" ht="22.5" customHeight="1" x14ac:dyDescent="0.25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6" t="s">
        <v>51</v>
      </c>
      <c r="K6" s="4"/>
      <c r="L6" s="4"/>
    </row>
    <row r="7" spans="1:14" ht="15.75" customHeight="1" x14ac:dyDescent="0.25">
      <c r="A7" s="33">
        <v>1</v>
      </c>
      <c r="B7" s="2" t="s">
        <v>15</v>
      </c>
      <c r="C7" s="33" t="s">
        <v>19</v>
      </c>
      <c r="D7" s="33">
        <v>81863</v>
      </c>
      <c r="E7" s="12" t="s">
        <v>32</v>
      </c>
      <c r="F7" s="33" t="s">
        <v>46</v>
      </c>
      <c r="G7" s="33">
        <v>90000</v>
      </c>
      <c r="H7" s="33" t="s">
        <v>14</v>
      </c>
      <c r="I7" s="5" t="s">
        <v>76</v>
      </c>
      <c r="K7" s="4"/>
      <c r="L7" s="4"/>
    </row>
    <row r="8" spans="1:14" ht="15.75" customHeight="1" x14ac:dyDescent="0.25">
      <c r="A8" s="33">
        <v>2</v>
      </c>
      <c r="B8" s="2" t="s">
        <v>16</v>
      </c>
      <c r="C8" s="33" t="s">
        <v>17</v>
      </c>
      <c r="D8" s="33">
        <v>30005</v>
      </c>
      <c r="E8" s="12" t="s">
        <v>18</v>
      </c>
      <c r="F8" s="33">
        <v>18537</v>
      </c>
      <c r="G8" s="33">
        <v>90000</v>
      </c>
      <c r="H8" s="33" t="s">
        <v>14</v>
      </c>
      <c r="I8" s="5"/>
      <c r="J8" s="216">
        <v>3</v>
      </c>
      <c r="K8" s="207"/>
      <c r="L8" s="207"/>
      <c r="M8" s="207"/>
      <c r="N8" s="207"/>
    </row>
    <row r="9" spans="1:14" ht="15.75" customHeight="1" x14ac:dyDescent="0.25">
      <c r="A9" s="33">
        <v>3</v>
      </c>
      <c r="B9" s="2" t="s">
        <v>20</v>
      </c>
      <c r="C9" s="33" t="s">
        <v>62</v>
      </c>
      <c r="D9" s="3" t="s">
        <v>35</v>
      </c>
      <c r="E9" s="12" t="s">
        <v>21</v>
      </c>
      <c r="F9" s="33" t="s">
        <v>46</v>
      </c>
      <c r="G9" s="33">
        <v>90000</v>
      </c>
      <c r="H9" s="33" t="s">
        <v>14</v>
      </c>
      <c r="I9" s="5" t="s">
        <v>82</v>
      </c>
      <c r="K9" s="39"/>
      <c r="L9" s="4"/>
    </row>
    <row r="10" spans="1:14" ht="15.75" customHeight="1" x14ac:dyDescent="0.25">
      <c r="A10" s="33">
        <v>4</v>
      </c>
      <c r="B10" s="2" t="s">
        <v>23</v>
      </c>
      <c r="C10" s="33" t="s">
        <v>63</v>
      </c>
      <c r="D10" s="33">
        <v>32378</v>
      </c>
      <c r="E10" s="12" t="s">
        <v>24</v>
      </c>
      <c r="F10" s="33">
        <v>18698</v>
      </c>
      <c r="G10" s="33">
        <v>90000</v>
      </c>
      <c r="H10" s="33" t="s">
        <v>14</v>
      </c>
      <c r="I10" s="5"/>
      <c r="J10" s="65" t="s">
        <v>106</v>
      </c>
      <c r="K10" s="45">
        <v>70000</v>
      </c>
      <c r="L10" s="62"/>
    </row>
    <row r="11" spans="1:14" ht="15.75" customHeight="1" x14ac:dyDescent="0.25">
      <c r="A11" s="33">
        <v>5</v>
      </c>
      <c r="B11" s="2" t="s">
        <v>27</v>
      </c>
      <c r="C11" s="33" t="s">
        <v>19</v>
      </c>
      <c r="D11" s="33">
        <v>31518</v>
      </c>
      <c r="E11" s="12" t="s">
        <v>28</v>
      </c>
      <c r="F11" s="33">
        <v>9901</v>
      </c>
      <c r="G11" s="33">
        <v>110000</v>
      </c>
      <c r="H11" s="33" t="s">
        <v>14</v>
      </c>
      <c r="I11" s="5"/>
      <c r="J11" s="65" t="s">
        <v>105</v>
      </c>
      <c r="K11" s="45">
        <v>70000</v>
      </c>
      <c r="L11" s="62"/>
    </row>
    <row r="12" spans="1:14" ht="15.75" customHeight="1" x14ac:dyDescent="0.25">
      <c r="A12" s="33"/>
      <c r="B12" s="2" t="s">
        <v>97</v>
      </c>
      <c r="C12" s="208" t="s">
        <v>80</v>
      </c>
      <c r="D12" s="209"/>
      <c r="E12" s="210"/>
      <c r="F12" s="38" t="s">
        <v>46</v>
      </c>
      <c r="G12" s="38"/>
      <c r="H12" s="38" t="s">
        <v>14</v>
      </c>
      <c r="I12" s="5" t="s">
        <v>81</v>
      </c>
      <c r="J12" s="65" t="s">
        <v>107</v>
      </c>
      <c r="K12" s="45">
        <v>70000</v>
      </c>
      <c r="L12" s="63"/>
    </row>
    <row r="13" spans="1:14" ht="15.75" customHeight="1" x14ac:dyDescent="0.25">
      <c r="A13" s="33">
        <v>6</v>
      </c>
      <c r="B13" s="2" t="s">
        <v>29</v>
      </c>
      <c r="C13" s="33" t="s">
        <v>30</v>
      </c>
      <c r="D13" s="33">
        <v>50624</v>
      </c>
      <c r="E13" s="12" t="s">
        <v>13</v>
      </c>
      <c r="F13" s="33" t="s">
        <v>31</v>
      </c>
      <c r="G13" s="33">
        <v>90000</v>
      </c>
      <c r="H13" s="33" t="s">
        <v>14</v>
      </c>
      <c r="I13" s="5" t="s">
        <v>57</v>
      </c>
      <c r="J13" s="65" t="s">
        <v>108</v>
      </c>
      <c r="K13" s="45">
        <v>70000</v>
      </c>
      <c r="L13" s="64"/>
    </row>
    <row r="14" spans="1:14" ht="15.75" customHeight="1" x14ac:dyDescent="0.25">
      <c r="A14" s="33">
        <v>7</v>
      </c>
      <c r="B14" s="2" t="s">
        <v>36</v>
      </c>
      <c r="C14" s="33" t="s">
        <v>30</v>
      </c>
      <c r="D14" s="33">
        <v>57333</v>
      </c>
      <c r="E14" s="12" t="s">
        <v>13</v>
      </c>
      <c r="F14" s="3" t="s">
        <v>37</v>
      </c>
      <c r="G14" s="33">
        <v>70000</v>
      </c>
      <c r="H14" s="33" t="s">
        <v>14</v>
      </c>
      <c r="I14" s="5"/>
      <c r="J14" s="65" t="s">
        <v>109</v>
      </c>
      <c r="K14" s="45">
        <v>70000</v>
      </c>
      <c r="L14" s="64"/>
    </row>
    <row r="15" spans="1:14" ht="15.75" customHeight="1" x14ac:dyDescent="0.25">
      <c r="A15" s="33">
        <v>8</v>
      </c>
      <c r="B15" s="2" t="s">
        <v>25</v>
      </c>
      <c r="C15" s="33" t="s">
        <v>12</v>
      </c>
      <c r="D15" s="33">
        <v>50173</v>
      </c>
      <c r="E15" s="12" t="s">
        <v>13</v>
      </c>
      <c r="F15" s="33" t="s">
        <v>26</v>
      </c>
      <c r="G15" s="33">
        <v>90000</v>
      </c>
      <c r="H15" s="33" t="s">
        <v>14</v>
      </c>
      <c r="I15" s="5"/>
      <c r="J15" s="65" t="s">
        <v>110</v>
      </c>
      <c r="K15" s="45">
        <v>70000</v>
      </c>
      <c r="L15" s="64"/>
    </row>
    <row r="16" spans="1:14" ht="15.75" customHeight="1" x14ac:dyDescent="0.25">
      <c r="A16" s="33">
        <v>9</v>
      </c>
      <c r="B16" s="10" t="s">
        <v>59</v>
      </c>
      <c r="C16" s="15" t="s">
        <v>17</v>
      </c>
      <c r="D16" s="33">
        <v>65666</v>
      </c>
      <c r="E16" s="12" t="s">
        <v>28</v>
      </c>
      <c r="F16" s="18">
        <v>201502121</v>
      </c>
      <c r="G16" s="33">
        <v>70000</v>
      </c>
      <c r="H16" s="15" t="s">
        <v>50</v>
      </c>
      <c r="I16" s="5" t="s">
        <v>52</v>
      </c>
      <c r="J16" s="65" t="s">
        <v>111</v>
      </c>
      <c r="K16" s="45">
        <v>70000</v>
      </c>
      <c r="L16" s="64"/>
    </row>
    <row r="17" spans="1:12" ht="15.75" customHeight="1" x14ac:dyDescent="0.25">
      <c r="A17" s="33"/>
      <c r="B17" s="2" t="s">
        <v>60</v>
      </c>
      <c r="C17" s="33" t="s">
        <v>17</v>
      </c>
      <c r="D17" s="33">
        <v>65248</v>
      </c>
      <c r="E17" s="12" t="s">
        <v>28</v>
      </c>
      <c r="F17" s="3"/>
      <c r="G17" s="33"/>
      <c r="H17" s="14" t="s">
        <v>50</v>
      </c>
      <c r="I17" s="5" t="s">
        <v>53</v>
      </c>
      <c r="J17" s="65" t="s">
        <v>112</v>
      </c>
      <c r="K17" s="45">
        <v>70000</v>
      </c>
      <c r="L17" s="64"/>
    </row>
    <row r="18" spans="1:12" ht="15.75" customHeight="1" x14ac:dyDescent="0.25">
      <c r="A18" s="33">
        <v>10</v>
      </c>
      <c r="B18" s="2" t="s">
        <v>22</v>
      </c>
      <c r="C18" s="33" t="s">
        <v>12</v>
      </c>
      <c r="D18" s="33">
        <v>50437</v>
      </c>
      <c r="E18" s="12" t="s">
        <v>13</v>
      </c>
      <c r="F18" s="3" t="s">
        <v>46</v>
      </c>
      <c r="G18" s="33">
        <v>90000</v>
      </c>
      <c r="H18" s="33" t="s">
        <v>14</v>
      </c>
      <c r="I18" s="5" t="s">
        <v>56</v>
      </c>
      <c r="J18" s="65" t="s">
        <v>113</v>
      </c>
      <c r="K18" s="45">
        <v>70000</v>
      </c>
      <c r="L18" s="62"/>
    </row>
    <row r="19" spans="1:12" ht="15.75" customHeight="1" x14ac:dyDescent="0.25">
      <c r="A19" s="33">
        <v>11</v>
      </c>
      <c r="B19" s="8" t="s">
        <v>41</v>
      </c>
      <c r="C19" s="7" t="s">
        <v>17</v>
      </c>
      <c r="D19" s="9" t="s">
        <v>34</v>
      </c>
      <c r="E19" s="13" t="s">
        <v>44</v>
      </c>
      <c r="F19" s="7" t="s">
        <v>46</v>
      </c>
      <c r="G19" s="7">
        <v>90000</v>
      </c>
      <c r="H19" s="7" t="s">
        <v>14</v>
      </c>
      <c r="I19" s="5" t="s">
        <v>58</v>
      </c>
      <c r="J19" s="65" t="s">
        <v>114</v>
      </c>
      <c r="K19" s="45">
        <v>28800</v>
      </c>
      <c r="L19" s="64"/>
    </row>
    <row r="20" spans="1:12" ht="17.25" customHeight="1" x14ac:dyDescent="0.3">
      <c r="A20" s="201" t="s">
        <v>43</v>
      </c>
      <c r="B20" s="202"/>
      <c r="C20" s="202"/>
      <c r="D20" s="202"/>
      <c r="E20" s="202"/>
      <c r="F20" s="202"/>
      <c r="G20" s="34">
        <f>SUM(G7:G19)</f>
        <v>970000</v>
      </c>
      <c r="H20" s="35">
        <f>G20*0.12</f>
        <v>116400</v>
      </c>
      <c r="I20" s="35" t="s">
        <v>71</v>
      </c>
      <c r="J20" s="66" t="s">
        <v>115</v>
      </c>
      <c r="K20" s="67">
        <f>SUM(K10:K19)</f>
        <v>658800</v>
      </c>
      <c r="L20" s="56"/>
    </row>
    <row r="21" spans="1:12" ht="17.25" customHeight="1" x14ac:dyDescent="0.25">
      <c r="A21" s="201" t="s">
        <v>42</v>
      </c>
      <c r="B21" s="202"/>
      <c r="C21" s="202"/>
      <c r="D21" s="202"/>
      <c r="E21" s="202"/>
      <c r="F21" s="203"/>
      <c r="G21" s="34">
        <f>(G20-G7-G9-G12-G18-G19)*0.12</f>
        <v>73200</v>
      </c>
      <c r="H21" s="35">
        <f>H20-G21</f>
        <v>43200</v>
      </c>
      <c r="I21" s="36" t="s">
        <v>72</v>
      </c>
      <c r="J21" s="61"/>
      <c r="K21" s="56"/>
      <c r="L21" s="56"/>
    </row>
    <row r="22" spans="1:12" ht="17.25" customHeight="1" x14ac:dyDescent="0.25">
      <c r="A22" s="201" t="s">
        <v>45</v>
      </c>
      <c r="B22" s="202"/>
      <c r="C22" s="202"/>
      <c r="D22" s="202"/>
      <c r="E22" s="202"/>
      <c r="F22" s="203"/>
      <c r="G22" s="34">
        <f>G20-G21</f>
        <v>896800</v>
      </c>
      <c r="H22" s="32"/>
    </row>
    <row r="23" spans="1:12" ht="14.25" customHeight="1" x14ac:dyDescent="0.25">
      <c r="A23" s="196" t="s">
        <v>49</v>
      </c>
      <c r="B23" s="197"/>
      <c r="C23" s="197"/>
      <c r="D23" s="197"/>
      <c r="E23" s="197"/>
      <c r="F23" s="198"/>
      <c r="G23" s="33">
        <f>-G20*0.1</f>
        <v>-97000</v>
      </c>
      <c r="H23" s="32"/>
    </row>
    <row r="24" spans="1:12" ht="14.25" customHeight="1" x14ac:dyDescent="0.25">
      <c r="A24" s="208" t="s">
        <v>90</v>
      </c>
      <c r="B24" s="209"/>
      <c r="C24" s="209"/>
      <c r="D24" s="209"/>
      <c r="E24" s="209"/>
      <c r="F24" s="210"/>
      <c r="G24" s="33">
        <v>-70000</v>
      </c>
      <c r="H24" s="32"/>
      <c r="I24" s="39"/>
    </row>
    <row r="25" spans="1:12" ht="14.25" customHeight="1" x14ac:dyDescent="0.25">
      <c r="A25" s="205" t="s">
        <v>96</v>
      </c>
      <c r="B25" s="205"/>
      <c r="C25" s="205"/>
      <c r="D25" s="205"/>
      <c r="E25" s="205"/>
      <c r="F25" s="205"/>
      <c r="G25" s="34">
        <f>SUM(G22:G24)</f>
        <v>729800</v>
      </c>
      <c r="H25" s="32"/>
      <c r="I25" s="4"/>
    </row>
    <row r="26" spans="1:12" ht="15.75" x14ac:dyDescent="0.25">
      <c r="A26" s="206" t="s">
        <v>54</v>
      </c>
      <c r="B26" s="206"/>
      <c r="C26" s="206"/>
      <c r="D26" s="206"/>
      <c r="E26" s="206"/>
      <c r="F26" s="206"/>
      <c r="G26" s="206"/>
      <c r="H26" s="206"/>
      <c r="I26" s="39"/>
    </row>
    <row r="27" spans="1:12" x14ac:dyDescent="0.25">
      <c r="A27" s="207" t="s">
        <v>55</v>
      </c>
      <c r="B27" s="207"/>
      <c r="C27" s="207"/>
      <c r="D27" s="207"/>
      <c r="E27" s="207"/>
      <c r="F27" s="207"/>
      <c r="G27" s="207"/>
      <c r="H27" s="207"/>
      <c r="I27" s="207"/>
    </row>
    <row r="28" spans="1:12" x14ac:dyDescent="0.25">
      <c r="A28" s="207" t="s">
        <v>61</v>
      </c>
      <c r="B28" s="207"/>
      <c r="C28" s="207"/>
      <c r="I28" s="19"/>
    </row>
    <row r="29" spans="1:12" x14ac:dyDescent="0.25">
      <c r="A29" s="31"/>
      <c r="B29" s="31"/>
      <c r="C29" s="31"/>
      <c r="I29" s="19"/>
    </row>
    <row r="30" spans="1:12" ht="15.75" x14ac:dyDescent="0.25">
      <c r="A30" s="213" t="s">
        <v>85</v>
      </c>
      <c r="B30" s="213"/>
      <c r="C30" s="213"/>
      <c r="D30" s="213"/>
      <c r="E30" s="213"/>
      <c r="F30" s="213"/>
      <c r="G30" s="213"/>
      <c r="H30" s="213"/>
      <c r="I30" s="213"/>
    </row>
    <row r="31" spans="1:12" x14ac:dyDescent="0.25">
      <c r="A31" s="214" t="s">
        <v>86</v>
      </c>
      <c r="B31" s="214"/>
      <c r="C31" s="214"/>
      <c r="D31" s="214"/>
      <c r="E31" s="214"/>
      <c r="F31" s="214"/>
      <c r="G31" s="214"/>
      <c r="H31" s="214"/>
      <c r="I31" s="214"/>
    </row>
    <row r="32" spans="1:12" x14ac:dyDescent="0.25">
      <c r="A32" s="215" t="s">
        <v>87</v>
      </c>
      <c r="B32" s="215"/>
      <c r="C32" s="215"/>
      <c r="D32" s="215"/>
      <c r="E32" s="215"/>
      <c r="F32" s="215"/>
      <c r="G32" s="215"/>
      <c r="H32" s="215"/>
      <c r="I32" s="215"/>
    </row>
  </sheetData>
  <mergeCells count="16">
    <mergeCell ref="J8:N8"/>
    <mergeCell ref="A23:F23"/>
    <mergeCell ref="C12:E12"/>
    <mergeCell ref="A30:I30"/>
    <mergeCell ref="A31:I31"/>
    <mergeCell ref="A32:I32"/>
    <mergeCell ref="A24:F24"/>
    <mergeCell ref="A25:F25"/>
    <mergeCell ref="A26:H26"/>
    <mergeCell ref="A27:I27"/>
    <mergeCell ref="A28:C28"/>
    <mergeCell ref="C3:D3"/>
    <mergeCell ref="C4:I4"/>
    <mergeCell ref="A20:F20"/>
    <mergeCell ref="A21:F21"/>
    <mergeCell ref="A22:F2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A22" workbookViewId="0">
      <selection activeCell="C5" sqref="C5"/>
    </sheetView>
  </sheetViews>
  <sheetFormatPr baseColWidth="10" defaultRowHeight="15" x14ac:dyDescent="0.25"/>
  <cols>
    <col min="1" max="1" width="3.8554687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2" ht="15.75" x14ac:dyDescent="0.25">
      <c r="A1" s="1" t="s">
        <v>0</v>
      </c>
      <c r="E1" s="17" t="s">
        <v>33</v>
      </c>
      <c r="G1" t="s">
        <v>39</v>
      </c>
    </row>
    <row r="2" spans="1:12" ht="15.75" x14ac:dyDescent="0.25">
      <c r="A2" s="1" t="s">
        <v>1</v>
      </c>
      <c r="E2" s="17" t="s">
        <v>38</v>
      </c>
      <c r="G2" t="s">
        <v>40</v>
      </c>
    </row>
    <row r="3" spans="1:12" ht="15" customHeight="1" x14ac:dyDescent="0.25">
      <c r="A3" s="1" t="s">
        <v>2</v>
      </c>
      <c r="C3" s="199" t="s">
        <v>47</v>
      </c>
      <c r="D3" s="199"/>
      <c r="E3" t="s">
        <v>48</v>
      </c>
    </row>
    <row r="4" spans="1:12" ht="22.5" customHeight="1" x14ac:dyDescent="0.3">
      <c r="A4" s="48"/>
      <c r="C4" s="200" t="s">
        <v>100</v>
      </c>
      <c r="D4" s="200"/>
      <c r="E4" s="200"/>
      <c r="F4" s="200"/>
      <c r="G4" s="200"/>
      <c r="H4" s="200"/>
      <c r="I4" s="200"/>
    </row>
    <row r="5" spans="1:12" ht="22.5" customHeight="1" x14ac:dyDescent="0.3">
      <c r="A5" s="48"/>
      <c r="C5" s="48"/>
      <c r="D5" s="48"/>
      <c r="E5" s="48"/>
      <c r="F5" s="48"/>
      <c r="G5" s="48"/>
      <c r="H5" s="48"/>
      <c r="I5" s="48"/>
    </row>
    <row r="6" spans="1:12" ht="22.5" customHeight="1" x14ac:dyDescent="0.25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6" t="s">
        <v>51</v>
      </c>
      <c r="K6" s="4"/>
      <c r="L6" s="4"/>
    </row>
    <row r="7" spans="1:12" ht="15.75" customHeight="1" x14ac:dyDescent="0.25">
      <c r="A7" s="45">
        <v>1</v>
      </c>
      <c r="B7" s="2" t="s">
        <v>15</v>
      </c>
      <c r="C7" s="45" t="s">
        <v>19</v>
      </c>
      <c r="D7" s="45">
        <v>81863</v>
      </c>
      <c r="E7" s="12" t="s">
        <v>32</v>
      </c>
      <c r="F7" s="45" t="s">
        <v>46</v>
      </c>
      <c r="G7" s="45">
        <v>90000</v>
      </c>
      <c r="H7" s="45" t="s">
        <v>14</v>
      </c>
      <c r="I7" s="5" t="s">
        <v>76</v>
      </c>
      <c r="K7" s="4"/>
      <c r="L7" s="4"/>
    </row>
    <row r="8" spans="1:12" ht="15.75" customHeight="1" x14ac:dyDescent="0.25">
      <c r="A8" s="45">
        <v>2</v>
      </c>
      <c r="B8" s="2" t="s">
        <v>16</v>
      </c>
      <c r="C8" s="45" t="s">
        <v>17</v>
      </c>
      <c r="D8" s="45">
        <v>30005</v>
      </c>
      <c r="E8" s="12" t="s">
        <v>18</v>
      </c>
      <c r="F8" s="45">
        <v>18537</v>
      </c>
      <c r="G8" s="45">
        <v>90000</v>
      </c>
      <c r="H8" s="45" t="s">
        <v>14</v>
      </c>
      <c r="I8" s="5"/>
      <c r="K8" s="25"/>
      <c r="L8" s="4"/>
    </row>
    <row r="9" spans="1:12" ht="15.75" customHeight="1" x14ac:dyDescent="0.25">
      <c r="A9" s="45">
        <v>3</v>
      </c>
      <c r="B9" s="2" t="s">
        <v>20</v>
      </c>
      <c r="C9" s="45" t="s">
        <v>62</v>
      </c>
      <c r="D9" s="3" t="s">
        <v>35</v>
      </c>
      <c r="E9" s="12" t="s">
        <v>21</v>
      </c>
      <c r="F9" s="45" t="s">
        <v>46</v>
      </c>
      <c r="G9" s="45">
        <v>90000</v>
      </c>
      <c r="H9" s="45" t="s">
        <v>14</v>
      </c>
      <c r="I9" s="5" t="s">
        <v>82</v>
      </c>
      <c r="K9" s="39"/>
      <c r="L9" s="4"/>
    </row>
    <row r="10" spans="1:12" ht="15.75" customHeight="1" x14ac:dyDescent="0.25">
      <c r="A10" s="45">
        <v>4</v>
      </c>
      <c r="B10" s="2" t="s">
        <v>23</v>
      </c>
      <c r="C10" s="45" t="s">
        <v>63</v>
      </c>
      <c r="D10" s="45">
        <v>32378</v>
      </c>
      <c r="E10" s="12" t="s">
        <v>24</v>
      </c>
      <c r="F10" s="45">
        <v>18698</v>
      </c>
      <c r="G10" s="45">
        <v>90000</v>
      </c>
      <c r="H10" s="45" t="s">
        <v>14</v>
      </c>
      <c r="I10" s="5"/>
      <c r="K10" s="4"/>
      <c r="L10" s="4"/>
    </row>
    <row r="11" spans="1:12" ht="15.75" customHeight="1" x14ac:dyDescent="0.25">
      <c r="A11" s="45">
        <v>5</v>
      </c>
      <c r="B11" s="2" t="s">
        <v>27</v>
      </c>
      <c r="C11" s="45" t="s">
        <v>19</v>
      </c>
      <c r="D11" s="45">
        <v>31518</v>
      </c>
      <c r="E11" s="12" t="s">
        <v>28</v>
      </c>
      <c r="F11" s="45">
        <v>9901</v>
      </c>
      <c r="G11" s="45">
        <v>110000</v>
      </c>
      <c r="H11" s="45" t="s">
        <v>14</v>
      </c>
      <c r="I11" s="5"/>
      <c r="K11" s="4"/>
      <c r="L11" s="4"/>
    </row>
    <row r="12" spans="1:12" ht="15.75" customHeight="1" x14ac:dyDescent="0.25">
      <c r="A12" s="45"/>
      <c r="B12" s="2" t="s">
        <v>97</v>
      </c>
      <c r="C12" s="208" t="s">
        <v>80</v>
      </c>
      <c r="D12" s="209"/>
      <c r="E12" s="210"/>
      <c r="F12" s="45" t="s">
        <v>46</v>
      </c>
      <c r="G12" s="45"/>
      <c r="H12" s="45" t="s">
        <v>14</v>
      </c>
      <c r="I12" s="5" t="s">
        <v>81</v>
      </c>
      <c r="J12" s="25"/>
      <c r="K12" s="41"/>
      <c r="L12" s="41"/>
    </row>
    <row r="13" spans="1:12" ht="15.75" customHeight="1" x14ac:dyDescent="0.25">
      <c r="A13" s="45">
        <v>6</v>
      </c>
      <c r="B13" s="2" t="s">
        <v>29</v>
      </c>
      <c r="C13" s="45" t="s">
        <v>30</v>
      </c>
      <c r="D13" s="45">
        <v>50624</v>
      </c>
      <c r="E13" s="12" t="s">
        <v>13</v>
      </c>
      <c r="F13" s="45" t="s">
        <v>31</v>
      </c>
      <c r="G13" s="45">
        <v>90000</v>
      </c>
      <c r="H13" s="45" t="s">
        <v>14</v>
      </c>
      <c r="I13" s="5" t="s">
        <v>57</v>
      </c>
      <c r="J13" s="25"/>
      <c r="K13" s="41"/>
      <c r="L13" s="25"/>
    </row>
    <row r="14" spans="1:12" ht="15.75" customHeight="1" x14ac:dyDescent="0.25">
      <c r="A14" s="45">
        <v>7</v>
      </c>
      <c r="B14" s="2" t="s">
        <v>36</v>
      </c>
      <c r="C14" s="45" t="s">
        <v>30</v>
      </c>
      <c r="D14" s="45">
        <v>57333</v>
      </c>
      <c r="E14" s="12" t="s">
        <v>13</v>
      </c>
      <c r="F14" s="3" t="s">
        <v>37</v>
      </c>
      <c r="G14" s="45">
        <v>70000</v>
      </c>
      <c r="H14" s="45" t="s">
        <v>14</v>
      </c>
      <c r="I14" s="5"/>
      <c r="J14" s="4"/>
      <c r="K14" s="4"/>
      <c r="L14" s="25"/>
    </row>
    <row r="15" spans="1:12" ht="15.75" customHeight="1" x14ac:dyDescent="0.25">
      <c r="A15" s="45">
        <v>8</v>
      </c>
      <c r="B15" s="2" t="s">
        <v>25</v>
      </c>
      <c r="C15" s="45" t="s">
        <v>12</v>
      </c>
      <c r="D15" s="45">
        <v>50173</v>
      </c>
      <c r="E15" s="12" t="s">
        <v>13</v>
      </c>
      <c r="F15" s="45" t="s">
        <v>26</v>
      </c>
      <c r="G15" s="45">
        <v>90000</v>
      </c>
      <c r="H15" s="45" t="s">
        <v>14</v>
      </c>
      <c r="I15" s="5"/>
      <c r="J15" s="4"/>
      <c r="K15" s="4"/>
      <c r="L15" s="25"/>
    </row>
    <row r="16" spans="1:12" ht="15.75" customHeight="1" x14ac:dyDescent="0.25">
      <c r="A16" s="45">
        <v>9</v>
      </c>
      <c r="B16" s="10" t="s">
        <v>59</v>
      </c>
      <c r="C16" s="15" t="s">
        <v>17</v>
      </c>
      <c r="D16" s="45">
        <v>65666</v>
      </c>
      <c r="E16" s="12" t="s">
        <v>28</v>
      </c>
      <c r="F16" s="18">
        <v>201502121</v>
      </c>
      <c r="G16" s="45">
        <v>70000</v>
      </c>
      <c r="H16" s="15" t="s">
        <v>50</v>
      </c>
      <c r="I16" s="5" t="s">
        <v>52</v>
      </c>
      <c r="J16" s="4"/>
      <c r="K16" s="4"/>
      <c r="L16" s="25"/>
    </row>
    <row r="17" spans="1:12" ht="15.75" customHeight="1" x14ac:dyDescent="0.25">
      <c r="A17" s="45"/>
      <c r="B17" s="2" t="s">
        <v>60</v>
      </c>
      <c r="C17" s="45" t="s">
        <v>17</v>
      </c>
      <c r="D17" s="45">
        <v>65248</v>
      </c>
      <c r="E17" s="12" t="s">
        <v>28</v>
      </c>
      <c r="F17" s="3"/>
      <c r="G17" s="45"/>
      <c r="H17" s="14" t="s">
        <v>50</v>
      </c>
      <c r="I17" s="5" t="s">
        <v>53</v>
      </c>
      <c r="J17" s="4"/>
      <c r="K17" s="4"/>
      <c r="L17" s="25"/>
    </row>
    <row r="18" spans="1:12" ht="15.75" customHeight="1" x14ac:dyDescent="0.25">
      <c r="A18" s="45">
        <v>10</v>
      </c>
      <c r="B18" s="2" t="s">
        <v>22</v>
      </c>
      <c r="C18" s="45" t="s">
        <v>12</v>
      </c>
      <c r="D18" s="45">
        <v>50437</v>
      </c>
      <c r="E18" s="12" t="s">
        <v>13</v>
      </c>
      <c r="F18" s="3" t="s">
        <v>46</v>
      </c>
      <c r="G18" s="45">
        <v>90000</v>
      </c>
      <c r="H18" s="45" t="s">
        <v>14</v>
      </c>
      <c r="I18" s="5" t="s">
        <v>56</v>
      </c>
      <c r="J18" s="4"/>
      <c r="K18" s="4"/>
      <c r="L18" s="4"/>
    </row>
    <row r="19" spans="1:12" ht="15.75" customHeight="1" x14ac:dyDescent="0.25">
      <c r="A19" s="45">
        <v>11</v>
      </c>
      <c r="B19" s="8" t="s">
        <v>41</v>
      </c>
      <c r="C19" s="7" t="s">
        <v>17</v>
      </c>
      <c r="D19" s="9" t="s">
        <v>34</v>
      </c>
      <c r="E19" s="13" t="s">
        <v>44</v>
      </c>
      <c r="F19" s="7" t="s">
        <v>46</v>
      </c>
      <c r="G19" s="7">
        <v>90000</v>
      </c>
      <c r="H19" s="7" t="s">
        <v>14</v>
      </c>
      <c r="I19" s="5" t="s">
        <v>58</v>
      </c>
      <c r="J19" s="4"/>
      <c r="K19" s="4"/>
      <c r="L19" s="25"/>
    </row>
    <row r="20" spans="1:12" ht="17.25" customHeight="1" x14ac:dyDescent="0.25">
      <c r="A20" s="201" t="s">
        <v>43</v>
      </c>
      <c r="B20" s="202"/>
      <c r="C20" s="202"/>
      <c r="D20" s="202"/>
      <c r="E20" s="202"/>
      <c r="F20" s="202"/>
      <c r="G20" s="46">
        <f>SUM(G7:G19)</f>
        <v>970000</v>
      </c>
      <c r="H20" s="35">
        <f>G20*0.12</f>
        <v>116400</v>
      </c>
      <c r="I20" s="35" t="s">
        <v>71</v>
      </c>
    </row>
    <row r="21" spans="1:12" ht="17.25" customHeight="1" x14ac:dyDescent="0.25">
      <c r="A21" s="201" t="s">
        <v>42</v>
      </c>
      <c r="B21" s="202"/>
      <c r="C21" s="202"/>
      <c r="D21" s="202"/>
      <c r="E21" s="202"/>
      <c r="F21" s="203"/>
      <c r="G21" s="46">
        <f>(G20-G7-G9-G12-G14-G18-G19)*0.12</f>
        <v>64800</v>
      </c>
      <c r="H21" s="35">
        <f>H20-G21</f>
        <v>51600</v>
      </c>
      <c r="I21" s="36" t="s">
        <v>72</v>
      </c>
    </row>
    <row r="22" spans="1:12" ht="17.25" customHeight="1" x14ac:dyDescent="0.25">
      <c r="A22" s="201" t="s">
        <v>45</v>
      </c>
      <c r="B22" s="202"/>
      <c r="C22" s="202"/>
      <c r="D22" s="202"/>
      <c r="E22" s="202"/>
      <c r="F22" s="203"/>
      <c r="G22" s="46">
        <f>G20-G21</f>
        <v>905200</v>
      </c>
      <c r="H22" s="41"/>
    </row>
    <row r="23" spans="1:12" ht="14.25" customHeight="1" x14ac:dyDescent="0.25">
      <c r="A23" s="196" t="s">
        <v>49</v>
      </c>
      <c r="B23" s="197"/>
      <c r="C23" s="197"/>
      <c r="D23" s="197"/>
      <c r="E23" s="197"/>
      <c r="F23" s="198"/>
      <c r="G23" s="45">
        <f>-G20*0.1</f>
        <v>-97000</v>
      </c>
      <c r="H23" s="41"/>
    </row>
    <row r="24" spans="1:12" ht="14.25" customHeight="1" x14ac:dyDescent="0.25">
      <c r="A24" s="208" t="s">
        <v>90</v>
      </c>
      <c r="B24" s="209"/>
      <c r="C24" s="209"/>
      <c r="D24" s="209"/>
      <c r="E24" s="209"/>
      <c r="F24" s="210"/>
      <c r="G24" s="45">
        <v>-70000</v>
      </c>
      <c r="H24" s="41"/>
      <c r="I24" s="39"/>
    </row>
    <row r="25" spans="1:12" ht="14.25" customHeight="1" x14ac:dyDescent="0.25">
      <c r="A25" s="205" t="s">
        <v>96</v>
      </c>
      <c r="B25" s="205"/>
      <c r="C25" s="205"/>
      <c r="D25" s="205"/>
      <c r="E25" s="205"/>
      <c r="F25" s="205"/>
      <c r="G25" s="46">
        <f>SUM(G22:G24)</f>
        <v>738200</v>
      </c>
      <c r="H25" s="41"/>
      <c r="I25" s="4"/>
    </row>
    <row r="26" spans="1:12" ht="15.75" x14ac:dyDescent="0.25">
      <c r="A26" s="206" t="s">
        <v>54</v>
      </c>
      <c r="B26" s="206"/>
      <c r="C26" s="206"/>
      <c r="D26" s="206"/>
      <c r="E26" s="206"/>
      <c r="F26" s="206"/>
      <c r="G26" s="206"/>
      <c r="H26" s="206"/>
      <c r="I26" s="39"/>
    </row>
    <row r="27" spans="1:12" x14ac:dyDescent="0.25">
      <c r="A27" s="207" t="s">
        <v>55</v>
      </c>
      <c r="B27" s="207"/>
      <c r="C27" s="207"/>
      <c r="D27" s="207"/>
      <c r="E27" s="207"/>
      <c r="F27" s="207"/>
      <c r="G27" s="207"/>
      <c r="H27" s="207"/>
      <c r="I27" s="207"/>
    </row>
    <row r="28" spans="1:12" x14ac:dyDescent="0.25">
      <c r="A28" s="207" t="s">
        <v>61</v>
      </c>
      <c r="B28" s="207"/>
      <c r="C28" s="207"/>
      <c r="I28" s="19"/>
    </row>
    <row r="29" spans="1:12" x14ac:dyDescent="0.25">
      <c r="A29" s="47"/>
      <c r="B29" s="47"/>
      <c r="C29" s="47"/>
      <c r="I29" s="19"/>
    </row>
    <row r="30" spans="1:12" ht="15.75" x14ac:dyDescent="0.25">
      <c r="A30" s="213" t="s">
        <v>85</v>
      </c>
      <c r="B30" s="213"/>
      <c r="C30" s="213"/>
      <c r="D30" s="213"/>
      <c r="E30" s="213"/>
      <c r="F30" s="213"/>
      <c r="G30" s="213"/>
      <c r="H30" s="213"/>
      <c r="I30" s="213"/>
    </row>
    <row r="31" spans="1:12" x14ac:dyDescent="0.25">
      <c r="A31" s="214" t="s">
        <v>86</v>
      </c>
      <c r="B31" s="214"/>
      <c r="C31" s="214"/>
      <c r="D31" s="214"/>
      <c r="E31" s="214"/>
      <c r="F31" s="214"/>
      <c r="G31" s="214"/>
      <c r="H31" s="214"/>
      <c r="I31" s="214"/>
    </row>
    <row r="32" spans="1:12" x14ac:dyDescent="0.25">
      <c r="A32" s="215" t="s">
        <v>87</v>
      </c>
      <c r="B32" s="215"/>
      <c r="C32" s="215"/>
      <c r="D32" s="215"/>
      <c r="E32" s="215"/>
      <c r="F32" s="215"/>
      <c r="G32" s="215"/>
      <c r="H32" s="215"/>
      <c r="I32" s="215"/>
    </row>
  </sheetData>
  <mergeCells count="15">
    <mergeCell ref="A30:I30"/>
    <mergeCell ref="A31:I31"/>
    <mergeCell ref="A32:I32"/>
    <mergeCell ref="A23:F23"/>
    <mergeCell ref="A24:F24"/>
    <mergeCell ref="A25:F25"/>
    <mergeCell ref="A26:H26"/>
    <mergeCell ref="A27:I27"/>
    <mergeCell ref="A28:C28"/>
    <mergeCell ref="A22:F22"/>
    <mergeCell ref="C3:D3"/>
    <mergeCell ref="C4:I4"/>
    <mergeCell ref="C12:E12"/>
    <mergeCell ref="A20:F20"/>
    <mergeCell ref="A21:F21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opLeftCell="A13" workbookViewId="0">
      <selection activeCell="K20" sqref="K20"/>
    </sheetView>
  </sheetViews>
  <sheetFormatPr baseColWidth="10" defaultRowHeight="15" x14ac:dyDescent="0.25"/>
  <cols>
    <col min="1" max="1" width="3.8554687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4" ht="15.75" x14ac:dyDescent="0.25">
      <c r="A1" s="1" t="s">
        <v>0</v>
      </c>
      <c r="E1" s="17" t="s">
        <v>33</v>
      </c>
      <c r="G1" t="s">
        <v>39</v>
      </c>
    </row>
    <row r="2" spans="1:14" ht="15.75" x14ac:dyDescent="0.25">
      <c r="A2" s="1" t="s">
        <v>1</v>
      </c>
      <c r="E2" s="17" t="s">
        <v>38</v>
      </c>
      <c r="G2" t="s">
        <v>40</v>
      </c>
    </row>
    <row r="3" spans="1:14" ht="15" customHeight="1" x14ac:dyDescent="0.25">
      <c r="A3" s="1" t="s">
        <v>2</v>
      </c>
      <c r="C3" s="199" t="s">
        <v>47</v>
      </c>
      <c r="D3" s="199"/>
      <c r="E3" t="s">
        <v>48</v>
      </c>
    </row>
    <row r="4" spans="1:14" ht="15" customHeight="1" x14ac:dyDescent="0.3">
      <c r="A4" s="30"/>
      <c r="C4" s="200" t="s">
        <v>79</v>
      </c>
      <c r="D4" s="200"/>
      <c r="E4" s="200"/>
      <c r="F4" s="200"/>
      <c r="G4" s="200"/>
      <c r="H4" s="200"/>
      <c r="I4" s="200"/>
    </row>
    <row r="5" spans="1:14" ht="6.75" customHeight="1" x14ac:dyDescent="0.3">
      <c r="A5" s="30"/>
      <c r="C5" s="30"/>
      <c r="D5" s="30"/>
      <c r="E5" s="30"/>
      <c r="F5" s="30"/>
      <c r="G5" s="30"/>
      <c r="H5" s="30"/>
      <c r="I5" s="30"/>
    </row>
    <row r="6" spans="1:14" ht="22.5" customHeight="1" x14ac:dyDescent="0.25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6" t="s">
        <v>51</v>
      </c>
      <c r="J6" s="216" t="s">
        <v>104</v>
      </c>
      <c r="K6" s="207"/>
      <c r="L6" s="207"/>
      <c r="M6" s="207"/>
      <c r="N6" s="207"/>
    </row>
    <row r="7" spans="1:14" ht="15.75" customHeight="1" x14ac:dyDescent="0.25">
      <c r="A7" s="33">
        <v>1</v>
      </c>
      <c r="B7" s="2" t="s">
        <v>15</v>
      </c>
      <c r="C7" s="33" t="s">
        <v>19</v>
      </c>
      <c r="D7" s="33">
        <v>81863</v>
      </c>
      <c r="E7" s="12"/>
      <c r="F7" s="33" t="s">
        <v>46</v>
      </c>
      <c r="G7" s="33">
        <v>90000</v>
      </c>
      <c r="H7" s="33" t="s">
        <v>14</v>
      </c>
      <c r="I7" s="5" t="s">
        <v>76</v>
      </c>
      <c r="K7" s="39"/>
      <c r="L7" s="4"/>
    </row>
    <row r="8" spans="1:14" ht="15.75" customHeight="1" x14ac:dyDescent="0.25">
      <c r="A8" s="33">
        <v>2</v>
      </c>
      <c r="B8" s="2" t="s">
        <v>16</v>
      </c>
      <c r="C8" s="33" t="s">
        <v>17</v>
      </c>
      <c r="D8" s="33">
        <v>30005</v>
      </c>
      <c r="E8" s="12" t="s">
        <v>18</v>
      </c>
      <c r="F8" s="33">
        <v>18537</v>
      </c>
      <c r="G8" s="33">
        <v>90000</v>
      </c>
      <c r="H8" s="33" t="s">
        <v>14</v>
      </c>
      <c r="I8" s="5"/>
      <c r="J8" s="65" t="s">
        <v>106</v>
      </c>
      <c r="K8" s="45">
        <v>70000</v>
      </c>
      <c r="L8" s="62"/>
    </row>
    <row r="9" spans="1:14" ht="15.75" customHeight="1" x14ac:dyDescent="0.25">
      <c r="A9" s="33">
        <v>3</v>
      </c>
      <c r="B9" s="2" t="s">
        <v>20</v>
      </c>
      <c r="C9" s="33" t="s">
        <v>62</v>
      </c>
      <c r="D9" s="3" t="s">
        <v>35</v>
      </c>
      <c r="E9" s="12"/>
      <c r="F9" s="33" t="s">
        <v>46</v>
      </c>
      <c r="G9" s="33">
        <v>90000</v>
      </c>
      <c r="H9" s="33" t="s">
        <v>14</v>
      </c>
      <c r="I9" s="5" t="s">
        <v>82</v>
      </c>
      <c r="J9" s="65" t="s">
        <v>105</v>
      </c>
      <c r="K9" s="45">
        <v>70000</v>
      </c>
      <c r="L9" s="62"/>
    </row>
    <row r="10" spans="1:14" ht="15.75" customHeight="1" x14ac:dyDescent="0.25">
      <c r="A10" s="33">
        <v>4</v>
      </c>
      <c r="B10" s="2" t="s">
        <v>23</v>
      </c>
      <c r="C10" s="33" t="s">
        <v>63</v>
      </c>
      <c r="D10" s="33">
        <v>32378</v>
      </c>
      <c r="E10" s="12" t="s">
        <v>24</v>
      </c>
      <c r="F10" s="33">
        <v>18698</v>
      </c>
      <c r="G10" s="33">
        <v>90000</v>
      </c>
      <c r="H10" s="33" t="s">
        <v>14</v>
      </c>
      <c r="I10" s="5"/>
      <c r="J10" s="65" t="s">
        <v>107</v>
      </c>
      <c r="K10" s="45">
        <v>70000</v>
      </c>
      <c r="L10" s="63"/>
    </row>
    <row r="11" spans="1:14" ht="15.75" customHeight="1" x14ac:dyDescent="0.25">
      <c r="A11" s="33">
        <v>5</v>
      </c>
      <c r="B11" s="2" t="s">
        <v>27</v>
      </c>
      <c r="C11" s="33" t="s">
        <v>19</v>
      </c>
      <c r="D11" s="33">
        <v>31518</v>
      </c>
      <c r="E11" s="12" t="s">
        <v>28</v>
      </c>
      <c r="F11" s="33">
        <v>9901</v>
      </c>
      <c r="G11" s="33">
        <v>110000</v>
      </c>
      <c r="H11" s="33" t="s">
        <v>14</v>
      </c>
      <c r="I11" s="5"/>
      <c r="J11" s="65" t="s">
        <v>108</v>
      </c>
      <c r="K11" s="45">
        <v>70000</v>
      </c>
      <c r="L11" s="64"/>
    </row>
    <row r="12" spans="1:14" ht="15.75" customHeight="1" x14ac:dyDescent="0.25">
      <c r="A12" s="33">
        <v>6</v>
      </c>
      <c r="B12" s="2" t="s">
        <v>97</v>
      </c>
      <c r="C12" s="208" t="s">
        <v>80</v>
      </c>
      <c r="D12" s="209"/>
      <c r="E12" s="210"/>
      <c r="F12" s="38" t="s">
        <v>46</v>
      </c>
      <c r="G12" s="38"/>
      <c r="H12" s="38" t="s">
        <v>14</v>
      </c>
      <c r="I12" s="5" t="s">
        <v>81</v>
      </c>
      <c r="J12" s="65" t="s">
        <v>109</v>
      </c>
      <c r="K12" s="45">
        <v>70000</v>
      </c>
      <c r="L12" s="64"/>
    </row>
    <row r="13" spans="1:14" ht="15.75" customHeight="1" x14ac:dyDescent="0.25">
      <c r="A13" s="33">
        <v>7</v>
      </c>
      <c r="B13" s="2" t="s">
        <v>29</v>
      </c>
      <c r="C13" s="33" t="s">
        <v>30</v>
      </c>
      <c r="D13" s="33">
        <v>50624</v>
      </c>
      <c r="E13" s="12" t="s">
        <v>13</v>
      </c>
      <c r="F13" s="33" t="s">
        <v>31</v>
      </c>
      <c r="G13" s="33">
        <v>90000</v>
      </c>
      <c r="H13" s="33" t="s">
        <v>14</v>
      </c>
      <c r="I13" s="5" t="s">
        <v>57</v>
      </c>
      <c r="J13" s="65" t="s">
        <v>110</v>
      </c>
      <c r="K13" s="45">
        <v>70000</v>
      </c>
      <c r="L13" s="64"/>
    </row>
    <row r="14" spans="1:14" ht="15.75" customHeight="1" x14ac:dyDescent="0.25">
      <c r="A14" s="33">
        <v>8</v>
      </c>
      <c r="B14" s="2" t="s">
        <v>36</v>
      </c>
      <c r="C14" s="33" t="s">
        <v>30</v>
      </c>
      <c r="D14" s="33">
        <v>57333</v>
      </c>
      <c r="E14" s="12"/>
      <c r="F14" s="3" t="s">
        <v>46</v>
      </c>
      <c r="G14" s="33">
        <v>70000</v>
      </c>
      <c r="H14" s="33" t="s">
        <v>14</v>
      </c>
      <c r="I14" s="5"/>
      <c r="J14" s="65" t="s">
        <v>111</v>
      </c>
      <c r="K14" s="45">
        <v>70000</v>
      </c>
      <c r="L14" s="64"/>
    </row>
    <row r="15" spans="1:14" ht="15.75" customHeight="1" x14ac:dyDescent="0.25">
      <c r="A15" s="33">
        <v>9</v>
      </c>
      <c r="B15" s="2" t="s">
        <v>25</v>
      </c>
      <c r="C15" s="33" t="s">
        <v>12</v>
      </c>
      <c r="D15" s="33">
        <v>50173</v>
      </c>
      <c r="E15" s="12" t="s">
        <v>13</v>
      </c>
      <c r="F15" s="33" t="s">
        <v>26</v>
      </c>
      <c r="G15" s="33">
        <v>90000</v>
      </c>
      <c r="H15" s="33" t="s">
        <v>14</v>
      </c>
      <c r="I15" s="5"/>
      <c r="J15" s="65" t="s">
        <v>112</v>
      </c>
      <c r="K15" s="45">
        <v>70000</v>
      </c>
      <c r="L15" s="64"/>
    </row>
    <row r="16" spans="1:14" ht="15.75" customHeight="1" x14ac:dyDescent="0.25">
      <c r="A16" s="33">
        <v>10</v>
      </c>
      <c r="B16" s="10" t="s">
        <v>59</v>
      </c>
      <c r="C16" s="15" t="s">
        <v>17</v>
      </c>
      <c r="D16" s="33">
        <v>65666</v>
      </c>
      <c r="E16" s="12" t="s">
        <v>28</v>
      </c>
      <c r="F16" s="18">
        <v>201502121</v>
      </c>
      <c r="G16" s="33">
        <v>70000</v>
      </c>
      <c r="H16" s="15" t="s">
        <v>50</v>
      </c>
      <c r="I16" s="5" t="s">
        <v>52</v>
      </c>
      <c r="J16" s="65" t="s">
        <v>113</v>
      </c>
      <c r="K16" s="45">
        <v>70000</v>
      </c>
      <c r="L16" s="62"/>
    </row>
    <row r="17" spans="1:12" ht="15.75" customHeight="1" x14ac:dyDescent="0.25">
      <c r="A17" s="33"/>
      <c r="B17" s="2" t="s">
        <v>60</v>
      </c>
      <c r="C17" s="33" t="s">
        <v>17</v>
      </c>
      <c r="D17" s="33">
        <v>65248</v>
      </c>
      <c r="E17" s="12" t="s">
        <v>28</v>
      </c>
      <c r="F17" s="3"/>
      <c r="G17" s="33"/>
      <c r="H17" s="14" t="s">
        <v>50</v>
      </c>
      <c r="I17" s="5" t="s">
        <v>53</v>
      </c>
      <c r="J17" s="65" t="s">
        <v>114</v>
      </c>
      <c r="K17" s="45">
        <v>28800</v>
      </c>
      <c r="L17" s="64"/>
    </row>
    <row r="18" spans="1:12" ht="15.75" customHeight="1" x14ac:dyDescent="0.3">
      <c r="A18" s="33">
        <v>11</v>
      </c>
      <c r="B18" s="2" t="s">
        <v>22</v>
      </c>
      <c r="C18" s="33" t="s">
        <v>12</v>
      </c>
      <c r="D18" s="33">
        <v>50437</v>
      </c>
      <c r="E18" s="12"/>
      <c r="F18" s="3" t="s">
        <v>46</v>
      </c>
      <c r="G18" s="33">
        <v>90000</v>
      </c>
      <c r="H18" s="33" t="s">
        <v>14</v>
      </c>
      <c r="I18" s="5" t="s">
        <v>56</v>
      </c>
      <c r="J18" s="66" t="s">
        <v>115</v>
      </c>
      <c r="K18" s="67">
        <f>SUM(K8:K17)</f>
        <v>658800</v>
      </c>
      <c r="L18" s="56"/>
    </row>
    <row r="19" spans="1:12" ht="15.75" customHeight="1" x14ac:dyDescent="0.25">
      <c r="A19" s="33">
        <v>12</v>
      </c>
      <c r="B19" s="8" t="s">
        <v>41</v>
      </c>
      <c r="C19" s="7" t="s">
        <v>17</v>
      </c>
      <c r="D19" s="9" t="s">
        <v>34</v>
      </c>
      <c r="E19" s="13" t="s">
        <v>44</v>
      </c>
      <c r="F19" s="7" t="s">
        <v>46</v>
      </c>
      <c r="G19" s="7">
        <v>90000</v>
      </c>
      <c r="H19" s="7" t="s">
        <v>14</v>
      </c>
      <c r="I19" s="5" t="s">
        <v>58</v>
      </c>
      <c r="J19" s="4"/>
      <c r="K19" s="4"/>
      <c r="L19" s="25"/>
    </row>
    <row r="20" spans="1:12" ht="13.5" customHeight="1" x14ac:dyDescent="0.25">
      <c r="A20" s="201" t="s">
        <v>43</v>
      </c>
      <c r="B20" s="202"/>
      <c r="C20" s="202"/>
      <c r="D20" s="202"/>
      <c r="E20" s="202"/>
      <c r="F20" s="202"/>
      <c r="G20" s="34">
        <f>SUM(G7:G19)</f>
        <v>970000</v>
      </c>
      <c r="H20" s="35">
        <f>G20*0.12</f>
        <v>116400</v>
      </c>
      <c r="I20" s="35" t="s">
        <v>71</v>
      </c>
    </row>
    <row r="21" spans="1:12" ht="15" customHeight="1" x14ac:dyDescent="0.25">
      <c r="A21" s="201" t="s">
        <v>42</v>
      </c>
      <c r="B21" s="202"/>
      <c r="C21" s="202"/>
      <c r="D21" s="202"/>
      <c r="E21" s="202"/>
      <c r="F21" s="203"/>
      <c r="G21" s="34">
        <f>(G20-G7-G9-G12-G14-G18-G19)*0.12</f>
        <v>64800</v>
      </c>
      <c r="H21" s="35">
        <f>H20-G21</f>
        <v>51600</v>
      </c>
      <c r="I21" s="36" t="s">
        <v>72</v>
      </c>
    </row>
    <row r="22" spans="1:12" ht="14.25" customHeight="1" x14ac:dyDescent="0.25">
      <c r="A22" s="201" t="s">
        <v>45</v>
      </c>
      <c r="B22" s="202"/>
      <c r="C22" s="202"/>
      <c r="D22" s="202"/>
      <c r="E22" s="202"/>
      <c r="F22" s="203"/>
      <c r="G22" s="34">
        <f>G20-G21</f>
        <v>905200</v>
      </c>
      <c r="H22" s="32"/>
    </row>
    <row r="23" spans="1:12" ht="14.25" customHeight="1" x14ac:dyDescent="0.25">
      <c r="A23" s="196" t="s">
        <v>49</v>
      </c>
      <c r="B23" s="197"/>
      <c r="C23" s="197"/>
      <c r="D23" s="197"/>
      <c r="E23" s="197"/>
      <c r="F23" s="198"/>
      <c r="G23" s="33">
        <f>-G20*0.1</f>
        <v>-97000</v>
      </c>
      <c r="H23" s="32"/>
    </row>
    <row r="24" spans="1:12" ht="14.25" customHeight="1" x14ac:dyDescent="0.25">
      <c r="A24" s="208" t="s">
        <v>73</v>
      </c>
      <c r="B24" s="209"/>
      <c r="C24" s="209"/>
      <c r="D24" s="209"/>
      <c r="E24" s="209"/>
      <c r="F24" s="210"/>
      <c r="G24" s="33">
        <v>-70000</v>
      </c>
      <c r="H24" s="32"/>
      <c r="I24" s="39"/>
    </row>
    <row r="25" spans="1:12" ht="12.75" customHeight="1" x14ac:dyDescent="0.25">
      <c r="A25" s="208" t="s">
        <v>101</v>
      </c>
      <c r="B25" s="209"/>
      <c r="C25" s="209"/>
      <c r="D25" s="209"/>
      <c r="E25" s="209"/>
      <c r="F25" s="210"/>
      <c r="G25" s="45">
        <v>8400</v>
      </c>
      <c r="H25" s="41"/>
      <c r="I25" s="39"/>
    </row>
    <row r="26" spans="1:12" ht="13.5" customHeight="1" x14ac:dyDescent="0.25">
      <c r="A26" s="205" t="s">
        <v>99</v>
      </c>
      <c r="B26" s="205"/>
      <c r="C26" s="205"/>
      <c r="D26" s="205"/>
      <c r="E26" s="205"/>
      <c r="F26" s="205"/>
      <c r="G26" s="34">
        <f>SUM(G22:G25)</f>
        <v>746600</v>
      </c>
      <c r="H26" s="32"/>
      <c r="I26" s="4"/>
    </row>
    <row r="27" spans="1:12" x14ac:dyDescent="0.25">
      <c r="A27" s="220" t="s">
        <v>54</v>
      </c>
      <c r="B27" s="220"/>
      <c r="C27" s="220"/>
      <c r="D27" s="220"/>
      <c r="E27" s="220"/>
      <c r="F27" s="220"/>
      <c r="G27" s="220"/>
      <c r="H27" s="220"/>
      <c r="I27" s="57"/>
    </row>
    <row r="28" spans="1:12" x14ac:dyDescent="0.25">
      <c r="A28" s="220" t="s">
        <v>55</v>
      </c>
      <c r="B28" s="220"/>
      <c r="C28" s="220"/>
      <c r="D28" s="220"/>
      <c r="E28" s="220"/>
      <c r="F28" s="220"/>
      <c r="G28" s="220"/>
      <c r="H28" s="220"/>
      <c r="I28" s="220"/>
    </row>
    <row r="29" spans="1:12" ht="13.5" customHeight="1" x14ac:dyDescent="0.25">
      <c r="A29" s="220" t="s">
        <v>61</v>
      </c>
      <c r="B29" s="220"/>
      <c r="C29" s="220"/>
      <c r="D29" s="58"/>
      <c r="E29" s="58"/>
      <c r="F29" s="58"/>
      <c r="G29" s="58"/>
      <c r="H29" s="58"/>
      <c r="I29" s="59"/>
    </row>
    <row r="30" spans="1:12" ht="4.5" customHeight="1" x14ac:dyDescent="0.25">
      <c r="A30" s="60"/>
      <c r="B30" s="60"/>
      <c r="C30" s="60"/>
      <c r="D30" s="58"/>
      <c r="E30" s="58"/>
      <c r="F30" s="58"/>
      <c r="G30" s="58"/>
      <c r="H30" s="58"/>
      <c r="I30" s="59"/>
    </row>
    <row r="31" spans="1:12" x14ac:dyDescent="0.25">
      <c r="A31" s="219" t="s">
        <v>85</v>
      </c>
      <c r="B31" s="219"/>
      <c r="C31" s="219"/>
      <c r="D31" s="219"/>
      <c r="E31" s="219"/>
      <c r="F31" s="219"/>
      <c r="G31" s="219"/>
      <c r="H31" s="219"/>
      <c r="I31" s="219"/>
    </row>
    <row r="32" spans="1:12" x14ac:dyDescent="0.25">
      <c r="A32" s="214" t="s">
        <v>86</v>
      </c>
      <c r="B32" s="214"/>
      <c r="C32" s="214"/>
      <c r="D32" s="214"/>
      <c r="E32" s="214"/>
      <c r="F32" s="214"/>
      <c r="G32" s="214"/>
      <c r="H32" s="214"/>
      <c r="I32" s="214"/>
    </row>
    <row r="33" spans="1:9" x14ac:dyDescent="0.25">
      <c r="A33" s="214" t="s">
        <v>87</v>
      </c>
      <c r="B33" s="214"/>
      <c r="C33" s="214"/>
      <c r="D33" s="214"/>
      <c r="E33" s="214"/>
      <c r="F33" s="214"/>
      <c r="G33" s="214"/>
      <c r="H33" s="214"/>
      <c r="I33" s="214"/>
    </row>
    <row r="34" spans="1:9" x14ac:dyDescent="0.25">
      <c r="A34" s="219" t="s">
        <v>103</v>
      </c>
      <c r="B34" s="219"/>
      <c r="C34" s="219"/>
      <c r="D34" s="219"/>
      <c r="E34" s="219"/>
      <c r="F34" s="219"/>
      <c r="G34" s="219"/>
      <c r="H34" s="219"/>
      <c r="I34" s="219"/>
    </row>
    <row r="35" spans="1:9" ht="4.5" customHeight="1" x14ac:dyDescent="0.25"/>
    <row r="36" spans="1:9" ht="14.25" customHeight="1" x14ac:dyDescent="0.25">
      <c r="A36" s="52">
        <v>1</v>
      </c>
      <c r="B36" s="53" t="s">
        <v>15</v>
      </c>
      <c r="C36" s="52" t="s">
        <v>19</v>
      </c>
      <c r="D36" s="52">
        <v>81863</v>
      </c>
      <c r="E36" s="54" t="s">
        <v>32</v>
      </c>
      <c r="F36" s="52" t="s">
        <v>46</v>
      </c>
      <c r="G36" s="52">
        <v>90000</v>
      </c>
      <c r="H36" s="217" t="s">
        <v>98</v>
      </c>
      <c r="I36" s="218"/>
    </row>
    <row r="37" spans="1:9" ht="15" customHeight="1" x14ac:dyDescent="0.25">
      <c r="A37" s="52">
        <v>3</v>
      </c>
      <c r="B37" s="53" t="s">
        <v>20</v>
      </c>
      <c r="C37" s="52" t="s">
        <v>62</v>
      </c>
      <c r="D37" s="55" t="s">
        <v>35</v>
      </c>
      <c r="E37" s="54" t="s">
        <v>21</v>
      </c>
      <c r="F37" s="52" t="s">
        <v>46</v>
      </c>
      <c r="G37" s="52">
        <v>90000</v>
      </c>
      <c r="H37" s="217" t="s">
        <v>98</v>
      </c>
      <c r="I37" s="218"/>
    </row>
    <row r="38" spans="1:9" ht="14.25" customHeight="1" x14ac:dyDescent="0.25">
      <c r="A38" s="52">
        <v>8</v>
      </c>
      <c r="B38" s="53" t="s">
        <v>36</v>
      </c>
      <c r="C38" s="52" t="s">
        <v>30</v>
      </c>
      <c r="D38" s="52">
        <v>57333</v>
      </c>
      <c r="E38" s="54" t="s">
        <v>13</v>
      </c>
      <c r="F38" s="55" t="s">
        <v>46</v>
      </c>
      <c r="G38" s="52">
        <v>70000</v>
      </c>
      <c r="H38" s="217" t="s">
        <v>102</v>
      </c>
      <c r="I38" s="218"/>
    </row>
  </sheetData>
  <mergeCells count="21">
    <mergeCell ref="H38:I38"/>
    <mergeCell ref="A34:I34"/>
    <mergeCell ref="J6:N6"/>
    <mergeCell ref="H36:I36"/>
    <mergeCell ref="H37:I37"/>
    <mergeCell ref="A23:F23"/>
    <mergeCell ref="C12:E12"/>
    <mergeCell ref="A31:I31"/>
    <mergeCell ref="A32:I32"/>
    <mergeCell ref="A33:I33"/>
    <mergeCell ref="A24:F24"/>
    <mergeCell ref="A26:F26"/>
    <mergeCell ref="A27:H27"/>
    <mergeCell ref="A28:I28"/>
    <mergeCell ref="A29:C29"/>
    <mergeCell ref="A25:F25"/>
    <mergeCell ref="C3:D3"/>
    <mergeCell ref="C4:I4"/>
    <mergeCell ref="A20:F20"/>
    <mergeCell ref="A21:F21"/>
    <mergeCell ref="A22:F2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opLeftCell="A22" workbookViewId="0">
      <selection activeCell="A33" sqref="A33:I33"/>
    </sheetView>
  </sheetViews>
  <sheetFormatPr baseColWidth="10" defaultRowHeight="15" x14ac:dyDescent="0.25"/>
  <cols>
    <col min="1" max="1" width="3.8554687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4" ht="15.75" x14ac:dyDescent="0.25">
      <c r="A1" s="1" t="s">
        <v>0</v>
      </c>
      <c r="E1" s="17" t="s">
        <v>33</v>
      </c>
      <c r="G1" t="s">
        <v>39</v>
      </c>
    </row>
    <row r="2" spans="1:14" ht="15.75" x14ac:dyDescent="0.25">
      <c r="A2" s="1" t="s">
        <v>1</v>
      </c>
      <c r="E2" s="17" t="s">
        <v>38</v>
      </c>
      <c r="G2" t="s">
        <v>40</v>
      </c>
    </row>
    <row r="3" spans="1:14" ht="15" customHeight="1" x14ac:dyDescent="0.25">
      <c r="A3" s="1" t="s">
        <v>2</v>
      </c>
      <c r="C3" s="199" t="s">
        <v>47</v>
      </c>
      <c r="D3" s="199"/>
      <c r="E3" t="s">
        <v>48</v>
      </c>
    </row>
    <row r="4" spans="1:14" ht="15" customHeight="1" x14ac:dyDescent="0.3">
      <c r="A4" s="49"/>
      <c r="C4" s="200" t="s">
        <v>116</v>
      </c>
      <c r="D4" s="200"/>
      <c r="E4" s="200"/>
      <c r="F4" s="200"/>
      <c r="G4" s="200"/>
      <c r="H4" s="200"/>
      <c r="I4" s="200"/>
    </row>
    <row r="5" spans="1:14" ht="6.75" customHeight="1" x14ac:dyDescent="0.3">
      <c r="A5" s="49"/>
      <c r="C5" s="49"/>
      <c r="D5" s="49"/>
      <c r="E5" s="49"/>
      <c r="F5" s="49"/>
      <c r="G5" s="49"/>
      <c r="H5" s="49"/>
      <c r="I5" s="49"/>
    </row>
    <row r="6" spans="1:14" ht="22.5" customHeight="1" x14ac:dyDescent="0.25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6" t="s">
        <v>51</v>
      </c>
      <c r="J6" s="216" t="s">
        <v>104</v>
      </c>
      <c r="K6" s="207"/>
      <c r="L6" s="207"/>
      <c r="M6" s="207"/>
      <c r="N6" s="207"/>
    </row>
    <row r="7" spans="1:14" ht="15.75" customHeight="1" x14ac:dyDescent="0.25">
      <c r="A7" s="50">
        <v>1</v>
      </c>
      <c r="B7" s="2" t="s">
        <v>15</v>
      </c>
      <c r="C7" s="50" t="s">
        <v>19</v>
      </c>
      <c r="D7" s="50">
        <v>81863</v>
      </c>
      <c r="E7" s="12"/>
      <c r="F7" s="50" t="s">
        <v>46</v>
      </c>
      <c r="G7" s="50">
        <v>90000</v>
      </c>
      <c r="H7" s="50" t="s">
        <v>14</v>
      </c>
      <c r="I7" s="5" t="s">
        <v>76</v>
      </c>
      <c r="K7" s="39"/>
      <c r="L7" s="4"/>
    </row>
    <row r="8" spans="1:14" ht="15.75" customHeight="1" x14ac:dyDescent="0.25">
      <c r="A8" s="50">
        <v>2</v>
      </c>
      <c r="B8" s="2" t="s">
        <v>16</v>
      </c>
      <c r="C8" s="50" t="s">
        <v>17</v>
      </c>
      <c r="D8" s="50">
        <v>30005</v>
      </c>
      <c r="E8" s="12" t="s">
        <v>18</v>
      </c>
      <c r="F8" s="50">
        <v>18537</v>
      </c>
      <c r="G8" s="50">
        <v>90000</v>
      </c>
      <c r="H8" s="50" t="s">
        <v>14</v>
      </c>
      <c r="I8" s="5"/>
      <c r="J8" s="65" t="s">
        <v>106</v>
      </c>
      <c r="K8" s="50">
        <v>70000</v>
      </c>
      <c r="L8" s="62"/>
    </row>
    <row r="9" spans="1:14" ht="15.75" customHeight="1" x14ac:dyDescent="0.25">
      <c r="A9" s="50">
        <v>3</v>
      </c>
      <c r="B9" s="2" t="s">
        <v>20</v>
      </c>
      <c r="C9" s="50" t="s">
        <v>62</v>
      </c>
      <c r="D9" s="3" t="s">
        <v>35</v>
      </c>
      <c r="E9" s="12"/>
      <c r="F9" s="50" t="s">
        <v>46</v>
      </c>
      <c r="G9" s="50">
        <v>90000</v>
      </c>
      <c r="H9" s="50" t="s">
        <v>14</v>
      </c>
      <c r="I9" s="5" t="s">
        <v>82</v>
      </c>
      <c r="J9" s="65" t="s">
        <v>105</v>
      </c>
      <c r="K9" s="50">
        <v>70000</v>
      </c>
      <c r="L9" s="62"/>
    </row>
    <row r="10" spans="1:14" ht="15.75" customHeight="1" x14ac:dyDescent="0.25">
      <c r="A10" s="50">
        <v>4</v>
      </c>
      <c r="B10" s="2" t="s">
        <v>23</v>
      </c>
      <c r="C10" s="50" t="s">
        <v>63</v>
      </c>
      <c r="D10" s="50">
        <v>32378</v>
      </c>
      <c r="E10" s="12" t="s">
        <v>24</v>
      </c>
      <c r="F10" s="50">
        <v>18698</v>
      </c>
      <c r="G10" s="50">
        <v>90000</v>
      </c>
      <c r="H10" s="50" t="s">
        <v>14</v>
      </c>
      <c r="I10" s="5"/>
      <c r="J10" s="65" t="s">
        <v>107</v>
      </c>
      <c r="K10" s="50">
        <v>70000</v>
      </c>
      <c r="L10" s="63"/>
    </row>
    <row r="11" spans="1:14" ht="15.75" customHeight="1" x14ac:dyDescent="0.25">
      <c r="A11" s="50">
        <v>5</v>
      </c>
      <c r="B11" s="2" t="s">
        <v>27</v>
      </c>
      <c r="C11" s="50" t="s">
        <v>19</v>
      </c>
      <c r="D11" s="50">
        <v>31518</v>
      </c>
      <c r="E11" s="12" t="s">
        <v>28</v>
      </c>
      <c r="F11" s="50">
        <v>9901</v>
      </c>
      <c r="G11" s="50">
        <v>110000</v>
      </c>
      <c r="H11" s="50" t="s">
        <v>14</v>
      </c>
      <c r="I11" s="5"/>
      <c r="J11" s="65" t="s">
        <v>108</v>
      </c>
      <c r="K11" s="50">
        <v>70000</v>
      </c>
      <c r="L11" s="64"/>
    </row>
    <row r="12" spans="1:14" ht="15.75" customHeight="1" x14ac:dyDescent="0.25">
      <c r="A12" s="50">
        <v>6</v>
      </c>
      <c r="B12" s="2" t="s">
        <v>97</v>
      </c>
      <c r="C12" s="208" t="s">
        <v>80</v>
      </c>
      <c r="D12" s="209"/>
      <c r="E12" s="210"/>
      <c r="F12" s="50" t="s">
        <v>46</v>
      </c>
      <c r="G12" s="50"/>
      <c r="H12" s="50" t="s">
        <v>14</v>
      </c>
      <c r="I12" s="5" t="s">
        <v>81</v>
      </c>
      <c r="J12" s="65" t="s">
        <v>109</v>
      </c>
      <c r="K12" s="50">
        <v>70000</v>
      </c>
      <c r="L12" s="64"/>
    </row>
    <row r="13" spans="1:14" ht="15.75" customHeight="1" x14ac:dyDescent="0.25">
      <c r="A13" s="50">
        <v>7</v>
      </c>
      <c r="B13" s="2" t="s">
        <v>29</v>
      </c>
      <c r="C13" s="50" t="s">
        <v>30</v>
      </c>
      <c r="D13" s="50">
        <v>50624</v>
      </c>
      <c r="E13" s="12" t="s">
        <v>13</v>
      </c>
      <c r="F13" s="50" t="s">
        <v>31</v>
      </c>
      <c r="G13" s="50">
        <v>90000</v>
      </c>
      <c r="H13" s="50" t="s">
        <v>14</v>
      </c>
      <c r="I13" s="5" t="s">
        <v>57</v>
      </c>
      <c r="J13" s="65" t="s">
        <v>110</v>
      </c>
      <c r="K13" s="50">
        <v>70000</v>
      </c>
      <c r="L13" s="64"/>
    </row>
    <row r="14" spans="1:14" ht="15.75" customHeight="1" x14ac:dyDescent="0.25">
      <c r="A14" s="50">
        <v>8</v>
      </c>
      <c r="B14" s="2" t="s">
        <v>36</v>
      </c>
      <c r="C14" s="50" t="s">
        <v>30</v>
      </c>
      <c r="D14" s="50">
        <v>57333</v>
      </c>
      <c r="E14" s="12"/>
      <c r="F14" s="3" t="s">
        <v>46</v>
      </c>
      <c r="G14" s="50">
        <v>70000</v>
      </c>
      <c r="H14" s="50" t="s">
        <v>14</v>
      </c>
      <c r="I14" s="5"/>
      <c r="J14" s="65" t="s">
        <v>111</v>
      </c>
      <c r="K14" s="50">
        <v>70000</v>
      </c>
      <c r="L14" s="64"/>
    </row>
    <row r="15" spans="1:14" ht="15.75" customHeight="1" x14ac:dyDescent="0.25">
      <c r="A15" s="50">
        <v>9</v>
      </c>
      <c r="B15" s="2" t="s">
        <v>25</v>
      </c>
      <c r="C15" s="50" t="s">
        <v>12</v>
      </c>
      <c r="D15" s="50">
        <v>50173</v>
      </c>
      <c r="E15" s="12" t="s">
        <v>13</v>
      </c>
      <c r="F15" s="50" t="s">
        <v>26</v>
      </c>
      <c r="G15" s="50">
        <v>90000</v>
      </c>
      <c r="H15" s="50" t="s">
        <v>14</v>
      </c>
      <c r="I15" s="5"/>
      <c r="J15" s="65" t="s">
        <v>112</v>
      </c>
      <c r="K15" s="50">
        <v>70000</v>
      </c>
      <c r="L15" s="64"/>
    </row>
    <row r="16" spans="1:14" ht="15.75" customHeight="1" x14ac:dyDescent="0.25">
      <c r="A16" s="50">
        <v>10</v>
      </c>
      <c r="B16" s="10" t="s">
        <v>59</v>
      </c>
      <c r="C16" s="15" t="s">
        <v>17</v>
      </c>
      <c r="D16" s="50">
        <v>65666</v>
      </c>
      <c r="E16" s="12" t="s">
        <v>28</v>
      </c>
      <c r="F16" s="18">
        <v>201502121</v>
      </c>
      <c r="G16" s="50">
        <v>70000</v>
      </c>
      <c r="H16" s="15" t="s">
        <v>50</v>
      </c>
      <c r="I16" s="5" t="s">
        <v>52</v>
      </c>
      <c r="J16" s="65" t="s">
        <v>113</v>
      </c>
      <c r="K16" s="50">
        <v>70000</v>
      </c>
      <c r="L16" s="62"/>
    </row>
    <row r="17" spans="1:12" ht="15.75" customHeight="1" x14ac:dyDescent="0.25">
      <c r="A17" s="50"/>
      <c r="B17" s="2" t="s">
        <v>60</v>
      </c>
      <c r="C17" s="50" t="s">
        <v>17</v>
      </c>
      <c r="D17" s="50">
        <v>65248</v>
      </c>
      <c r="E17" s="12" t="s">
        <v>28</v>
      </c>
      <c r="F17" s="3"/>
      <c r="G17" s="50"/>
      <c r="H17" s="14" t="s">
        <v>50</v>
      </c>
      <c r="I17" s="5" t="s">
        <v>53</v>
      </c>
      <c r="J17" s="65" t="s">
        <v>114</v>
      </c>
      <c r="K17" s="50">
        <v>28800</v>
      </c>
      <c r="L17" s="64"/>
    </row>
    <row r="18" spans="1:12" ht="15.75" customHeight="1" x14ac:dyDescent="0.3">
      <c r="A18" s="50">
        <v>11</v>
      </c>
      <c r="B18" s="2" t="s">
        <v>22</v>
      </c>
      <c r="C18" s="50" t="s">
        <v>12</v>
      </c>
      <c r="D18" s="50">
        <v>50437</v>
      </c>
      <c r="E18" s="12"/>
      <c r="F18" s="3" t="s">
        <v>46</v>
      </c>
      <c r="G18" s="50">
        <v>90000</v>
      </c>
      <c r="H18" s="50" t="s">
        <v>14</v>
      </c>
      <c r="I18" s="5" t="s">
        <v>56</v>
      </c>
      <c r="J18" s="66" t="s">
        <v>115</v>
      </c>
      <c r="K18" s="67">
        <f>SUM(K8:K17)</f>
        <v>658800</v>
      </c>
      <c r="L18" s="56"/>
    </row>
    <row r="19" spans="1:12" ht="15.75" customHeight="1" x14ac:dyDescent="0.25">
      <c r="A19" s="50">
        <v>12</v>
      </c>
      <c r="B19" s="8" t="s">
        <v>41</v>
      </c>
      <c r="C19" s="7" t="s">
        <v>17</v>
      </c>
      <c r="D19" s="9" t="s">
        <v>34</v>
      </c>
      <c r="E19" s="13" t="s">
        <v>44</v>
      </c>
      <c r="F19" s="7" t="s">
        <v>46</v>
      </c>
      <c r="G19" s="7">
        <v>90000</v>
      </c>
      <c r="H19" s="7" t="s">
        <v>14</v>
      </c>
      <c r="I19" s="5" t="s">
        <v>58</v>
      </c>
      <c r="J19" s="4"/>
      <c r="K19" s="4"/>
      <c r="L19" s="25"/>
    </row>
    <row r="20" spans="1:12" ht="13.5" customHeight="1" x14ac:dyDescent="0.25">
      <c r="A20" s="201" t="s">
        <v>43</v>
      </c>
      <c r="B20" s="202"/>
      <c r="C20" s="202"/>
      <c r="D20" s="202"/>
      <c r="E20" s="202"/>
      <c r="F20" s="202"/>
      <c r="G20" s="51">
        <f>SUM(G7:G19)</f>
        <v>970000</v>
      </c>
      <c r="H20" s="35">
        <f>G20*0.12</f>
        <v>116400</v>
      </c>
      <c r="I20" s="35" t="s">
        <v>71</v>
      </c>
    </row>
    <row r="21" spans="1:12" ht="15" customHeight="1" x14ac:dyDescent="0.25">
      <c r="A21" s="201" t="s">
        <v>42</v>
      </c>
      <c r="B21" s="202"/>
      <c r="C21" s="202"/>
      <c r="D21" s="202"/>
      <c r="E21" s="202"/>
      <c r="F21" s="203"/>
      <c r="G21" s="51">
        <f>(G20-G7-G9-G12-G14-G18-G19)*0.12</f>
        <v>64800</v>
      </c>
      <c r="H21" s="35">
        <f>H20-G21</f>
        <v>51600</v>
      </c>
      <c r="I21" s="36" t="s">
        <v>72</v>
      </c>
    </row>
    <row r="22" spans="1:12" ht="14.25" customHeight="1" x14ac:dyDescent="0.25">
      <c r="A22" s="201" t="s">
        <v>45</v>
      </c>
      <c r="B22" s="202"/>
      <c r="C22" s="202"/>
      <c r="D22" s="202"/>
      <c r="E22" s="202"/>
      <c r="F22" s="203"/>
      <c r="G22" s="51">
        <f>G20-G21</f>
        <v>905200</v>
      </c>
      <c r="H22" s="41"/>
    </row>
    <row r="23" spans="1:12" ht="14.25" customHeight="1" x14ac:dyDescent="0.25">
      <c r="A23" s="196" t="s">
        <v>49</v>
      </c>
      <c r="B23" s="197"/>
      <c r="C23" s="197"/>
      <c r="D23" s="197"/>
      <c r="E23" s="197"/>
      <c r="F23" s="198"/>
      <c r="G23" s="50">
        <f>-G20*0.1</f>
        <v>-97000</v>
      </c>
      <c r="H23" s="41"/>
    </row>
    <row r="24" spans="1:12" ht="14.25" customHeight="1" x14ac:dyDescent="0.25">
      <c r="A24" s="208" t="s">
        <v>73</v>
      </c>
      <c r="B24" s="209"/>
      <c r="C24" s="209"/>
      <c r="D24" s="209"/>
      <c r="E24" s="209"/>
      <c r="F24" s="210"/>
      <c r="G24" s="50">
        <v>-70000</v>
      </c>
      <c r="H24" s="41"/>
      <c r="I24" s="39"/>
    </row>
    <row r="25" spans="1:12" ht="12.75" customHeight="1" x14ac:dyDescent="0.25">
      <c r="A25" s="208" t="s">
        <v>101</v>
      </c>
      <c r="B25" s="209"/>
      <c r="C25" s="209"/>
      <c r="D25" s="209"/>
      <c r="E25" s="209"/>
      <c r="F25" s="210"/>
      <c r="G25" s="50">
        <v>8400</v>
      </c>
      <c r="H25" s="41"/>
      <c r="I25" s="39"/>
    </row>
    <row r="26" spans="1:12" ht="13.5" customHeight="1" x14ac:dyDescent="0.25">
      <c r="A26" s="205" t="s">
        <v>117</v>
      </c>
      <c r="B26" s="205"/>
      <c r="C26" s="205"/>
      <c r="D26" s="205"/>
      <c r="E26" s="205"/>
      <c r="F26" s="205"/>
      <c r="G26" s="51">
        <f>SUM(G22:G25)</f>
        <v>746600</v>
      </c>
      <c r="H26" s="41"/>
      <c r="I26" s="4"/>
    </row>
    <row r="27" spans="1:12" x14ac:dyDescent="0.25">
      <c r="A27" s="220" t="s">
        <v>54</v>
      </c>
      <c r="B27" s="220"/>
      <c r="C27" s="220"/>
      <c r="D27" s="220"/>
      <c r="E27" s="220"/>
      <c r="F27" s="220"/>
      <c r="G27" s="220"/>
      <c r="H27" s="220"/>
      <c r="I27" s="57"/>
    </row>
    <row r="28" spans="1:12" x14ac:dyDescent="0.25">
      <c r="A28" s="220" t="s">
        <v>55</v>
      </c>
      <c r="B28" s="220"/>
      <c r="C28" s="220"/>
      <c r="D28" s="220"/>
      <c r="E28" s="220"/>
      <c r="F28" s="220"/>
      <c r="G28" s="220"/>
      <c r="H28" s="220"/>
      <c r="I28" s="220"/>
    </row>
    <row r="29" spans="1:12" ht="13.5" customHeight="1" x14ac:dyDescent="0.25">
      <c r="A29" s="220" t="s">
        <v>61</v>
      </c>
      <c r="B29" s="220"/>
      <c r="C29" s="220"/>
      <c r="D29" s="58"/>
      <c r="E29" s="58"/>
      <c r="F29" s="58"/>
      <c r="G29" s="58"/>
      <c r="H29" s="58"/>
      <c r="I29" s="59"/>
    </row>
    <row r="30" spans="1:12" ht="4.5" customHeight="1" x14ac:dyDescent="0.25">
      <c r="A30" s="60"/>
      <c r="B30" s="60"/>
      <c r="C30" s="60"/>
      <c r="D30" s="58"/>
      <c r="E30" s="58"/>
      <c r="F30" s="58"/>
      <c r="G30" s="58"/>
      <c r="H30" s="58"/>
      <c r="I30" s="59"/>
    </row>
    <row r="31" spans="1:12" x14ac:dyDescent="0.25">
      <c r="A31" s="219" t="s">
        <v>85</v>
      </c>
      <c r="B31" s="219"/>
      <c r="C31" s="219"/>
      <c r="D31" s="219"/>
      <c r="E31" s="219"/>
      <c r="F31" s="219"/>
      <c r="G31" s="219"/>
      <c r="H31" s="219"/>
      <c r="I31" s="219"/>
    </row>
    <row r="32" spans="1:12" x14ac:dyDescent="0.25">
      <c r="A32" s="214" t="s">
        <v>86</v>
      </c>
      <c r="B32" s="214"/>
      <c r="C32" s="214"/>
      <c r="D32" s="214"/>
      <c r="E32" s="214"/>
      <c r="F32" s="214"/>
      <c r="G32" s="214"/>
      <c r="H32" s="214"/>
      <c r="I32" s="214"/>
    </row>
    <row r="33" spans="1:9" x14ac:dyDescent="0.25">
      <c r="A33" s="215" t="s">
        <v>87</v>
      </c>
      <c r="B33" s="215"/>
      <c r="C33" s="215"/>
      <c r="D33" s="215"/>
      <c r="E33" s="215"/>
      <c r="F33" s="215"/>
      <c r="G33" s="215"/>
      <c r="H33" s="215"/>
      <c r="I33" s="215"/>
    </row>
    <row r="34" spans="1:9" x14ac:dyDescent="0.25">
      <c r="A34" s="219" t="s">
        <v>103</v>
      </c>
      <c r="B34" s="219"/>
      <c r="C34" s="219"/>
      <c r="D34" s="219"/>
      <c r="E34" s="219"/>
      <c r="F34" s="219"/>
      <c r="G34" s="219"/>
      <c r="H34" s="219"/>
      <c r="I34" s="219"/>
    </row>
    <row r="35" spans="1:9" ht="4.5" customHeight="1" x14ac:dyDescent="0.25"/>
    <row r="36" spans="1:9" ht="14.25" customHeight="1" x14ac:dyDescent="0.25">
      <c r="A36" s="52">
        <v>1</v>
      </c>
      <c r="B36" s="53" t="s">
        <v>15</v>
      </c>
      <c r="C36" s="52" t="s">
        <v>19</v>
      </c>
      <c r="D36" s="52">
        <v>81863</v>
      </c>
      <c r="E36" s="54" t="s">
        <v>32</v>
      </c>
      <c r="F36" s="52" t="s">
        <v>46</v>
      </c>
      <c r="G36" s="52">
        <v>90000</v>
      </c>
      <c r="H36" s="217" t="s">
        <v>118</v>
      </c>
      <c r="I36" s="218"/>
    </row>
    <row r="37" spans="1:9" ht="15" customHeight="1" x14ac:dyDescent="0.25">
      <c r="A37" s="52">
        <v>3</v>
      </c>
      <c r="B37" s="53" t="s">
        <v>20</v>
      </c>
      <c r="C37" s="52" t="s">
        <v>62</v>
      </c>
      <c r="D37" s="55" t="s">
        <v>35</v>
      </c>
      <c r="E37" s="54" t="s">
        <v>21</v>
      </c>
      <c r="F37" s="52" t="s">
        <v>46</v>
      </c>
      <c r="G37" s="52">
        <v>90000</v>
      </c>
      <c r="H37" s="217" t="s">
        <v>118</v>
      </c>
      <c r="I37" s="218"/>
    </row>
    <row r="38" spans="1:9" ht="14.25" customHeight="1" x14ac:dyDescent="0.25">
      <c r="A38" s="52">
        <v>8</v>
      </c>
      <c r="B38" s="53" t="s">
        <v>119</v>
      </c>
      <c r="C38" s="52" t="s">
        <v>30</v>
      </c>
      <c r="D38" s="52">
        <v>57333</v>
      </c>
      <c r="E38" s="54" t="s">
        <v>13</v>
      </c>
      <c r="F38" s="55" t="s">
        <v>46</v>
      </c>
      <c r="G38" s="52">
        <v>70000</v>
      </c>
      <c r="H38" s="217" t="s">
        <v>102</v>
      </c>
      <c r="I38" s="218"/>
    </row>
  </sheetData>
  <mergeCells count="21">
    <mergeCell ref="A27:H27"/>
    <mergeCell ref="C3:D3"/>
    <mergeCell ref="C4:I4"/>
    <mergeCell ref="J6:N6"/>
    <mergeCell ref="C12:E12"/>
    <mergeCell ref="A20:F20"/>
    <mergeCell ref="A21:F21"/>
    <mergeCell ref="A22:F22"/>
    <mergeCell ref="A23:F23"/>
    <mergeCell ref="A24:F24"/>
    <mergeCell ref="A25:F25"/>
    <mergeCell ref="A26:F26"/>
    <mergeCell ref="H36:I36"/>
    <mergeCell ref="H37:I37"/>
    <mergeCell ref="H38:I38"/>
    <mergeCell ref="A28:I28"/>
    <mergeCell ref="A29:C29"/>
    <mergeCell ref="A31:I31"/>
    <mergeCell ref="A32:I32"/>
    <mergeCell ref="A33:I33"/>
    <mergeCell ref="A34:I3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opLeftCell="A10" workbookViewId="0">
      <selection activeCell="K14" sqref="K14"/>
    </sheetView>
  </sheetViews>
  <sheetFormatPr baseColWidth="10" defaultRowHeight="15" x14ac:dyDescent="0.25"/>
  <cols>
    <col min="1" max="1" width="3.14062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4" ht="15.75" x14ac:dyDescent="0.25">
      <c r="A1" s="1" t="s">
        <v>0</v>
      </c>
      <c r="E1" s="17" t="s">
        <v>33</v>
      </c>
      <c r="G1" t="s">
        <v>39</v>
      </c>
    </row>
    <row r="2" spans="1:14" ht="15.75" x14ac:dyDescent="0.25">
      <c r="A2" s="1" t="s">
        <v>1</v>
      </c>
      <c r="E2" s="17" t="s">
        <v>38</v>
      </c>
      <c r="G2" t="s">
        <v>40</v>
      </c>
    </row>
    <row r="3" spans="1:14" ht="15" customHeight="1" x14ac:dyDescent="0.25">
      <c r="A3" s="1" t="s">
        <v>2</v>
      </c>
      <c r="C3" s="199" t="s">
        <v>47</v>
      </c>
      <c r="D3" s="199"/>
      <c r="E3" t="s">
        <v>48</v>
      </c>
    </row>
    <row r="4" spans="1:14" ht="15" customHeight="1" x14ac:dyDescent="0.3">
      <c r="A4" s="70"/>
      <c r="C4" s="200" t="s">
        <v>120</v>
      </c>
      <c r="D4" s="200"/>
      <c r="E4" s="200"/>
      <c r="F4" s="200"/>
      <c r="G4" s="200"/>
      <c r="H4" s="200"/>
      <c r="I4" s="200"/>
    </row>
    <row r="5" spans="1:14" ht="6.75" customHeight="1" x14ac:dyDescent="0.3">
      <c r="A5" s="70"/>
      <c r="C5" s="70"/>
      <c r="D5" s="70"/>
      <c r="E5" s="70"/>
      <c r="F5" s="70"/>
      <c r="G5" s="70"/>
      <c r="H5" s="70"/>
      <c r="I5" s="70"/>
    </row>
    <row r="6" spans="1:14" ht="22.5" customHeight="1" x14ac:dyDescent="0.25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6" t="s">
        <v>51</v>
      </c>
      <c r="J6" s="216" t="s">
        <v>104</v>
      </c>
      <c r="K6" s="207"/>
      <c r="L6" s="207"/>
      <c r="M6" s="207"/>
      <c r="N6" s="207"/>
    </row>
    <row r="7" spans="1:14" ht="15.75" customHeight="1" x14ac:dyDescent="0.25">
      <c r="A7" s="68">
        <v>1</v>
      </c>
      <c r="B7" s="2" t="s">
        <v>15</v>
      </c>
      <c r="C7" s="68" t="s">
        <v>19</v>
      </c>
      <c r="D7" s="68">
        <v>81863</v>
      </c>
      <c r="E7" s="12"/>
      <c r="F7" s="68" t="s">
        <v>46</v>
      </c>
      <c r="G7" s="68"/>
      <c r="H7" s="68" t="s">
        <v>14</v>
      </c>
      <c r="I7" s="5" t="s">
        <v>76</v>
      </c>
      <c r="K7" s="73"/>
      <c r="L7" s="4"/>
    </row>
    <row r="8" spans="1:14" ht="15.75" customHeight="1" x14ac:dyDescent="0.25">
      <c r="A8" s="68">
        <v>2</v>
      </c>
      <c r="B8" s="2" t="s">
        <v>16</v>
      </c>
      <c r="C8" s="68" t="s">
        <v>17</v>
      </c>
      <c r="D8" s="68">
        <v>30005</v>
      </c>
      <c r="E8" s="12" t="s">
        <v>18</v>
      </c>
      <c r="F8" s="68">
        <v>18537</v>
      </c>
      <c r="G8" s="68">
        <v>90000</v>
      </c>
      <c r="H8" s="68" t="s">
        <v>14</v>
      </c>
      <c r="I8" s="5"/>
      <c r="J8" s="65" t="s">
        <v>106</v>
      </c>
      <c r="K8" s="68">
        <v>70000</v>
      </c>
      <c r="L8" s="62"/>
    </row>
    <row r="9" spans="1:14" ht="15.75" customHeight="1" x14ac:dyDescent="0.25">
      <c r="A9" s="68">
        <v>3</v>
      </c>
      <c r="B9" s="2" t="s">
        <v>20</v>
      </c>
      <c r="C9" s="68" t="s">
        <v>62</v>
      </c>
      <c r="D9" s="3" t="s">
        <v>35</v>
      </c>
      <c r="E9" s="12"/>
      <c r="F9" s="68" t="s">
        <v>46</v>
      </c>
      <c r="G9" s="68">
        <v>90000</v>
      </c>
      <c r="H9" s="68" t="s">
        <v>14</v>
      </c>
      <c r="I9" s="5" t="s">
        <v>82</v>
      </c>
      <c r="J9" s="65" t="s">
        <v>105</v>
      </c>
      <c r="K9" s="68">
        <v>70000</v>
      </c>
      <c r="L9" s="62"/>
    </row>
    <row r="10" spans="1:14" ht="15.75" customHeight="1" x14ac:dyDescent="0.25">
      <c r="A10" s="68">
        <v>4</v>
      </c>
      <c r="B10" s="2" t="s">
        <v>23</v>
      </c>
      <c r="C10" s="68" t="s">
        <v>63</v>
      </c>
      <c r="D10" s="68">
        <v>32378</v>
      </c>
      <c r="E10" s="12" t="s">
        <v>24</v>
      </c>
      <c r="F10" s="68">
        <v>18698</v>
      </c>
      <c r="G10" s="68">
        <v>90000</v>
      </c>
      <c r="H10" s="68" t="s">
        <v>14</v>
      </c>
      <c r="I10" s="5"/>
      <c r="J10" s="65" t="s">
        <v>107</v>
      </c>
      <c r="K10" s="68">
        <v>70000</v>
      </c>
      <c r="L10" s="63"/>
    </row>
    <row r="11" spans="1:14" ht="15.75" customHeight="1" x14ac:dyDescent="0.25">
      <c r="A11" s="68">
        <v>5</v>
      </c>
      <c r="B11" s="2" t="s">
        <v>27</v>
      </c>
      <c r="C11" s="68" t="s">
        <v>19</v>
      </c>
      <c r="D11" s="68">
        <v>31518</v>
      </c>
      <c r="E11" s="12" t="s">
        <v>28</v>
      </c>
      <c r="F11" s="68">
        <v>9901</v>
      </c>
      <c r="G11" s="68">
        <v>110000</v>
      </c>
      <c r="H11" s="68" t="s">
        <v>14</v>
      </c>
      <c r="I11" s="5"/>
      <c r="J11" s="65" t="s">
        <v>108</v>
      </c>
      <c r="K11" s="68">
        <v>70000</v>
      </c>
      <c r="L11" s="64"/>
    </row>
    <row r="12" spans="1:14" ht="15.75" customHeight="1" x14ac:dyDescent="0.25">
      <c r="A12" s="68">
        <v>6</v>
      </c>
      <c r="B12" s="2" t="s">
        <v>97</v>
      </c>
      <c r="C12" s="208" t="s">
        <v>80</v>
      </c>
      <c r="D12" s="209"/>
      <c r="E12" s="210"/>
      <c r="F12" s="68" t="s">
        <v>46</v>
      </c>
      <c r="G12" s="68"/>
      <c r="H12" s="68" t="s">
        <v>14</v>
      </c>
      <c r="I12" s="5" t="s">
        <v>81</v>
      </c>
      <c r="J12" s="65" t="s">
        <v>109</v>
      </c>
      <c r="K12" s="68">
        <v>70000</v>
      </c>
      <c r="L12" s="64"/>
    </row>
    <row r="13" spans="1:14" ht="15.75" customHeight="1" x14ac:dyDescent="0.25">
      <c r="A13" s="68">
        <v>7</v>
      </c>
      <c r="B13" s="2" t="s">
        <v>29</v>
      </c>
      <c r="C13" s="68" t="s">
        <v>30</v>
      </c>
      <c r="D13" s="68">
        <v>50624</v>
      </c>
      <c r="E13" s="12" t="s">
        <v>13</v>
      </c>
      <c r="F13" s="68" t="s">
        <v>31</v>
      </c>
      <c r="G13" s="68">
        <v>90000</v>
      </c>
      <c r="H13" s="68" t="s">
        <v>14</v>
      </c>
      <c r="I13" s="5" t="s">
        <v>57</v>
      </c>
      <c r="J13" s="65" t="s">
        <v>110</v>
      </c>
      <c r="K13" s="68">
        <v>70000</v>
      </c>
      <c r="L13" s="64"/>
    </row>
    <row r="14" spans="1:14" ht="15.75" customHeight="1" x14ac:dyDescent="0.25">
      <c r="A14" s="68">
        <v>8</v>
      </c>
      <c r="B14" s="2" t="s">
        <v>36</v>
      </c>
      <c r="C14" s="68" t="s">
        <v>30</v>
      </c>
      <c r="D14" s="68">
        <v>57333</v>
      </c>
      <c r="E14" s="12"/>
      <c r="F14" s="3" t="s">
        <v>46</v>
      </c>
      <c r="G14" s="68">
        <v>70000</v>
      </c>
      <c r="H14" s="68" t="s">
        <v>14</v>
      </c>
      <c r="I14" s="5"/>
      <c r="J14" s="65" t="s">
        <v>111</v>
      </c>
      <c r="K14" s="68"/>
      <c r="L14" s="64"/>
    </row>
    <row r="15" spans="1:14" ht="15.75" customHeight="1" x14ac:dyDescent="0.25">
      <c r="A15" s="68">
        <v>9</v>
      </c>
      <c r="B15" s="2" t="s">
        <v>25</v>
      </c>
      <c r="C15" s="68" t="s">
        <v>12</v>
      </c>
      <c r="D15" s="68">
        <v>50173</v>
      </c>
      <c r="E15" s="12" t="s">
        <v>13</v>
      </c>
      <c r="F15" s="68" t="s">
        <v>26</v>
      </c>
      <c r="G15" s="68">
        <v>90000</v>
      </c>
      <c r="H15" s="68" t="s">
        <v>14</v>
      </c>
      <c r="I15" s="5"/>
      <c r="J15" s="65" t="s">
        <v>112</v>
      </c>
      <c r="K15" s="68">
        <v>70000</v>
      </c>
      <c r="L15" s="64"/>
    </row>
    <row r="16" spans="1:14" ht="15.75" customHeight="1" x14ac:dyDescent="0.25">
      <c r="A16" s="68">
        <v>10</v>
      </c>
      <c r="B16" s="10" t="s">
        <v>59</v>
      </c>
      <c r="C16" s="15" t="s">
        <v>17</v>
      </c>
      <c r="D16" s="68">
        <v>65666</v>
      </c>
      <c r="E16" s="12" t="s">
        <v>28</v>
      </c>
      <c r="F16" s="18">
        <v>201502121</v>
      </c>
      <c r="G16" s="68">
        <v>70000</v>
      </c>
      <c r="H16" s="15" t="s">
        <v>50</v>
      </c>
      <c r="I16" s="5" t="s">
        <v>52</v>
      </c>
      <c r="J16" s="65" t="s">
        <v>113</v>
      </c>
      <c r="K16" s="68">
        <v>70000</v>
      </c>
      <c r="L16" s="62"/>
    </row>
    <row r="17" spans="1:12" ht="15.75" customHeight="1" x14ac:dyDescent="0.25">
      <c r="A17" s="68"/>
      <c r="B17" s="2" t="s">
        <v>60</v>
      </c>
      <c r="C17" s="68" t="s">
        <v>17</v>
      </c>
      <c r="D17" s="68">
        <v>65248</v>
      </c>
      <c r="E17" s="12" t="s">
        <v>28</v>
      </c>
      <c r="F17" s="3"/>
      <c r="G17" s="68"/>
      <c r="H17" s="14" t="s">
        <v>50</v>
      </c>
      <c r="I17" s="5" t="s">
        <v>53</v>
      </c>
      <c r="J17" s="65" t="s">
        <v>114</v>
      </c>
      <c r="K17" s="68">
        <v>28800</v>
      </c>
      <c r="L17" s="64"/>
    </row>
    <row r="18" spans="1:12" ht="15.75" customHeight="1" x14ac:dyDescent="0.3">
      <c r="A18" s="68">
        <v>11</v>
      </c>
      <c r="B18" s="2" t="s">
        <v>22</v>
      </c>
      <c r="C18" s="68" t="s">
        <v>12</v>
      </c>
      <c r="D18" s="68">
        <v>50437</v>
      </c>
      <c r="E18" s="12"/>
      <c r="F18" s="3" t="s">
        <v>46</v>
      </c>
      <c r="G18" s="68">
        <v>90000</v>
      </c>
      <c r="H18" s="68" t="s">
        <v>14</v>
      </c>
      <c r="I18" s="5" t="s">
        <v>56</v>
      </c>
      <c r="J18" s="66" t="s">
        <v>115</v>
      </c>
      <c r="K18" s="67">
        <f>SUM(K8:K17)</f>
        <v>588800</v>
      </c>
      <c r="L18" s="56"/>
    </row>
    <row r="19" spans="1:12" ht="15.75" customHeight="1" x14ac:dyDescent="0.25">
      <c r="A19" s="68">
        <v>12</v>
      </c>
      <c r="B19" s="8" t="s">
        <v>41</v>
      </c>
      <c r="C19" s="7" t="s">
        <v>17</v>
      </c>
      <c r="D19" s="9" t="s">
        <v>34</v>
      </c>
      <c r="E19" s="13" t="s">
        <v>44</v>
      </c>
      <c r="F19" s="7" t="s">
        <v>46</v>
      </c>
      <c r="G19" s="7"/>
      <c r="H19" s="7" t="s">
        <v>14</v>
      </c>
      <c r="I19" s="5" t="s">
        <v>58</v>
      </c>
      <c r="J19" s="4"/>
      <c r="K19" s="4"/>
      <c r="L19" s="25"/>
    </row>
    <row r="20" spans="1:12" ht="13.5" customHeight="1" x14ac:dyDescent="0.25">
      <c r="A20" s="201" t="s">
        <v>43</v>
      </c>
      <c r="B20" s="202"/>
      <c r="C20" s="202"/>
      <c r="D20" s="202"/>
      <c r="E20" s="202"/>
      <c r="F20" s="202"/>
      <c r="G20" s="69">
        <f>SUM(G7:G19)</f>
        <v>790000</v>
      </c>
      <c r="H20" s="35">
        <f>G20*0.12</f>
        <v>94800</v>
      </c>
      <c r="I20" s="35" t="s">
        <v>71</v>
      </c>
    </row>
    <row r="21" spans="1:12" ht="15" customHeight="1" x14ac:dyDescent="0.25">
      <c r="A21" s="201" t="s">
        <v>42</v>
      </c>
      <c r="B21" s="202"/>
      <c r="C21" s="202"/>
      <c r="D21" s="202"/>
      <c r="E21" s="202"/>
      <c r="F21" s="203"/>
      <c r="G21" s="69">
        <f>(G20-G7-G9-G12-G14-G18-G19)*0.12</f>
        <v>64800</v>
      </c>
      <c r="H21" s="35">
        <f>H20-G21</f>
        <v>30000</v>
      </c>
      <c r="I21" s="36" t="s">
        <v>72</v>
      </c>
    </row>
    <row r="22" spans="1:12" ht="14.25" customHeight="1" x14ac:dyDescent="0.25">
      <c r="A22" s="201" t="s">
        <v>45</v>
      </c>
      <c r="B22" s="202"/>
      <c r="C22" s="202"/>
      <c r="D22" s="202"/>
      <c r="E22" s="202"/>
      <c r="F22" s="203"/>
      <c r="G22" s="69">
        <f>G20-G21</f>
        <v>725200</v>
      </c>
      <c r="H22" s="72"/>
    </row>
    <row r="23" spans="1:12" ht="14.25" customHeight="1" x14ac:dyDescent="0.25">
      <c r="A23" s="196" t="s">
        <v>49</v>
      </c>
      <c r="B23" s="197"/>
      <c r="C23" s="197"/>
      <c r="D23" s="197"/>
      <c r="E23" s="197"/>
      <c r="F23" s="198"/>
      <c r="G23" s="68">
        <f>-G20*0.1</f>
        <v>-79000</v>
      </c>
      <c r="H23" s="72"/>
    </row>
    <row r="24" spans="1:12" ht="14.25" customHeight="1" x14ac:dyDescent="0.25">
      <c r="A24" s="208" t="s">
        <v>73</v>
      </c>
      <c r="B24" s="209"/>
      <c r="C24" s="209"/>
      <c r="D24" s="209"/>
      <c r="E24" s="209"/>
      <c r="F24" s="210"/>
      <c r="G24" s="68"/>
      <c r="H24" s="72"/>
      <c r="I24" s="73"/>
    </row>
    <row r="25" spans="1:12" ht="13.5" customHeight="1" x14ac:dyDescent="0.25">
      <c r="A25" s="205" t="s">
        <v>125</v>
      </c>
      <c r="B25" s="205"/>
      <c r="C25" s="205"/>
      <c r="D25" s="205"/>
      <c r="E25" s="205"/>
      <c r="F25" s="205"/>
      <c r="G25" s="69">
        <f>SUM(G22:G24)</f>
        <v>646200</v>
      </c>
      <c r="H25" s="72"/>
      <c r="I25" s="4"/>
    </row>
    <row r="26" spans="1:12" ht="13.5" customHeight="1" x14ac:dyDescent="0.25">
      <c r="A26" s="204" t="s">
        <v>122</v>
      </c>
      <c r="B26" s="204"/>
      <c r="C26" s="204"/>
      <c r="D26" s="204"/>
      <c r="E26" s="204"/>
      <c r="F26" s="204"/>
      <c r="G26" s="74">
        <v>-341462</v>
      </c>
      <c r="H26" s="72"/>
      <c r="I26" s="4"/>
    </row>
    <row r="27" spans="1:12" ht="13.5" customHeight="1" x14ac:dyDescent="0.25">
      <c r="A27" s="205" t="s">
        <v>123</v>
      </c>
      <c r="B27" s="205"/>
      <c r="C27" s="205"/>
      <c r="D27" s="205"/>
      <c r="E27" s="205"/>
      <c r="F27" s="205"/>
      <c r="G27" s="75">
        <f>SUM(G25:G26)</f>
        <v>304738</v>
      </c>
      <c r="H27" s="72"/>
      <c r="I27" s="4"/>
    </row>
    <row r="28" spans="1:12" ht="13.5" customHeight="1" x14ac:dyDescent="0.25">
      <c r="A28" s="205" t="s">
        <v>124</v>
      </c>
      <c r="B28" s="205"/>
      <c r="C28" s="205"/>
      <c r="D28" s="205"/>
      <c r="E28" s="205"/>
      <c r="F28" s="205"/>
      <c r="G28" s="75">
        <v>100000</v>
      </c>
      <c r="H28" s="72"/>
      <c r="I28" s="4"/>
    </row>
    <row r="29" spans="1:12" ht="13.5" customHeight="1" x14ac:dyDescent="0.25">
      <c r="A29" s="205" t="s">
        <v>121</v>
      </c>
      <c r="B29" s="205"/>
      <c r="C29" s="205"/>
      <c r="D29" s="205"/>
      <c r="E29" s="205"/>
      <c r="F29" s="205"/>
      <c r="G29" s="75">
        <f>SUM(G27:G28)</f>
        <v>404738</v>
      </c>
      <c r="H29" s="72"/>
      <c r="I29" s="4"/>
    </row>
    <row r="30" spans="1:12" x14ac:dyDescent="0.25">
      <c r="A30" s="220" t="s">
        <v>54</v>
      </c>
      <c r="B30" s="220"/>
      <c r="C30" s="220"/>
      <c r="D30" s="220"/>
      <c r="E30" s="220"/>
      <c r="F30" s="220"/>
      <c r="G30" s="220"/>
      <c r="H30" s="220"/>
      <c r="I30" s="57"/>
    </row>
    <row r="31" spans="1:12" x14ac:dyDescent="0.25">
      <c r="A31" s="220" t="s">
        <v>55</v>
      </c>
      <c r="B31" s="220"/>
      <c r="C31" s="220"/>
      <c r="D31" s="220"/>
      <c r="E31" s="220"/>
      <c r="F31" s="220"/>
      <c r="G31" s="220"/>
      <c r="H31" s="220"/>
      <c r="I31" s="220"/>
    </row>
    <row r="32" spans="1:12" ht="13.5" customHeight="1" x14ac:dyDescent="0.25">
      <c r="A32" s="220" t="s">
        <v>61</v>
      </c>
      <c r="B32" s="220"/>
      <c r="C32" s="220"/>
      <c r="D32" s="58"/>
      <c r="E32" s="58"/>
      <c r="F32" s="58"/>
      <c r="G32" s="58"/>
      <c r="H32" s="58"/>
      <c r="I32" s="59"/>
    </row>
    <row r="33" spans="1:9" ht="4.5" customHeight="1" x14ac:dyDescent="0.25">
      <c r="A33" s="71"/>
      <c r="B33" s="71"/>
      <c r="C33" s="71"/>
      <c r="D33" s="58"/>
      <c r="E33" s="58"/>
      <c r="F33" s="58"/>
      <c r="G33" s="58"/>
      <c r="H33" s="58"/>
      <c r="I33" s="59"/>
    </row>
  </sheetData>
  <mergeCells count="17">
    <mergeCell ref="A30:H30"/>
    <mergeCell ref="A31:I31"/>
    <mergeCell ref="A32:C32"/>
    <mergeCell ref="C3:D3"/>
    <mergeCell ref="C4:I4"/>
    <mergeCell ref="A27:F27"/>
    <mergeCell ref="A28:F28"/>
    <mergeCell ref="A29:F29"/>
    <mergeCell ref="J6:N6"/>
    <mergeCell ref="C12:E12"/>
    <mergeCell ref="A20:F20"/>
    <mergeCell ref="A21:F21"/>
    <mergeCell ref="A26:F26"/>
    <mergeCell ref="A22:F22"/>
    <mergeCell ref="A23:F23"/>
    <mergeCell ref="A24:F24"/>
    <mergeCell ref="A25:F2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37</vt:i4>
      </vt:variant>
    </vt:vector>
  </HeadingPairs>
  <TitlesOfParts>
    <vt:vector size="37" baseType="lpstr">
      <vt:lpstr>DECEMBRE 2017 </vt:lpstr>
      <vt:lpstr>JANVIER 2018</vt:lpstr>
      <vt:lpstr>FEVRIER 2018</vt:lpstr>
      <vt:lpstr>MARS 2018</vt:lpstr>
      <vt:lpstr>AVRIL 2018 </vt:lpstr>
      <vt:lpstr>AVRIL 2018  (2)</vt:lpstr>
      <vt:lpstr>MAI 2018</vt:lpstr>
      <vt:lpstr>JUIN 2018</vt:lpstr>
      <vt:lpstr>JUILLET 2018 </vt:lpstr>
      <vt:lpstr>AOUT 2018</vt:lpstr>
      <vt:lpstr>SEPTEMBRE 2018 </vt:lpstr>
      <vt:lpstr>OCTOBRE 2018</vt:lpstr>
      <vt:lpstr>NOVEMBRE 2018</vt:lpstr>
      <vt:lpstr>DECEMBRE 2018</vt:lpstr>
      <vt:lpstr>JANVIER 19</vt:lpstr>
      <vt:lpstr>FEVRIER 19</vt:lpstr>
      <vt:lpstr>MARS  2019</vt:lpstr>
      <vt:lpstr>AVRIL 2019</vt:lpstr>
      <vt:lpstr>MAI 2019 </vt:lpstr>
      <vt:lpstr>JUIN 2019</vt:lpstr>
      <vt:lpstr>JUILLET 2019 </vt:lpstr>
      <vt:lpstr>AOUT 2019</vt:lpstr>
      <vt:lpstr>SEPTEMBRE 2019</vt:lpstr>
      <vt:lpstr>OCTOBRE 2019</vt:lpstr>
      <vt:lpstr>NOVEMBRE 2019</vt:lpstr>
      <vt:lpstr>DECEMBRE 2019</vt:lpstr>
      <vt:lpstr>JANVIER 2020</vt:lpstr>
      <vt:lpstr>CONTROLE DPF</vt:lpstr>
      <vt:lpstr>FEVRIER 2020</vt:lpstr>
      <vt:lpstr>MARS 2020</vt:lpstr>
      <vt:lpstr>AVRIL 2020</vt:lpstr>
      <vt:lpstr>MAI 2020</vt:lpstr>
      <vt:lpstr>JUIN 2020</vt:lpstr>
      <vt:lpstr>JUILLET 2020</vt:lpstr>
      <vt:lpstr>AOUT 2020</vt:lpstr>
      <vt:lpstr>SEPTEMBRE 2020</vt:lpstr>
      <vt:lpstr>OCTOBRE 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 Presario</dc:creator>
  <cp:lastModifiedBy>gouro</cp:lastModifiedBy>
  <cp:lastPrinted>2020-10-25T10:31:49Z</cp:lastPrinted>
  <dcterms:created xsi:type="dcterms:W3CDTF">2012-07-06T09:59:04Z</dcterms:created>
  <dcterms:modified xsi:type="dcterms:W3CDTF">2020-10-25T10:37:39Z</dcterms:modified>
</cp:coreProperties>
</file>