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SIDIBE KALIFA\"/>
    </mc:Choice>
  </mc:AlternateContent>
  <bookViews>
    <workbookView xWindow="-15" yWindow="-15" windowWidth="15600" windowHeight="8115" firstSheet="34" activeTab="42"/>
  </bookViews>
  <sheets>
    <sheet name="JANVIER 16" sheetId="35" r:id="rId1"/>
    <sheet name="FEVRIER 16" sheetId="34" r:id="rId2"/>
    <sheet name="MARS 16" sheetId="36" r:id="rId3"/>
    <sheet name="AVRIL 16" sheetId="37" r:id="rId4"/>
    <sheet name="MAI 16" sheetId="40" r:id="rId5"/>
    <sheet name="JUIN 16" sheetId="39" r:id="rId6"/>
    <sheet name="JUILLET 16" sheetId="41" r:id="rId7"/>
    <sheet name="AOUT 16" sheetId="42" r:id="rId8"/>
    <sheet name="SEPT 16" sheetId="43" r:id="rId9"/>
    <sheet name="OCT 16" sheetId="44" r:id="rId10"/>
    <sheet name="NOV 16 " sheetId="45" r:id="rId11"/>
    <sheet name="DEC 16" sheetId="46" r:id="rId12"/>
    <sheet name="MARS 18" sheetId="47" r:id="rId13"/>
    <sheet name="AVRIL 18" sheetId="48" r:id="rId14"/>
    <sheet name="MAI 18" sheetId="49" r:id="rId15"/>
    <sheet name="JUIN 18" sheetId="50" r:id="rId16"/>
    <sheet name="JUILLET 18 " sheetId="51" r:id="rId17"/>
    <sheet name="AOUT 18" sheetId="52" r:id="rId18"/>
    <sheet name="SEPTEMBRE 18" sheetId="53" r:id="rId19"/>
    <sheet name="OCTOBRE 18" sheetId="54" r:id="rId20"/>
    <sheet name="NOVEMBRE 18" sheetId="55" r:id="rId21"/>
    <sheet name="DECEMBRE 18" sheetId="56" r:id="rId22"/>
    <sheet name="JANVIER 2019" sheetId="57" r:id="rId23"/>
    <sheet name="MARS  2019" sheetId="58" r:id="rId24"/>
    <sheet name="AVRIL 2019" sheetId="59" r:id="rId25"/>
    <sheet name="MAI 2019" sheetId="60" r:id="rId26"/>
    <sheet name="JUIN 2019" sheetId="61" r:id="rId27"/>
    <sheet name="JUILLET 2019" sheetId="62" r:id="rId28"/>
    <sheet name="AOUT 2019" sheetId="63" r:id="rId29"/>
    <sheet name="SEPTEMBRE 2019" sheetId="64" r:id="rId30"/>
    <sheet name="OCTOBRE 2019" sheetId="65" r:id="rId31"/>
    <sheet name="NOVEMBRE 2019" sheetId="66" r:id="rId32"/>
    <sheet name="DECEMBRE 2019" sheetId="67" r:id="rId33"/>
    <sheet name="JANVIER 2020" sheetId="68" r:id="rId34"/>
    <sheet name="FEVRIER 2020" sheetId="69" r:id="rId35"/>
    <sheet name="MARS 2020" sheetId="70" r:id="rId36"/>
    <sheet name="AVRIL 2020" sheetId="71" r:id="rId37"/>
    <sheet name="MAI 2020" sheetId="72" r:id="rId38"/>
    <sheet name="JUIN 2020" sheetId="73" r:id="rId39"/>
    <sheet name="JUILLET 2020" sheetId="74" r:id="rId40"/>
    <sheet name="AOUT 2020" sheetId="75" r:id="rId41"/>
    <sheet name="SEPTEMBRE 2020" sheetId="76" r:id="rId42"/>
    <sheet name="OCTOBRE 2020" sheetId="77" r:id="rId43"/>
  </sheets>
  <calcPr calcId="152511"/>
</workbook>
</file>

<file path=xl/calcChain.xml><?xml version="1.0" encoding="utf-8"?>
<calcChain xmlns="http://schemas.openxmlformats.org/spreadsheetml/2006/main">
  <c r="G9" i="77" l="1"/>
  <c r="G8" i="77"/>
  <c r="G10" i="77" s="1"/>
  <c r="G12" i="77" s="1"/>
  <c r="G9" i="76" l="1"/>
  <c r="G8" i="76"/>
  <c r="G10" i="76" s="1"/>
  <c r="G12" i="76" s="1"/>
  <c r="G10" i="75" l="1"/>
  <c r="G12" i="75" s="1"/>
  <c r="G9" i="75"/>
  <c r="G8" i="75"/>
  <c r="G9" i="74" l="1"/>
  <c r="G8" i="74"/>
  <c r="G10" i="74" s="1"/>
  <c r="G12" i="74" s="1"/>
  <c r="G9" i="73" l="1"/>
  <c r="G8" i="73"/>
  <c r="G10" i="73" s="1"/>
  <c r="G12" i="73" s="1"/>
  <c r="G9" i="72" l="1"/>
  <c r="G8" i="72"/>
  <c r="G10" i="72" s="1"/>
  <c r="G12" i="72" s="1"/>
  <c r="G9" i="71" l="1"/>
  <c r="G8" i="71"/>
  <c r="G10" i="71" s="1"/>
  <c r="G12" i="71" s="1"/>
  <c r="G9" i="70" l="1"/>
  <c r="G8" i="70"/>
  <c r="G10" i="70" s="1"/>
  <c r="G12" i="70" s="1"/>
  <c r="G9" i="69"/>
  <c r="G8" i="69"/>
  <c r="G10" i="69" s="1"/>
  <c r="G12" i="69" s="1"/>
  <c r="G9" i="68" l="1"/>
  <c r="G8" i="68"/>
  <c r="G10" i="68" s="1"/>
  <c r="G12" i="68" s="1"/>
  <c r="G9" i="67" l="1"/>
  <c r="G8" i="67"/>
  <c r="G10" i="67" s="1"/>
  <c r="G12" i="67" s="1"/>
  <c r="G9" i="66" l="1"/>
  <c r="G8" i="66"/>
  <c r="G10" i="66" s="1"/>
  <c r="G12" i="66" s="1"/>
  <c r="G9" i="65" l="1"/>
  <c r="G8" i="65"/>
  <c r="G10" i="65" s="1"/>
  <c r="G12" i="65" s="1"/>
  <c r="G9" i="64"/>
  <c r="G8" i="64"/>
  <c r="G10" i="64" s="1"/>
  <c r="G12" i="64" s="1"/>
  <c r="G9" i="63" l="1"/>
  <c r="G8" i="63"/>
  <c r="G10" i="63" s="1"/>
  <c r="G12" i="63" s="1"/>
  <c r="G9" i="62"/>
  <c r="G8" i="62"/>
  <c r="G10" i="62" s="1"/>
  <c r="G12" i="62" s="1"/>
  <c r="G9" i="61"/>
  <c r="G8" i="61"/>
  <c r="G10" i="61" s="1"/>
  <c r="G12" i="61" s="1"/>
  <c r="G9" i="60" l="1"/>
  <c r="G8" i="60"/>
  <c r="G10" i="60" s="1"/>
  <c r="G12" i="60" s="1"/>
  <c r="G9" i="59" l="1"/>
  <c r="G8" i="59"/>
  <c r="G10" i="59" s="1"/>
  <c r="G12" i="59" s="1"/>
  <c r="G9" i="58" l="1"/>
  <c r="G8" i="58"/>
  <c r="G10" i="58" s="1"/>
  <c r="G12" i="58" s="1"/>
  <c r="G9" i="57"/>
  <c r="G8" i="57"/>
  <c r="G10" i="57" s="1"/>
  <c r="G13" i="57" s="1"/>
  <c r="G9" i="56" l="1"/>
  <c r="G8" i="56"/>
  <c r="G10" i="56" s="1"/>
  <c r="G13" i="56" s="1"/>
  <c r="G9" i="55"/>
  <c r="G8" i="55"/>
  <c r="G10" i="55" s="1"/>
  <c r="G13" i="55" s="1"/>
  <c r="G9" i="54" l="1"/>
  <c r="G8" i="54"/>
  <c r="G10" i="54" s="1"/>
  <c r="G13" i="54" s="1"/>
  <c r="G9" i="53"/>
  <c r="G8" i="53"/>
  <c r="G10" i="53" s="1"/>
  <c r="G13" i="53" s="1"/>
  <c r="G9" i="52"/>
  <c r="G8" i="52"/>
  <c r="G10" i="52" s="1"/>
  <c r="G13" i="52" s="1"/>
  <c r="G9" i="51" l="1"/>
  <c r="G8" i="51"/>
  <c r="G10" i="51" s="1"/>
  <c r="G13" i="51" s="1"/>
  <c r="G9" i="50" l="1"/>
  <c r="G8" i="50"/>
  <c r="G10" i="50" s="1"/>
  <c r="G13" i="50" s="1"/>
  <c r="G9" i="49" l="1"/>
  <c r="G8" i="49"/>
  <c r="G10" i="49" s="1"/>
  <c r="G13" i="49" s="1"/>
  <c r="G9" i="48" l="1"/>
  <c r="G8" i="48"/>
  <c r="G10" i="48" s="1"/>
  <c r="G13" i="48" s="1"/>
  <c r="G9" i="47" l="1"/>
  <c r="G8" i="47"/>
  <c r="G10" i="47" l="1"/>
  <c r="G13" i="47" s="1"/>
  <c r="H29" i="45"/>
  <c r="H31" i="45" s="1"/>
  <c r="D24" i="45" l="1"/>
  <c r="G9" i="46" l="1"/>
  <c r="G8" i="46"/>
  <c r="G12" i="46" s="1"/>
  <c r="G9" i="45"/>
  <c r="G8" i="45"/>
  <c r="G12" i="45" s="1"/>
  <c r="G10" i="46" l="1"/>
  <c r="G13" i="46" s="1"/>
  <c r="G10" i="45"/>
  <c r="G13" i="45" s="1"/>
  <c r="G15" i="45" s="1"/>
  <c r="H27" i="44"/>
  <c r="G9" i="44"/>
  <c r="G8" i="44"/>
  <c r="G12" i="44" s="1"/>
  <c r="G10" i="44" l="1"/>
  <c r="G13" i="44" s="1"/>
  <c r="H27" i="43"/>
  <c r="G9" i="43"/>
  <c r="G8" i="43"/>
  <c r="G12" i="43" s="1"/>
  <c r="G10" i="43" l="1"/>
  <c r="G13" i="43" s="1"/>
  <c r="H27" i="42"/>
  <c r="G9" i="42"/>
  <c r="G8" i="42"/>
  <c r="G10" i="42" l="1"/>
  <c r="G12" i="42"/>
  <c r="H27" i="41"/>
  <c r="H26" i="39"/>
  <c r="G9" i="41"/>
  <c r="G8" i="41"/>
  <c r="G12" i="41" s="1"/>
  <c r="H25" i="40"/>
  <c r="G9" i="40"/>
  <c r="G8" i="40"/>
  <c r="G11" i="40" s="1"/>
  <c r="G13" i="42" l="1"/>
  <c r="G10" i="41"/>
  <c r="G13" i="41" s="1"/>
  <c r="G10" i="40"/>
  <c r="G12" i="40" s="1"/>
  <c r="G9" i="39"/>
  <c r="G8" i="39"/>
  <c r="G12" i="39" s="1"/>
  <c r="G10" i="39" l="1"/>
  <c r="G13" i="39"/>
  <c r="I24" i="37"/>
  <c r="G23" i="37"/>
  <c r="I23" i="37" s="1"/>
  <c r="G25" i="37" l="1"/>
  <c r="G27" i="37" s="1"/>
  <c r="I25" i="37"/>
  <c r="G9" i="37" l="1"/>
  <c r="G8" i="37"/>
  <c r="G12" i="37" s="1"/>
  <c r="F18" i="36"/>
  <c r="F20" i="36" s="1"/>
  <c r="G10" i="36"/>
  <c r="G9" i="36"/>
  <c r="G8" i="36"/>
  <c r="G11" i="36" s="1"/>
  <c r="G9" i="34"/>
  <c r="G10" i="34"/>
  <c r="F18" i="34"/>
  <c r="F20" i="34" s="1"/>
  <c r="G10" i="35"/>
  <c r="G9" i="35"/>
  <c r="G8" i="35"/>
  <c r="G11" i="35" s="1"/>
  <c r="G12" i="35" s="1"/>
  <c r="G13" i="35" s="1"/>
  <c r="G8" i="34"/>
  <c r="H9" i="35" l="1"/>
  <c r="G10" i="37"/>
  <c r="G13" i="37" s="1"/>
  <c r="G11" i="34"/>
  <c r="G12" i="34" s="1"/>
  <c r="G13" i="34" s="1"/>
  <c r="G12" i="36"/>
  <c r="G13" i="36" s="1"/>
</calcChain>
</file>

<file path=xl/sharedStrings.xml><?xml version="1.0" encoding="utf-8"?>
<sst xmlns="http://schemas.openxmlformats.org/spreadsheetml/2006/main" count="1453" uniqueCount="179">
  <si>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</si>
  <si>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</si>
  <si>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</si>
  <si>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</si>
  <si>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</si>
  <si>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</si>
  <si>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</si>
  <si>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</si>
  <si>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</si>
  <si>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</si>
  <si>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</si>
  <si>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</si>
  <si>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COMMISSION CCGIM</t>
  </si>
  <si>
    <t>BENEFICIAIRE: SIDIBE KALIFA</t>
  </si>
  <si>
    <t>ABOLE AGBOKA PAUL</t>
  </si>
  <si>
    <t>YOPOUGON</t>
  </si>
  <si>
    <t>N° CC: 9404134X</t>
  </si>
  <si>
    <t>Mobile: 07 09 26 53</t>
  </si>
  <si>
    <t>Cne</t>
  </si>
  <si>
    <t xml:space="preserve">IMPOT BAIL </t>
  </si>
  <si>
    <t>IMPOT DOMICILE</t>
  </si>
  <si>
    <t>MONTANT A VERSER - IMPOTS 2015</t>
  </si>
  <si>
    <t>BHCI BAGAYOGO AMADOU</t>
  </si>
  <si>
    <t>10775940003-15</t>
  </si>
  <si>
    <t>MONTANT VERSE  JANVIER 2015 SANS LES IMPOTS</t>
  </si>
  <si>
    <t>MONTANT VERSE  FEVRIER 2015 SANS LES IMPOTS</t>
  </si>
  <si>
    <t>RELEVE MENSUEL DES BAUX : MOIS DE FEVRIER 2015</t>
  </si>
  <si>
    <t>MONTANT RETENU POUR LES IMPOTS</t>
  </si>
  <si>
    <t>IMPOT 1er TRIMESTRE 2015 PAYE LE 10 MARS 2015</t>
  </si>
  <si>
    <t>RETENUE MENSUELLE POUR LES IMPOTS</t>
  </si>
  <si>
    <t>AVOIR POUR IMPOTS</t>
  </si>
  <si>
    <t>IMPOT BAIL  - 25%</t>
  </si>
  <si>
    <t>IMPOT DOMICILE - 25%</t>
  </si>
  <si>
    <t>MONTANT REVERSE</t>
  </si>
  <si>
    <t>SOMME VERSEE AVEC AVOIR DES IMPOTS</t>
  </si>
  <si>
    <t>RELEVE MENSUEL DES BAUX : MOIS DE MAI 2016</t>
  </si>
  <si>
    <t>RELEVE MENSUEL DES BAUX : MOIS D'AVRIL 2016</t>
  </si>
  <si>
    <t>RELEVE MENSUEL DES BAUX : MOIS DE MARS 2016</t>
  </si>
  <si>
    <t>RELEVE MENSUEL DES BAUX : MOIS DE JANVIER 2016</t>
  </si>
  <si>
    <t>RETENUES FISCALES 12%</t>
  </si>
  <si>
    <t>MONTANT VIRE AVRIL 2016</t>
  </si>
  <si>
    <t>MONTANT VERSE  AVRIL 2016 MOINS LES IMPOTS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</si>
  <si>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</si>
  <si>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</si>
  <si>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</si>
  <si>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</si>
  <si>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</si>
  <si>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</si>
  <si>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RETENUES FISCALES</t>
  </si>
  <si>
    <t>IMPOTS A PAYER EN 2016</t>
  </si>
  <si>
    <t>PAIEMENT D'AVRIL 2016</t>
  </si>
  <si>
    <t xml:space="preserve">IMPOTS 2016: 158 000 F CFA </t>
  </si>
  <si>
    <t>IMPOTS DOMICILE 2016: 43 200 F</t>
  </si>
  <si>
    <t>IMPOT A PAYER (JANVIER-FEVRIER-MARS-AVRIL 2016)</t>
  </si>
  <si>
    <t>MONTANT VIRE MAI 2016</t>
  </si>
  <si>
    <t>MONTANT VIRE JUIN 2016</t>
  </si>
  <si>
    <t>RELEVE MENSUEL DES BAUX : MOIS DE JUIN 2016</t>
  </si>
  <si>
    <t>MONTANT VERSE  JUIN 2016 MOINS LES IMPOTS</t>
  </si>
  <si>
    <t>TOTAL IMPOTS 2016</t>
  </si>
  <si>
    <t>201 200 F</t>
  </si>
  <si>
    <t>RETENUES FISCALES 9MOIS</t>
  </si>
  <si>
    <t>118 800 F</t>
  </si>
  <si>
    <t>RESTE DES IMPOTS 2016 A PAYER</t>
  </si>
  <si>
    <t>82 400 F</t>
  </si>
  <si>
    <t>100 320 F</t>
  </si>
  <si>
    <t>RESTE DES ARRIERES D'IMPOT  A PAYER DGI</t>
  </si>
  <si>
    <t>TOTAL DES IMPOTS A PAYER</t>
  </si>
  <si>
    <t>IMPOTS PRELEVES PAR LA DGI: 330 000 F CFA SUR UN TOTAL RECLAME: 430 320 F CFA</t>
  </si>
  <si>
    <t>182 720 F</t>
  </si>
  <si>
    <t>JUIN 2016</t>
  </si>
  <si>
    <t>JUILLET 2016</t>
  </si>
  <si>
    <t>AOUT 2016</t>
  </si>
  <si>
    <t>SEPTEMBRE 2016</t>
  </si>
  <si>
    <t>OCTOBRE 2016</t>
  </si>
  <si>
    <t>NOVEMBRE 2016</t>
  </si>
  <si>
    <t>TOTAL A PAYER</t>
  </si>
  <si>
    <t>MODALITES DE REGLEMENT</t>
  </si>
  <si>
    <t>IMPOT A PAYER</t>
  </si>
  <si>
    <t>MONTANT VERSE  JUIN 2016 SANS LES IMPOTS</t>
  </si>
  <si>
    <t>MONTANT VERSE  JUILLET 2016 MOINS LES IMPOTS</t>
  </si>
  <si>
    <t>MONTANT VIRE JUILLET 2016</t>
  </si>
  <si>
    <t>RELEVE MENSUEL DES BAUX : MOIS DE JUILLET 2016</t>
  </si>
  <si>
    <t>RELEVE MENSUEL DES BAUX : MOIS DE AOUT 2016</t>
  </si>
  <si>
    <t>MONTANT VIRE AOUT 2016</t>
  </si>
  <si>
    <t>MONTANT VERSE  AOUT 2016 MOINS LES IMPOTS</t>
  </si>
  <si>
    <t>RELEVE MENSUEL DES BAUX : MOIS DE SEPTEMBRE 2016</t>
  </si>
  <si>
    <t>MONTANT VIRE SEPTEMBRE 2016</t>
  </si>
  <si>
    <t>MONTANT VERSE  SEPTEMBRE 2016 MOINS LES IMPOTS</t>
  </si>
  <si>
    <t>MONTANT VIRE OCTOBRE 2016</t>
  </si>
  <si>
    <t>RELEVE MENSUEL DES BAUX : MOIS D'OCTOBRE 2016</t>
  </si>
  <si>
    <t>MONTANT VERSE  OCTOBRE 2016 MOINS LES IMPOTS</t>
  </si>
  <si>
    <t>MONTANT VERSE  NOVEMBRE 2016 MOINS LES IMPOTS</t>
  </si>
  <si>
    <t>RELEVE MENSUEL DES BAUX : MOIS DE NOVEMBRE 2016</t>
  </si>
  <si>
    <t xml:space="preserve">MONTANT VERSE  DECEMBRE 2016 </t>
  </si>
  <si>
    <t>SOLDE 11/16</t>
  </si>
  <si>
    <t>RELEVE MENSUEL DES BAUX : MOIS DE DECEMBRE 2016</t>
  </si>
  <si>
    <t xml:space="preserve">IMPOTS 2016: 158 400 F CFA </t>
  </si>
  <si>
    <t>TOTAL PRELEVE</t>
  </si>
  <si>
    <t>TOTAL  PAYE LE 5/12/16</t>
  </si>
  <si>
    <t>A RESTITUER</t>
  </si>
  <si>
    <t>RSTE DES IMPOTS  PRELEVES A RESTITUER</t>
  </si>
  <si>
    <t>MONTANT VERSE  NOVEMBRE 2016</t>
  </si>
  <si>
    <t>RELEVE MENSUEL DES BAUX : MOIS DE MARS 2018</t>
  </si>
  <si>
    <t>SEKONGO NAHOUALA DJOUFOU</t>
  </si>
  <si>
    <t>SGT</t>
  </si>
  <si>
    <t>GSPM PR</t>
  </si>
  <si>
    <t>MONTANT VIRE MARS 2018 A LA BACI N° 3000119325210014</t>
  </si>
  <si>
    <t>COMPLEMENT BAIL</t>
  </si>
  <si>
    <t>RESTE DES ARRIERES D'IMPOT  2016 A PAYER DGI</t>
  </si>
  <si>
    <t>CONTACTS</t>
  </si>
  <si>
    <t>07540782-40767661</t>
  </si>
  <si>
    <t>MONTANT RESTANT</t>
  </si>
  <si>
    <t>RELEVE MENSUEL DES BAUX : MOIS D'AVRIL 2018</t>
  </si>
  <si>
    <t xml:space="preserve">Complement 20000 F payé le 05 Mai 2018 </t>
  </si>
  <si>
    <t>RELEVE MENSUEL DES BAUX : MOIS DE MAI 2018</t>
  </si>
  <si>
    <t>RETENUES FISCALES 12% DE 10 MOIS :108 000 F CFA</t>
  </si>
  <si>
    <t>IMPOT DOMICILE 2018 : 50 400 F CFA</t>
  </si>
  <si>
    <t>RELEVE MENSUEL DES BAUX : MOIS DE JUIN 2018</t>
  </si>
  <si>
    <t>RELEVE MENSUEL DES BAUX : MOIS DE JUILLET 2018</t>
  </si>
  <si>
    <t>RELEVE MENSUEL DES BAUX : MOIS DE AOUT 2018</t>
  </si>
  <si>
    <t>RELEVE MENSUEL DES BAUX : MOIS DE SEPTEMBRE 2018</t>
  </si>
  <si>
    <t>PAYE LE  19/09/2018</t>
  </si>
  <si>
    <t>EPARGNE FAMILLE SIDIBE : 9000 F CFA PAR LE CCGIM</t>
  </si>
  <si>
    <t>PAYE LE  29/09/2018</t>
  </si>
  <si>
    <t>RELEVE MENSUEL DES BAUX : MOIS D'OCTOBRE 2018</t>
  </si>
  <si>
    <t>PAYE LE …./……./2018</t>
  </si>
  <si>
    <t>PAYE LE …./…../2018</t>
  </si>
  <si>
    <t>RELEVE MENSUEL DES BAUX : MOIS DE  NOVEMBRE 2018</t>
  </si>
  <si>
    <t>RELEVE MENSUEL DES BAUX : MOIS DE  DECEMBRE 2018</t>
  </si>
  <si>
    <t>MONTANT VIRE 22/12 2018 A LA BACI N° 3000119325210014</t>
  </si>
  <si>
    <t>PAYE LE …03./…12…./2018</t>
  </si>
  <si>
    <t>PAYE LE …03./….12./2018</t>
  </si>
  <si>
    <t>PAYE LE 01/01/2019</t>
  </si>
  <si>
    <t>PAYE LE 02/01/2019</t>
  </si>
  <si>
    <t>RELEVE MENSUEL DES BAUX : MOIS DE JANVIER 2019</t>
  </si>
  <si>
    <t>MONTANT RESTANT A VERSER</t>
  </si>
  <si>
    <t>RELEVE MENSUEL DES BAUX : MOIS DE  MARS  2019</t>
  </si>
  <si>
    <t>RELEVE MENSUEL DES BAUX : MOIS D'AVRIL  2019</t>
  </si>
  <si>
    <t>RELEVE MENSUEL DES BAUX : MOIS DE MAI  2019</t>
  </si>
  <si>
    <t>RELEVE MENSUEL DES BAUX : MOIS DE JUIN  2019</t>
  </si>
  <si>
    <t>RELEVE MENSUEL DES BAUX : MOIS DE JUILLET  2019</t>
  </si>
  <si>
    <t>RELEVE MENSUEL DES BAUX : MOIS D'AOUT  2019</t>
  </si>
  <si>
    <t>RELEVE MENSUEL DES BAUX : MOIS DE SEPTEMBRE  2019</t>
  </si>
  <si>
    <t>RELEVE MENSUEL DES BAUX : MOIS D'OCTOBRE  2019</t>
  </si>
  <si>
    <t>MONTANT VERSE le 07/11/2019</t>
  </si>
  <si>
    <t>RELEVE MENSUEL DES BAUX : MOIS DE NOVEMBRE  2019</t>
  </si>
  <si>
    <t>VIRE A LA BHCI LE14/11/19</t>
  </si>
  <si>
    <t>MONTANT VERSE le …./12/2019</t>
  </si>
  <si>
    <t>RELEVE MENSUEL DES BAUX : MOIS DE DECEMBRE  2019</t>
  </si>
  <si>
    <t>MONTANT VERSE le 28/12/2019</t>
  </si>
  <si>
    <t>27/12/2019 BHCI</t>
  </si>
  <si>
    <t>RELEVE MENSUEL DES BAUX : MOIS DE JANVIER 2020</t>
  </si>
  <si>
    <t>MONTANT VERSE le ………./……../2020</t>
  </si>
  <si>
    <t>RELEVE MENSUEL DES BAUX : MOIS DE MARS 2020</t>
  </si>
  <si>
    <t>RELEVE MENSUEL DES BAUX : MOIS DE FEVRIER 2020</t>
  </si>
  <si>
    <t>RELEVE MENSUEL DES BAUX : MOIS D'AVRIL 2020</t>
  </si>
  <si>
    <t>MONTANT VIREE le29/04/2020 A LA BACI GERANT CCGIM</t>
  </si>
  <si>
    <t>MONTANT RESTANT A VERSER LE 30/04/2020</t>
  </si>
  <si>
    <t>RELEVE MENSUEL DES BAUX : MOIS DE MAI 2020</t>
  </si>
  <si>
    <t>MONTANT RESTANT A VERSER LE ….../….../2020</t>
  </si>
  <si>
    <t>MONTANT VIREE le ……./……../2020 A LA BACI GERANT CCGIM</t>
  </si>
  <si>
    <t>REMBOURSEMENT DES FRAIS DE TRAVAUX DE REMISE EN ETAT A 387 750 F CFA</t>
  </si>
  <si>
    <t>387 750 F : 20 000 F= 19 MOIS + 7 750 F</t>
  </si>
  <si>
    <t>DEBUT MARS 2019 ET FIN  SEPTEMBRE 2020 RELIQUAT 12 250 F A PAYER FIN OCTOBRE 2020 POUR LE COMPLEMENT 10/20</t>
  </si>
  <si>
    <t>RELEVE MENSUEL DES BAUX : MOIS DE JUIN 2020</t>
  </si>
  <si>
    <t>SOMME VERSEE: 210 000 F CFA</t>
  </si>
  <si>
    <t>IMPOT 2019: 79 200 F CFA</t>
  </si>
  <si>
    <t>IMPOT 2020: 50400</t>
  </si>
  <si>
    <t>PENALITES IMPOT 2020: 25 000 F CFA</t>
  </si>
  <si>
    <t>TRANSPORTS: 5 000 F CFA</t>
  </si>
  <si>
    <t>TOTAL DES DEPENSES: 159 600 F CFA / RESTE A VERSER: 50 400 F CFA</t>
  </si>
  <si>
    <t>RELEVE MENSUEL DES BAUX : MOIS DE JUILLET 2020</t>
  </si>
  <si>
    <t>RELEVE MENSUEL DES BAUX : MOIS D'AOUT 2020</t>
  </si>
  <si>
    <t>MONTANT RESTANT A VERSER LE 02/09/2020</t>
  </si>
  <si>
    <t>MONTANT VIREE le 08/09/2020 A LA BHCI GERANT CCGIM</t>
  </si>
  <si>
    <t>RELEVE MENSUEL DES BAUX : MOIS DE SEPTEMBRE 2020</t>
  </si>
  <si>
    <t>MONTANT RESTANT A VERSER LE ...…/….../2020</t>
  </si>
  <si>
    <t>RELEVE MENSUEL DES BAUX : MOIS D'OCTOBRE 2020</t>
  </si>
  <si>
    <t xml:space="preserve">DEBUT MAI 2019 ET FIN DECEMBRE 2020 RELIQUAT 12 250 F A PAYER FIN DECEMBRE 2020 POUR LE COMPLEMENT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</si>
</sst>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3" fontId="3" fillId="0" borderId="0" xfId="0" applyNumberFormat="1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3" fontId="3" fillId="0" borderId="4" xfId="0" applyNumberFormat="1" applyFont="1" applyBorder="1" applyAlignment="1">
      <alignment vertical="center" wrapText="1"/>
    </xf>
    <xf numFmtId="0" fontId="0" fillId="0" borderId="1" xfId="0" applyFont="1" applyBorder="1"/>
    <xf numFmtId="3" fontId="0" fillId="0" borderId="1" xfId="0" applyNumberFormat="1" applyFont="1" applyBorder="1"/>
    <xf numFmtId="3" fontId="2" fillId="0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0" xfId="0" applyFont="1" applyBorder="1" applyAlignment="1">
      <alignment horizontal="left"/>
    </xf>
    <xf numFmtId="3" fontId="1" fillId="0" borderId="0" xfId="0" applyNumberFormat="1" applyFont="1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 applyBorder="1"/>
    <xf numFmtId="0" fontId="3" fillId="0" borderId="0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132" t="s">
        <v>38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36" t="s">
        <v>19</v>
      </c>
      <c r="B9" s="137"/>
      <c r="C9" s="137"/>
      <c r="D9" s="137"/>
      <c r="E9" s="137"/>
      <c r="F9" s="138"/>
      <c r="G9" s="17">
        <f>G7*0.15</f>
        <v>16500</v>
      </c>
      <c r="H9" s="139">
        <f>SUM(G9:G10)</f>
        <v>19700</v>
      </c>
    </row>
    <row r="10" spans="1:10" x14ac:dyDescent="0.25">
      <c r="A10" s="136" t="s">
        <v>20</v>
      </c>
      <c r="B10" s="137"/>
      <c r="C10" s="137"/>
      <c r="D10" s="137"/>
      <c r="E10" s="137"/>
      <c r="F10" s="138"/>
      <c r="G10" s="17">
        <f>80000*0.04</f>
        <v>3200</v>
      </c>
      <c r="H10" s="139"/>
    </row>
    <row r="11" spans="1:10" x14ac:dyDescent="0.25">
      <c r="A11" s="133" t="s">
        <v>12</v>
      </c>
      <c r="B11" s="134"/>
      <c r="C11" s="134"/>
      <c r="D11" s="134"/>
      <c r="E11" s="134"/>
      <c r="F11" s="135"/>
      <c r="G11" s="9">
        <f>G8*0.05</f>
        <v>5500</v>
      </c>
      <c r="H11" s="15"/>
    </row>
    <row r="12" spans="1:10" x14ac:dyDescent="0.25">
      <c r="A12" s="131" t="s">
        <v>24</v>
      </c>
      <c r="B12" s="131"/>
      <c r="C12" s="131"/>
      <c r="D12" s="131"/>
      <c r="E12" s="131"/>
      <c r="F12" s="131"/>
      <c r="G12" s="18">
        <f>G8-G11</f>
        <v>104500</v>
      </c>
      <c r="H12" s="15"/>
    </row>
    <row r="13" spans="1:10" x14ac:dyDescent="0.25">
      <c r="A13" s="131" t="s">
        <v>21</v>
      </c>
      <c r="B13" s="131"/>
      <c r="C13" s="131"/>
      <c r="D13" s="131"/>
      <c r="E13" s="131"/>
      <c r="F13" s="131"/>
      <c r="G13" s="18">
        <f>G12-20000</f>
        <v>84500</v>
      </c>
      <c r="H13" s="15"/>
    </row>
    <row r="14" spans="1:10" x14ac:dyDescent="0.25">
      <c r="A14" t="s">
        <v>22</v>
      </c>
      <c r="C14" t="s">
        <v>23</v>
      </c>
    </row>
  </sheetData>
  <mergeCells count="8">
    <mergeCell ref="A12:F12"/>
    <mergeCell ref="A13:F13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zoomScaleNormal="100" workbookViewId="0">
      <selection activeCell="F21" sqref="F21:H27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40"/>
      <c r="E1" t="s">
        <v>13</v>
      </c>
    </row>
    <row r="2" spans="1:10" x14ac:dyDescent="0.25">
      <c r="A2" s="6" t="s">
        <v>9</v>
      </c>
      <c r="D2" s="4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89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13200</v>
      </c>
      <c r="H9" s="143"/>
    </row>
    <row r="10" spans="1:10" x14ac:dyDescent="0.25">
      <c r="A10" s="141" t="s">
        <v>88</v>
      </c>
      <c r="B10" s="137"/>
      <c r="C10" s="137"/>
      <c r="D10" s="137"/>
      <c r="E10" s="137"/>
      <c r="F10" s="138"/>
      <c r="G10" s="18">
        <f>G8-G9</f>
        <v>96800</v>
      </c>
      <c r="H10" s="139"/>
    </row>
    <row r="11" spans="1:10" x14ac:dyDescent="0.25">
      <c r="A11" s="165" t="s">
        <v>77</v>
      </c>
      <c r="B11" s="166"/>
      <c r="C11" s="166"/>
      <c r="D11" s="166"/>
      <c r="E11" s="166"/>
      <c r="F11" s="167"/>
      <c r="G11" s="8">
        <v>-30450</v>
      </c>
      <c r="H11" s="42"/>
    </row>
    <row r="12" spans="1:10" x14ac:dyDescent="0.25">
      <c r="A12" s="133" t="s">
        <v>12</v>
      </c>
      <c r="B12" s="134"/>
      <c r="C12" s="134"/>
      <c r="D12" s="134"/>
      <c r="E12" s="134"/>
      <c r="F12" s="135"/>
      <c r="G12" s="9">
        <f>-G8*0.05</f>
        <v>-5500</v>
      </c>
      <c r="H12" s="15"/>
    </row>
    <row r="13" spans="1:10" x14ac:dyDescent="0.25">
      <c r="A13" s="140" t="s">
        <v>90</v>
      </c>
      <c r="B13" s="140"/>
      <c r="C13" s="140"/>
      <c r="D13" s="140"/>
      <c r="E13" s="140"/>
      <c r="F13" s="140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154" t="s">
        <v>42</v>
      </c>
      <c r="B15" s="154"/>
      <c r="C15" s="154"/>
      <c r="D15" s="154"/>
      <c r="E15" s="154"/>
      <c r="F15" s="154"/>
      <c r="G15" s="154"/>
      <c r="H15" s="154"/>
    </row>
    <row r="17" spans="1:8" ht="15.75" x14ac:dyDescent="0.25">
      <c r="A17" s="154" t="s">
        <v>51</v>
      </c>
      <c r="B17" s="154"/>
      <c r="C17" s="154"/>
      <c r="D17" s="154"/>
      <c r="E17" s="154"/>
      <c r="F17" s="154"/>
      <c r="G17" s="154"/>
    </row>
    <row r="18" spans="1:8" ht="15.75" x14ac:dyDescent="0.25">
      <c r="A18" s="154" t="s">
        <v>52</v>
      </c>
      <c r="B18" s="154"/>
      <c r="C18" s="154"/>
      <c r="D18" s="154"/>
      <c r="E18" s="154"/>
      <c r="F18" s="154"/>
      <c r="G18" s="154"/>
    </row>
    <row r="19" spans="1:8" ht="15.75" x14ac:dyDescent="0.25">
      <c r="A19" s="39" t="s">
        <v>67</v>
      </c>
      <c r="B19" s="39"/>
      <c r="C19" s="39"/>
      <c r="D19" s="39"/>
      <c r="E19" s="39"/>
      <c r="F19" s="39"/>
      <c r="G19" s="39"/>
    </row>
    <row r="20" spans="1:8" ht="15.75" x14ac:dyDescent="0.25">
      <c r="A20" s="159" t="s">
        <v>58</v>
      </c>
      <c r="B20" s="159"/>
      <c r="C20" s="159"/>
      <c r="D20" s="41" t="s">
        <v>59</v>
      </c>
      <c r="E20" s="39"/>
      <c r="F20" s="160" t="s">
        <v>76</v>
      </c>
      <c r="G20" s="160"/>
      <c r="H20" s="160"/>
    </row>
    <row r="21" spans="1:8" ht="15.75" x14ac:dyDescent="0.25">
      <c r="A21" s="159" t="s">
        <v>60</v>
      </c>
      <c r="B21" s="159"/>
      <c r="C21" s="159"/>
      <c r="D21" s="41" t="s">
        <v>61</v>
      </c>
      <c r="E21" s="39"/>
      <c r="F21" s="170" t="s">
        <v>69</v>
      </c>
      <c r="G21" s="170"/>
      <c r="H21" s="38">
        <v>30470</v>
      </c>
    </row>
    <row r="22" spans="1:8" ht="15.75" x14ac:dyDescent="0.25">
      <c r="A22" s="26" t="s">
        <v>62</v>
      </c>
      <c r="B22" s="26"/>
      <c r="C22" s="41"/>
      <c r="D22" s="41" t="s">
        <v>63</v>
      </c>
      <c r="E22" s="39"/>
      <c r="F22" s="170" t="s">
        <v>70</v>
      </c>
      <c r="G22" s="170"/>
      <c r="H22" s="38">
        <v>30450</v>
      </c>
    </row>
    <row r="23" spans="1:8" ht="15.75" x14ac:dyDescent="0.25">
      <c r="A23" s="159" t="s">
        <v>65</v>
      </c>
      <c r="B23" s="159"/>
      <c r="C23" s="159"/>
      <c r="D23" s="41" t="s">
        <v>64</v>
      </c>
      <c r="E23" s="39"/>
      <c r="F23" s="171" t="s">
        <v>71</v>
      </c>
      <c r="G23" s="172"/>
      <c r="H23" s="38">
        <v>30450</v>
      </c>
    </row>
    <row r="24" spans="1:8" ht="15.75" x14ac:dyDescent="0.25">
      <c r="A24" s="159" t="s">
        <v>66</v>
      </c>
      <c r="B24" s="159"/>
      <c r="C24" s="159"/>
      <c r="D24" s="8" t="s">
        <v>68</v>
      </c>
      <c r="E24" s="39"/>
      <c r="F24" s="170" t="s">
        <v>72</v>
      </c>
      <c r="G24" s="170"/>
      <c r="H24" s="38">
        <v>30450</v>
      </c>
    </row>
    <row r="25" spans="1:8" ht="15.75" x14ac:dyDescent="0.25">
      <c r="A25" s="27"/>
      <c r="B25" s="27"/>
      <c r="C25" s="27"/>
      <c r="D25" s="28"/>
      <c r="E25" s="39"/>
      <c r="F25" s="163" t="s">
        <v>73</v>
      </c>
      <c r="G25" s="163"/>
      <c r="H25" s="29">
        <v>30450</v>
      </c>
    </row>
    <row r="26" spans="1:8" ht="15.75" x14ac:dyDescent="0.25">
      <c r="A26" s="161"/>
      <c r="B26" s="161"/>
      <c r="C26" s="14"/>
      <c r="F26" s="163" t="s">
        <v>74</v>
      </c>
      <c r="G26" s="163"/>
      <c r="H26" s="29">
        <v>30450</v>
      </c>
    </row>
    <row r="27" spans="1:8" ht="15.75" x14ac:dyDescent="0.25">
      <c r="A27" s="161"/>
      <c r="B27" s="161"/>
      <c r="C27" s="14"/>
      <c r="F27" s="164" t="s">
        <v>75</v>
      </c>
      <c r="G27" s="164"/>
      <c r="H27" s="29">
        <f>SUM(H21:H26)</f>
        <v>182720</v>
      </c>
    </row>
  </sheetData>
  <mergeCells count="25">
    <mergeCell ref="A11:F11"/>
    <mergeCell ref="A5:H5"/>
    <mergeCell ref="A8:F8"/>
    <mergeCell ref="A9:F9"/>
    <mergeCell ref="H9:H10"/>
    <mergeCell ref="A10:F10"/>
    <mergeCell ref="A24:C24"/>
    <mergeCell ref="F24:G24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F22:G22"/>
    <mergeCell ref="A23:C23"/>
    <mergeCell ref="F23:G23"/>
    <mergeCell ref="F25:G25"/>
    <mergeCell ref="A26:B26"/>
    <mergeCell ref="F26:G26"/>
    <mergeCell ref="A27:B27"/>
    <mergeCell ref="F27:G2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zoomScaleNormal="100" workbookViewId="0">
      <selection activeCell="H18" sqref="H1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44"/>
      <c r="E1" t="s">
        <v>13</v>
      </c>
    </row>
    <row r="2" spans="1:10" x14ac:dyDescent="0.25">
      <c r="A2" s="6" t="s">
        <v>9</v>
      </c>
      <c r="D2" s="4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92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13200</v>
      </c>
      <c r="H9" s="143"/>
    </row>
    <row r="10" spans="1:10" x14ac:dyDescent="0.25">
      <c r="A10" s="141" t="s">
        <v>88</v>
      </c>
      <c r="B10" s="137"/>
      <c r="C10" s="137"/>
      <c r="D10" s="137"/>
      <c r="E10" s="137"/>
      <c r="F10" s="138"/>
      <c r="G10" s="18">
        <f>G8-G9</f>
        <v>96800</v>
      </c>
      <c r="H10" s="139"/>
    </row>
    <row r="11" spans="1:10" x14ac:dyDescent="0.25">
      <c r="A11" s="165" t="s">
        <v>77</v>
      </c>
      <c r="B11" s="166"/>
      <c r="C11" s="166"/>
      <c r="D11" s="166"/>
      <c r="E11" s="166"/>
      <c r="F11" s="167"/>
      <c r="G11" s="8">
        <v>-30450</v>
      </c>
      <c r="H11" s="46"/>
    </row>
    <row r="12" spans="1:10" x14ac:dyDescent="0.25">
      <c r="A12" s="133" t="s">
        <v>12</v>
      </c>
      <c r="B12" s="134"/>
      <c r="C12" s="134"/>
      <c r="D12" s="134"/>
      <c r="E12" s="134"/>
      <c r="F12" s="135"/>
      <c r="G12" s="9">
        <f>-G8*0.05</f>
        <v>-5500</v>
      </c>
      <c r="H12" s="15"/>
    </row>
    <row r="13" spans="1:10" x14ac:dyDescent="0.25">
      <c r="A13" s="140" t="s">
        <v>91</v>
      </c>
      <c r="B13" s="140"/>
      <c r="C13" s="140"/>
      <c r="D13" s="140"/>
      <c r="E13" s="140"/>
      <c r="F13" s="140"/>
      <c r="G13" s="8">
        <f>SUM(G10:G12)</f>
        <v>60850</v>
      </c>
      <c r="H13" s="15"/>
    </row>
    <row r="14" spans="1:10" x14ac:dyDescent="0.25">
      <c r="A14" s="174" t="s">
        <v>100</v>
      </c>
      <c r="B14" s="174"/>
      <c r="C14" s="174"/>
      <c r="D14" s="174"/>
      <c r="E14" s="174"/>
      <c r="F14" s="174"/>
      <c r="G14" s="8">
        <v>143120</v>
      </c>
      <c r="H14" s="15"/>
    </row>
    <row r="15" spans="1:10" x14ac:dyDescent="0.25">
      <c r="A15" s="174" t="s">
        <v>101</v>
      </c>
      <c r="B15" s="174"/>
      <c r="C15" s="174"/>
      <c r="D15" s="174"/>
      <c r="E15" s="174"/>
      <c r="F15" s="174"/>
      <c r="G15" s="8">
        <f>SUM(G13:G14)</f>
        <v>203970</v>
      </c>
      <c r="H15" s="15"/>
    </row>
    <row r="16" spans="1:10" ht="9" customHeight="1" x14ac:dyDescent="0.25"/>
    <row r="17" spans="1:8" ht="15.75" x14ac:dyDescent="0.25">
      <c r="A17" s="154" t="s">
        <v>42</v>
      </c>
      <c r="B17" s="154"/>
      <c r="C17" s="154"/>
      <c r="D17" s="154"/>
      <c r="E17" s="154"/>
      <c r="F17" s="154"/>
      <c r="G17" s="154"/>
      <c r="H17" s="154"/>
    </row>
    <row r="19" spans="1:8" ht="15.75" x14ac:dyDescent="0.25">
      <c r="A19" s="154" t="s">
        <v>96</v>
      </c>
      <c r="B19" s="154"/>
      <c r="C19" s="154"/>
      <c r="D19" s="154"/>
      <c r="E19" s="154"/>
      <c r="F19" s="154"/>
      <c r="G19" s="154"/>
    </row>
    <row r="20" spans="1:8" ht="15.75" x14ac:dyDescent="0.25">
      <c r="A20" s="154" t="s">
        <v>52</v>
      </c>
      <c r="B20" s="154"/>
      <c r="C20" s="154"/>
      <c r="D20" s="154"/>
      <c r="E20" s="154"/>
      <c r="F20" s="154"/>
      <c r="G20" s="154"/>
    </row>
    <row r="21" spans="1:8" ht="15.75" x14ac:dyDescent="0.25">
      <c r="A21" s="43" t="s">
        <v>67</v>
      </c>
      <c r="B21" s="43"/>
      <c r="C21" s="43"/>
      <c r="D21" s="43"/>
      <c r="E21" s="43"/>
      <c r="F21" s="43"/>
      <c r="G21" s="43"/>
    </row>
    <row r="22" spans="1:8" ht="15.75" x14ac:dyDescent="0.25">
      <c r="A22" s="159" t="s">
        <v>58</v>
      </c>
      <c r="B22" s="159"/>
      <c r="C22" s="159"/>
      <c r="D22" s="47">
        <v>201200</v>
      </c>
      <c r="E22" s="43"/>
      <c r="F22" s="160" t="s">
        <v>76</v>
      </c>
      <c r="G22" s="160"/>
      <c r="H22" s="160"/>
    </row>
    <row r="23" spans="1:8" ht="15.75" x14ac:dyDescent="0.25">
      <c r="A23" s="159" t="s">
        <v>60</v>
      </c>
      <c r="B23" s="159"/>
      <c r="C23" s="159"/>
      <c r="D23" s="47">
        <v>-118800</v>
      </c>
      <c r="E23" s="43"/>
      <c r="F23" s="170" t="s">
        <v>69</v>
      </c>
      <c r="G23" s="170"/>
      <c r="H23" s="38">
        <v>30470</v>
      </c>
    </row>
    <row r="24" spans="1:8" ht="15.75" x14ac:dyDescent="0.25">
      <c r="A24" s="26" t="s">
        <v>62</v>
      </c>
      <c r="B24" s="26"/>
      <c r="C24" s="45"/>
      <c r="D24" s="47">
        <f>SUM(D22:D23)</f>
        <v>82400</v>
      </c>
      <c r="E24" s="43"/>
      <c r="F24" s="170" t="s">
        <v>70</v>
      </c>
      <c r="G24" s="170"/>
      <c r="H24" s="38">
        <v>30450</v>
      </c>
    </row>
    <row r="25" spans="1:8" ht="15.75" x14ac:dyDescent="0.25">
      <c r="A25" s="159" t="s">
        <v>65</v>
      </c>
      <c r="B25" s="159"/>
      <c r="C25" s="159"/>
      <c r="D25" s="47">
        <v>100320</v>
      </c>
      <c r="E25" s="43"/>
      <c r="F25" s="171" t="s">
        <v>71</v>
      </c>
      <c r="G25" s="172"/>
      <c r="H25" s="38">
        <v>30450</v>
      </c>
    </row>
    <row r="26" spans="1:8" ht="15.75" x14ac:dyDescent="0.25">
      <c r="A26" s="27"/>
      <c r="B26" s="27"/>
      <c r="C26" s="27"/>
      <c r="D26" s="28"/>
      <c r="E26" s="43"/>
      <c r="F26" s="170" t="s">
        <v>72</v>
      </c>
      <c r="G26" s="170"/>
      <c r="H26" s="38">
        <v>30450</v>
      </c>
    </row>
    <row r="27" spans="1:8" ht="15.75" x14ac:dyDescent="0.25">
      <c r="A27" s="161"/>
      <c r="B27" s="161"/>
      <c r="C27" s="14"/>
      <c r="F27" s="163" t="s">
        <v>73</v>
      </c>
      <c r="G27" s="163"/>
      <c r="H27" s="29">
        <v>30450</v>
      </c>
    </row>
    <row r="28" spans="1:8" ht="15.75" x14ac:dyDescent="0.25">
      <c r="F28" s="163" t="s">
        <v>74</v>
      </c>
      <c r="G28" s="163"/>
      <c r="H28" s="29">
        <v>30450</v>
      </c>
    </row>
    <row r="29" spans="1:8" ht="15.75" x14ac:dyDescent="0.25">
      <c r="F29" s="164" t="s">
        <v>97</v>
      </c>
      <c r="G29" s="164"/>
      <c r="H29" s="29">
        <f>SUM(H23:H28)</f>
        <v>182720</v>
      </c>
    </row>
    <row r="30" spans="1:8" ht="15.75" x14ac:dyDescent="0.25">
      <c r="F30" s="173" t="s">
        <v>98</v>
      </c>
      <c r="G30" s="173"/>
      <c r="H30" s="48">
        <v>39600</v>
      </c>
    </row>
    <row r="31" spans="1:8" x14ac:dyDescent="0.25">
      <c r="F31" s="174" t="s">
        <v>99</v>
      </c>
      <c r="G31" s="174"/>
      <c r="H31" s="9">
        <f>H29-H30</f>
        <v>143120</v>
      </c>
    </row>
  </sheetData>
  <mergeCells count="27">
    <mergeCell ref="F28:G28"/>
    <mergeCell ref="F29:G29"/>
    <mergeCell ref="F30:G30"/>
    <mergeCell ref="F31:G31"/>
    <mergeCell ref="A14:F14"/>
    <mergeCell ref="A15:F15"/>
    <mergeCell ref="F26:G26"/>
    <mergeCell ref="A27:B27"/>
    <mergeCell ref="F27:G27"/>
    <mergeCell ref="A22:C22"/>
    <mergeCell ref="F22:H22"/>
    <mergeCell ref="A23:C23"/>
    <mergeCell ref="F23:G23"/>
    <mergeCell ref="F24:G24"/>
    <mergeCell ref="A25:C25"/>
    <mergeCell ref="F25:G25"/>
    <mergeCell ref="A12:F12"/>
    <mergeCell ref="A13:F13"/>
    <mergeCell ref="A17:H17"/>
    <mergeCell ref="A19:G19"/>
    <mergeCell ref="A20:G20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7" zoomScaleNormal="100" workbookViewId="0">
      <selection activeCell="F23" sqref="F23:G23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44"/>
      <c r="E1" t="s">
        <v>13</v>
      </c>
    </row>
    <row r="2" spans="1:10" x14ac:dyDescent="0.25">
      <c r="A2" s="6" t="s">
        <v>9</v>
      </c>
      <c r="D2" s="4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95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13200</v>
      </c>
      <c r="H9" s="143"/>
    </row>
    <row r="10" spans="1:10" x14ac:dyDescent="0.25">
      <c r="A10" s="141" t="s">
        <v>88</v>
      </c>
      <c r="B10" s="137"/>
      <c r="C10" s="137"/>
      <c r="D10" s="137"/>
      <c r="E10" s="137"/>
      <c r="F10" s="138"/>
      <c r="G10" s="18">
        <f>G8-G9</f>
        <v>96800</v>
      </c>
      <c r="H10" s="139"/>
    </row>
    <row r="11" spans="1:10" x14ac:dyDescent="0.25">
      <c r="A11" s="165" t="s">
        <v>77</v>
      </c>
      <c r="B11" s="166"/>
      <c r="C11" s="166"/>
      <c r="D11" s="166"/>
      <c r="E11" s="166"/>
      <c r="F11" s="167"/>
      <c r="G11" s="8" t="s">
        <v>94</v>
      </c>
      <c r="H11" s="46"/>
    </row>
    <row r="12" spans="1:10" x14ac:dyDescent="0.25">
      <c r="A12" s="133" t="s">
        <v>12</v>
      </c>
      <c r="B12" s="134"/>
      <c r="C12" s="134"/>
      <c r="D12" s="134"/>
      <c r="E12" s="134"/>
      <c r="F12" s="135"/>
      <c r="G12" s="9">
        <f>-G8*0.05</f>
        <v>-5500</v>
      </c>
      <c r="H12" s="15"/>
    </row>
    <row r="13" spans="1:10" x14ac:dyDescent="0.25">
      <c r="A13" s="140" t="s">
        <v>93</v>
      </c>
      <c r="B13" s="140"/>
      <c r="C13" s="140"/>
      <c r="D13" s="140"/>
      <c r="E13" s="140"/>
      <c r="F13" s="140"/>
      <c r="G13" s="8">
        <f>SUM(G10:G12)</f>
        <v>91300</v>
      </c>
      <c r="H13" s="15"/>
    </row>
    <row r="14" spans="1:10" ht="9" customHeight="1" x14ac:dyDescent="0.25"/>
    <row r="15" spans="1:10" ht="15.75" x14ac:dyDescent="0.25">
      <c r="A15" s="154" t="s">
        <v>42</v>
      </c>
      <c r="B15" s="154"/>
      <c r="C15" s="154"/>
      <c r="D15" s="154"/>
      <c r="E15" s="154"/>
      <c r="F15" s="154"/>
      <c r="G15" s="154"/>
      <c r="H15" s="154"/>
    </row>
    <row r="17" spans="1:8" ht="15.75" x14ac:dyDescent="0.25">
      <c r="A17" s="154" t="s">
        <v>51</v>
      </c>
      <c r="B17" s="154"/>
      <c r="C17" s="154"/>
      <c r="D17" s="154"/>
      <c r="E17" s="154"/>
      <c r="F17" s="154"/>
      <c r="G17" s="154"/>
    </row>
    <row r="18" spans="1:8" ht="15.75" x14ac:dyDescent="0.25">
      <c r="A18" s="154" t="s">
        <v>52</v>
      </c>
      <c r="B18" s="154"/>
      <c r="C18" s="154"/>
      <c r="D18" s="154"/>
      <c r="E18" s="154"/>
      <c r="F18" s="154"/>
      <c r="G18" s="154"/>
    </row>
    <row r="19" spans="1:8" ht="15.75" x14ac:dyDescent="0.25">
      <c r="A19" s="43" t="s">
        <v>67</v>
      </c>
      <c r="B19" s="43"/>
      <c r="C19" s="43"/>
      <c r="D19" s="43"/>
      <c r="E19" s="43"/>
      <c r="F19" s="43"/>
      <c r="G19" s="43"/>
    </row>
    <row r="20" spans="1:8" ht="15.75" x14ac:dyDescent="0.25">
      <c r="A20" s="159" t="s">
        <v>65</v>
      </c>
      <c r="B20" s="159"/>
      <c r="C20" s="159"/>
      <c r="D20" s="45" t="s">
        <v>64</v>
      </c>
      <c r="E20" s="43"/>
      <c r="F20" s="175"/>
      <c r="G20" s="175"/>
      <c r="H20" s="52"/>
    </row>
    <row r="21" spans="1:8" ht="15.75" x14ac:dyDescent="0.25">
      <c r="A21" s="27"/>
      <c r="B21" s="27"/>
      <c r="C21" s="27"/>
      <c r="D21" s="28"/>
      <c r="E21" s="43"/>
      <c r="F21" s="176"/>
      <c r="G21" s="176"/>
      <c r="H21" s="53"/>
    </row>
    <row r="22" spans="1:8" ht="15.75" x14ac:dyDescent="0.25">
      <c r="A22" s="161"/>
      <c r="B22" s="161"/>
      <c r="C22" s="14"/>
      <c r="F22" s="176"/>
      <c r="G22" s="176"/>
      <c r="H22" s="53"/>
    </row>
    <row r="23" spans="1:8" ht="15.75" x14ac:dyDescent="0.25">
      <c r="A23" s="161"/>
      <c r="B23" s="161"/>
      <c r="C23" s="14"/>
      <c r="F23" s="177"/>
      <c r="G23" s="177"/>
      <c r="H23" s="53"/>
    </row>
  </sheetData>
  <mergeCells count="18">
    <mergeCell ref="F21:G21"/>
    <mergeCell ref="A22:B22"/>
    <mergeCell ref="F22:G22"/>
    <mergeCell ref="A23:B23"/>
    <mergeCell ref="F23:G23"/>
    <mergeCell ref="A20:C20"/>
    <mergeCell ref="F20:G20"/>
    <mergeCell ref="A11:F11"/>
    <mergeCell ref="A5:H5"/>
    <mergeCell ref="A8:F8"/>
    <mergeCell ref="A9:F9"/>
    <mergeCell ref="H9:H10"/>
    <mergeCell ref="A10:F10"/>
    <mergeCell ref="A12:F12"/>
    <mergeCell ref="A13:F13"/>
    <mergeCell ref="A15:H15"/>
    <mergeCell ref="A17:G17"/>
    <mergeCell ref="A18:G18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50"/>
      <c r="E1" t="s">
        <v>13</v>
      </c>
    </row>
    <row r="2" spans="1:10" x14ac:dyDescent="0.25">
      <c r="A2" s="6" t="s">
        <v>9</v>
      </c>
      <c r="D2" s="5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102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106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49" t="s">
        <v>67</v>
      </c>
      <c r="B14" s="49"/>
      <c r="C14" s="49"/>
      <c r="D14" s="49"/>
      <c r="E14" s="49"/>
      <c r="F14" s="49"/>
      <c r="G14" s="49"/>
    </row>
    <row r="15" spans="1:10" ht="15.75" x14ac:dyDescent="0.25">
      <c r="A15" s="178" t="s">
        <v>108</v>
      </c>
      <c r="B15" s="178"/>
      <c r="C15" s="178"/>
      <c r="D15" s="51" t="s">
        <v>64</v>
      </c>
      <c r="E15" s="49"/>
      <c r="F15" s="175"/>
      <c r="G15" s="175"/>
      <c r="H15" s="52"/>
    </row>
    <row r="16" spans="1:10" ht="15.75" x14ac:dyDescent="0.25">
      <c r="A16" s="27"/>
      <c r="B16" s="27"/>
      <c r="C16" s="27"/>
      <c r="D16" s="28"/>
      <c r="E16" s="49"/>
      <c r="F16" s="176"/>
      <c r="G16" s="176"/>
      <c r="H16" s="53"/>
    </row>
    <row r="17" spans="1:8" ht="15.75" x14ac:dyDescent="0.25">
      <c r="A17" s="161"/>
      <c r="B17" s="161"/>
      <c r="C17" s="14"/>
      <c r="F17" s="176"/>
      <c r="G17" s="176"/>
      <c r="H17" s="53"/>
    </row>
    <row r="18" spans="1:8" ht="15.75" x14ac:dyDescent="0.25">
      <c r="A18" s="161"/>
      <c r="B18" s="161"/>
      <c r="C18" s="14"/>
      <c r="F18" s="177"/>
      <c r="G18" s="177"/>
      <c r="H18" s="53"/>
    </row>
  </sheetData>
  <mergeCells count="15">
    <mergeCell ref="A15:C15"/>
    <mergeCell ref="F15:G15"/>
    <mergeCell ref="A5:H5"/>
    <mergeCell ref="A8:F8"/>
    <mergeCell ref="A9:F9"/>
    <mergeCell ref="H9:H10"/>
    <mergeCell ref="A10:F10"/>
    <mergeCell ref="A11:F11"/>
    <mergeCell ref="A12:F12"/>
    <mergeCell ref="A13:F13"/>
    <mergeCell ref="F16:G16"/>
    <mergeCell ref="A17:B17"/>
    <mergeCell ref="F17:G17"/>
    <mergeCell ref="A18:B18"/>
    <mergeCell ref="F18:G18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17" sqref="A17:H17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55"/>
      <c r="E1" t="s">
        <v>13</v>
      </c>
    </row>
    <row r="2" spans="1:10" x14ac:dyDescent="0.25">
      <c r="A2" s="6" t="s">
        <v>9</v>
      </c>
      <c r="D2" s="5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112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106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54" t="s">
        <v>67</v>
      </c>
      <c r="B14" s="54"/>
      <c r="C14" s="54"/>
      <c r="D14" s="54"/>
      <c r="E14" s="54"/>
      <c r="F14" s="54"/>
      <c r="G14" s="54"/>
    </row>
    <row r="15" spans="1:10" ht="15.75" x14ac:dyDescent="0.25">
      <c r="A15" s="178" t="s">
        <v>108</v>
      </c>
      <c r="B15" s="178"/>
      <c r="C15" s="178"/>
      <c r="D15" s="56" t="s">
        <v>64</v>
      </c>
      <c r="E15" s="54"/>
      <c r="F15" s="175"/>
      <c r="G15" s="175"/>
      <c r="H15" s="52"/>
    </row>
    <row r="16" spans="1:10" ht="15.75" x14ac:dyDescent="0.25">
      <c r="A16" s="27"/>
      <c r="B16" s="27"/>
      <c r="C16" s="27"/>
      <c r="D16" s="28"/>
      <c r="E16" s="54"/>
      <c r="F16" s="176"/>
      <c r="G16" s="176"/>
      <c r="H16" s="53"/>
    </row>
    <row r="17" spans="1:8" ht="15.75" customHeight="1" x14ac:dyDescent="0.25">
      <c r="A17" s="179" t="s">
        <v>113</v>
      </c>
      <c r="B17" s="179"/>
      <c r="C17" s="179"/>
      <c r="D17" s="179"/>
      <c r="E17" s="179"/>
      <c r="F17" s="179"/>
      <c r="G17" s="179"/>
      <c r="H17" s="179"/>
    </row>
    <row r="18" spans="1:8" ht="15.75" x14ac:dyDescent="0.25">
      <c r="A18" s="161"/>
      <c r="B18" s="161"/>
      <c r="C18" s="14"/>
      <c r="F18" s="177"/>
      <c r="G18" s="177"/>
      <c r="H18" s="53"/>
    </row>
  </sheetData>
  <mergeCells count="14">
    <mergeCell ref="A18:B18"/>
    <mergeCell ref="F18:G18"/>
    <mergeCell ref="A12:F12"/>
    <mergeCell ref="A13:F13"/>
    <mergeCell ref="A15:C15"/>
    <mergeCell ref="F15:G15"/>
    <mergeCell ref="F16:G16"/>
    <mergeCell ref="A11:F11"/>
    <mergeCell ref="A17:H17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16" sqref="A16:H1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0"/>
      <c r="E1" t="s">
        <v>13</v>
      </c>
    </row>
    <row r="2" spans="1:10" x14ac:dyDescent="0.25">
      <c r="A2" s="6" t="s">
        <v>9</v>
      </c>
      <c r="D2" s="6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114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106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59" t="s">
        <v>67</v>
      </c>
      <c r="B14" s="59"/>
      <c r="C14" s="59"/>
      <c r="D14" s="59"/>
      <c r="E14" s="59"/>
      <c r="F14" s="59"/>
      <c r="G14" s="59"/>
    </row>
    <row r="15" spans="1:10" ht="15.75" x14ac:dyDescent="0.25">
      <c r="A15" s="178" t="s">
        <v>108</v>
      </c>
      <c r="B15" s="178"/>
      <c r="C15" s="178"/>
      <c r="D15" s="61" t="s">
        <v>64</v>
      </c>
      <c r="E15" s="59"/>
      <c r="F15" s="175"/>
      <c r="G15" s="175"/>
      <c r="H15" s="52"/>
    </row>
    <row r="16" spans="1:10" ht="15.75" x14ac:dyDescent="0.25">
      <c r="A16" s="180" t="s">
        <v>115</v>
      </c>
      <c r="B16" s="180"/>
      <c r="C16" s="180"/>
      <c r="D16" s="180"/>
      <c r="E16" s="180"/>
      <c r="F16" s="180"/>
      <c r="G16" s="180"/>
      <c r="H16" s="180"/>
    </row>
    <row r="17" spans="1:8" ht="15.75" customHeight="1" x14ac:dyDescent="0.25">
      <c r="A17" s="179" t="s">
        <v>116</v>
      </c>
      <c r="B17" s="179"/>
      <c r="C17" s="179"/>
      <c r="D17" s="179"/>
      <c r="E17" s="179"/>
      <c r="F17" s="179"/>
      <c r="G17" s="179"/>
      <c r="H17" s="179"/>
    </row>
    <row r="18" spans="1:8" ht="15.75" x14ac:dyDescent="0.25">
      <c r="A18" s="161"/>
      <c r="B18" s="161"/>
      <c r="C18" s="14"/>
      <c r="F18" s="177"/>
      <c r="G18" s="177"/>
      <c r="H18" s="53"/>
    </row>
  </sheetData>
  <mergeCells count="14">
    <mergeCell ref="A18:B18"/>
    <mergeCell ref="F18:G18"/>
    <mergeCell ref="A16:H16"/>
    <mergeCell ref="A12:F12"/>
    <mergeCell ref="A13:F13"/>
    <mergeCell ref="A15:C15"/>
    <mergeCell ref="F15:G15"/>
    <mergeCell ref="A17:H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5" sqref="A5:H5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3"/>
      <c r="E1" t="s">
        <v>13</v>
      </c>
    </row>
    <row r="2" spans="1:10" x14ac:dyDescent="0.25">
      <c r="A2" s="6" t="s">
        <v>9</v>
      </c>
      <c r="D2" s="6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117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106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62" t="s">
        <v>67</v>
      </c>
      <c r="B14" s="62"/>
      <c r="C14" s="62"/>
      <c r="D14" s="62"/>
      <c r="E14" s="62"/>
      <c r="F14" s="62"/>
      <c r="G14" s="62"/>
    </row>
    <row r="15" spans="1:10" ht="15.75" x14ac:dyDescent="0.25">
      <c r="A15" s="178" t="s">
        <v>108</v>
      </c>
      <c r="B15" s="178"/>
      <c r="C15" s="178"/>
      <c r="D15" s="64" t="s">
        <v>64</v>
      </c>
      <c r="E15" s="62"/>
      <c r="F15" s="175"/>
      <c r="G15" s="175"/>
      <c r="H15" s="52"/>
    </row>
    <row r="16" spans="1:10" ht="15.75" x14ac:dyDescent="0.25">
      <c r="A16" s="180" t="s">
        <v>115</v>
      </c>
      <c r="B16" s="180"/>
      <c r="C16" s="180"/>
      <c r="D16" s="180"/>
      <c r="E16" s="180"/>
      <c r="F16" s="180"/>
      <c r="G16" s="180"/>
      <c r="H16" s="180"/>
    </row>
    <row r="17" spans="1:8" ht="15.75" customHeight="1" x14ac:dyDescent="0.25">
      <c r="A17" s="179" t="s">
        <v>116</v>
      </c>
      <c r="B17" s="179"/>
      <c r="C17" s="179"/>
      <c r="D17" s="179"/>
      <c r="E17" s="179"/>
      <c r="F17" s="179"/>
      <c r="G17" s="179"/>
      <c r="H17" s="179"/>
    </row>
    <row r="18" spans="1:8" ht="15.75" x14ac:dyDescent="0.25">
      <c r="A18" s="161"/>
      <c r="B18" s="161"/>
      <c r="C18" s="14"/>
      <c r="F18" s="177"/>
      <c r="G18" s="177"/>
      <c r="H18" s="53"/>
    </row>
  </sheetData>
  <mergeCells count="14">
    <mergeCell ref="A11:F11"/>
    <mergeCell ref="A5:H5"/>
    <mergeCell ref="A8:F8"/>
    <mergeCell ref="A9:F9"/>
    <mergeCell ref="H9:H10"/>
    <mergeCell ref="A10:F10"/>
    <mergeCell ref="A18:B18"/>
    <mergeCell ref="F18:G18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6"/>
      <c r="E1" t="s">
        <v>13</v>
      </c>
    </row>
    <row r="2" spans="1:10" x14ac:dyDescent="0.25">
      <c r="A2" s="6" t="s">
        <v>9</v>
      </c>
      <c r="D2" s="66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118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106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65" t="s">
        <v>67</v>
      </c>
      <c r="B14" s="65"/>
      <c r="C14" s="65"/>
      <c r="D14" s="65"/>
      <c r="E14" s="65"/>
      <c r="F14" s="65"/>
      <c r="G14" s="65"/>
    </row>
    <row r="15" spans="1:10" ht="15.75" x14ac:dyDescent="0.25">
      <c r="A15" s="178" t="s">
        <v>108</v>
      </c>
      <c r="B15" s="178"/>
      <c r="C15" s="178"/>
      <c r="D15" s="67" t="s">
        <v>64</v>
      </c>
      <c r="E15" s="65"/>
      <c r="F15" s="175"/>
      <c r="G15" s="175"/>
      <c r="H15" s="52"/>
    </row>
    <row r="16" spans="1:10" ht="15.75" x14ac:dyDescent="0.25">
      <c r="A16" s="180" t="s">
        <v>115</v>
      </c>
      <c r="B16" s="180"/>
      <c r="C16" s="180"/>
      <c r="D16" s="180"/>
      <c r="E16" s="180"/>
      <c r="F16" s="180"/>
      <c r="G16" s="180"/>
      <c r="H16" s="180"/>
    </row>
    <row r="17" spans="1:8" ht="15.75" customHeight="1" x14ac:dyDescent="0.25">
      <c r="A17" s="179" t="s">
        <v>116</v>
      </c>
      <c r="B17" s="179"/>
      <c r="C17" s="179"/>
      <c r="D17" s="179"/>
      <c r="E17" s="179"/>
      <c r="F17" s="179"/>
      <c r="G17" s="179"/>
      <c r="H17" s="179"/>
    </row>
    <row r="18" spans="1:8" ht="15.75" x14ac:dyDescent="0.25">
      <c r="A18" s="161"/>
      <c r="B18" s="161"/>
      <c r="C18" s="14"/>
      <c r="F18" s="177"/>
      <c r="G18" s="177"/>
      <c r="H18" s="53"/>
    </row>
  </sheetData>
  <mergeCells count="14">
    <mergeCell ref="A18:B18"/>
    <mergeCell ref="F18:G18"/>
    <mergeCell ref="A12:F12"/>
    <mergeCell ref="A13:F13"/>
    <mergeCell ref="A15:C15"/>
    <mergeCell ref="F15:G15"/>
    <mergeCell ref="A16:H16"/>
    <mergeCell ref="A17:H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18" sqref="A18:H1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69"/>
      <c r="E1" t="s">
        <v>13</v>
      </c>
    </row>
    <row r="2" spans="1:10" x14ac:dyDescent="0.25">
      <c r="A2" s="6" t="s">
        <v>9</v>
      </c>
      <c r="D2" s="69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119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3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106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  <c r="H11" t="s">
        <v>121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  <c r="H12" t="s">
        <v>121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68" t="s">
        <v>67</v>
      </c>
      <c r="B14" s="68"/>
      <c r="C14" s="68"/>
      <c r="D14" s="68"/>
      <c r="E14" s="68"/>
      <c r="F14" s="68"/>
      <c r="G14" s="68"/>
    </row>
    <row r="15" spans="1:10" ht="15.75" x14ac:dyDescent="0.25">
      <c r="A15" s="178" t="s">
        <v>108</v>
      </c>
      <c r="B15" s="178"/>
      <c r="C15" s="178"/>
      <c r="D15" s="70" t="s">
        <v>64</v>
      </c>
      <c r="E15" s="68"/>
      <c r="F15" s="175"/>
      <c r="G15" s="175"/>
      <c r="H15" s="52"/>
    </row>
    <row r="16" spans="1:10" ht="15.75" x14ac:dyDescent="0.25">
      <c r="A16" s="180" t="s">
        <v>115</v>
      </c>
      <c r="B16" s="180"/>
      <c r="C16" s="180"/>
      <c r="D16" s="180"/>
      <c r="E16" s="180"/>
      <c r="F16" s="180"/>
      <c r="G16" s="180"/>
      <c r="H16" s="180"/>
    </row>
    <row r="17" spans="1:8" ht="15.75" customHeight="1" x14ac:dyDescent="0.25">
      <c r="A17" s="179" t="s">
        <v>116</v>
      </c>
      <c r="B17" s="179"/>
      <c r="C17" s="179"/>
      <c r="D17" s="179"/>
      <c r="E17" s="179"/>
      <c r="F17" s="179"/>
      <c r="G17" s="179"/>
      <c r="H17" s="179"/>
    </row>
    <row r="18" spans="1:8" ht="15.75" customHeight="1" x14ac:dyDescent="0.25">
      <c r="A18" s="179" t="s">
        <v>122</v>
      </c>
      <c r="B18" s="179"/>
      <c r="C18" s="179"/>
      <c r="D18" s="179"/>
      <c r="E18" s="179"/>
      <c r="F18" s="179"/>
      <c r="G18" s="179"/>
      <c r="H18" s="179"/>
    </row>
  </sheetData>
  <mergeCells count="13">
    <mergeCell ref="A17:H17"/>
    <mergeCell ref="A18:H18"/>
    <mergeCell ref="A11:F11"/>
    <mergeCell ref="A5:H5"/>
    <mergeCell ref="A8:F8"/>
    <mergeCell ref="A9:F9"/>
    <mergeCell ref="H9:H10"/>
    <mergeCell ref="A10:F10"/>
    <mergeCell ref="A12:F12"/>
    <mergeCell ref="A13:F13"/>
    <mergeCell ref="A15:C15"/>
    <mergeCell ref="F15:G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B29" sqref="B2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2"/>
      <c r="E1" t="s">
        <v>13</v>
      </c>
    </row>
    <row r="2" spans="1:10" x14ac:dyDescent="0.25">
      <c r="A2" s="6" t="s">
        <v>9</v>
      </c>
      <c r="D2" s="7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120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106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  <c r="H11" t="s">
        <v>123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  <c r="H12" t="s">
        <v>123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71" t="s">
        <v>67</v>
      </c>
      <c r="B14" s="71"/>
      <c r="C14" s="71"/>
      <c r="D14" s="71"/>
      <c r="E14" s="71"/>
      <c r="F14" s="71"/>
      <c r="G14" s="71"/>
    </row>
    <row r="15" spans="1:10" ht="15.75" x14ac:dyDescent="0.25">
      <c r="A15" s="178" t="s">
        <v>108</v>
      </c>
      <c r="B15" s="178"/>
      <c r="C15" s="178"/>
      <c r="D15" s="73" t="s">
        <v>64</v>
      </c>
      <c r="E15" s="71"/>
      <c r="F15" s="175"/>
      <c r="G15" s="175"/>
      <c r="H15" s="52"/>
    </row>
    <row r="16" spans="1:10" ht="15.75" x14ac:dyDescent="0.25">
      <c r="A16" s="180" t="s">
        <v>115</v>
      </c>
      <c r="B16" s="180"/>
      <c r="C16" s="180"/>
      <c r="D16" s="180"/>
      <c r="E16" s="180"/>
      <c r="F16" s="180"/>
      <c r="G16" s="180"/>
      <c r="H16" s="180"/>
    </row>
    <row r="17" spans="1:8" ht="15.75" customHeight="1" x14ac:dyDescent="0.25">
      <c r="A17" s="179" t="s">
        <v>116</v>
      </c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122</v>
      </c>
      <c r="B18" s="179"/>
      <c r="C18" s="179"/>
      <c r="D18" s="179"/>
      <c r="E18" s="179"/>
      <c r="F18" s="179"/>
      <c r="G18" s="179"/>
      <c r="H18" s="179"/>
    </row>
  </sheetData>
  <mergeCells count="13">
    <mergeCell ref="A11:F11"/>
    <mergeCell ref="A18:H18"/>
    <mergeCell ref="A5:H5"/>
    <mergeCell ref="A8:F8"/>
    <mergeCell ref="A9:F9"/>
    <mergeCell ref="H9:H10"/>
    <mergeCell ref="A10:F10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F22" sqref="F21:F22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132" t="s">
        <v>26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31</v>
      </c>
      <c r="B9" s="137"/>
      <c r="C9" s="137"/>
      <c r="D9" s="137"/>
      <c r="E9" s="137"/>
      <c r="F9" s="138"/>
      <c r="G9" s="17">
        <f>G7*0.15</f>
        <v>16500</v>
      </c>
      <c r="H9" s="143">
        <v>12225</v>
      </c>
    </row>
    <row r="10" spans="1:10" x14ac:dyDescent="0.25">
      <c r="A10" s="141" t="s">
        <v>32</v>
      </c>
      <c r="B10" s="137"/>
      <c r="C10" s="137"/>
      <c r="D10" s="137"/>
      <c r="E10" s="137"/>
      <c r="F10" s="138"/>
      <c r="G10" s="17">
        <f>80000*0.04</f>
        <v>3200</v>
      </c>
      <c r="H10" s="139"/>
    </row>
    <row r="11" spans="1:10" x14ac:dyDescent="0.25">
      <c r="A11" s="133" t="s">
        <v>12</v>
      </c>
      <c r="B11" s="134"/>
      <c r="C11" s="134"/>
      <c r="D11" s="134"/>
      <c r="E11" s="134"/>
      <c r="F11" s="135"/>
      <c r="G11" s="9">
        <f>G8*0.05</f>
        <v>5500</v>
      </c>
      <c r="H11" s="15"/>
    </row>
    <row r="12" spans="1:10" x14ac:dyDescent="0.25">
      <c r="A12" s="142" t="s">
        <v>25</v>
      </c>
      <c r="B12" s="131"/>
      <c r="C12" s="131"/>
      <c r="D12" s="131"/>
      <c r="E12" s="131"/>
      <c r="F12" s="131"/>
      <c r="G12" s="18">
        <f>G8-G11</f>
        <v>104500</v>
      </c>
      <c r="H12" s="15"/>
    </row>
    <row r="13" spans="1:10" x14ac:dyDescent="0.25">
      <c r="A13" s="140" t="s">
        <v>34</v>
      </c>
      <c r="B13" s="140"/>
      <c r="C13" s="140"/>
      <c r="D13" s="140"/>
      <c r="E13" s="140"/>
      <c r="F13" s="140"/>
      <c r="G13" s="8">
        <f>G12+F20</f>
        <v>115600</v>
      </c>
      <c r="H13" s="15"/>
    </row>
    <row r="14" spans="1:10" x14ac:dyDescent="0.25">
      <c r="A14" t="s">
        <v>22</v>
      </c>
      <c r="C14" t="s">
        <v>23</v>
      </c>
    </row>
    <row r="16" spans="1:10" x14ac:dyDescent="0.25">
      <c r="A16" s="142" t="s">
        <v>27</v>
      </c>
      <c r="B16" s="142"/>
      <c r="C16" s="142"/>
      <c r="D16" s="142"/>
      <c r="E16" s="142"/>
      <c r="F16" s="20">
        <v>60000</v>
      </c>
    </row>
    <row r="17" spans="1:6" x14ac:dyDescent="0.25">
      <c r="A17" s="142" t="s">
        <v>28</v>
      </c>
      <c r="B17" s="142"/>
      <c r="C17" s="142"/>
      <c r="D17" s="142"/>
      <c r="E17" s="142"/>
      <c r="F17" s="20">
        <v>36675</v>
      </c>
    </row>
    <row r="18" spans="1:6" x14ac:dyDescent="0.25">
      <c r="A18" s="142" t="s">
        <v>30</v>
      </c>
      <c r="B18" s="142"/>
      <c r="C18" s="142"/>
      <c r="D18" s="142"/>
      <c r="E18" s="142"/>
      <c r="F18" s="20">
        <f>F16-F17</f>
        <v>23325</v>
      </c>
    </row>
    <row r="19" spans="1:6" x14ac:dyDescent="0.25">
      <c r="A19" s="142" t="s">
        <v>29</v>
      </c>
      <c r="B19" s="142"/>
      <c r="C19" s="142"/>
      <c r="D19" s="142"/>
      <c r="E19" s="142"/>
      <c r="F19" s="20">
        <v>12225</v>
      </c>
    </row>
    <row r="20" spans="1:6" x14ac:dyDescent="0.25">
      <c r="A20" s="142" t="s">
        <v>33</v>
      </c>
      <c r="B20" s="142"/>
      <c r="C20" s="142"/>
      <c r="D20" s="142"/>
      <c r="E20" s="142"/>
      <c r="F20" s="20">
        <f>F18-F19</f>
        <v>11100</v>
      </c>
    </row>
  </sheetData>
  <mergeCells count="13">
    <mergeCell ref="A16:E16"/>
    <mergeCell ref="A17:E17"/>
    <mergeCell ref="A18:E18"/>
    <mergeCell ref="A19:E19"/>
    <mergeCell ref="A20:E20"/>
    <mergeCell ref="A13:F13"/>
    <mergeCell ref="A5:H5"/>
    <mergeCell ref="A8:F8"/>
    <mergeCell ref="A9:F9"/>
    <mergeCell ref="A11:F11"/>
    <mergeCell ref="A12:F12"/>
    <mergeCell ref="A10:F10"/>
    <mergeCell ref="H9:H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G19" sqref="G1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5"/>
      <c r="E1" t="s">
        <v>13</v>
      </c>
    </row>
    <row r="2" spans="1:10" x14ac:dyDescent="0.25">
      <c r="A2" s="6" t="s">
        <v>9</v>
      </c>
      <c r="D2" s="7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124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106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  <c r="H11" t="s">
        <v>125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  <c r="H12" t="s">
        <v>126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74" t="s">
        <v>67</v>
      </c>
      <c r="B14" s="74"/>
      <c r="C14" s="74"/>
      <c r="D14" s="74"/>
      <c r="E14" s="74"/>
      <c r="F14" s="74"/>
      <c r="G14" s="74"/>
    </row>
    <row r="15" spans="1:10" ht="15.75" x14ac:dyDescent="0.25">
      <c r="A15" s="178" t="s">
        <v>108</v>
      </c>
      <c r="B15" s="178"/>
      <c r="C15" s="178"/>
      <c r="D15" s="76" t="s">
        <v>64</v>
      </c>
      <c r="E15" s="74"/>
      <c r="F15" s="175"/>
      <c r="G15" s="175"/>
      <c r="H15" s="52"/>
    </row>
    <row r="16" spans="1:10" ht="15.75" x14ac:dyDescent="0.25">
      <c r="A16" s="180" t="s">
        <v>115</v>
      </c>
      <c r="B16" s="180"/>
      <c r="C16" s="180"/>
      <c r="D16" s="180"/>
      <c r="E16" s="180"/>
      <c r="F16" s="180"/>
      <c r="G16" s="180"/>
      <c r="H16" s="180"/>
    </row>
    <row r="17" spans="1:8" ht="15.75" customHeight="1" x14ac:dyDescent="0.25">
      <c r="A17" s="179" t="s">
        <v>116</v>
      </c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122</v>
      </c>
      <c r="B18" s="179"/>
      <c r="C18" s="179"/>
      <c r="D18" s="179"/>
      <c r="E18" s="179"/>
      <c r="F18" s="179"/>
      <c r="G18" s="179"/>
      <c r="H18" s="179"/>
    </row>
  </sheetData>
  <mergeCells count="13">
    <mergeCell ref="A18:H18"/>
    <mergeCell ref="A12:F12"/>
    <mergeCell ref="A13:F13"/>
    <mergeCell ref="A15:C15"/>
    <mergeCell ref="F15:G15"/>
    <mergeCell ref="A16:H16"/>
    <mergeCell ref="A17:H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2" sqref="H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8"/>
      <c r="E1" t="s">
        <v>13</v>
      </c>
    </row>
    <row r="2" spans="1:10" x14ac:dyDescent="0.25">
      <c r="A2" s="6" t="s">
        <v>9</v>
      </c>
      <c r="D2" s="7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127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106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  <c r="H11" t="s">
        <v>130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  <c r="H12" t="s">
        <v>131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77" t="s">
        <v>67</v>
      </c>
      <c r="B14" s="77"/>
      <c r="C14" s="77"/>
      <c r="D14" s="77"/>
      <c r="E14" s="77"/>
      <c r="F14" s="77"/>
      <c r="G14" s="77"/>
    </row>
    <row r="15" spans="1:10" ht="15.75" x14ac:dyDescent="0.25">
      <c r="A15" s="178" t="s">
        <v>108</v>
      </c>
      <c r="B15" s="178"/>
      <c r="C15" s="178"/>
      <c r="D15" s="79" t="s">
        <v>64</v>
      </c>
      <c r="E15" s="77"/>
      <c r="F15" s="175"/>
      <c r="G15" s="175"/>
      <c r="H15" s="52"/>
    </row>
    <row r="16" spans="1:10" ht="15.75" x14ac:dyDescent="0.25">
      <c r="A16" s="180" t="s">
        <v>115</v>
      </c>
      <c r="B16" s="180"/>
      <c r="C16" s="180"/>
      <c r="D16" s="180"/>
      <c r="E16" s="180"/>
      <c r="F16" s="180"/>
      <c r="G16" s="180"/>
      <c r="H16" s="180"/>
    </row>
    <row r="17" spans="1:8" ht="15.75" customHeight="1" x14ac:dyDescent="0.25">
      <c r="A17" s="179" t="s">
        <v>116</v>
      </c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122</v>
      </c>
      <c r="B18" s="179"/>
      <c r="C18" s="179"/>
      <c r="D18" s="179"/>
      <c r="E18" s="179"/>
      <c r="F18" s="179"/>
      <c r="G18" s="179"/>
      <c r="H18" s="179"/>
    </row>
  </sheetData>
  <mergeCells count="13">
    <mergeCell ref="A11:F11"/>
    <mergeCell ref="A5:H5"/>
    <mergeCell ref="A8:F8"/>
    <mergeCell ref="A9:F9"/>
    <mergeCell ref="H9:H10"/>
    <mergeCell ref="A10:F10"/>
    <mergeCell ref="A18:H18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G29" sqref="G2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78"/>
      <c r="E1" t="s">
        <v>13</v>
      </c>
    </row>
    <row r="2" spans="1:10" x14ac:dyDescent="0.25">
      <c r="A2" s="6" t="s">
        <v>9</v>
      </c>
      <c r="D2" s="7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128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129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  <c r="H11" t="s">
        <v>132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  <c r="H12" t="s">
        <v>133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77" t="s">
        <v>67</v>
      </c>
      <c r="B14" s="77"/>
      <c r="C14" s="77"/>
      <c r="D14" s="77"/>
      <c r="E14" s="77"/>
      <c r="F14" s="77"/>
      <c r="G14" s="77"/>
    </row>
    <row r="15" spans="1:10" ht="15.75" x14ac:dyDescent="0.25">
      <c r="A15" s="178" t="s">
        <v>108</v>
      </c>
      <c r="B15" s="178"/>
      <c r="C15" s="178"/>
      <c r="D15" s="79" t="s">
        <v>64</v>
      </c>
      <c r="E15" s="77"/>
      <c r="F15" s="175"/>
      <c r="G15" s="175"/>
      <c r="H15" s="52"/>
    </row>
    <row r="16" spans="1:10" ht="15.75" x14ac:dyDescent="0.25">
      <c r="A16" s="180" t="s">
        <v>115</v>
      </c>
      <c r="B16" s="180"/>
      <c r="C16" s="180"/>
      <c r="D16" s="180"/>
      <c r="E16" s="180"/>
      <c r="F16" s="180"/>
      <c r="G16" s="180"/>
      <c r="H16" s="180"/>
    </row>
    <row r="17" spans="1:8" ht="15.75" customHeight="1" x14ac:dyDescent="0.25">
      <c r="A17" s="179" t="s">
        <v>116</v>
      </c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122</v>
      </c>
      <c r="B18" s="179"/>
      <c r="C18" s="179"/>
      <c r="D18" s="179"/>
      <c r="E18" s="179"/>
      <c r="F18" s="179"/>
      <c r="G18" s="179"/>
      <c r="H18" s="179"/>
    </row>
  </sheetData>
  <mergeCells count="13">
    <mergeCell ref="A11:F11"/>
    <mergeCell ref="A5:H5"/>
    <mergeCell ref="A8:F8"/>
    <mergeCell ref="A9:F9"/>
    <mergeCell ref="H9:H10"/>
    <mergeCell ref="A10:F10"/>
    <mergeCell ref="A18:H18"/>
    <mergeCell ref="A12:F12"/>
    <mergeCell ref="A13:F13"/>
    <mergeCell ref="A15:C15"/>
    <mergeCell ref="F15:G15"/>
    <mergeCell ref="A16:H16"/>
    <mergeCell ref="A17:H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2" sqref="H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81"/>
      <c r="E1" t="s">
        <v>13</v>
      </c>
    </row>
    <row r="2" spans="1:10" x14ac:dyDescent="0.25">
      <c r="A2" s="6" t="s">
        <v>9</v>
      </c>
      <c r="D2" s="81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134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129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107</v>
      </c>
      <c r="B11" s="142"/>
      <c r="C11" s="142"/>
      <c r="D11" s="142"/>
      <c r="E11" s="142"/>
      <c r="F11" s="142"/>
      <c r="G11" s="18">
        <v>20000</v>
      </c>
    </row>
    <row r="12" spans="1:10" ht="17.25" customHeight="1" x14ac:dyDescent="0.25">
      <c r="A12" s="142" t="s">
        <v>12</v>
      </c>
      <c r="B12" s="142"/>
      <c r="C12" s="142"/>
      <c r="D12" s="142"/>
      <c r="E12" s="142"/>
      <c r="F12" s="142"/>
      <c r="G12" s="18">
        <v>11000</v>
      </c>
    </row>
    <row r="13" spans="1:10" ht="17.25" customHeight="1" x14ac:dyDescent="0.25">
      <c r="A13" s="140" t="s">
        <v>111</v>
      </c>
      <c r="B13" s="140"/>
      <c r="C13" s="140"/>
      <c r="D13" s="140"/>
      <c r="E13" s="140"/>
      <c r="F13" s="140"/>
      <c r="G13" s="58">
        <f>G10+G11-G12</f>
        <v>88200</v>
      </c>
    </row>
    <row r="14" spans="1:10" ht="15.75" x14ac:dyDescent="0.25">
      <c r="A14" s="80" t="s">
        <v>67</v>
      </c>
      <c r="B14" s="80"/>
      <c r="C14" s="80"/>
      <c r="D14" s="80"/>
      <c r="E14" s="80"/>
      <c r="F14" s="80"/>
      <c r="G14" s="80"/>
    </row>
    <row r="15" spans="1:10" ht="15.75" x14ac:dyDescent="0.25">
      <c r="A15" s="178" t="s">
        <v>108</v>
      </c>
      <c r="B15" s="178"/>
      <c r="C15" s="178"/>
      <c r="D15" s="82" t="s">
        <v>64</v>
      </c>
      <c r="E15" s="80"/>
      <c r="F15" s="175"/>
      <c r="G15" s="175"/>
      <c r="H15" s="52"/>
    </row>
    <row r="16" spans="1:10" ht="15.75" x14ac:dyDescent="0.25">
      <c r="A16" s="180" t="s">
        <v>115</v>
      </c>
      <c r="B16" s="180"/>
      <c r="C16" s="180"/>
      <c r="D16" s="180"/>
      <c r="E16" s="180"/>
      <c r="F16" s="180"/>
      <c r="G16" s="180"/>
      <c r="H16" s="180"/>
    </row>
    <row r="17" spans="1:8" ht="15.75" customHeight="1" x14ac:dyDescent="0.25">
      <c r="A17" s="179" t="s">
        <v>116</v>
      </c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122</v>
      </c>
      <c r="B18" s="179"/>
      <c r="C18" s="179"/>
      <c r="D18" s="179"/>
      <c r="E18" s="179"/>
      <c r="F18" s="179"/>
      <c r="G18" s="179"/>
      <c r="H18" s="179"/>
    </row>
  </sheetData>
  <mergeCells count="13">
    <mergeCell ref="A18:H18"/>
    <mergeCell ref="A12:F12"/>
    <mergeCell ref="A13:F13"/>
    <mergeCell ref="A15:C15"/>
    <mergeCell ref="F15:G15"/>
    <mergeCell ref="A16:H16"/>
    <mergeCell ref="A17:H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3" zoomScaleNormal="100" workbookViewId="0">
      <selection activeCell="A17" sqref="A17:H17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84"/>
      <c r="E1" t="s">
        <v>13</v>
      </c>
    </row>
    <row r="2" spans="1:10" x14ac:dyDescent="0.25">
      <c r="A2" s="6" t="s">
        <v>9</v>
      </c>
      <c r="D2" s="8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136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129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83" t="s">
        <v>67</v>
      </c>
      <c r="B13" s="83"/>
      <c r="C13" s="83"/>
      <c r="D13" s="83"/>
      <c r="E13" s="83"/>
      <c r="F13" s="83"/>
      <c r="G13" s="83"/>
    </row>
    <row r="14" spans="1:10" ht="15.75" x14ac:dyDescent="0.25">
      <c r="A14" s="178" t="s">
        <v>108</v>
      </c>
      <c r="B14" s="178"/>
      <c r="C14" s="178"/>
      <c r="D14" s="85" t="s">
        <v>64</v>
      </c>
      <c r="E14" s="83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5:H5"/>
    <mergeCell ref="A8:F8"/>
    <mergeCell ref="A9:F9"/>
    <mergeCell ref="H9:H10"/>
    <mergeCell ref="A10:F10"/>
    <mergeCell ref="A17:H17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H18" sqref="H1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87"/>
      <c r="E1" t="s">
        <v>13</v>
      </c>
    </row>
    <row r="2" spans="1:10" x14ac:dyDescent="0.25">
      <c r="A2" s="6" t="s">
        <v>9</v>
      </c>
      <c r="D2" s="87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137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129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86" t="s">
        <v>67</v>
      </c>
      <c r="B13" s="86"/>
      <c r="C13" s="86"/>
      <c r="D13" s="86"/>
      <c r="E13" s="86"/>
      <c r="F13" s="86"/>
      <c r="G13" s="86"/>
    </row>
    <row r="14" spans="1:10" ht="15.75" x14ac:dyDescent="0.25">
      <c r="A14" s="178" t="s">
        <v>108</v>
      </c>
      <c r="B14" s="178"/>
      <c r="C14" s="178"/>
      <c r="D14" s="88" t="s">
        <v>64</v>
      </c>
      <c r="E14" s="86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0"/>
      <c r="E1" t="s">
        <v>13</v>
      </c>
    </row>
    <row r="2" spans="1:10" x14ac:dyDescent="0.25">
      <c r="A2" s="6" t="s">
        <v>9</v>
      </c>
      <c r="D2" s="9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138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129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89" t="s">
        <v>67</v>
      </c>
      <c r="B13" s="89"/>
      <c r="C13" s="89"/>
      <c r="D13" s="89"/>
      <c r="E13" s="89"/>
      <c r="F13" s="89"/>
      <c r="G13" s="89"/>
    </row>
    <row r="14" spans="1:10" ht="15.75" x14ac:dyDescent="0.25">
      <c r="A14" s="178" t="s">
        <v>108</v>
      </c>
      <c r="B14" s="178"/>
      <c r="C14" s="178"/>
      <c r="D14" s="91" t="s">
        <v>64</v>
      </c>
      <c r="E14" s="89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3"/>
      <c r="E1" t="s">
        <v>13</v>
      </c>
    </row>
    <row r="2" spans="1:10" x14ac:dyDescent="0.25">
      <c r="A2" s="6" t="s">
        <v>9</v>
      </c>
      <c r="D2" s="9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139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129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92" t="s">
        <v>67</v>
      </c>
      <c r="B13" s="92"/>
      <c r="C13" s="92"/>
      <c r="D13" s="92"/>
      <c r="E13" s="92"/>
      <c r="F13" s="92"/>
      <c r="G13" s="92"/>
    </row>
    <row r="14" spans="1:10" ht="15.75" x14ac:dyDescent="0.25">
      <c r="A14" s="178" t="s">
        <v>108</v>
      </c>
      <c r="B14" s="178"/>
      <c r="C14" s="178"/>
      <c r="D14" s="94" t="s">
        <v>64</v>
      </c>
      <c r="E14" s="92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3"/>
      <c r="E1" t="s">
        <v>13</v>
      </c>
    </row>
    <row r="2" spans="1:10" x14ac:dyDescent="0.25">
      <c r="A2" s="6" t="s">
        <v>9</v>
      </c>
      <c r="D2" s="9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140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129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92" t="s">
        <v>67</v>
      </c>
      <c r="B13" s="92"/>
      <c r="C13" s="92"/>
      <c r="D13" s="92"/>
      <c r="E13" s="92"/>
      <c r="F13" s="92"/>
      <c r="G13" s="92"/>
    </row>
    <row r="14" spans="1:10" ht="15.75" x14ac:dyDescent="0.25">
      <c r="A14" s="178" t="s">
        <v>108</v>
      </c>
      <c r="B14" s="178"/>
      <c r="C14" s="178"/>
      <c r="D14" s="94" t="s">
        <v>64</v>
      </c>
      <c r="E14" s="92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3"/>
      <c r="E1" t="s">
        <v>13</v>
      </c>
    </row>
    <row r="2" spans="1:10" x14ac:dyDescent="0.25">
      <c r="A2" s="6" t="s">
        <v>9</v>
      </c>
      <c r="D2" s="9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141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129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92" t="s">
        <v>67</v>
      </c>
      <c r="B13" s="92"/>
      <c r="C13" s="92"/>
      <c r="D13" s="92"/>
      <c r="E13" s="92"/>
      <c r="F13" s="92"/>
      <c r="G13" s="92"/>
    </row>
    <row r="14" spans="1:10" ht="15.75" x14ac:dyDescent="0.25">
      <c r="A14" s="178" t="s">
        <v>108</v>
      </c>
      <c r="B14" s="178"/>
      <c r="C14" s="178"/>
      <c r="D14" s="94" t="s">
        <v>64</v>
      </c>
      <c r="E14" s="92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132" t="s">
        <v>37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31</v>
      </c>
      <c r="B9" s="137"/>
      <c r="C9" s="137"/>
      <c r="D9" s="137"/>
      <c r="E9" s="137"/>
      <c r="F9" s="138"/>
      <c r="G9" s="17">
        <f>G7*0.15</f>
        <v>16500</v>
      </c>
      <c r="H9" s="143">
        <v>12225</v>
      </c>
    </row>
    <row r="10" spans="1:10" x14ac:dyDescent="0.25">
      <c r="A10" s="141" t="s">
        <v>32</v>
      </c>
      <c r="B10" s="137"/>
      <c r="C10" s="137"/>
      <c r="D10" s="137"/>
      <c r="E10" s="137"/>
      <c r="F10" s="138"/>
      <c r="G10" s="17">
        <f>80000*0.04</f>
        <v>3200</v>
      </c>
      <c r="H10" s="139"/>
    </row>
    <row r="11" spans="1:10" x14ac:dyDescent="0.25">
      <c r="A11" s="133" t="s">
        <v>12</v>
      </c>
      <c r="B11" s="134"/>
      <c r="C11" s="134"/>
      <c r="D11" s="134"/>
      <c r="E11" s="134"/>
      <c r="F11" s="135"/>
      <c r="G11" s="9">
        <f>G8*0.05</f>
        <v>5500</v>
      </c>
      <c r="H11" s="15"/>
    </row>
    <row r="12" spans="1:10" x14ac:dyDescent="0.25">
      <c r="A12" s="142" t="s">
        <v>25</v>
      </c>
      <c r="B12" s="131"/>
      <c r="C12" s="131"/>
      <c r="D12" s="131"/>
      <c r="E12" s="131"/>
      <c r="F12" s="131"/>
      <c r="G12" s="18">
        <f>G8-G11</f>
        <v>104500</v>
      </c>
      <c r="H12" s="15"/>
    </row>
    <row r="13" spans="1:10" x14ac:dyDescent="0.25">
      <c r="A13" s="140" t="s">
        <v>34</v>
      </c>
      <c r="B13" s="140"/>
      <c r="C13" s="140"/>
      <c r="D13" s="140"/>
      <c r="E13" s="140"/>
      <c r="F13" s="140"/>
      <c r="G13" s="8">
        <f>G12+F20</f>
        <v>115600</v>
      </c>
      <c r="H13" s="15"/>
    </row>
    <row r="14" spans="1:10" x14ac:dyDescent="0.25">
      <c r="A14" t="s">
        <v>22</v>
      </c>
      <c r="C14" t="s">
        <v>23</v>
      </c>
    </row>
    <row r="16" spans="1:10" x14ac:dyDescent="0.25">
      <c r="A16" s="142" t="s">
        <v>27</v>
      </c>
      <c r="B16" s="142"/>
      <c r="C16" s="142"/>
      <c r="D16" s="142"/>
      <c r="E16" s="142"/>
      <c r="F16" s="20">
        <v>60000</v>
      </c>
    </row>
    <row r="17" spans="1:6" x14ac:dyDescent="0.25">
      <c r="A17" s="142" t="s">
        <v>28</v>
      </c>
      <c r="B17" s="142"/>
      <c r="C17" s="142"/>
      <c r="D17" s="142"/>
      <c r="E17" s="142"/>
      <c r="F17" s="20">
        <v>36675</v>
      </c>
    </row>
    <row r="18" spans="1:6" x14ac:dyDescent="0.25">
      <c r="A18" s="142" t="s">
        <v>30</v>
      </c>
      <c r="B18" s="142"/>
      <c r="C18" s="142"/>
      <c r="D18" s="142"/>
      <c r="E18" s="142"/>
      <c r="F18" s="20">
        <f>F16-F17</f>
        <v>23325</v>
      </c>
    </row>
    <row r="19" spans="1:6" x14ac:dyDescent="0.25">
      <c r="A19" s="142" t="s">
        <v>29</v>
      </c>
      <c r="B19" s="142"/>
      <c r="C19" s="142"/>
      <c r="D19" s="142"/>
      <c r="E19" s="142"/>
      <c r="F19" s="20">
        <v>12225</v>
      </c>
    </row>
    <row r="20" spans="1:6" x14ac:dyDescent="0.25">
      <c r="A20" s="142" t="s">
        <v>33</v>
      </c>
      <c r="B20" s="142"/>
      <c r="C20" s="142"/>
      <c r="D20" s="142"/>
      <c r="E20" s="142"/>
      <c r="F20" s="20">
        <f>F18-F19</f>
        <v>11100</v>
      </c>
    </row>
  </sheetData>
  <mergeCells count="13">
    <mergeCell ref="A11:F11"/>
    <mergeCell ref="A5:H5"/>
    <mergeCell ref="A8:F8"/>
    <mergeCell ref="A9:F9"/>
    <mergeCell ref="H9:H10"/>
    <mergeCell ref="A10:F10"/>
    <mergeCell ref="A20:E20"/>
    <mergeCell ref="A12:F12"/>
    <mergeCell ref="A13:F13"/>
    <mergeCell ref="A16:E16"/>
    <mergeCell ref="A17:E17"/>
    <mergeCell ref="A18:E18"/>
    <mergeCell ref="A19:E1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6"/>
      <c r="E1" t="s">
        <v>13</v>
      </c>
    </row>
    <row r="2" spans="1:10" x14ac:dyDescent="0.25">
      <c r="A2" s="6" t="s">
        <v>9</v>
      </c>
      <c r="D2" s="96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142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129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95" t="s">
        <v>67</v>
      </c>
      <c r="B13" s="95"/>
      <c r="C13" s="95"/>
      <c r="D13" s="95"/>
      <c r="E13" s="95"/>
      <c r="F13" s="95"/>
      <c r="G13" s="95"/>
    </row>
    <row r="14" spans="1:10" ht="15.75" x14ac:dyDescent="0.25">
      <c r="A14" s="178" t="s">
        <v>108</v>
      </c>
      <c r="B14" s="178"/>
      <c r="C14" s="178"/>
      <c r="D14" s="97" t="s">
        <v>64</v>
      </c>
      <c r="E14" s="95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G21" sqref="G21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6"/>
      <c r="E1" t="s">
        <v>13</v>
      </c>
    </row>
    <row r="2" spans="1:10" x14ac:dyDescent="0.25">
      <c r="A2" s="6" t="s">
        <v>9</v>
      </c>
      <c r="D2" s="96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143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81" t="s">
        <v>146</v>
      </c>
    </row>
    <row r="10" spans="1:10" x14ac:dyDescent="0.25">
      <c r="A10" s="133" t="s">
        <v>144</v>
      </c>
      <c r="B10" s="134"/>
      <c r="C10" s="134"/>
      <c r="D10" s="134"/>
      <c r="E10" s="134"/>
      <c r="F10" s="135"/>
      <c r="G10" s="18">
        <f>G8-G9</f>
        <v>79200</v>
      </c>
      <c r="H10" s="182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95" t="s">
        <v>67</v>
      </c>
      <c r="B13" s="95"/>
      <c r="C13" s="95"/>
      <c r="D13" s="95"/>
      <c r="E13" s="95"/>
      <c r="F13" s="95"/>
      <c r="G13" s="95"/>
    </row>
    <row r="14" spans="1:10" ht="15.75" x14ac:dyDescent="0.25">
      <c r="A14" s="178" t="s">
        <v>108</v>
      </c>
      <c r="B14" s="178"/>
      <c r="C14" s="178"/>
      <c r="D14" s="97" t="s">
        <v>64</v>
      </c>
      <c r="E14" s="95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10" sqref="A10:F10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99"/>
      <c r="E1" t="s">
        <v>13</v>
      </c>
    </row>
    <row r="2" spans="1:10" x14ac:dyDescent="0.25">
      <c r="A2" s="6" t="s">
        <v>9</v>
      </c>
      <c r="D2" s="99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145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21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147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98" t="s">
        <v>67</v>
      </c>
      <c r="B13" s="98"/>
      <c r="C13" s="98"/>
      <c r="D13" s="98"/>
      <c r="E13" s="98"/>
      <c r="F13" s="98"/>
      <c r="G13" s="98"/>
    </row>
    <row r="14" spans="1:10" ht="15.75" x14ac:dyDescent="0.25">
      <c r="A14" s="178" t="s">
        <v>108</v>
      </c>
      <c r="B14" s="178"/>
      <c r="C14" s="178"/>
      <c r="D14" s="100" t="s">
        <v>64</v>
      </c>
      <c r="E14" s="98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4" zoomScaleNormal="100" workbookViewId="0">
      <selection activeCell="F21" sqref="F21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02"/>
      <c r="E1" t="s">
        <v>13</v>
      </c>
    </row>
    <row r="2" spans="1:10" x14ac:dyDescent="0.25">
      <c r="A2" s="6" t="s">
        <v>9</v>
      </c>
      <c r="D2" s="10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148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 t="s">
        <v>150</v>
      </c>
    </row>
    <row r="10" spans="1:10" x14ac:dyDescent="0.25">
      <c r="A10" s="133" t="s">
        <v>149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01" t="s">
        <v>67</v>
      </c>
      <c r="B13" s="101"/>
      <c r="C13" s="101"/>
      <c r="D13" s="101"/>
      <c r="E13" s="101"/>
      <c r="F13" s="101"/>
      <c r="G13" s="101"/>
    </row>
    <row r="14" spans="1:10" ht="15.75" x14ac:dyDescent="0.25">
      <c r="A14" s="178" t="s">
        <v>108</v>
      </c>
      <c r="B14" s="178"/>
      <c r="C14" s="178"/>
      <c r="D14" s="103" t="s">
        <v>64</v>
      </c>
      <c r="E14" s="101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16" sqref="A16:H1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05"/>
      <c r="E1" t="s">
        <v>13</v>
      </c>
    </row>
    <row r="2" spans="1:10" x14ac:dyDescent="0.25">
      <c r="A2" s="6" t="s">
        <v>9</v>
      </c>
      <c r="D2" s="10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151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31.5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 t="s">
        <v>150</v>
      </c>
    </row>
    <row r="10" spans="1:10" x14ac:dyDescent="0.25">
      <c r="A10" s="133" t="s">
        <v>152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04" t="s">
        <v>67</v>
      </c>
      <c r="B13" s="104"/>
      <c r="C13" s="104"/>
      <c r="D13" s="104"/>
      <c r="E13" s="104"/>
      <c r="F13" s="104"/>
      <c r="G13" s="104"/>
    </row>
    <row r="14" spans="1:10" ht="15.75" x14ac:dyDescent="0.25">
      <c r="A14" s="178" t="s">
        <v>108</v>
      </c>
      <c r="B14" s="178"/>
      <c r="C14" s="178"/>
      <c r="D14" s="106" t="s">
        <v>64</v>
      </c>
      <c r="E14" s="104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16" sqref="A16:H1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08"/>
      <c r="E1" t="s">
        <v>13</v>
      </c>
    </row>
    <row r="2" spans="1:10" x14ac:dyDescent="0.25">
      <c r="A2" s="6" t="s">
        <v>9</v>
      </c>
      <c r="D2" s="10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154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7.2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 t="s">
        <v>150</v>
      </c>
    </row>
    <row r="10" spans="1:10" x14ac:dyDescent="0.25">
      <c r="A10" s="133" t="s">
        <v>152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07" t="s">
        <v>67</v>
      </c>
      <c r="B13" s="107"/>
      <c r="C13" s="107"/>
      <c r="D13" s="107"/>
      <c r="E13" s="107"/>
      <c r="F13" s="107"/>
      <c r="G13" s="107"/>
    </row>
    <row r="14" spans="1:10" ht="15.75" x14ac:dyDescent="0.25">
      <c r="A14" s="178" t="s">
        <v>108</v>
      </c>
      <c r="B14" s="178"/>
      <c r="C14" s="178"/>
      <c r="D14" s="109" t="s">
        <v>64</v>
      </c>
      <c r="E14" s="107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A6" sqref="A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08"/>
      <c r="E1" t="s">
        <v>13</v>
      </c>
    </row>
    <row r="2" spans="1:10" x14ac:dyDescent="0.25">
      <c r="A2" s="6" t="s">
        <v>9</v>
      </c>
      <c r="D2" s="108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153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 t="s">
        <v>150</v>
      </c>
    </row>
    <row r="10" spans="1:10" x14ac:dyDescent="0.25">
      <c r="A10" s="133" t="s">
        <v>152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135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07" t="s">
        <v>67</v>
      </c>
      <c r="B13" s="107"/>
      <c r="C13" s="107"/>
      <c r="D13" s="107"/>
      <c r="E13" s="107"/>
      <c r="F13" s="107"/>
      <c r="G13" s="107"/>
    </row>
    <row r="14" spans="1:10" ht="15.75" x14ac:dyDescent="0.25">
      <c r="A14" s="178" t="s">
        <v>108</v>
      </c>
      <c r="B14" s="178"/>
      <c r="C14" s="178"/>
      <c r="D14" s="109" t="s">
        <v>64</v>
      </c>
      <c r="E14" s="107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</sheetData>
  <mergeCells count="1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A17" sqref="A17:H1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11"/>
      <c r="E1" t="s">
        <v>13</v>
      </c>
    </row>
    <row r="2" spans="1:10" x14ac:dyDescent="0.25">
      <c r="A2" s="6" t="s">
        <v>9</v>
      </c>
      <c r="D2" s="111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155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156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157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10" t="s">
        <v>67</v>
      </c>
      <c r="B13" s="110"/>
      <c r="C13" s="110"/>
      <c r="D13" s="110"/>
      <c r="E13" s="110"/>
      <c r="F13" s="110"/>
      <c r="G13" s="110"/>
    </row>
    <row r="14" spans="1:10" ht="15.75" x14ac:dyDescent="0.25">
      <c r="A14" s="178" t="s">
        <v>108</v>
      </c>
      <c r="B14" s="178"/>
      <c r="C14" s="178"/>
      <c r="D14" s="112" t="s">
        <v>64</v>
      </c>
      <c r="E14" s="110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x14ac:dyDescent="0.25">
      <c r="A17" s="179" t="s">
        <v>161</v>
      </c>
      <c r="B17" s="179"/>
      <c r="C17" s="179"/>
      <c r="D17" s="179"/>
      <c r="E17" s="179"/>
      <c r="F17" s="179"/>
      <c r="G17" s="179"/>
      <c r="H17" s="179"/>
    </row>
    <row r="18" spans="1:8" x14ac:dyDescent="0.25">
      <c r="A18" s="183" t="s">
        <v>162</v>
      </c>
      <c r="B18" s="183"/>
      <c r="C18" s="183"/>
      <c r="D18" s="183"/>
      <c r="E18" s="183"/>
      <c r="F18" s="183"/>
      <c r="G18" s="183"/>
      <c r="H18" s="183"/>
    </row>
    <row r="19" spans="1:8" x14ac:dyDescent="0.25">
      <c r="A19" s="155" t="s">
        <v>163</v>
      </c>
      <c r="B19" s="155"/>
      <c r="C19" s="155"/>
      <c r="D19" s="155"/>
      <c r="E19" s="155"/>
      <c r="F19" s="155"/>
      <c r="G19" s="155"/>
      <c r="H19" s="155"/>
    </row>
  </sheetData>
  <mergeCells count="14">
    <mergeCell ref="A18:H18"/>
    <mergeCell ref="A19:H19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E26" sqref="E2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14"/>
      <c r="E1" t="s">
        <v>13</v>
      </c>
    </row>
    <row r="2" spans="1:10" x14ac:dyDescent="0.25">
      <c r="A2" s="6" t="s">
        <v>9</v>
      </c>
      <c r="D2" s="11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158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160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159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13" t="s">
        <v>67</v>
      </c>
      <c r="B13" s="113"/>
      <c r="C13" s="113"/>
      <c r="D13" s="113"/>
      <c r="E13" s="113"/>
      <c r="F13" s="113"/>
      <c r="G13" s="113"/>
    </row>
    <row r="14" spans="1:10" ht="15.75" x14ac:dyDescent="0.25">
      <c r="A14" s="178" t="s">
        <v>108</v>
      </c>
      <c r="B14" s="178"/>
      <c r="C14" s="178"/>
      <c r="D14" s="115" t="s">
        <v>64</v>
      </c>
      <c r="E14" s="113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ht="9" customHeight="1" x14ac:dyDescent="0.25">
      <c r="A17" s="179"/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161</v>
      </c>
      <c r="B18" s="179"/>
      <c r="C18" s="179"/>
      <c r="D18" s="179"/>
      <c r="E18" s="179"/>
      <c r="F18" s="179"/>
      <c r="G18" s="179"/>
      <c r="H18" s="179"/>
    </row>
    <row r="19" spans="1:8" x14ac:dyDescent="0.25">
      <c r="A19" s="183" t="s">
        <v>162</v>
      </c>
      <c r="B19" s="183"/>
      <c r="C19" s="183"/>
      <c r="D19" s="183"/>
      <c r="E19" s="183"/>
      <c r="F19" s="183"/>
      <c r="G19" s="183"/>
      <c r="H19" s="183"/>
    </row>
    <row r="20" spans="1:8" x14ac:dyDescent="0.25">
      <c r="A20" s="155" t="s">
        <v>163</v>
      </c>
      <c r="B20" s="155"/>
      <c r="C20" s="155"/>
      <c r="D20" s="155"/>
      <c r="E20" s="155"/>
      <c r="F20" s="155"/>
      <c r="G20" s="155"/>
      <c r="H20" s="155"/>
    </row>
  </sheetData>
  <mergeCells count="15">
    <mergeCell ref="A18:H18"/>
    <mergeCell ref="A19:H19"/>
    <mergeCell ref="A20:H20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27" sqref="A27:H27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17"/>
      <c r="E1" t="s">
        <v>13</v>
      </c>
    </row>
    <row r="2" spans="1:10" x14ac:dyDescent="0.25">
      <c r="A2" s="6" t="s">
        <v>9</v>
      </c>
      <c r="D2" s="117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164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160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159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16" t="s">
        <v>67</v>
      </c>
      <c r="B13" s="116"/>
      <c r="C13" s="116"/>
      <c r="D13" s="116"/>
      <c r="E13" s="116"/>
      <c r="F13" s="116"/>
      <c r="G13" s="116"/>
    </row>
    <row r="14" spans="1:10" ht="15.75" x14ac:dyDescent="0.25">
      <c r="A14" s="178" t="s">
        <v>108</v>
      </c>
      <c r="B14" s="178"/>
      <c r="C14" s="178"/>
      <c r="D14" s="118" t="s">
        <v>64</v>
      </c>
      <c r="E14" s="116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ht="9" customHeight="1" x14ac:dyDescent="0.25">
      <c r="A17" s="179"/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161</v>
      </c>
      <c r="B18" s="179"/>
      <c r="C18" s="179"/>
      <c r="D18" s="179"/>
      <c r="E18" s="179"/>
      <c r="F18" s="179"/>
      <c r="G18" s="179"/>
      <c r="H18" s="179"/>
    </row>
    <row r="19" spans="1:8" x14ac:dyDescent="0.25">
      <c r="A19" s="183" t="s">
        <v>162</v>
      </c>
      <c r="B19" s="183"/>
      <c r="C19" s="183"/>
      <c r="D19" s="183"/>
      <c r="E19" s="183"/>
      <c r="F19" s="183"/>
      <c r="G19" s="183"/>
      <c r="H19" s="183"/>
    </row>
    <row r="20" spans="1:8" x14ac:dyDescent="0.25">
      <c r="A20" s="155" t="s">
        <v>163</v>
      </c>
      <c r="B20" s="155"/>
      <c r="C20" s="155"/>
      <c r="D20" s="155"/>
      <c r="E20" s="155"/>
      <c r="F20" s="155"/>
      <c r="G20" s="155"/>
      <c r="H20" s="155"/>
    </row>
    <row r="21" spans="1:8" ht="9" customHeight="1" x14ac:dyDescent="0.25"/>
    <row r="22" spans="1:8" x14ac:dyDescent="0.25">
      <c r="A22" s="183" t="s">
        <v>165</v>
      </c>
      <c r="B22" s="183"/>
      <c r="C22" s="183"/>
      <c r="D22" s="183"/>
      <c r="E22" s="183"/>
      <c r="F22" s="183"/>
      <c r="G22" s="183"/>
      <c r="H22" s="183"/>
    </row>
    <row r="23" spans="1:8" x14ac:dyDescent="0.25">
      <c r="A23" s="183" t="s">
        <v>166</v>
      </c>
      <c r="B23" s="183"/>
      <c r="C23" s="183"/>
      <c r="D23" s="183"/>
      <c r="E23" s="183"/>
      <c r="F23" s="183"/>
      <c r="G23" s="183"/>
      <c r="H23" s="183"/>
    </row>
    <row r="24" spans="1:8" x14ac:dyDescent="0.25">
      <c r="A24" s="183" t="s">
        <v>167</v>
      </c>
      <c r="B24" s="183"/>
      <c r="C24" s="183"/>
      <c r="D24" s="183"/>
      <c r="E24" s="183"/>
      <c r="F24" s="183"/>
      <c r="G24" s="183"/>
      <c r="H24" s="183"/>
    </row>
    <row r="25" spans="1:8" x14ac:dyDescent="0.25">
      <c r="A25" s="183" t="s">
        <v>168</v>
      </c>
      <c r="B25" s="183"/>
      <c r="C25" s="183"/>
      <c r="D25" s="183"/>
      <c r="E25" s="183"/>
      <c r="F25" s="183"/>
      <c r="G25" s="183"/>
      <c r="H25" s="183"/>
    </row>
    <row r="26" spans="1:8" x14ac:dyDescent="0.25">
      <c r="A26" s="183" t="s">
        <v>169</v>
      </c>
      <c r="B26" s="183"/>
      <c r="C26" s="183"/>
      <c r="D26" s="183"/>
      <c r="E26" s="183"/>
      <c r="F26" s="183"/>
      <c r="G26" s="183"/>
      <c r="H26" s="183"/>
    </row>
    <row r="27" spans="1:8" x14ac:dyDescent="0.25">
      <c r="A27" s="184" t="s">
        <v>170</v>
      </c>
      <c r="B27" s="184"/>
      <c r="C27" s="184"/>
      <c r="D27" s="184"/>
      <c r="E27" s="184"/>
      <c r="F27" s="184"/>
      <c r="G27" s="184"/>
      <c r="H27" s="184"/>
    </row>
  </sheetData>
  <mergeCells count="21"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9" zoomScaleNormal="100" workbookViewId="0">
      <selection activeCell="F32" sqref="F32"/>
    </sheetView>
  </sheetViews>
  <sheetFormatPr baseColWidth="10" defaultRowHeight="15" x14ac:dyDescent="0.25"/>
  <cols>
    <col min="1" max="1" width="4.5703125" customWidth="1"/>
    <col min="2" max="2" width="26.5703125" customWidth="1"/>
    <col min="3" max="3" width="12" bestFit="1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132" t="s">
        <v>36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13200</v>
      </c>
      <c r="H9" s="143"/>
    </row>
    <row r="10" spans="1:10" x14ac:dyDescent="0.25">
      <c r="A10" s="141" t="s">
        <v>40</v>
      </c>
      <c r="B10" s="137"/>
      <c r="C10" s="137"/>
      <c r="D10" s="137"/>
      <c r="E10" s="137"/>
      <c r="F10" s="138"/>
      <c r="G10" s="18">
        <f>G8-G9</f>
        <v>96800</v>
      </c>
      <c r="H10" s="139"/>
    </row>
    <row r="11" spans="1:10" x14ac:dyDescent="0.25">
      <c r="A11" s="156" t="s">
        <v>53</v>
      </c>
      <c r="B11" s="157"/>
      <c r="C11" s="157"/>
      <c r="D11" s="157"/>
      <c r="E11" s="157"/>
      <c r="F11" s="158"/>
      <c r="G11" s="18">
        <v>54000</v>
      </c>
      <c r="H11" s="21"/>
    </row>
    <row r="12" spans="1:10" x14ac:dyDescent="0.25">
      <c r="A12" s="133" t="s">
        <v>12</v>
      </c>
      <c r="B12" s="134"/>
      <c r="C12" s="134"/>
      <c r="D12" s="134"/>
      <c r="E12" s="134"/>
      <c r="F12" s="135"/>
      <c r="G12" s="9">
        <f>G8*0.05</f>
        <v>5500</v>
      </c>
      <c r="H12" s="15"/>
    </row>
    <row r="13" spans="1:10" x14ac:dyDescent="0.25">
      <c r="A13" s="140" t="s">
        <v>41</v>
      </c>
      <c r="B13" s="140"/>
      <c r="C13" s="140"/>
      <c r="D13" s="140"/>
      <c r="E13" s="140"/>
      <c r="F13" s="140"/>
      <c r="G13" s="8">
        <f>G10-G11-G12</f>
        <v>37300</v>
      </c>
      <c r="H13" s="15"/>
    </row>
    <row r="14" spans="1:10" x14ac:dyDescent="0.25">
      <c r="A14" t="s">
        <v>22</v>
      </c>
      <c r="C14">
        <v>10775940016</v>
      </c>
    </row>
    <row r="16" spans="1:10" ht="15.75" x14ac:dyDescent="0.25">
      <c r="A16" s="154" t="s">
        <v>42</v>
      </c>
      <c r="B16" s="154"/>
      <c r="C16" s="154"/>
      <c r="D16" s="154"/>
      <c r="E16" s="154"/>
      <c r="F16" s="154"/>
      <c r="G16" s="154"/>
      <c r="H16" s="154"/>
    </row>
    <row r="17" spans="1:11" ht="15.75" x14ac:dyDescent="0.25">
      <c r="A17" s="154" t="s">
        <v>43</v>
      </c>
      <c r="B17" s="154"/>
      <c r="C17" s="154"/>
      <c r="D17" s="154"/>
      <c r="E17" s="154"/>
      <c r="F17" s="154"/>
      <c r="G17" s="154"/>
      <c r="H17" s="154"/>
    </row>
    <row r="19" spans="1:11" ht="15.75" x14ac:dyDescent="0.25">
      <c r="A19" s="154" t="s">
        <v>51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</row>
    <row r="20" spans="1:11" ht="15.75" x14ac:dyDescent="0.25">
      <c r="A20" s="154" t="s">
        <v>52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</row>
    <row r="21" spans="1:11" x14ac:dyDescent="0.25">
      <c r="A21" s="155" t="s">
        <v>44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</row>
    <row r="22" spans="1:11" x14ac:dyDescent="0.25">
      <c r="G22" s="146" t="s">
        <v>45</v>
      </c>
      <c r="H22" s="146"/>
      <c r="I22" s="146" t="s">
        <v>46</v>
      </c>
      <c r="J22" s="146"/>
    </row>
    <row r="23" spans="1:11" ht="15.75" x14ac:dyDescent="0.25">
      <c r="A23" s="146" t="s">
        <v>47</v>
      </c>
      <c r="B23" s="146"/>
      <c r="C23" s="147">
        <v>201600</v>
      </c>
      <c r="D23" s="147"/>
      <c r="E23" s="147"/>
      <c r="F23" s="147"/>
      <c r="G23" s="147">
        <f>C23/12</f>
        <v>16800</v>
      </c>
      <c r="H23" s="147"/>
      <c r="I23" s="148">
        <f>PRODUCT(G23:H23)*3</f>
        <v>50400</v>
      </c>
      <c r="J23" s="149"/>
    </row>
    <row r="24" spans="1:11" ht="15.75" x14ac:dyDescent="0.25">
      <c r="A24" s="150" t="s">
        <v>48</v>
      </c>
      <c r="B24" s="150"/>
      <c r="C24" s="150"/>
      <c r="D24" s="150"/>
      <c r="E24" s="150"/>
      <c r="F24" s="151"/>
      <c r="G24" s="148">
        <v>-13200</v>
      </c>
      <c r="H24" s="149"/>
      <c r="I24" s="152">
        <f>PRODUCT(G24:H24)*3</f>
        <v>-39600</v>
      </c>
      <c r="J24" s="153"/>
    </row>
    <row r="25" spans="1:11" ht="15.75" x14ac:dyDescent="0.25">
      <c r="A25" s="144" t="s">
        <v>49</v>
      </c>
      <c r="B25" s="144"/>
      <c r="C25" s="144"/>
      <c r="D25" s="144"/>
      <c r="E25" s="144"/>
      <c r="F25" s="144"/>
      <c r="G25" s="145">
        <f>SUM(G23:H24)</f>
        <v>3600</v>
      </c>
      <c r="H25" s="144"/>
      <c r="I25" s="145">
        <f>SUM(I23:J24)</f>
        <v>10800</v>
      </c>
      <c r="J25" s="144"/>
    </row>
    <row r="27" spans="1:11" ht="15.75" x14ac:dyDescent="0.25">
      <c r="A27" s="144" t="s">
        <v>50</v>
      </c>
      <c r="B27" s="144"/>
      <c r="C27" s="144"/>
      <c r="D27" s="144"/>
      <c r="E27" s="144"/>
      <c r="F27" s="144"/>
      <c r="G27" s="145">
        <f>I23+G25</f>
        <v>54000</v>
      </c>
      <c r="H27" s="144"/>
    </row>
  </sheetData>
  <mergeCells count="27">
    <mergeCell ref="A13:F13"/>
    <mergeCell ref="A5:H5"/>
    <mergeCell ref="A8:F8"/>
    <mergeCell ref="A9:F9"/>
    <mergeCell ref="H9:H10"/>
    <mergeCell ref="A10:F10"/>
    <mergeCell ref="A12:F12"/>
    <mergeCell ref="A11:F11"/>
    <mergeCell ref="A16:H16"/>
    <mergeCell ref="A17:H17"/>
    <mergeCell ref="A19:K19"/>
    <mergeCell ref="A21:K21"/>
    <mergeCell ref="G22:H22"/>
    <mergeCell ref="I22:J22"/>
    <mergeCell ref="A20:K20"/>
    <mergeCell ref="A23:B23"/>
    <mergeCell ref="C23:F23"/>
    <mergeCell ref="G23:H23"/>
    <mergeCell ref="I23:J23"/>
    <mergeCell ref="A24:F24"/>
    <mergeCell ref="G24:H24"/>
    <mergeCell ref="I24:J24"/>
    <mergeCell ref="A25:F25"/>
    <mergeCell ref="G25:H25"/>
    <mergeCell ref="I25:J25"/>
    <mergeCell ref="A27:F27"/>
    <mergeCell ref="G27:H2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E30" sqref="E30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20"/>
      <c r="E1" t="s">
        <v>13</v>
      </c>
    </row>
    <row r="2" spans="1:10" x14ac:dyDescent="0.25">
      <c r="A2" s="6" t="s">
        <v>9</v>
      </c>
      <c r="D2" s="120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171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160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159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19" t="s">
        <v>67</v>
      </c>
      <c r="B13" s="119"/>
      <c r="C13" s="119"/>
      <c r="D13" s="119"/>
      <c r="E13" s="119"/>
      <c r="F13" s="119"/>
      <c r="G13" s="119"/>
    </row>
    <row r="14" spans="1:10" ht="15.75" x14ac:dyDescent="0.25">
      <c r="A14" s="178" t="s">
        <v>108</v>
      </c>
      <c r="B14" s="178"/>
      <c r="C14" s="178"/>
      <c r="D14" s="121" t="s">
        <v>64</v>
      </c>
      <c r="E14" s="119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ht="9" customHeight="1" x14ac:dyDescent="0.25">
      <c r="A17" s="179"/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161</v>
      </c>
      <c r="B18" s="179"/>
      <c r="C18" s="179"/>
      <c r="D18" s="179"/>
      <c r="E18" s="179"/>
      <c r="F18" s="179"/>
      <c r="G18" s="179"/>
      <c r="H18" s="179"/>
    </row>
    <row r="19" spans="1:8" x14ac:dyDescent="0.25">
      <c r="A19" s="183" t="s">
        <v>162</v>
      </c>
      <c r="B19" s="183"/>
      <c r="C19" s="183"/>
      <c r="D19" s="183"/>
      <c r="E19" s="183"/>
      <c r="F19" s="183"/>
      <c r="G19" s="183"/>
      <c r="H19" s="183"/>
    </row>
    <row r="20" spans="1:8" x14ac:dyDescent="0.25">
      <c r="A20" s="155" t="s">
        <v>163</v>
      </c>
      <c r="B20" s="155"/>
      <c r="C20" s="155"/>
      <c r="D20" s="155"/>
      <c r="E20" s="155"/>
      <c r="F20" s="155"/>
      <c r="G20" s="155"/>
      <c r="H20" s="155"/>
    </row>
    <row r="21" spans="1:8" ht="9" customHeight="1" x14ac:dyDescent="0.25"/>
    <row r="22" spans="1:8" x14ac:dyDescent="0.25">
      <c r="A22" s="183" t="s">
        <v>165</v>
      </c>
      <c r="B22" s="183"/>
      <c r="C22" s="183"/>
      <c r="D22" s="183"/>
      <c r="E22" s="183"/>
      <c r="F22" s="183"/>
      <c r="G22" s="183"/>
      <c r="H22" s="183"/>
    </row>
    <row r="23" spans="1:8" x14ac:dyDescent="0.25">
      <c r="A23" s="183" t="s">
        <v>166</v>
      </c>
      <c r="B23" s="183"/>
      <c r="C23" s="183"/>
      <c r="D23" s="183"/>
      <c r="E23" s="183"/>
      <c r="F23" s="183"/>
      <c r="G23" s="183"/>
      <c r="H23" s="183"/>
    </row>
    <row r="24" spans="1:8" x14ac:dyDescent="0.25">
      <c r="A24" s="183" t="s">
        <v>167</v>
      </c>
      <c r="B24" s="183"/>
      <c r="C24" s="183"/>
      <c r="D24" s="183"/>
      <c r="E24" s="183"/>
      <c r="F24" s="183"/>
      <c r="G24" s="183"/>
      <c r="H24" s="183"/>
    </row>
    <row r="25" spans="1:8" x14ac:dyDescent="0.25">
      <c r="A25" s="183" t="s">
        <v>168</v>
      </c>
      <c r="B25" s="183"/>
      <c r="C25" s="183"/>
      <c r="D25" s="183"/>
      <c r="E25" s="183"/>
      <c r="F25" s="183"/>
      <c r="G25" s="183"/>
      <c r="H25" s="183"/>
    </row>
    <row r="26" spans="1:8" x14ac:dyDescent="0.25">
      <c r="A26" s="183" t="s">
        <v>169</v>
      </c>
      <c r="B26" s="183"/>
      <c r="C26" s="183"/>
      <c r="D26" s="183"/>
      <c r="E26" s="183"/>
      <c r="F26" s="183"/>
      <c r="G26" s="183"/>
      <c r="H26" s="183"/>
    </row>
    <row r="27" spans="1:8" x14ac:dyDescent="0.25">
      <c r="A27" s="184" t="s">
        <v>170</v>
      </c>
      <c r="B27" s="184"/>
      <c r="C27" s="184"/>
      <c r="D27" s="184"/>
      <c r="E27" s="184"/>
      <c r="F27" s="184"/>
      <c r="G27" s="184"/>
      <c r="H27" s="184"/>
    </row>
  </sheetData>
  <mergeCells count="21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10" sqref="A10:F10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23"/>
      <c r="E1" t="s">
        <v>13</v>
      </c>
    </row>
    <row r="2" spans="1:10" x14ac:dyDescent="0.25">
      <c r="A2" s="6" t="s">
        <v>9</v>
      </c>
      <c r="D2" s="123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172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174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173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22" t="s">
        <v>67</v>
      </c>
      <c r="B13" s="122"/>
      <c r="C13" s="122"/>
      <c r="D13" s="122"/>
      <c r="E13" s="122"/>
      <c r="F13" s="122"/>
      <c r="G13" s="122"/>
    </row>
    <row r="14" spans="1:10" ht="15.75" x14ac:dyDescent="0.25">
      <c r="A14" s="178" t="s">
        <v>108</v>
      </c>
      <c r="B14" s="178"/>
      <c r="C14" s="178"/>
      <c r="D14" s="124" t="s">
        <v>64</v>
      </c>
      <c r="E14" s="122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ht="9" customHeight="1" x14ac:dyDescent="0.25">
      <c r="A17" s="179"/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161</v>
      </c>
      <c r="B18" s="179"/>
      <c r="C18" s="179"/>
      <c r="D18" s="179"/>
      <c r="E18" s="179"/>
      <c r="F18" s="179"/>
      <c r="G18" s="179"/>
      <c r="H18" s="179"/>
    </row>
    <row r="19" spans="1:8" x14ac:dyDescent="0.25">
      <c r="A19" s="183" t="s">
        <v>162</v>
      </c>
      <c r="B19" s="183"/>
      <c r="C19" s="183"/>
      <c r="D19" s="183"/>
      <c r="E19" s="183"/>
      <c r="F19" s="183"/>
      <c r="G19" s="183"/>
      <c r="H19" s="183"/>
    </row>
    <row r="20" spans="1:8" x14ac:dyDescent="0.25">
      <c r="A20" s="155" t="s">
        <v>163</v>
      </c>
      <c r="B20" s="155"/>
      <c r="C20" s="155"/>
      <c r="D20" s="155"/>
      <c r="E20" s="155"/>
      <c r="F20" s="155"/>
      <c r="G20" s="155"/>
      <c r="H20" s="155"/>
    </row>
    <row r="21" spans="1:8" ht="9" customHeight="1" x14ac:dyDescent="0.25"/>
    <row r="22" spans="1:8" x14ac:dyDescent="0.25">
      <c r="A22" s="183" t="s">
        <v>165</v>
      </c>
      <c r="B22" s="183"/>
      <c r="C22" s="183"/>
      <c r="D22" s="183"/>
      <c r="E22" s="183"/>
      <c r="F22" s="183"/>
      <c r="G22" s="183"/>
      <c r="H22" s="183"/>
    </row>
    <row r="23" spans="1:8" x14ac:dyDescent="0.25">
      <c r="A23" s="183" t="s">
        <v>166</v>
      </c>
      <c r="B23" s="183"/>
      <c r="C23" s="183"/>
      <c r="D23" s="183"/>
      <c r="E23" s="183"/>
      <c r="F23" s="183"/>
      <c r="G23" s="183"/>
      <c r="H23" s="183"/>
    </row>
    <row r="24" spans="1:8" x14ac:dyDescent="0.25">
      <c r="A24" s="183" t="s">
        <v>167</v>
      </c>
      <c r="B24" s="183"/>
      <c r="C24" s="183"/>
      <c r="D24" s="183"/>
      <c r="E24" s="183"/>
      <c r="F24" s="183"/>
      <c r="G24" s="183"/>
      <c r="H24" s="183"/>
    </row>
    <row r="25" spans="1:8" x14ac:dyDescent="0.25">
      <c r="A25" s="183" t="s">
        <v>168</v>
      </c>
      <c r="B25" s="183"/>
      <c r="C25" s="183"/>
      <c r="D25" s="183"/>
      <c r="E25" s="183"/>
      <c r="F25" s="183"/>
      <c r="G25" s="183"/>
      <c r="H25" s="183"/>
    </row>
    <row r="26" spans="1:8" x14ac:dyDescent="0.25">
      <c r="A26" s="183" t="s">
        <v>169</v>
      </c>
      <c r="B26" s="183"/>
      <c r="C26" s="183"/>
      <c r="D26" s="183"/>
      <c r="E26" s="183"/>
      <c r="F26" s="183"/>
      <c r="G26" s="183"/>
      <c r="H26" s="183"/>
    </row>
    <row r="27" spans="1:8" x14ac:dyDescent="0.25">
      <c r="A27" s="184" t="s">
        <v>170</v>
      </c>
      <c r="B27" s="184"/>
      <c r="C27" s="184"/>
      <c r="D27" s="184"/>
      <c r="E27" s="184"/>
      <c r="F27" s="184"/>
      <c r="G27" s="184"/>
      <c r="H27" s="184"/>
    </row>
  </sheetData>
  <mergeCells count="21"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12" sqref="A12:F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26"/>
      <c r="E1" t="s">
        <v>13</v>
      </c>
    </row>
    <row r="2" spans="1:10" x14ac:dyDescent="0.25">
      <c r="A2" s="6" t="s">
        <v>9</v>
      </c>
      <c r="D2" s="126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175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174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176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25" t="s">
        <v>67</v>
      </c>
      <c r="B13" s="125"/>
      <c r="C13" s="125"/>
      <c r="D13" s="125"/>
      <c r="E13" s="125"/>
      <c r="F13" s="125"/>
      <c r="G13" s="125"/>
    </row>
    <row r="14" spans="1:10" ht="15.75" x14ac:dyDescent="0.25">
      <c r="A14" s="178" t="s">
        <v>108</v>
      </c>
      <c r="B14" s="178"/>
      <c r="C14" s="178"/>
      <c r="D14" s="127" t="s">
        <v>64</v>
      </c>
      <c r="E14" s="125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ht="9" customHeight="1" x14ac:dyDescent="0.25">
      <c r="A17" s="179"/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161</v>
      </c>
      <c r="B18" s="179"/>
      <c r="C18" s="179"/>
      <c r="D18" s="179"/>
      <c r="E18" s="179"/>
      <c r="F18" s="179"/>
      <c r="G18" s="179"/>
      <c r="H18" s="179"/>
    </row>
    <row r="19" spans="1:8" x14ac:dyDescent="0.25">
      <c r="A19" s="183" t="s">
        <v>162</v>
      </c>
      <c r="B19" s="183"/>
      <c r="C19" s="183"/>
      <c r="D19" s="183"/>
      <c r="E19" s="183"/>
      <c r="F19" s="183"/>
      <c r="G19" s="183"/>
      <c r="H19" s="183"/>
    </row>
    <row r="20" spans="1:8" x14ac:dyDescent="0.25">
      <c r="A20" s="155" t="s">
        <v>163</v>
      </c>
      <c r="B20" s="155"/>
      <c r="C20" s="155"/>
      <c r="D20" s="155"/>
      <c r="E20" s="155"/>
      <c r="F20" s="155"/>
      <c r="G20" s="155"/>
      <c r="H20" s="155"/>
    </row>
    <row r="21" spans="1:8" ht="9" customHeight="1" x14ac:dyDescent="0.25"/>
    <row r="22" spans="1:8" x14ac:dyDescent="0.25">
      <c r="A22" s="183" t="s">
        <v>165</v>
      </c>
      <c r="B22" s="183"/>
      <c r="C22" s="183"/>
      <c r="D22" s="183"/>
      <c r="E22" s="183"/>
      <c r="F22" s="183"/>
      <c r="G22" s="183"/>
      <c r="H22" s="183"/>
    </row>
    <row r="23" spans="1:8" x14ac:dyDescent="0.25">
      <c r="A23" s="183" t="s">
        <v>166</v>
      </c>
      <c r="B23" s="183"/>
      <c r="C23" s="183"/>
      <c r="D23" s="183"/>
      <c r="E23" s="183"/>
      <c r="F23" s="183"/>
      <c r="G23" s="183"/>
      <c r="H23" s="183"/>
    </row>
    <row r="24" spans="1:8" x14ac:dyDescent="0.25">
      <c r="A24" s="183" t="s">
        <v>167</v>
      </c>
      <c r="B24" s="183"/>
      <c r="C24" s="183"/>
      <c r="D24" s="183"/>
      <c r="E24" s="183"/>
      <c r="F24" s="183"/>
      <c r="G24" s="183"/>
      <c r="H24" s="183"/>
    </row>
    <row r="25" spans="1:8" x14ac:dyDescent="0.25">
      <c r="A25" s="183" t="s">
        <v>168</v>
      </c>
      <c r="B25" s="183"/>
      <c r="C25" s="183"/>
      <c r="D25" s="183"/>
      <c r="E25" s="183"/>
      <c r="F25" s="183"/>
      <c r="G25" s="183"/>
      <c r="H25" s="183"/>
    </row>
    <row r="26" spans="1:8" x14ac:dyDescent="0.25">
      <c r="A26" s="183" t="s">
        <v>169</v>
      </c>
      <c r="B26" s="183"/>
      <c r="C26" s="183"/>
      <c r="D26" s="183"/>
      <c r="E26" s="183"/>
      <c r="F26" s="183"/>
      <c r="G26" s="183"/>
      <c r="H26" s="183"/>
    </row>
    <row r="27" spans="1:8" x14ac:dyDescent="0.25">
      <c r="A27" s="184" t="s">
        <v>170</v>
      </c>
      <c r="B27" s="184"/>
      <c r="C27" s="184"/>
      <c r="D27" s="184"/>
      <c r="E27" s="184"/>
      <c r="F27" s="184"/>
      <c r="G27" s="184"/>
      <c r="H27" s="184"/>
    </row>
  </sheetData>
  <mergeCells count="21"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A20" sqref="A20:H20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6" t="s">
        <v>8</v>
      </c>
      <c r="D1" s="129"/>
      <c r="E1" t="s">
        <v>13</v>
      </c>
    </row>
    <row r="2" spans="1:10" x14ac:dyDescent="0.25">
      <c r="A2" s="6" t="s">
        <v>9</v>
      </c>
      <c r="D2" s="129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177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109</v>
      </c>
      <c r="I6" s="19"/>
      <c r="J6" s="14"/>
    </row>
    <row r="7" spans="1:10" ht="16.5" customHeight="1" x14ac:dyDescent="0.25">
      <c r="A7" s="2">
        <v>1</v>
      </c>
      <c r="B7" s="57" t="s">
        <v>103</v>
      </c>
      <c r="C7" s="2" t="s">
        <v>104</v>
      </c>
      <c r="D7" s="2">
        <v>65761</v>
      </c>
      <c r="E7" s="10" t="s">
        <v>105</v>
      </c>
      <c r="F7" s="5">
        <v>18468</v>
      </c>
      <c r="G7" s="4">
        <v>90000</v>
      </c>
      <c r="H7" s="16" t="s">
        <v>110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90000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10800</v>
      </c>
      <c r="H9" s="168"/>
    </row>
    <row r="10" spans="1:10" x14ac:dyDescent="0.25">
      <c r="A10" s="133" t="s">
        <v>174</v>
      </c>
      <c r="B10" s="134"/>
      <c r="C10" s="134"/>
      <c r="D10" s="134"/>
      <c r="E10" s="134"/>
      <c r="F10" s="135"/>
      <c r="G10" s="18">
        <f>G8-G9</f>
        <v>79200</v>
      </c>
      <c r="H10" s="169"/>
    </row>
    <row r="11" spans="1:10" ht="17.25" customHeight="1" x14ac:dyDescent="0.25">
      <c r="A11" s="142" t="s">
        <v>12</v>
      </c>
      <c r="B11" s="142"/>
      <c r="C11" s="142"/>
      <c r="D11" s="142"/>
      <c r="E11" s="142"/>
      <c r="F11" s="142"/>
      <c r="G11" s="18">
        <v>11000</v>
      </c>
    </row>
    <row r="12" spans="1:10" ht="17.25" customHeight="1" x14ac:dyDescent="0.25">
      <c r="A12" s="140" t="s">
        <v>176</v>
      </c>
      <c r="B12" s="140"/>
      <c r="C12" s="140"/>
      <c r="D12" s="140"/>
      <c r="E12" s="140"/>
      <c r="F12" s="140"/>
      <c r="G12" s="58">
        <f>G10-G11</f>
        <v>68200</v>
      </c>
    </row>
    <row r="13" spans="1:10" ht="15.75" x14ac:dyDescent="0.25">
      <c r="A13" s="128" t="s">
        <v>67</v>
      </c>
      <c r="B13" s="128"/>
      <c r="C13" s="128"/>
      <c r="D13" s="128"/>
      <c r="E13" s="128"/>
      <c r="F13" s="128"/>
      <c r="G13" s="128"/>
    </row>
    <row r="14" spans="1:10" ht="15.75" x14ac:dyDescent="0.25">
      <c r="A14" s="178" t="s">
        <v>108</v>
      </c>
      <c r="B14" s="178"/>
      <c r="C14" s="178"/>
      <c r="D14" s="130" t="s">
        <v>64</v>
      </c>
      <c r="E14" s="128"/>
      <c r="F14" s="175"/>
      <c r="G14" s="175"/>
      <c r="H14" s="52"/>
    </row>
    <row r="15" spans="1:10" ht="15.75" x14ac:dyDescent="0.25">
      <c r="A15" s="180" t="s">
        <v>115</v>
      </c>
      <c r="B15" s="180"/>
      <c r="C15" s="180"/>
      <c r="D15" s="180"/>
      <c r="E15" s="180"/>
      <c r="F15" s="180"/>
      <c r="G15" s="180"/>
      <c r="H15" s="180"/>
    </row>
    <row r="16" spans="1:10" ht="15.75" customHeight="1" x14ac:dyDescent="0.25">
      <c r="A16" s="179" t="s">
        <v>116</v>
      </c>
      <c r="B16" s="179"/>
      <c r="C16" s="179"/>
      <c r="D16" s="179"/>
      <c r="E16" s="179"/>
      <c r="F16" s="179"/>
      <c r="G16" s="179"/>
      <c r="H16" s="179"/>
    </row>
    <row r="17" spans="1:8" ht="9" customHeight="1" x14ac:dyDescent="0.25">
      <c r="A17" s="179"/>
      <c r="B17" s="179"/>
      <c r="C17" s="179"/>
      <c r="D17" s="179"/>
      <c r="E17" s="179"/>
      <c r="F17" s="179"/>
      <c r="G17" s="179"/>
      <c r="H17" s="179"/>
    </row>
    <row r="18" spans="1:8" x14ac:dyDescent="0.25">
      <c r="A18" s="179" t="s">
        <v>161</v>
      </c>
      <c r="B18" s="179"/>
      <c r="C18" s="179"/>
      <c r="D18" s="179"/>
      <c r="E18" s="179"/>
      <c r="F18" s="179"/>
      <c r="G18" s="179"/>
      <c r="H18" s="179"/>
    </row>
    <row r="19" spans="1:8" x14ac:dyDescent="0.25">
      <c r="A19" s="183" t="s">
        <v>162</v>
      </c>
      <c r="B19" s="183"/>
      <c r="C19" s="183"/>
      <c r="D19" s="183"/>
      <c r="E19" s="183"/>
      <c r="F19" s="183"/>
      <c r="G19" s="183"/>
      <c r="H19" s="183"/>
    </row>
    <row r="20" spans="1:8" x14ac:dyDescent="0.25">
      <c r="A20" s="155" t="s">
        <v>178</v>
      </c>
      <c r="B20" s="155"/>
      <c r="C20" s="155"/>
      <c r="D20" s="155"/>
      <c r="E20" s="155"/>
      <c r="F20" s="155"/>
      <c r="G20" s="155"/>
      <c r="H20" s="155"/>
    </row>
    <row r="21" spans="1:8" ht="9" customHeight="1" x14ac:dyDescent="0.25"/>
    <row r="22" spans="1:8" x14ac:dyDescent="0.25">
      <c r="A22" s="183" t="s">
        <v>165</v>
      </c>
      <c r="B22" s="183"/>
      <c r="C22" s="183"/>
      <c r="D22" s="183"/>
      <c r="E22" s="183"/>
      <c r="F22" s="183"/>
      <c r="G22" s="183"/>
      <c r="H22" s="183"/>
    </row>
    <row r="23" spans="1:8" x14ac:dyDescent="0.25">
      <c r="A23" s="183" t="s">
        <v>166</v>
      </c>
      <c r="B23" s="183"/>
      <c r="C23" s="183"/>
      <c r="D23" s="183"/>
      <c r="E23" s="183"/>
      <c r="F23" s="183"/>
      <c r="G23" s="183"/>
      <c r="H23" s="183"/>
    </row>
    <row r="24" spans="1:8" x14ac:dyDescent="0.25">
      <c r="A24" s="183" t="s">
        <v>167</v>
      </c>
      <c r="B24" s="183"/>
      <c r="C24" s="183"/>
      <c r="D24" s="183"/>
      <c r="E24" s="183"/>
      <c r="F24" s="183"/>
      <c r="G24" s="183"/>
      <c r="H24" s="183"/>
    </row>
    <row r="25" spans="1:8" x14ac:dyDescent="0.25">
      <c r="A25" s="183" t="s">
        <v>168</v>
      </c>
      <c r="B25" s="183"/>
      <c r="C25" s="183"/>
      <c r="D25" s="183"/>
      <c r="E25" s="183"/>
      <c r="F25" s="183"/>
      <c r="G25" s="183"/>
      <c r="H25" s="183"/>
    </row>
    <row r="26" spans="1:8" x14ac:dyDescent="0.25">
      <c r="A26" s="183" t="s">
        <v>169</v>
      </c>
      <c r="B26" s="183"/>
      <c r="C26" s="183"/>
      <c r="D26" s="183"/>
      <c r="E26" s="183"/>
      <c r="F26" s="183"/>
      <c r="G26" s="183"/>
      <c r="H26" s="183"/>
    </row>
    <row r="27" spans="1:8" x14ac:dyDescent="0.25">
      <c r="A27" s="184" t="s">
        <v>170</v>
      </c>
      <c r="B27" s="184"/>
      <c r="C27" s="184"/>
      <c r="D27" s="184"/>
      <c r="E27" s="184"/>
      <c r="F27" s="184"/>
      <c r="G27" s="184"/>
      <c r="H27" s="184"/>
    </row>
  </sheetData>
  <mergeCells count="21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workbookViewId="0">
      <selection activeCell="D26" sqref="D26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4"/>
      <c r="E1" t="s">
        <v>13</v>
      </c>
    </row>
    <row r="2" spans="1:10" x14ac:dyDescent="0.25">
      <c r="A2" s="6" t="s">
        <v>9</v>
      </c>
      <c r="D2" s="2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35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13200</v>
      </c>
      <c r="H9" s="143"/>
    </row>
    <row r="10" spans="1:10" x14ac:dyDescent="0.25">
      <c r="A10" s="141" t="s">
        <v>54</v>
      </c>
      <c r="B10" s="137"/>
      <c r="C10" s="137"/>
      <c r="D10" s="137"/>
      <c r="E10" s="137"/>
      <c r="F10" s="138"/>
      <c r="G10" s="18">
        <f>G8-G9</f>
        <v>96800</v>
      </c>
      <c r="H10" s="139"/>
    </row>
    <row r="11" spans="1:10" x14ac:dyDescent="0.25">
      <c r="A11" s="133" t="s">
        <v>12</v>
      </c>
      <c r="B11" s="134"/>
      <c r="C11" s="134"/>
      <c r="D11" s="134"/>
      <c r="E11" s="134"/>
      <c r="F11" s="135"/>
      <c r="G11" s="9">
        <f>-G8*0.05</f>
        <v>-5500</v>
      </c>
      <c r="H11" s="15"/>
    </row>
    <row r="12" spans="1:10" x14ac:dyDescent="0.25">
      <c r="A12" s="140" t="s">
        <v>78</v>
      </c>
      <c r="B12" s="140"/>
      <c r="C12" s="140"/>
      <c r="D12" s="140"/>
      <c r="E12" s="140"/>
      <c r="F12" s="140"/>
      <c r="G12" s="8">
        <f>SUM(G10:G11)</f>
        <v>91300</v>
      </c>
      <c r="H12" s="15"/>
    </row>
    <row r="13" spans="1:10" ht="9" customHeight="1" x14ac:dyDescent="0.25"/>
    <row r="14" spans="1:10" ht="15.75" x14ac:dyDescent="0.25">
      <c r="A14" s="154" t="s">
        <v>42</v>
      </c>
      <c r="B14" s="154"/>
      <c r="C14" s="154"/>
      <c r="D14" s="154"/>
      <c r="E14" s="154"/>
      <c r="F14" s="154"/>
      <c r="G14" s="154"/>
      <c r="H14" s="154"/>
    </row>
    <row r="15" spans="1:10" ht="15.75" x14ac:dyDescent="0.25">
      <c r="A15" s="154" t="s">
        <v>51</v>
      </c>
      <c r="B15" s="154"/>
      <c r="C15" s="154"/>
      <c r="D15" s="154"/>
      <c r="E15" s="154"/>
      <c r="F15" s="154"/>
      <c r="G15" s="154"/>
    </row>
    <row r="16" spans="1:10" ht="15.75" x14ac:dyDescent="0.25">
      <c r="A16" s="154" t="s">
        <v>52</v>
      </c>
      <c r="B16" s="154"/>
      <c r="C16" s="154"/>
      <c r="D16" s="154"/>
      <c r="E16" s="154"/>
      <c r="F16" s="154"/>
      <c r="G16" s="154"/>
    </row>
    <row r="17" spans="1:8" ht="15.75" x14ac:dyDescent="0.25">
      <c r="A17" s="23" t="s">
        <v>67</v>
      </c>
      <c r="B17" s="23"/>
      <c r="C17" s="23"/>
      <c r="D17" s="23"/>
      <c r="E17" s="23"/>
      <c r="F17" s="23"/>
      <c r="G17" s="23"/>
    </row>
    <row r="18" spans="1:8" ht="15.75" x14ac:dyDescent="0.25">
      <c r="A18" s="159" t="s">
        <v>58</v>
      </c>
      <c r="B18" s="159"/>
      <c r="C18" s="159"/>
      <c r="D18" s="25" t="s">
        <v>59</v>
      </c>
      <c r="E18" s="23"/>
      <c r="F18" s="160" t="s">
        <v>76</v>
      </c>
      <c r="G18" s="160"/>
      <c r="H18" s="160"/>
    </row>
    <row r="19" spans="1:8" ht="15.75" x14ac:dyDescent="0.25">
      <c r="A19" s="159" t="s">
        <v>60</v>
      </c>
      <c r="B19" s="159"/>
      <c r="C19" s="159"/>
      <c r="D19" s="25" t="s">
        <v>61</v>
      </c>
      <c r="E19" s="23"/>
      <c r="F19" s="163" t="s">
        <v>69</v>
      </c>
      <c r="G19" s="163"/>
      <c r="H19" s="29">
        <v>30470</v>
      </c>
    </row>
    <row r="20" spans="1:8" ht="15.75" x14ac:dyDescent="0.25">
      <c r="A20" s="26" t="s">
        <v>62</v>
      </c>
      <c r="B20" s="26"/>
      <c r="C20" s="25"/>
      <c r="D20" s="25" t="s">
        <v>63</v>
      </c>
      <c r="E20" s="23"/>
      <c r="F20" s="163" t="s">
        <v>70</v>
      </c>
      <c r="G20" s="163"/>
      <c r="H20" s="29">
        <v>30450</v>
      </c>
    </row>
    <row r="21" spans="1:8" ht="15.75" x14ac:dyDescent="0.25">
      <c r="A21" s="159" t="s">
        <v>65</v>
      </c>
      <c r="B21" s="159"/>
      <c r="C21" s="159"/>
      <c r="D21" s="25" t="s">
        <v>64</v>
      </c>
      <c r="E21" s="23"/>
      <c r="F21" s="163" t="s">
        <v>71</v>
      </c>
      <c r="G21" s="163"/>
      <c r="H21" s="29">
        <v>30450</v>
      </c>
    </row>
    <row r="22" spans="1:8" ht="15.75" x14ac:dyDescent="0.25">
      <c r="A22" s="159" t="s">
        <v>66</v>
      </c>
      <c r="B22" s="159"/>
      <c r="C22" s="159"/>
      <c r="D22" s="8" t="s">
        <v>68</v>
      </c>
      <c r="E22" s="23"/>
      <c r="F22" s="163" t="s">
        <v>72</v>
      </c>
      <c r="G22" s="163"/>
      <c r="H22" s="29">
        <v>30450</v>
      </c>
    </row>
    <row r="23" spans="1:8" ht="15.75" x14ac:dyDescent="0.25">
      <c r="A23" s="27"/>
      <c r="B23" s="27"/>
      <c r="C23" s="27"/>
      <c r="D23" s="28"/>
      <c r="E23" s="23"/>
      <c r="F23" s="163" t="s">
        <v>73</v>
      </c>
      <c r="G23" s="163"/>
      <c r="H23" s="29">
        <v>30450</v>
      </c>
    </row>
    <row r="24" spans="1:8" ht="15.75" x14ac:dyDescent="0.25">
      <c r="A24" s="161"/>
      <c r="B24" s="161"/>
      <c r="C24" s="14"/>
      <c r="F24" s="163" t="s">
        <v>74</v>
      </c>
      <c r="G24" s="163"/>
      <c r="H24" s="29">
        <v>30450</v>
      </c>
    </row>
    <row r="25" spans="1:8" ht="15.75" x14ac:dyDescent="0.25">
      <c r="A25" s="161"/>
      <c r="B25" s="161"/>
      <c r="C25" s="14"/>
      <c r="F25" s="164" t="s">
        <v>75</v>
      </c>
      <c r="G25" s="164"/>
      <c r="H25" s="29">
        <f>SUM(H19:H24)</f>
        <v>182720</v>
      </c>
    </row>
    <row r="26" spans="1:8" x14ac:dyDescent="0.25">
      <c r="A26" s="161"/>
      <c r="B26" s="161"/>
      <c r="C26" s="14"/>
    </row>
    <row r="27" spans="1:8" x14ac:dyDescent="0.25">
      <c r="A27" s="161"/>
      <c r="B27" s="161"/>
      <c r="C27" s="14"/>
    </row>
    <row r="28" spans="1:8" x14ac:dyDescent="0.25">
      <c r="A28" s="161"/>
      <c r="B28" s="161"/>
      <c r="C28" s="14"/>
    </row>
    <row r="29" spans="1:8" x14ac:dyDescent="0.25">
      <c r="A29" s="161"/>
      <c r="B29" s="161"/>
      <c r="C29" s="14"/>
    </row>
    <row r="30" spans="1:8" x14ac:dyDescent="0.25">
      <c r="A30" s="162"/>
      <c r="B30" s="162"/>
      <c r="C30" s="14"/>
    </row>
    <row r="31" spans="1:8" x14ac:dyDescent="0.25">
      <c r="A31" s="14"/>
      <c r="B31" s="14"/>
      <c r="C31" s="14"/>
    </row>
  </sheetData>
  <mergeCells count="29">
    <mergeCell ref="A29:B29"/>
    <mergeCell ref="A30:B30"/>
    <mergeCell ref="F19:G19"/>
    <mergeCell ref="F20:G20"/>
    <mergeCell ref="F21:G21"/>
    <mergeCell ref="F22:G22"/>
    <mergeCell ref="F23:G23"/>
    <mergeCell ref="F24:G24"/>
    <mergeCell ref="F25:G25"/>
    <mergeCell ref="A22:C22"/>
    <mergeCell ref="A24:B24"/>
    <mergeCell ref="A25:B25"/>
    <mergeCell ref="A26:B26"/>
    <mergeCell ref="A27:B27"/>
    <mergeCell ref="A28:B28"/>
    <mergeCell ref="A15:G15"/>
    <mergeCell ref="A16:G16"/>
    <mergeCell ref="A18:C18"/>
    <mergeCell ref="A19:C19"/>
    <mergeCell ref="A21:C21"/>
    <mergeCell ref="F18:H18"/>
    <mergeCell ref="A12:F12"/>
    <mergeCell ref="A14:H14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zoomScaleNormal="100" workbookViewId="0">
      <selection activeCell="E20" sqref="E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2"/>
      <c r="E1" t="s">
        <v>13</v>
      </c>
    </row>
    <row r="2" spans="1:10" x14ac:dyDescent="0.25">
      <c r="A2" s="6" t="s">
        <v>9</v>
      </c>
      <c r="D2" s="2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56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13200</v>
      </c>
      <c r="H9" s="168"/>
    </row>
    <row r="10" spans="1:10" x14ac:dyDescent="0.25">
      <c r="A10" s="141" t="s">
        <v>55</v>
      </c>
      <c r="B10" s="137"/>
      <c r="C10" s="137"/>
      <c r="D10" s="137"/>
      <c r="E10" s="137"/>
      <c r="F10" s="138"/>
      <c r="G10" s="18">
        <f>G8-G9</f>
        <v>96800</v>
      </c>
      <c r="H10" s="169"/>
    </row>
    <row r="11" spans="1:10" x14ac:dyDescent="0.25">
      <c r="A11" s="165" t="s">
        <v>77</v>
      </c>
      <c r="B11" s="166"/>
      <c r="C11" s="166"/>
      <c r="D11" s="166"/>
      <c r="E11" s="166"/>
      <c r="F11" s="167"/>
      <c r="G11" s="8">
        <v>-30470</v>
      </c>
      <c r="H11" s="21"/>
    </row>
    <row r="12" spans="1:10" x14ac:dyDescent="0.25">
      <c r="A12" s="133" t="s">
        <v>12</v>
      </c>
      <c r="B12" s="134"/>
      <c r="C12" s="134"/>
      <c r="D12" s="134"/>
      <c r="E12" s="134"/>
      <c r="F12" s="135"/>
      <c r="G12" s="9">
        <f>-G8*0.05</f>
        <v>-5500</v>
      </c>
      <c r="H12" s="15"/>
    </row>
    <row r="13" spans="1:10" x14ac:dyDescent="0.25">
      <c r="A13" s="140" t="s">
        <v>57</v>
      </c>
      <c r="B13" s="140"/>
      <c r="C13" s="140"/>
      <c r="D13" s="140"/>
      <c r="E13" s="140"/>
      <c r="F13" s="140"/>
      <c r="G13" s="8">
        <f>SUM(G10:G12)</f>
        <v>60830</v>
      </c>
      <c r="H13" s="15"/>
    </row>
    <row r="14" spans="1:10" ht="9" customHeight="1" x14ac:dyDescent="0.25"/>
    <row r="15" spans="1:10" ht="15.75" x14ac:dyDescent="0.25">
      <c r="A15" s="154" t="s">
        <v>42</v>
      </c>
      <c r="B15" s="154"/>
      <c r="C15" s="154"/>
      <c r="D15" s="154"/>
      <c r="E15" s="154"/>
      <c r="F15" s="154"/>
      <c r="G15" s="154"/>
      <c r="H15" s="154"/>
    </row>
    <row r="16" spans="1:10" ht="15.75" x14ac:dyDescent="0.25">
      <c r="A16" s="154" t="s">
        <v>51</v>
      </c>
      <c r="B16" s="154"/>
      <c r="C16" s="154"/>
      <c r="D16" s="154"/>
      <c r="E16" s="154"/>
      <c r="F16" s="154"/>
      <c r="G16" s="154"/>
    </row>
    <row r="17" spans="1:8" ht="15.75" x14ac:dyDescent="0.25">
      <c r="A17" s="154" t="s">
        <v>52</v>
      </c>
      <c r="B17" s="154"/>
      <c r="C17" s="154"/>
      <c r="D17" s="154"/>
      <c r="E17" s="154"/>
      <c r="F17" s="154"/>
      <c r="G17" s="154"/>
    </row>
    <row r="18" spans="1:8" ht="15.75" x14ac:dyDescent="0.25">
      <c r="A18" s="23" t="s">
        <v>67</v>
      </c>
      <c r="B18" s="23"/>
      <c r="C18" s="23"/>
      <c r="D18" s="23"/>
      <c r="E18" s="23"/>
      <c r="F18" s="23"/>
      <c r="G18" s="23"/>
    </row>
    <row r="19" spans="1:8" ht="15.75" x14ac:dyDescent="0.25">
      <c r="A19" s="159" t="s">
        <v>58</v>
      </c>
      <c r="B19" s="159"/>
      <c r="C19" s="159"/>
      <c r="D19" s="25" t="s">
        <v>59</v>
      </c>
      <c r="E19" s="23"/>
      <c r="F19" s="160" t="s">
        <v>76</v>
      </c>
      <c r="G19" s="160"/>
      <c r="H19" s="160"/>
    </row>
    <row r="20" spans="1:8" ht="15.75" x14ac:dyDescent="0.25">
      <c r="A20" s="159" t="s">
        <v>60</v>
      </c>
      <c r="B20" s="159"/>
      <c r="C20" s="159"/>
      <c r="D20" s="25" t="s">
        <v>61</v>
      </c>
      <c r="E20" s="23"/>
      <c r="F20" s="163" t="s">
        <v>69</v>
      </c>
      <c r="G20" s="163"/>
      <c r="H20" s="29">
        <v>30470</v>
      </c>
    </row>
    <row r="21" spans="1:8" ht="15.75" x14ac:dyDescent="0.25">
      <c r="A21" s="26" t="s">
        <v>62</v>
      </c>
      <c r="B21" s="26"/>
      <c r="C21" s="25"/>
      <c r="D21" s="25" t="s">
        <v>63</v>
      </c>
      <c r="E21" s="23"/>
      <c r="F21" s="163" t="s">
        <v>70</v>
      </c>
      <c r="G21" s="163"/>
      <c r="H21" s="29">
        <v>30450</v>
      </c>
    </row>
    <row r="22" spans="1:8" ht="15.75" x14ac:dyDescent="0.25">
      <c r="A22" s="159" t="s">
        <v>65</v>
      </c>
      <c r="B22" s="159"/>
      <c r="C22" s="159"/>
      <c r="D22" s="25" t="s">
        <v>64</v>
      </c>
      <c r="E22" s="23"/>
      <c r="F22" s="163" t="s">
        <v>71</v>
      </c>
      <c r="G22" s="163"/>
      <c r="H22" s="29">
        <v>30450</v>
      </c>
    </row>
    <row r="23" spans="1:8" ht="15.75" x14ac:dyDescent="0.25">
      <c r="A23" s="159" t="s">
        <v>66</v>
      </c>
      <c r="B23" s="159"/>
      <c r="C23" s="159"/>
      <c r="D23" s="8" t="s">
        <v>68</v>
      </c>
      <c r="E23" s="23"/>
      <c r="F23" s="163" t="s">
        <v>72</v>
      </c>
      <c r="G23" s="163"/>
      <c r="H23" s="29">
        <v>30450</v>
      </c>
    </row>
    <row r="24" spans="1:8" ht="15.75" x14ac:dyDescent="0.25">
      <c r="A24" s="27"/>
      <c r="B24" s="27"/>
      <c r="C24" s="27"/>
      <c r="D24" s="28"/>
      <c r="E24" s="23"/>
      <c r="F24" s="163" t="s">
        <v>73</v>
      </c>
      <c r="G24" s="163"/>
      <c r="H24" s="29">
        <v>30450</v>
      </c>
    </row>
    <row r="25" spans="1:8" ht="15.75" x14ac:dyDescent="0.25">
      <c r="A25" s="161"/>
      <c r="B25" s="161"/>
      <c r="C25" s="14"/>
      <c r="F25" s="163" t="s">
        <v>74</v>
      </c>
      <c r="G25" s="163"/>
      <c r="H25" s="29">
        <v>30450</v>
      </c>
    </row>
    <row r="26" spans="1:8" ht="15.75" x14ac:dyDescent="0.25">
      <c r="A26" s="161"/>
      <c r="B26" s="161"/>
      <c r="C26" s="14"/>
      <c r="F26" s="164" t="s">
        <v>75</v>
      </c>
      <c r="G26" s="164"/>
      <c r="H26" s="29">
        <f>SUM(H20:H25)</f>
        <v>182720</v>
      </c>
    </row>
  </sheetData>
  <mergeCells count="25">
    <mergeCell ref="A19:C19"/>
    <mergeCell ref="F19:H19"/>
    <mergeCell ref="A20:C20"/>
    <mergeCell ref="F20:G20"/>
    <mergeCell ref="A5:H5"/>
    <mergeCell ref="A8:F8"/>
    <mergeCell ref="A9:F9"/>
    <mergeCell ref="H9:H10"/>
    <mergeCell ref="A10:F10"/>
    <mergeCell ref="A25:B25"/>
    <mergeCell ref="F25:G25"/>
    <mergeCell ref="A26:B26"/>
    <mergeCell ref="F26:G26"/>
    <mergeCell ref="A11:F11"/>
    <mergeCell ref="A12:F12"/>
    <mergeCell ref="A13:F13"/>
    <mergeCell ref="A15:H15"/>
    <mergeCell ref="F24:G24"/>
    <mergeCell ref="F21:G21"/>
    <mergeCell ref="A22:C22"/>
    <mergeCell ref="F22:G22"/>
    <mergeCell ref="A23:C23"/>
    <mergeCell ref="F23:G23"/>
    <mergeCell ref="A16:G16"/>
    <mergeCell ref="A17:G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zoomScaleNormal="100" workbookViewId="0">
      <selection activeCell="I26" sqref="I26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4"/>
      <c r="E1" t="s">
        <v>13</v>
      </c>
    </row>
    <row r="2" spans="1:10" x14ac:dyDescent="0.25">
      <c r="A2" s="6" t="s">
        <v>9</v>
      </c>
      <c r="D2" s="2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81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13200</v>
      </c>
      <c r="H9" s="143"/>
    </row>
    <row r="10" spans="1:10" x14ac:dyDescent="0.25">
      <c r="A10" s="141" t="s">
        <v>80</v>
      </c>
      <c r="B10" s="137"/>
      <c r="C10" s="137"/>
      <c r="D10" s="137"/>
      <c r="E10" s="137"/>
      <c r="F10" s="138"/>
      <c r="G10" s="18">
        <f>G8-G9</f>
        <v>96800</v>
      </c>
      <c r="H10" s="139"/>
    </row>
    <row r="11" spans="1:10" x14ac:dyDescent="0.25">
      <c r="A11" s="165" t="s">
        <v>77</v>
      </c>
      <c r="B11" s="166"/>
      <c r="C11" s="166"/>
      <c r="D11" s="166"/>
      <c r="E11" s="166"/>
      <c r="F11" s="167"/>
      <c r="G11" s="8">
        <v>-30450</v>
      </c>
      <c r="H11" s="21"/>
    </row>
    <row r="12" spans="1:10" x14ac:dyDescent="0.25">
      <c r="A12" s="133" t="s">
        <v>12</v>
      </c>
      <c r="B12" s="134"/>
      <c r="C12" s="134"/>
      <c r="D12" s="134"/>
      <c r="E12" s="134"/>
      <c r="F12" s="135"/>
      <c r="G12" s="9">
        <f>-G8*0.05</f>
        <v>-5500</v>
      </c>
      <c r="H12" s="15"/>
    </row>
    <row r="13" spans="1:10" x14ac:dyDescent="0.25">
      <c r="A13" s="140" t="s">
        <v>79</v>
      </c>
      <c r="B13" s="140"/>
      <c r="C13" s="140"/>
      <c r="D13" s="140"/>
      <c r="E13" s="140"/>
      <c r="F13" s="140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154" t="s">
        <v>42</v>
      </c>
      <c r="B15" s="154"/>
      <c r="C15" s="154"/>
      <c r="D15" s="154"/>
      <c r="E15" s="154"/>
      <c r="F15" s="154"/>
      <c r="G15" s="154"/>
      <c r="H15" s="154"/>
    </row>
    <row r="17" spans="1:8" ht="15.75" x14ac:dyDescent="0.25">
      <c r="A17" s="154" t="s">
        <v>51</v>
      </c>
      <c r="B17" s="154"/>
      <c r="C17" s="154"/>
      <c r="D17" s="154"/>
      <c r="E17" s="154"/>
      <c r="F17" s="154"/>
      <c r="G17" s="154"/>
    </row>
    <row r="18" spans="1:8" ht="15.75" x14ac:dyDescent="0.25">
      <c r="A18" s="154" t="s">
        <v>52</v>
      </c>
      <c r="B18" s="154"/>
      <c r="C18" s="154"/>
      <c r="D18" s="154"/>
      <c r="E18" s="154"/>
      <c r="F18" s="154"/>
      <c r="G18" s="154"/>
    </row>
    <row r="19" spans="1:8" ht="15.75" x14ac:dyDescent="0.25">
      <c r="A19" s="23" t="s">
        <v>67</v>
      </c>
      <c r="B19" s="23"/>
      <c r="C19" s="23"/>
      <c r="D19" s="23"/>
      <c r="E19" s="23"/>
      <c r="F19" s="23"/>
      <c r="G19" s="23"/>
    </row>
    <row r="20" spans="1:8" ht="15.75" x14ac:dyDescent="0.25">
      <c r="A20" s="159" t="s">
        <v>58</v>
      </c>
      <c r="B20" s="159"/>
      <c r="C20" s="159"/>
      <c r="D20" s="25" t="s">
        <v>59</v>
      </c>
      <c r="E20" s="23"/>
      <c r="F20" s="160" t="s">
        <v>76</v>
      </c>
      <c r="G20" s="160"/>
      <c r="H20" s="160"/>
    </row>
    <row r="21" spans="1:8" ht="15.75" x14ac:dyDescent="0.25">
      <c r="A21" s="159" t="s">
        <v>60</v>
      </c>
      <c r="B21" s="159"/>
      <c r="C21" s="159"/>
      <c r="D21" s="25" t="s">
        <v>61</v>
      </c>
      <c r="E21" s="23"/>
      <c r="F21" s="163" t="s">
        <v>69</v>
      </c>
      <c r="G21" s="163"/>
      <c r="H21" s="29">
        <v>30470</v>
      </c>
    </row>
    <row r="22" spans="1:8" ht="15.75" x14ac:dyDescent="0.25">
      <c r="A22" s="26" t="s">
        <v>62</v>
      </c>
      <c r="B22" s="26"/>
      <c r="C22" s="25"/>
      <c r="D22" s="25" t="s">
        <v>63</v>
      </c>
      <c r="E22" s="23"/>
      <c r="F22" s="163" t="s">
        <v>70</v>
      </c>
      <c r="G22" s="163"/>
      <c r="H22" s="29">
        <v>30450</v>
      </c>
    </row>
    <row r="23" spans="1:8" ht="15.75" x14ac:dyDescent="0.25">
      <c r="A23" s="159" t="s">
        <v>65</v>
      </c>
      <c r="B23" s="159"/>
      <c r="C23" s="159"/>
      <c r="D23" s="25" t="s">
        <v>64</v>
      </c>
      <c r="E23" s="23"/>
      <c r="F23" s="163" t="s">
        <v>71</v>
      </c>
      <c r="G23" s="163"/>
      <c r="H23" s="29">
        <v>30450</v>
      </c>
    </row>
    <row r="24" spans="1:8" ht="15.75" x14ac:dyDescent="0.25">
      <c r="A24" s="159" t="s">
        <v>66</v>
      </c>
      <c r="B24" s="159"/>
      <c r="C24" s="159"/>
      <c r="D24" s="8" t="s">
        <v>68</v>
      </c>
      <c r="E24" s="23"/>
      <c r="F24" s="163" t="s">
        <v>72</v>
      </c>
      <c r="G24" s="163"/>
      <c r="H24" s="29">
        <v>30450</v>
      </c>
    </row>
    <row r="25" spans="1:8" ht="15.75" x14ac:dyDescent="0.25">
      <c r="A25" s="27"/>
      <c r="B25" s="27"/>
      <c r="C25" s="27"/>
      <c r="D25" s="28"/>
      <c r="E25" s="23"/>
      <c r="F25" s="163" t="s">
        <v>73</v>
      </c>
      <c r="G25" s="163"/>
      <c r="H25" s="29">
        <v>30450</v>
      </c>
    </row>
    <row r="26" spans="1:8" ht="15.75" x14ac:dyDescent="0.25">
      <c r="A26" s="161"/>
      <c r="B26" s="161"/>
      <c r="C26" s="14"/>
      <c r="F26" s="163" t="s">
        <v>74</v>
      </c>
      <c r="G26" s="163"/>
      <c r="H26" s="29">
        <v>30450</v>
      </c>
    </row>
    <row r="27" spans="1:8" ht="15.75" x14ac:dyDescent="0.25">
      <c r="A27" s="161"/>
      <c r="B27" s="161"/>
      <c r="C27" s="14"/>
      <c r="F27" s="164" t="s">
        <v>75</v>
      </c>
      <c r="G27" s="164"/>
      <c r="H27" s="29">
        <f>SUM(H21:H26)</f>
        <v>182720</v>
      </c>
    </row>
  </sheetData>
  <mergeCells count="25">
    <mergeCell ref="A27:B27"/>
    <mergeCell ref="F27:G27"/>
    <mergeCell ref="F23:G23"/>
    <mergeCell ref="A24:C24"/>
    <mergeCell ref="F24:G24"/>
    <mergeCell ref="F25:G25"/>
    <mergeCell ref="A26:B26"/>
    <mergeCell ref="F26:G26"/>
    <mergeCell ref="F22:G22"/>
    <mergeCell ref="A23:C23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E25" sqref="E25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31"/>
      <c r="E1" t="s">
        <v>13</v>
      </c>
    </row>
    <row r="2" spans="1:10" x14ac:dyDescent="0.25">
      <c r="A2" s="6" t="s">
        <v>9</v>
      </c>
      <c r="D2" s="31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82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13200</v>
      </c>
      <c r="H9" s="143"/>
    </row>
    <row r="10" spans="1:10" x14ac:dyDescent="0.25">
      <c r="A10" s="141" t="s">
        <v>83</v>
      </c>
      <c r="B10" s="137"/>
      <c r="C10" s="137"/>
      <c r="D10" s="137"/>
      <c r="E10" s="137"/>
      <c r="F10" s="138"/>
      <c r="G10" s="18">
        <f>G8-G9</f>
        <v>96800</v>
      </c>
      <c r="H10" s="139"/>
    </row>
    <row r="11" spans="1:10" x14ac:dyDescent="0.25">
      <c r="A11" s="165" t="s">
        <v>77</v>
      </c>
      <c r="B11" s="166"/>
      <c r="C11" s="166"/>
      <c r="D11" s="166"/>
      <c r="E11" s="166"/>
      <c r="F11" s="167"/>
      <c r="G11" s="8">
        <v>-30450</v>
      </c>
      <c r="H11" s="33"/>
    </row>
    <row r="12" spans="1:10" x14ac:dyDescent="0.25">
      <c r="A12" s="133" t="s">
        <v>12</v>
      </c>
      <c r="B12" s="134"/>
      <c r="C12" s="134"/>
      <c r="D12" s="134"/>
      <c r="E12" s="134"/>
      <c r="F12" s="135"/>
      <c r="G12" s="9">
        <f>-G8*0.05</f>
        <v>-5500</v>
      </c>
      <c r="H12" s="15"/>
    </row>
    <row r="13" spans="1:10" x14ac:dyDescent="0.25">
      <c r="A13" s="140" t="s">
        <v>84</v>
      </c>
      <c r="B13" s="140"/>
      <c r="C13" s="140"/>
      <c r="D13" s="140"/>
      <c r="E13" s="140"/>
      <c r="F13" s="140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154" t="s">
        <v>42</v>
      </c>
      <c r="B15" s="154"/>
      <c r="C15" s="154"/>
      <c r="D15" s="154"/>
      <c r="E15" s="154"/>
      <c r="F15" s="154"/>
      <c r="G15" s="154"/>
      <c r="H15" s="154"/>
    </row>
    <row r="17" spans="1:8" ht="15.75" x14ac:dyDescent="0.25">
      <c r="A17" s="154" t="s">
        <v>51</v>
      </c>
      <c r="B17" s="154"/>
      <c r="C17" s="154"/>
      <c r="D17" s="154"/>
      <c r="E17" s="154"/>
      <c r="F17" s="154"/>
      <c r="G17" s="154"/>
    </row>
    <row r="18" spans="1:8" ht="15.75" x14ac:dyDescent="0.25">
      <c r="A18" s="154" t="s">
        <v>52</v>
      </c>
      <c r="B18" s="154"/>
      <c r="C18" s="154"/>
      <c r="D18" s="154"/>
      <c r="E18" s="154"/>
      <c r="F18" s="154"/>
      <c r="G18" s="154"/>
    </row>
    <row r="19" spans="1:8" ht="15.75" x14ac:dyDescent="0.25">
      <c r="A19" s="30" t="s">
        <v>67</v>
      </c>
      <c r="B19" s="30"/>
      <c r="C19" s="30"/>
      <c r="D19" s="30"/>
      <c r="E19" s="30"/>
      <c r="F19" s="30"/>
      <c r="G19" s="30"/>
    </row>
    <row r="20" spans="1:8" ht="15.75" x14ac:dyDescent="0.25">
      <c r="A20" s="159" t="s">
        <v>58</v>
      </c>
      <c r="B20" s="159"/>
      <c r="C20" s="159"/>
      <c r="D20" s="32" t="s">
        <v>59</v>
      </c>
      <c r="E20" s="30"/>
      <c r="F20" s="160" t="s">
        <v>76</v>
      </c>
      <c r="G20" s="160"/>
      <c r="H20" s="160"/>
    </row>
    <row r="21" spans="1:8" ht="15.75" x14ac:dyDescent="0.25">
      <c r="A21" s="159" t="s">
        <v>60</v>
      </c>
      <c r="B21" s="159"/>
      <c r="C21" s="159"/>
      <c r="D21" s="32" t="s">
        <v>61</v>
      </c>
      <c r="E21" s="30"/>
      <c r="F21" s="170" t="s">
        <v>69</v>
      </c>
      <c r="G21" s="170"/>
      <c r="H21" s="38">
        <v>30470</v>
      </c>
    </row>
    <row r="22" spans="1:8" ht="15.75" x14ac:dyDescent="0.25">
      <c r="A22" s="26" t="s">
        <v>62</v>
      </c>
      <c r="B22" s="26"/>
      <c r="C22" s="32"/>
      <c r="D22" s="32" t="s">
        <v>63</v>
      </c>
      <c r="E22" s="30"/>
      <c r="F22" s="170" t="s">
        <v>70</v>
      </c>
      <c r="G22" s="170"/>
      <c r="H22" s="38">
        <v>30450</v>
      </c>
    </row>
    <row r="23" spans="1:8" ht="15.75" x14ac:dyDescent="0.25">
      <c r="A23" s="159" t="s">
        <v>65</v>
      </c>
      <c r="B23" s="159"/>
      <c r="C23" s="159"/>
      <c r="D23" s="32" t="s">
        <v>64</v>
      </c>
      <c r="E23" s="30"/>
      <c r="F23" s="163" t="s">
        <v>71</v>
      </c>
      <c r="G23" s="163"/>
      <c r="H23" s="29">
        <v>30450</v>
      </c>
    </row>
    <row r="24" spans="1:8" ht="15.75" x14ac:dyDescent="0.25">
      <c r="A24" s="159" t="s">
        <v>66</v>
      </c>
      <c r="B24" s="159"/>
      <c r="C24" s="159"/>
      <c r="D24" s="8" t="s">
        <v>68</v>
      </c>
      <c r="E24" s="30"/>
      <c r="F24" s="163" t="s">
        <v>72</v>
      </c>
      <c r="G24" s="163"/>
      <c r="H24" s="29">
        <v>30450</v>
      </c>
    </row>
    <row r="25" spans="1:8" ht="15.75" x14ac:dyDescent="0.25">
      <c r="A25" s="27"/>
      <c r="B25" s="27"/>
      <c r="C25" s="27"/>
      <c r="D25" s="28"/>
      <c r="E25" s="30"/>
      <c r="F25" s="163" t="s">
        <v>73</v>
      </c>
      <c r="G25" s="163"/>
      <c r="H25" s="29">
        <v>30450</v>
      </c>
    </row>
    <row r="26" spans="1:8" ht="15.75" x14ac:dyDescent="0.25">
      <c r="A26" s="161"/>
      <c r="B26" s="161"/>
      <c r="C26" s="14"/>
      <c r="F26" s="163" t="s">
        <v>74</v>
      </c>
      <c r="G26" s="163"/>
      <c r="H26" s="29">
        <v>30450</v>
      </c>
    </row>
    <row r="27" spans="1:8" ht="15.75" x14ac:dyDescent="0.25">
      <c r="A27" s="161"/>
      <c r="B27" s="161"/>
      <c r="C27" s="14"/>
      <c r="F27" s="164" t="s">
        <v>75</v>
      </c>
      <c r="G27" s="164"/>
      <c r="H27" s="29">
        <f>SUM(H21:H26)</f>
        <v>182720</v>
      </c>
    </row>
  </sheetData>
  <mergeCells count="25">
    <mergeCell ref="A11:F11"/>
    <mergeCell ref="A5:H5"/>
    <mergeCell ref="A8:F8"/>
    <mergeCell ref="A9:F9"/>
    <mergeCell ref="H9:H10"/>
    <mergeCell ref="A10:F10"/>
    <mergeCell ref="A24:C24"/>
    <mergeCell ref="F24:G24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F22:G22"/>
    <mergeCell ref="A23:C23"/>
    <mergeCell ref="F23:G23"/>
    <mergeCell ref="F25:G25"/>
    <mergeCell ref="A26:B26"/>
    <mergeCell ref="F26:G26"/>
    <mergeCell ref="A27:B27"/>
    <mergeCell ref="F27:G2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zoomScaleNormal="100" workbookViewId="0">
      <selection activeCell="F23" sqref="F23:G23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35"/>
      <c r="E1" t="s">
        <v>13</v>
      </c>
    </row>
    <row r="2" spans="1:10" x14ac:dyDescent="0.25">
      <c r="A2" s="6" t="s">
        <v>9</v>
      </c>
      <c r="D2" s="35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132" t="s">
        <v>85</v>
      </c>
      <c r="B5" s="132"/>
      <c r="C5" s="132"/>
      <c r="D5" s="132"/>
      <c r="E5" s="132"/>
      <c r="F5" s="132"/>
      <c r="G5" s="132"/>
      <c r="H5" s="132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133" t="s">
        <v>11</v>
      </c>
      <c r="B8" s="134"/>
      <c r="C8" s="134"/>
      <c r="D8" s="134"/>
      <c r="E8" s="134"/>
      <c r="F8" s="135"/>
      <c r="G8" s="8">
        <f>SUM(G7:G7)</f>
        <v>110000</v>
      </c>
      <c r="H8" s="13"/>
    </row>
    <row r="9" spans="1:10" x14ac:dyDescent="0.25">
      <c r="A9" s="141" t="s">
        <v>39</v>
      </c>
      <c r="B9" s="137"/>
      <c r="C9" s="137"/>
      <c r="D9" s="137"/>
      <c r="E9" s="137"/>
      <c r="F9" s="138"/>
      <c r="G9" s="17">
        <f>G7*0.12</f>
        <v>13200</v>
      </c>
      <c r="H9" s="143"/>
    </row>
    <row r="10" spans="1:10" x14ac:dyDescent="0.25">
      <c r="A10" s="141" t="s">
        <v>86</v>
      </c>
      <c r="B10" s="137"/>
      <c r="C10" s="137"/>
      <c r="D10" s="137"/>
      <c r="E10" s="137"/>
      <c r="F10" s="138"/>
      <c r="G10" s="18">
        <f>G8-G9</f>
        <v>96800</v>
      </c>
      <c r="H10" s="139"/>
    </row>
    <row r="11" spans="1:10" x14ac:dyDescent="0.25">
      <c r="A11" s="165" t="s">
        <v>77</v>
      </c>
      <c r="B11" s="166"/>
      <c r="C11" s="166"/>
      <c r="D11" s="166"/>
      <c r="E11" s="166"/>
      <c r="F11" s="167"/>
      <c r="G11" s="8">
        <v>-30450</v>
      </c>
      <c r="H11" s="37"/>
    </row>
    <row r="12" spans="1:10" x14ac:dyDescent="0.25">
      <c r="A12" s="133" t="s">
        <v>12</v>
      </c>
      <c r="B12" s="134"/>
      <c r="C12" s="134"/>
      <c r="D12" s="134"/>
      <c r="E12" s="134"/>
      <c r="F12" s="135"/>
      <c r="G12" s="9">
        <f>-G8*0.05</f>
        <v>-5500</v>
      </c>
      <c r="H12" s="15"/>
    </row>
    <row r="13" spans="1:10" x14ac:dyDescent="0.25">
      <c r="A13" s="140" t="s">
        <v>87</v>
      </c>
      <c r="B13" s="140"/>
      <c r="C13" s="140"/>
      <c r="D13" s="140"/>
      <c r="E13" s="140"/>
      <c r="F13" s="140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154" t="s">
        <v>42</v>
      </c>
      <c r="B15" s="154"/>
      <c r="C15" s="154"/>
      <c r="D15" s="154"/>
      <c r="E15" s="154"/>
      <c r="F15" s="154"/>
      <c r="G15" s="154"/>
      <c r="H15" s="154"/>
    </row>
    <row r="17" spans="1:8" ht="15.75" x14ac:dyDescent="0.25">
      <c r="A17" s="154" t="s">
        <v>51</v>
      </c>
      <c r="B17" s="154"/>
      <c r="C17" s="154"/>
      <c r="D17" s="154"/>
      <c r="E17" s="154"/>
      <c r="F17" s="154"/>
      <c r="G17" s="154"/>
    </row>
    <row r="18" spans="1:8" ht="15.75" x14ac:dyDescent="0.25">
      <c r="A18" s="154" t="s">
        <v>52</v>
      </c>
      <c r="B18" s="154"/>
      <c r="C18" s="154"/>
      <c r="D18" s="154"/>
      <c r="E18" s="154"/>
      <c r="F18" s="154"/>
      <c r="G18" s="154"/>
    </row>
    <row r="19" spans="1:8" ht="15.75" x14ac:dyDescent="0.25">
      <c r="A19" s="34" t="s">
        <v>67</v>
      </c>
      <c r="B19" s="34"/>
      <c r="C19" s="34"/>
      <c r="D19" s="34"/>
      <c r="E19" s="34"/>
      <c r="F19" s="34"/>
      <c r="G19" s="34"/>
    </row>
    <row r="20" spans="1:8" ht="15.75" x14ac:dyDescent="0.25">
      <c r="A20" s="159" t="s">
        <v>58</v>
      </c>
      <c r="B20" s="159"/>
      <c r="C20" s="159"/>
      <c r="D20" s="36" t="s">
        <v>59</v>
      </c>
      <c r="E20" s="34"/>
      <c r="F20" s="160" t="s">
        <v>76</v>
      </c>
      <c r="G20" s="160"/>
      <c r="H20" s="160"/>
    </row>
    <row r="21" spans="1:8" ht="15.75" x14ac:dyDescent="0.25">
      <c r="A21" s="159" t="s">
        <v>60</v>
      </c>
      <c r="B21" s="159"/>
      <c r="C21" s="159"/>
      <c r="D21" s="36" t="s">
        <v>61</v>
      </c>
      <c r="E21" s="34"/>
      <c r="F21" s="170" t="s">
        <v>69</v>
      </c>
      <c r="G21" s="170"/>
      <c r="H21" s="38">
        <v>30470</v>
      </c>
    </row>
    <row r="22" spans="1:8" ht="15.75" x14ac:dyDescent="0.25">
      <c r="A22" s="26" t="s">
        <v>62</v>
      </c>
      <c r="B22" s="26"/>
      <c r="C22" s="36"/>
      <c r="D22" s="36" t="s">
        <v>63</v>
      </c>
      <c r="E22" s="34"/>
      <c r="F22" s="170" t="s">
        <v>70</v>
      </c>
      <c r="G22" s="170"/>
      <c r="H22" s="38">
        <v>30450</v>
      </c>
    </row>
    <row r="23" spans="1:8" ht="15.75" x14ac:dyDescent="0.25">
      <c r="A23" s="159" t="s">
        <v>65</v>
      </c>
      <c r="B23" s="159"/>
      <c r="C23" s="159"/>
      <c r="D23" s="36" t="s">
        <v>64</v>
      </c>
      <c r="E23" s="34"/>
      <c r="F23" s="171" t="s">
        <v>71</v>
      </c>
      <c r="G23" s="172"/>
      <c r="H23" s="38">
        <v>30450</v>
      </c>
    </row>
    <row r="24" spans="1:8" ht="15.75" x14ac:dyDescent="0.25">
      <c r="A24" s="159" t="s">
        <v>66</v>
      </c>
      <c r="B24" s="159"/>
      <c r="C24" s="159"/>
      <c r="D24" s="8" t="s">
        <v>68</v>
      </c>
      <c r="E24" s="34"/>
      <c r="F24" s="163" t="s">
        <v>72</v>
      </c>
      <c r="G24" s="163"/>
      <c r="H24" s="29">
        <v>30450</v>
      </c>
    </row>
    <row r="25" spans="1:8" ht="15.75" x14ac:dyDescent="0.25">
      <c r="A25" s="27"/>
      <c r="B25" s="27"/>
      <c r="C25" s="27"/>
      <c r="D25" s="28"/>
      <c r="E25" s="34"/>
      <c r="F25" s="163" t="s">
        <v>73</v>
      </c>
      <c r="G25" s="163"/>
      <c r="H25" s="29">
        <v>30450</v>
      </c>
    </row>
    <row r="26" spans="1:8" ht="15.75" x14ac:dyDescent="0.25">
      <c r="A26" s="161"/>
      <c r="B26" s="161"/>
      <c r="C26" s="14"/>
      <c r="F26" s="163" t="s">
        <v>74</v>
      </c>
      <c r="G26" s="163"/>
      <c r="H26" s="29">
        <v>30450</v>
      </c>
    </row>
    <row r="27" spans="1:8" ht="15.75" x14ac:dyDescent="0.25">
      <c r="A27" s="161"/>
      <c r="B27" s="161"/>
      <c r="C27" s="14"/>
      <c r="F27" s="164" t="s">
        <v>75</v>
      </c>
      <c r="G27" s="164"/>
      <c r="H27" s="29">
        <f>SUM(H21:H26)</f>
        <v>182720</v>
      </c>
    </row>
  </sheetData>
  <mergeCells count="25">
    <mergeCell ref="F25:G25"/>
    <mergeCell ref="A26:B26"/>
    <mergeCell ref="F26:G26"/>
    <mergeCell ref="A27:B27"/>
    <mergeCell ref="F27:G27"/>
    <mergeCell ref="A24:C24"/>
    <mergeCell ref="F24:G24"/>
    <mergeCell ref="A12:F12"/>
    <mergeCell ref="A13:F13"/>
    <mergeCell ref="A15:H15"/>
    <mergeCell ref="A17:G17"/>
    <mergeCell ref="A18:G18"/>
    <mergeCell ref="A20:C20"/>
    <mergeCell ref="F20:H20"/>
    <mergeCell ref="A21:C21"/>
    <mergeCell ref="F21:G21"/>
    <mergeCell ref="F22:G22"/>
    <mergeCell ref="A23:C23"/>
    <mergeCell ref="F23:G23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JANVIER 16</vt:lpstr>
      <vt:lpstr>FEVRIER 16</vt:lpstr>
      <vt:lpstr>MARS 16</vt:lpstr>
      <vt:lpstr>AVRIL 16</vt:lpstr>
      <vt:lpstr>MAI 16</vt:lpstr>
      <vt:lpstr>JUIN 16</vt:lpstr>
      <vt:lpstr>JUILLET 16</vt:lpstr>
      <vt:lpstr>AOUT 16</vt:lpstr>
      <vt:lpstr>SEPT 16</vt:lpstr>
      <vt:lpstr>OCT 16</vt:lpstr>
      <vt:lpstr>NOV 16 </vt:lpstr>
      <vt:lpstr>DEC 16</vt:lpstr>
      <vt:lpstr>MARS 18</vt:lpstr>
      <vt:lpstr>AVRIL 18</vt:lpstr>
      <vt:lpstr>MAI 18</vt:lpstr>
      <vt:lpstr>JUIN 18</vt:lpstr>
      <vt:lpstr>JUILLET 18 </vt:lpstr>
      <vt:lpstr>AOUT 18</vt:lpstr>
      <vt:lpstr>SEPTEMBRE 18</vt:lpstr>
      <vt:lpstr>OCTOBRE 18</vt:lpstr>
      <vt:lpstr>NOVEMBRE 18</vt:lpstr>
      <vt:lpstr>DECEMBRE 18</vt:lpstr>
      <vt:lpstr>JANVIER 2019</vt:lpstr>
      <vt:lpstr>MARS 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2020-10-25T10:19:50Z</cp:lastPrinted>
  <dcterms:created xsi:type="dcterms:W3CDTF">2012-09-03T14:35:08Z</dcterms:created>
  <dcterms:modified xsi:type="dcterms:W3CDTF">2020-10-25T10:57:21Z</dcterms:modified>
</cp:coreProperties>
</file>