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CGIM\CCGIM 2021\PROPRIETAIRES\COULIBALY ADAMA\"/>
    </mc:Choice>
  </mc:AlternateContent>
  <bookViews>
    <workbookView xWindow="0" yWindow="0" windowWidth="19200" windowHeight="11595" firstSheet="9" activeTab="13"/>
  </bookViews>
  <sheets>
    <sheet name="ETAT DES CAUTIONS" sheetId="23" r:id="rId1"/>
    <sheet name="IMPOT 2020" sheetId="66" r:id="rId2"/>
    <sheet name="DECEMBRE 2020" sheetId="79" r:id="rId3"/>
    <sheet name="JANVIER 2021" sheetId="80" r:id="rId4"/>
    <sheet name="FEVRIER 2021" sheetId="81" r:id="rId5"/>
    <sheet name="MARS 2021 " sheetId="83" r:id="rId6"/>
    <sheet name="AVRIL 2021" sheetId="84" r:id="rId7"/>
    <sheet name="MAI 2021" sheetId="85" r:id="rId8"/>
    <sheet name="JUIN 2021" sheetId="86" r:id="rId9"/>
    <sheet name="JUILLET 2021" sheetId="87" r:id="rId10"/>
    <sheet name="AOUT 2021" sheetId="88" r:id="rId11"/>
    <sheet name="SEPTEMBRE 2021" sheetId="89" r:id="rId12"/>
    <sheet name="OCTOBRE 2021" sheetId="90" r:id="rId13"/>
    <sheet name="NOVEMBRE 2021" sheetId="91" r:id="rId14"/>
    <sheet name="DECEMBRE 2021" sheetId="92" r:id="rId15"/>
  </sheets>
  <calcPr calcId="162913" iterateDelta="1E-4"/>
</workbook>
</file>

<file path=xl/calcChain.xml><?xml version="1.0" encoding="utf-8"?>
<calcChain xmlns="http://schemas.openxmlformats.org/spreadsheetml/2006/main">
  <c r="I21" i="92" l="1"/>
  <c r="H21" i="92"/>
  <c r="G21" i="92"/>
  <c r="F21" i="92"/>
  <c r="E21" i="92"/>
  <c r="J20" i="92"/>
  <c r="J19" i="92"/>
  <c r="J18" i="92"/>
  <c r="J17" i="92"/>
  <c r="J16" i="92"/>
  <c r="J15" i="92"/>
  <c r="J14" i="92"/>
  <c r="I21" i="91"/>
  <c r="H21" i="91"/>
  <c r="J15" i="91"/>
  <c r="J16" i="91"/>
  <c r="J17" i="91"/>
  <c r="J18" i="91"/>
  <c r="J19" i="91"/>
  <c r="J20" i="91"/>
  <c r="J14" i="91"/>
  <c r="J21" i="91" s="1"/>
  <c r="J22" i="91" l="1"/>
  <c r="J24" i="91" s="1"/>
  <c r="J21" i="92"/>
  <c r="J22" i="92" s="1"/>
  <c r="J24" i="92" s="1"/>
  <c r="G21" i="91"/>
  <c r="F21" i="91"/>
  <c r="E21" i="91"/>
  <c r="J14" i="90" l="1"/>
  <c r="J15" i="90"/>
  <c r="J16" i="90"/>
  <c r="J17" i="90"/>
  <c r="J18" i="90"/>
  <c r="J20" i="90"/>
  <c r="I21" i="90" l="1"/>
  <c r="H21" i="90"/>
  <c r="J19" i="90" l="1"/>
  <c r="J21" i="90" s="1"/>
  <c r="J22" i="90" s="1"/>
  <c r="J24" i="90" l="1"/>
  <c r="G21" i="90"/>
  <c r="F21" i="90"/>
  <c r="E21" i="90"/>
  <c r="J18" i="89" l="1"/>
  <c r="J19" i="89"/>
  <c r="J20" i="89"/>
  <c r="J14" i="89"/>
  <c r="J15" i="89"/>
  <c r="J16" i="89"/>
  <c r="I21" i="89"/>
  <c r="H21" i="89"/>
  <c r="J17" i="89" l="1"/>
  <c r="J21" i="89" s="1"/>
  <c r="J22" i="89" l="1"/>
  <c r="J24" i="89" s="1"/>
  <c r="G21" i="89"/>
  <c r="F21" i="89"/>
  <c r="E21" i="89"/>
  <c r="I21" i="88" l="1"/>
  <c r="H21" i="88"/>
  <c r="J16" i="88"/>
  <c r="J17" i="88"/>
  <c r="J18" i="88"/>
  <c r="J19" i="88"/>
  <c r="J20" i="88"/>
  <c r="J14" i="88"/>
  <c r="J21" i="88" s="1"/>
  <c r="J15" i="88"/>
  <c r="J22" i="88" l="1"/>
  <c r="J23" i="88" s="1"/>
  <c r="G21" i="88"/>
  <c r="F21" i="88"/>
  <c r="E21" i="88"/>
  <c r="I21" i="87"/>
  <c r="H21" i="87"/>
  <c r="G21" i="87"/>
  <c r="F21" i="87"/>
  <c r="E21" i="87"/>
  <c r="J20" i="87"/>
  <c r="J19" i="87"/>
  <c r="J18" i="87"/>
  <c r="J17" i="87"/>
  <c r="J16" i="87"/>
  <c r="J15" i="87"/>
  <c r="J14" i="87"/>
  <c r="J21" i="87" s="1"/>
  <c r="J22" i="87" l="1"/>
  <c r="J24" i="87" s="1"/>
  <c r="I21" i="86" l="1"/>
  <c r="J18" i="86"/>
  <c r="J19" i="86"/>
  <c r="J20" i="86"/>
  <c r="J14" i="86"/>
  <c r="J15" i="86"/>
  <c r="J16" i="86"/>
  <c r="J17" i="86"/>
  <c r="J21" i="86" l="1"/>
  <c r="H21" i="86"/>
  <c r="J22" i="86" l="1"/>
  <c r="J25" i="86"/>
  <c r="J29" i="86"/>
  <c r="G21" i="86"/>
  <c r="F21" i="86"/>
  <c r="E21" i="86"/>
  <c r="J15" i="85"/>
  <c r="J16" i="85"/>
  <c r="I21" i="85" l="1"/>
  <c r="H21" i="85"/>
  <c r="J17" i="85"/>
  <c r="J18" i="85"/>
  <c r="J19" i="85"/>
  <c r="J20" i="85"/>
  <c r="J14" i="85"/>
  <c r="J21" i="85" l="1"/>
  <c r="J22" i="85" s="1"/>
  <c r="J30" i="85"/>
  <c r="G21" i="85"/>
  <c r="F21" i="85"/>
  <c r="E21" i="85"/>
  <c r="J23" i="85" l="1"/>
  <c r="I21" i="84"/>
  <c r="H21" i="84"/>
  <c r="J20" i="84"/>
  <c r="J14" i="84"/>
  <c r="J15" i="84"/>
  <c r="J16" i="84"/>
  <c r="J17" i="84"/>
  <c r="J18" i="84"/>
  <c r="J19" i="84"/>
  <c r="J21" i="84" l="1"/>
  <c r="J22" i="84" s="1"/>
  <c r="J23" i="84" l="1"/>
  <c r="G21" i="84"/>
  <c r="F21" i="84"/>
  <c r="E21" i="84"/>
  <c r="I21" i="83"/>
  <c r="H21" i="83"/>
  <c r="G21" i="83"/>
  <c r="F21" i="83"/>
  <c r="E21" i="83"/>
  <c r="J20" i="83"/>
  <c r="J19" i="83"/>
  <c r="J18" i="83"/>
  <c r="J17" i="83"/>
  <c r="J16" i="83"/>
  <c r="J15" i="83"/>
  <c r="J14" i="83"/>
  <c r="J21" i="83" s="1"/>
  <c r="J22" i="83" l="1"/>
  <c r="J23" i="83" s="1"/>
  <c r="I21" i="81" l="1"/>
  <c r="H21" i="81"/>
  <c r="J15" i="81"/>
  <c r="J16" i="81"/>
  <c r="J17" i="81"/>
  <c r="J18" i="81"/>
  <c r="J19" i="81"/>
  <c r="J20" i="81"/>
  <c r="J14" i="81"/>
  <c r="J21" i="81" l="1"/>
  <c r="J22" i="81" s="1"/>
  <c r="J23" i="81" s="1"/>
  <c r="G21" i="81"/>
  <c r="F21" i="81"/>
  <c r="E21" i="81"/>
  <c r="I21" i="80" l="1"/>
  <c r="H21" i="80"/>
  <c r="J18" i="80"/>
  <c r="J19" i="80"/>
  <c r="J20" i="80"/>
  <c r="J14" i="80"/>
  <c r="J15" i="80"/>
  <c r="J16" i="80"/>
  <c r="J17" i="80"/>
  <c r="J21" i="80" l="1"/>
  <c r="J22" i="80" l="1"/>
  <c r="J23" i="80" s="1"/>
  <c r="J25" i="80"/>
  <c r="G21" i="80"/>
  <c r="F21" i="80"/>
  <c r="E21" i="80"/>
  <c r="H21" i="79" l="1"/>
  <c r="I21" i="79"/>
  <c r="J16" i="79"/>
  <c r="J17" i="79"/>
  <c r="J18" i="79"/>
  <c r="J19" i="79"/>
  <c r="J20" i="79"/>
  <c r="J14" i="79"/>
  <c r="J21" i="79" s="1"/>
  <c r="J15" i="79"/>
  <c r="J22" i="79" l="1"/>
  <c r="J23" i="79" s="1"/>
  <c r="J25" i="79"/>
  <c r="G21" i="79"/>
  <c r="F21" i="79"/>
  <c r="E21" i="79"/>
  <c r="D7" i="23" l="1"/>
</calcChain>
</file>

<file path=xl/sharedStrings.xml><?xml version="1.0" encoding="utf-8"?>
<sst xmlns="http://schemas.openxmlformats.org/spreadsheetml/2006/main" count="969" uniqueCount="216">
  <si>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</si>
  <si>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</si>
  <si>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</si>
  <si>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</si>
  <si>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</si>
  <si>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</si>
  <si>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</si>
  <si>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</si>
  <si>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</si>
  <si>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</si>
  <si>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</si>
  <si>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</si>
  <si>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</si>
  <si>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</si>
  <si>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</si>
  <si>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</si>
  <si>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BENEFICIAIRE: COULIBALY ADAMA</t>
  </si>
  <si>
    <t>N° CC: 8809157K</t>
  </si>
  <si>
    <t xml:space="preserve">03 BP 216 ABIDJAN 03  </t>
  </si>
  <si>
    <t>ABOBO GARE BC: LOT N° 28 / ÎLOT 04</t>
  </si>
  <si>
    <t>DIOMANDE ADAMA</t>
  </si>
  <si>
    <t>2 F2</t>
  </si>
  <si>
    <t>DIOMANDE LACINA</t>
  </si>
  <si>
    <t>3 F2</t>
  </si>
  <si>
    <t>05207147 - 02241593</t>
  </si>
  <si>
    <t>DAGNOGO BASSAROU</t>
  </si>
  <si>
    <t>5 F2</t>
  </si>
  <si>
    <t>6 F2</t>
  </si>
  <si>
    <t>CISSE ADAMA</t>
  </si>
  <si>
    <t>CAUTIONS</t>
  </si>
  <si>
    <t>M COULIBALY MAMADOU Cel. 08 31 99 32 - 06 57 91 17 - 02 25 31 55</t>
  </si>
  <si>
    <t xml:space="preserve"> ETAT DES CAUTIONS EN AVOIR AVEC LE PROPRIETAIRE</t>
  </si>
  <si>
    <t>CCGIM</t>
  </si>
  <si>
    <t>PART CCGIM</t>
  </si>
  <si>
    <t>MONTANT A VERSER</t>
  </si>
  <si>
    <t>TOTAUX</t>
  </si>
  <si>
    <t>Mme COULIBALY : 68 58 20 31</t>
  </si>
  <si>
    <t>07344722</t>
  </si>
  <si>
    <t>KONE SIDIKE</t>
  </si>
  <si>
    <t>1 F3</t>
  </si>
  <si>
    <t>SOULEYMANE KONE</t>
  </si>
  <si>
    <t>47183002-86468696</t>
  </si>
  <si>
    <t>ZONGO LOUK MANE</t>
  </si>
  <si>
    <t>55234125</t>
  </si>
  <si>
    <t>ESPECES</t>
  </si>
  <si>
    <t>BAMBA MOHAMED L. F</t>
  </si>
  <si>
    <t>45786758 -46299201</t>
  </si>
  <si>
    <t>MTN</t>
  </si>
  <si>
    <t>ETAT D'OCUPATION  NOVEMBRE 2019</t>
  </si>
  <si>
    <t>VACANT EN CONSTRUCTION</t>
  </si>
  <si>
    <t>2 F3</t>
  </si>
  <si>
    <t>Nbre de Pièces</t>
  </si>
  <si>
    <t>FAMILLE COULIBALY</t>
  </si>
  <si>
    <t>08319932 - 06579117</t>
  </si>
  <si>
    <t>OUATTARA ZAKARIA</t>
  </si>
  <si>
    <t>3 F3</t>
  </si>
  <si>
    <t>06307608</t>
  </si>
  <si>
    <t>NATURE OCUPANT</t>
  </si>
  <si>
    <t>LOCATIARE</t>
  </si>
  <si>
    <t>VACANT</t>
  </si>
  <si>
    <t>PROPRIETAIRE</t>
  </si>
  <si>
    <t>BAIL FACI</t>
  </si>
  <si>
    <t>BAIL FACI : Retenues Fiscales : 129 000 F prelevé à la source</t>
  </si>
  <si>
    <t xml:space="preserve">           A-                                                 IMMEUBLE R+1</t>
  </si>
  <si>
    <t>ENFANTS PROPRIETAIRE</t>
  </si>
  <si>
    <t>08319932-06579117</t>
  </si>
  <si>
    <t>1 F2+4F2</t>
  </si>
  <si>
    <t>TOTAL ANNUEL      A</t>
  </si>
  <si>
    <t>TOTAL ANNUEL    B</t>
  </si>
  <si>
    <t>TOTAL ANNUEL   A+ B</t>
  </si>
  <si>
    <t>BENEFICIAIRE: COULIBALY ADAMA  N° CC: 8809157K</t>
  </si>
  <si>
    <t>M COULIBALY  MAMADOU: 08319932 -06579117</t>
  </si>
  <si>
    <t xml:space="preserve">VEUVE OUATTARA EPOUSE BARRA-GNON DITE NAHOUA     CEL. 00 33 119929185  </t>
  </si>
  <si>
    <r>
      <rPr>
        <b/>
        <sz val="14"/>
        <color theme="1"/>
        <rFont val="Calibri"/>
        <family val="2"/>
        <scheme val="minor"/>
      </rPr>
      <t>B</t>
    </r>
    <r>
      <rPr>
        <b/>
        <sz val="9"/>
        <color theme="1"/>
        <rFont val="Calibri"/>
        <family val="2"/>
        <scheme val="minor"/>
      </rPr>
      <t>-     MAISON BASSE COMPRENANT 6 APPARTEMENTS DE 2 PIECES dont 2 occupées (1F2 et 4F2) par les enfants du proprietaire,</t>
    </r>
  </si>
  <si>
    <t>4 F3</t>
  </si>
  <si>
    <t>KIPRE SERI MITTERAN</t>
  </si>
  <si>
    <t>47231195-06601111</t>
  </si>
  <si>
    <t>SYLLA LASSINA</t>
  </si>
  <si>
    <t>46959051-07450873</t>
  </si>
  <si>
    <t>BACI</t>
  </si>
  <si>
    <t>ORANGE</t>
  </si>
  <si>
    <t>OUATTARA EPOUSE  COULIBALY  BACI N° CPTE: 11173050005</t>
  </si>
  <si>
    <t xml:space="preserve">OUATTARA EPOUSE  BARRA-GNON DITE NAHOUA     CEL. 00 33 119929185  </t>
  </si>
  <si>
    <t>45786758-46299201</t>
  </si>
  <si>
    <t>1G1</t>
  </si>
  <si>
    <t>KEITA SINA</t>
  </si>
  <si>
    <t>06236466 - 07128671</t>
  </si>
  <si>
    <t>22/10/20</t>
  </si>
  <si>
    <t>AV 11+12/20</t>
  </si>
  <si>
    <t>IL A PAYE 450 000 F DONT 100 000  F A M COULIBALY MAMADOU POUR LES TRAVAUX ET LES FACTURES CIE ET SODECI 1G1</t>
  </si>
  <si>
    <t>MOOV</t>
  </si>
  <si>
    <t>LA CAUTION EST GEREE PAR LE CCGIM</t>
  </si>
  <si>
    <t>IMPOTS 2020: 453 600 F</t>
  </si>
  <si>
    <t>FICHE DES ENCAISSEMENTS : MOIS DE DECEMBRE 2020</t>
  </si>
  <si>
    <t>RESTE A PAYER ( 453600 - 120 000 - 108 000) = 225 600 F  SOLDE LE 04/12/2020</t>
  </si>
  <si>
    <t xml:space="preserve">120 000 F PAYES LE 05/11/2020 A AL DGI ABOBO 1  /  RETENUES FISCALES FACI 2020 : 108 000 F </t>
  </si>
  <si>
    <t>10/12/20</t>
  </si>
  <si>
    <t>OM</t>
  </si>
  <si>
    <t>11/12/20</t>
  </si>
  <si>
    <t>12/12/20</t>
  </si>
  <si>
    <t>FICHE DES ENCAISSEMENTS : MOIS DE JANVIER 2021</t>
  </si>
  <si>
    <t>17/12/20</t>
  </si>
  <si>
    <t>17/12/2020 A ALA BACI</t>
  </si>
  <si>
    <t>11/01/21</t>
  </si>
  <si>
    <t>12/01 OM</t>
  </si>
  <si>
    <t>05/01 MTN</t>
  </si>
  <si>
    <t>13/01/21</t>
  </si>
  <si>
    <t>FRAIS D'ENVOIS 500 F AJOUTE AUX PENALITES</t>
  </si>
  <si>
    <t>FICHE DES ENCAISSEMENTS : MOIS DE FEVIER 2021</t>
  </si>
  <si>
    <t>14/01/21 ORANGE</t>
  </si>
  <si>
    <t>A PAYE SES LOYERS 300 000 F AVEC M COULIBALY MAMADOU NEVEU DU PROPRIETAIRE</t>
  </si>
  <si>
    <t>REMBOURSEMENT PARTIEL DE 146 000 F PAR MTN LE 05 JANVIER 2021 PAR M COULIBALY MAMADOU</t>
  </si>
  <si>
    <t>08/02/21 MTN</t>
  </si>
  <si>
    <t>06/02/21</t>
  </si>
  <si>
    <t>10/02/21</t>
  </si>
  <si>
    <t>11/02/21</t>
  </si>
  <si>
    <t>15/02/21</t>
  </si>
  <si>
    <t>0707344722</t>
  </si>
  <si>
    <t>0546959051-0707450873</t>
  </si>
  <si>
    <t>0506236466 -07 07128671</t>
  </si>
  <si>
    <t>0545786758-0546299201</t>
  </si>
  <si>
    <t>0747231195-0506601111</t>
  </si>
  <si>
    <t>0747183002-0586468696</t>
  </si>
  <si>
    <t>0555234125</t>
  </si>
  <si>
    <t>16/02/21</t>
  </si>
  <si>
    <t>MONTANT VIRE A LA BACI LE 16/02/2021</t>
  </si>
  <si>
    <t>FICHE DES ENCAISSEMENTS : MOIS DE MARS 2021</t>
  </si>
  <si>
    <t>µ</t>
  </si>
  <si>
    <t>10/03/21</t>
  </si>
  <si>
    <t>12/03/21</t>
  </si>
  <si>
    <t>A PAYE SES LOYERS 300 000 F AVEC M COULIBALY MAMADOU NEVEUX DU PROPRIETAIRE</t>
  </si>
  <si>
    <t>0759994923 - 0545786758</t>
  </si>
  <si>
    <t>FICHE DES ENCAISSEMENTS : MOIS D'AVRIL 2021</t>
  </si>
  <si>
    <t>15/03/21</t>
  </si>
  <si>
    <t>16/03/21</t>
  </si>
  <si>
    <t>MONTANT DEPOSE SUR LE 0778552593 LE 16/03/2021</t>
  </si>
  <si>
    <t>19/03/21 OM</t>
  </si>
  <si>
    <t>NP+2100</t>
  </si>
  <si>
    <t>06/04/21 OM</t>
  </si>
  <si>
    <t>09/04/21</t>
  </si>
  <si>
    <t>CAUTION</t>
  </si>
  <si>
    <t>10/04/21</t>
  </si>
  <si>
    <t>11/04/21</t>
  </si>
  <si>
    <t>13/04/21</t>
  </si>
  <si>
    <t>MONTANT VIRE A LA BACI LE 15/04/2021</t>
  </si>
  <si>
    <t>15/04/21</t>
  </si>
  <si>
    <t>FICHE DES ENCAISSEMENTS : MOIS DE MAI 2021</t>
  </si>
  <si>
    <t>15/04/21 ORANGE</t>
  </si>
  <si>
    <t>04/05/21</t>
  </si>
  <si>
    <t>BAMBA MAGBE ZEINABOU</t>
  </si>
  <si>
    <t>0747934474</t>
  </si>
  <si>
    <t>BAIL POLICE A PAYE 90 000 F LE 07/05/2021 PAR ORANGE COMMISSION CCGIM</t>
  </si>
  <si>
    <t>09/05/21</t>
  </si>
  <si>
    <t>10/05/21</t>
  </si>
  <si>
    <t>FRAIS DE DOSSIER BAIL POLICE LE 10/05/2021 1G1</t>
  </si>
  <si>
    <t>MONTANT DEPOT SUR  0778552593 LE 11/05/2021</t>
  </si>
  <si>
    <t>FICHE DES ENCAISSEMENTS : MOIS DE JUIN 2021</t>
  </si>
  <si>
    <t>11/05/21</t>
  </si>
  <si>
    <t>10/05 PROPRIETAIRE</t>
  </si>
  <si>
    <t>10/05 MTN</t>
  </si>
  <si>
    <t>REGULARISATION VERSEMENT SUR MTN LE 10/05/2021</t>
  </si>
  <si>
    <t>ENCAISSE PAR LE PROPRIETAIRE 05/2021 2F2</t>
  </si>
  <si>
    <t>04/06/21 OM</t>
  </si>
  <si>
    <t>10/06/21</t>
  </si>
  <si>
    <t>10/06/21 OM</t>
  </si>
  <si>
    <t>12/06/21</t>
  </si>
  <si>
    <t>FICHE DES ENCAISSEMENTS : MOIS DE JUILLET 2021</t>
  </si>
  <si>
    <t>ENCAISSE PAR LE PROPRIETAIRE 06/2021 1F3</t>
  </si>
  <si>
    <t>10/07/2021</t>
  </si>
  <si>
    <t>11/07/21</t>
  </si>
  <si>
    <t>10/07/21</t>
  </si>
  <si>
    <t>14/07/21</t>
  </si>
  <si>
    <t>14/06 PROPRIETAIRE</t>
  </si>
  <si>
    <t>16/07/21</t>
  </si>
  <si>
    <t>01/08/21</t>
  </si>
  <si>
    <t>FICHE DES ENCAISSEMENTS : MOIS D'AOUT 2021</t>
  </si>
  <si>
    <t xml:space="preserve">A VERSER AOUT 2021 </t>
  </si>
  <si>
    <t>A VERSER JUIN 2021 PAR ORANGE 0778552593 LE 12/06/2021</t>
  </si>
  <si>
    <t xml:space="preserve">A VERSER LE 02 AOUT 2021 SUR LE COMPTE BACI </t>
  </si>
  <si>
    <t>LA SOMME DE 306 500 FCFA VIREE SUR LE COMPTE BACI DE Mme COULIBALY LE 02/08/2021.</t>
  </si>
  <si>
    <t>08/08/21</t>
  </si>
  <si>
    <t>10/08/21</t>
  </si>
  <si>
    <t>wave</t>
  </si>
  <si>
    <t>11/08/21</t>
  </si>
  <si>
    <t>16/08/21</t>
  </si>
  <si>
    <t>FICHE DES ENCAISSEMENTS : MOIS DE SEPTEMBRE 2021</t>
  </si>
  <si>
    <t>VERSES A LA BACI LE 17/08/21</t>
  </si>
  <si>
    <t xml:space="preserve">A VERSER SEPTEMBRE 2021 </t>
  </si>
  <si>
    <t>04/09/21</t>
  </si>
  <si>
    <t>WAVE</t>
  </si>
  <si>
    <t>10/09/21</t>
  </si>
  <si>
    <t>09/09/21</t>
  </si>
  <si>
    <t>11/09/21</t>
  </si>
  <si>
    <t>16/09/21</t>
  </si>
  <si>
    <t>IMPOTS BAIL POLICE 10 800 F sur loyers Mlle BAMBA MAGBE ZEINABOU 1G1</t>
  </si>
  <si>
    <t>FICHE DES ENCAISSEMENTS : MOIS D'OCTOBRE 2021</t>
  </si>
  <si>
    <t xml:space="preserve">A VERSER OCTOBRE 2021 </t>
  </si>
  <si>
    <t>01/10/21</t>
  </si>
  <si>
    <t>11/10/21</t>
  </si>
  <si>
    <t>12/10/21</t>
  </si>
  <si>
    <t>FICHE DES ENCAISSEMENTS : MOIS DE NOVEMBRE 2021</t>
  </si>
  <si>
    <t>14/10/21</t>
  </si>
  <si>
    <t>19/10/21</t>
  </si>
  <si>
    <t>16/11/21 WAVE</t>
  </si>
  <si>
    <t>13/11/21</t>
  </si>
  <si>
    <t>14/11/21</t>
  </si>
  <si>
    <t>17/11/21</t>
  </si>
  <si>
    <t>11/11/21</t>
  </si>
  <si>
    <t>10/11/21</t>
  </si>
  <si>
    <t>08/11/21</t>
  </si>
  <si>
    <t>FICHE DES ENCAISSEMENTS : MOIS DE DECEMBRE 2021</t>
  </si>
  <si>
    <t xml:space="preserve">A VERSER NOVEMBRE 2021 </t>
  </si>
  <si>
    <t>17/11/21 MTN</t>
  </si>
  <si>
    <t xml:space="preserve">A VERSER LE …./12/2021 </t>
  </si>
  <si>
    <t>13/12/21</t>
  </si>
  <si>
    <t>10/12/21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</si>
</sst>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F&quot;;[Red]\-#,##0\ &quot;F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164" fontId="1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Border="1"/>
    <xf numFmtId="164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164" fontId="1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1" fillId="0" borderId="0" xfId="0" applyFont="1" applyAlignment="1"/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164" fontId="3" fillId="0" borderId="2" xfId="0" applyNumberFormat="1" applyFont="1" applyBorder="1" applyAlignment="1">
      <alignment horizontal="center"/>
    </xf>
    <xf numFmtId="1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49" fontId="0" fillId="2" borderId="4" xfId="0" applyNumberForma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/>
    <xf numFmtId="164" fontId="14" fillId="0" borderId="1" xfId="0" applyNumberFormat="1" applyFont="1" applyBorder="1" applyAlignment="1">
      <alignment horizontal="right" vertical="center"/>
    </xf>
    <xf numFmtId="164" fontId="11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0" fontId="1" fillId="0" borderId="0" xfId="0" applyFont="1" applyFill="1" applyBorder="1"/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right"/>
    </xf>
    <xf numFmtId="164" fontId="14" fillId="0" borderId="0" xfId="0" applyNumberFormat="1" applyFont="1" applyBorder="1" applyAlignment="1">
      <alignment horizontal="right" vertic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left"/>
    </xf>
    <xf numFmtId="164" fontId="12" fillId="0" borderId="5" xfId="0" applyNumberFormat="1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110" t="s">
        <v>31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x14ac:dyDescent="0.25">
      <c r="A2" s="6" t="s">
        <v>0</v>
      </c>
      <c r="B2" s="2" t="s">
        <v>1</v>
      </c>
      <c r="C2" s="2" t="s">
        <v>10</v>
      </c>
      <c r="D2" s="2" t="s">
        <v>29</v>
      </c>
      <c r="E2" s="15"/>
      <c r="F2" s="15"/>
    </row>
    <row r="3" spans="1:12" ht="15.75" x14ac:dyDescent="0.25">
      <c r="A3" s="1">
        <v>1</v>
      </c>
      <c r="B3" s="3" t="s">
        <v>20</v>
      </c>
      <c r="C3" s="10" t="s">
        <v>21</v>
      </c>
      <c r="D3" s="13">
        <v>36000</v>
      </c>
      <c r="E3" s="16"/>
      <c r="F3" s="16"/>
    </row>
    <row r="4" spans="1:12" ht="15.75" x14ac:dyDescent="0.25">
      <c r="A4" s="1">
        <v>2</v>
      </c>
      <c r="B4" s="3" t="s">
        <v>22</v>
      </c>
      <c r="C4" s="10" t="s">
        <v>23</v>
      </c>
      <c r="D4" s="13"/>
      <c r="E4" s="16"/>
      <c r="F4" s="16"/>
    </row>
    <row r="5" spans="1:12" ht="15.75" x14ac:dyDescent="0.25">
      <c r="A5" s="1">
        <v>3</v>
      </c>
      <c r="B5" s="3" t="s">
        <v>25</v>
      </c>
      <c r="C5" s="10" t="s">
        <v>26</v>
      </c>
      <c r="D5" s="13">
        <v>30000</v>
      </c>
      <c r="E5" s="16"/>
      <c r="F5" s="16"/>
    </row>
    <row r="6" spans="1:12" ht="15.75" x14ac:dyDescent="0.25">
      <c r="A6" s="1">
        <v>4</v>
      </c>
      <c r="B6" s="3" t="s">
        <v>28</v>
      </c>
      <c r="C6" s="10" t="s">
        <v>27</v>
      </c>
      <c r="D6" s="8"/>
      <c r="E6" s="16"/>
      <c r="F6" s="16"/>
    </row>
    <row r="7" spans="1:12" ht="18.75" x14ac:dyDescent="0.3">
      <c r="A7" s="111" t="s">
        <v>6</v>
      </c>
      <c r="B7" s="112"/>
      <c r="C7" s="113"/>
      <c r="D7" s="17">
        <f>SUM(D3:D6)</f>
        <v>66000</v>
      </c>
      <c r="E7" s="16"/>
      <c r="F7" s="16"/>
    </row>
    <row r="8" spans="1:12" ht="18.75" x14ac:dyDescent="0.3">
      <c r="A8" s="22"/>
    </row>
  </sheetData>
  <mergeCells count="2">
    <mergeCell ref="A1:L1"/>
    <mergeCell ref="A7:C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4" zoomScaleNormal="100" workbookViewId="0">
      <selection activeCell="I17" sqref="I17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166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5.25" customHeight="1" x14ac:dyDescent="0.3">
      <c r="A5" s="74" t="s">
        <v>127</v>
      </c>
      <c r="E5" s="5"/>
      <c r="I5" s="5"/>
    </row>
    <row r="6" spans="1:14" ht="27" customHeight="1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97"/>
      <c r="M6" s="24"/>
    </row>
    <row r="7" spans="1:14" ht="18.75" x14ac:dyDescent="0.3">
      <c r="D7" s="97" t="s">
        <v>18</v>
      </c>
      <c r="E7" s="97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6.5" customHeight="1" x14ac:dyDescent="0.3">
      <c r="A8" s="4"/>
      <c r="D8" s="97"/>
      <c r="E8" s="97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ht="16.5" customHeight="1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ht="16.5" customHeight="1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6.7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  <c r="N13" s="24"/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210300</v>
      </c>
      <c r="G14" s="13">
        <v>35500</v>
      </c>
      <c r="H14" s="13">
        <v>85000</v>
      </c>
      <c r="I14" s="8">
        <v>85000</v>
      </c>
      <c r="J14" s="45">
        <f>H14+I14</f>
        <v>170000</v>
      </c>
      <c r="K14" s="9" t="s">
        <v>173</v>
      </c>
      <c r="L14" s="93" t="s">
        <v>172</v>
      </c>
      <c r="M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45">
        <f t="shared" ref="J15:J20" si="0">H15+I15</f>
        <v>90000</v>
      </c>
      <c r="K15" s="9" t="s">
        <v>170</v>
      </c>
      <c r="L15" s="31" t="s">
        <v>47</v>
      </c>
      <c r="N15" s="24"/>
    </row>
    <row r="16" spans="1:14" ht="18.75" x14ac:dyDescent="0.25">
      <c r="A16" s="18">
        <v>3</v>
      </c>
      <c r="B16" s="95" t="s">
        <v>149</v>
      </c>
      <c r="C16" s="10" t="s">
        <v>84</v>
      </c>
      <c r="D16" s="73" t="s">
        <v>150</v>
      </c>
      <c r="E16" s="13">
        <v>90000</v>
      </c>
      <c r="F16" s="13">
        <v>99000</v>
      </c>
      <c r="G16" s="13"/>
      <c r="H16" s="13"/>
      <c r="I16" s="13"/>
      <c r="J16" s="45">
        <f t="shared" si="0"/>
        <v>0</v>
      </c>
      <c r="K16" s="9"/>
      <c r="L16" s="31"/>
      <c r="N16" s="24"/>
    </row>
    <row r="17" spans="1:16" ht="20.25" customHeight="1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136500</v>
      </c>
      <c r="G17" s="13">
        <v>7500</v>
      </c>
      <c r="H17" s="13">
        <v>25000</v>
      </c>
      <c r="I17" s="8"/>
      <c r="J17" s="45">
        <f t="shared" si="0"/>
        <v>25000</v>
      </c>
      <c r="K17" s="46" t="s">
        <v>171</v>
      </c>
      <c r="L17" s="18" t="s">
        <v>80</v>
      </c>
      <c r="M17" s="16"/>
      <c r="N17" s="16"/>
      <c r="O17" s="16"/>
      <c r="P17" s="25"/>
    </row>
    <row r="18" spans="1:16" ht="20.25" customHeight="1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8000</v>
      </c>
      <c r="G18" s="13">
        <v>8000</v>
      </c>
      <c r="H18" s="13">
        <v>25000</v>
      </c>
      <c r="I18" s="13"/>
      <c r="J18" s="45">
        <f t="shared" si="0"/>
        <v>25000</v>
      </c>
      <c r="K18" s="9" t="s">
        <v>169</v>
      </c>
      <c r="L18" s="31" t="s">
        <v>44</v>
      </c>
      <c r="M18" s="135"/>
      <c r="N18" s="136"/>
      <c r="O18" s="136"/>
      <c r="P18" s="136"/>
    </row>
    <row r="19" spans="1:16" ht="20.25" customHeight="1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97500</v>
      </c>
      <c r="G19" s="13">
        <v>22500</v>
      </c>
      <c r="H19" s="13">
        <v>25000</v>
      </c>
      <c r="I19" s="8">
        <v>75000</v>
      </c>
      <c r="J19" s="45">
        <f t="shared" si="0"/>
        <v>100000</v>
      </c>
      <c r="K19" s="9" t="s">
        <v>174</v>
      </c>
      <c r="L19" s="31" t="s">
        <v>44</v>
      </c>
      <c r="M19" s="24"/>
      <c r="N19" s="16"/>
      <c r="O19" s="25"/>
      <c r="P19" s="25"/>
    </row>
    <row r="20" spans="1:16" ht="20.25" customHeight="1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60000</v>
      </c>
      <c r="G20" s="13">
        <v>10000</v>
      </c>
      <c r="H20" s="13">
        <v>25000</v>
      </c>
      <c r="I20" s="13"/>
      <c r="J20" s="45">
        <f t="shared" si="0"/>
        <v>25000</v>
      </c>
      <c r="K20" s="94" t="s">
        <v>168</v>
      </c>
      <c r="L20" s="31" t="s">
        <v>47</v>
      </c>
      <c r="M20" s="24"/>
      <c r="N20" s="23"/>
      <c r="O20" s="25"/>
      <c r="P20" s="25"/>
    </row>
    <row r="21" spans="1:16" ht="22.5" customHeight="1" x14ac:dyDescent="0.25">
      <c r="A21" s="114" t="s">
        <v>35</v>
      </c>
      <c r="B21" s="115"/>
      <c r="C21" s="115"/>
      <c r="D21" s="116"/>
      <c r="E21" s="26">
        <f>SUM(E14:E20)</f>
        <v>365000</v>
      </c>
      <c r="F21" s="96">
        <f t="shared" ref="F21:G21" si="1">SUM(F14:F20)</f>
        <v>710300</v>
      </c>
      <c r="G21" s="96">
        <f t="shared" si="1"/>
        <v>92500</v>
      </c>
      <c r="H21" s="96">
        <f>SUM(H14:H20)</f>
        <v>275000</v>
      </c>
      <c r="I21" s="26">
        <f t="shared" ref="I21:J21" si="2">SUM(I14:I20)</f>
        <v>160000</v>
      </c>
      <c r="J21" s="96">
        <f t="shared" si="2"/>
        <v>435000</v>
      </c>
      <c r="K21" s="67" t="s">
        <v>174</v>
      </c>
      <c r="L21" s="61" t="s">
        <v>32</v>
      </c>
      <c r="N21" s="23"/>
    </row>
    <row r="22" spans="1:16" ht="16.5" customHeight="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-43500</v>
      </c>
      <c r="K22" s="25"/>
      <c r="L22" s="25"/>
      <c r="N22" s="24"/>
    </row>
    <row r="23" spans="1:16" ht="16.5" customHeight="1" x14ac:dyDescent="0.35">
      <c r="A23" s="142" t="s">
        <v>167</v>
      </c>
      <c r="B23" s="143"/>
      <c r="C23" s="143"/>
      <c r="D23" s="143"/>
      <c r="E23" s="143"/>
      <c r="F23" s="143"/>
      <c r="G23" s="143"/>
      <c r="H23" s="143"/>
      <c r="I23" s="144"/>
      <c r="J23" s="69">
        <v>-85000</v>
      </c>
      <c r="K23" s="25"/>
      <c r="L23" s="25"/>
      <c r="N23" s="24"/>
    </row>
    <row r="24" spans="1:16" ht="15" customHeight="1" x14ac:dyDescent="0.3">
      <c r="A24" s="131" t="s">
        <v>178</v>
      </c>
      <c r="B24" s="131"/>
      <c r="C24" s="131"/>
      <c r="D24" s="131"/>
      <c r="E24" s="131"/>
      <c r="F24" s="131"/>
      <c r="G24" s="131"/>
      <c r="H24" s="131"/>
      <c r="I24" s="131"/>
      <c r="J24" s="70">
        <f>SUM(J21:J23)</f>
        <v>306500</v>
      </c>
      <c r="K24" s="25"/>
      <c r="L24" s="25"/>
      <c r="N24" s="24"/>
    </row>
    <row r="25" spans="1:16" ht="6.75" customHeight="1" x14ac:dyDescent="0.3">
      <c r="A25" s="89"/>
      <c r="B25" s="89"/>
      <c r="C25" s="89"/>
      <c r="D25" s="89"/>
      <c r="E25" s="89"/>
      <c r="F25" s="89"/>
      <c r="G25" s="89"/>
      <c r="H25" s="89"/>
      <c r="I25" s="89"/>
      <c r="J25" s="90"/>
      <c r="K25" s="25"/>
      <c r="L25" s="25"/>
      <c r="N25" s="24"/>
    </row>
    <row r="26" spans="1:16" ht="18.75" customHeight="1" x14ac:dyDescent="0.25">
      <c r="A26" s="18">
        <v>4</v>
      </c>
      <c r="B26" s="3" t="s">
        <v>45</v>
      </c>
      <c r="C26" s="10" t="s">
        <v>21</v>
      </c>
      <c r="D26" s="7" t="s">
        <v>120</v>
      </c>
      <c r="E26" s="137" t="s">
        <v>130</v>
      </c>
      <c r="F26" s="138"/>
      <c r="G26" s="138"/>
      <c r="H26" s="138"/>
      <c r="I26" s="138"/>
      <c r="J26" s="138"/>
      <c r="K26" s="138"/>
      <c r="L26" s="139"/>
    </row>
    <row r="27" spans="1:16" x14ac:dyDescent="0.25">
      <c r="A27" s="126" t="s">
        <v>111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</row>
    <row r="28" spans="1:16" x14ac:dyDescent="0.25">
      <c r="A28" s="145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</row>
    <row r="29" spans="1:16" x14ac:dyDescent="0.25">
      <c r="A29" s="146" t="s">
        <v>179</v>
      </c>
      <c r="B29" s="146"/>
      <c r="C29" s="146"/>
      <c r="D29" s="146"/>
      <c r="E29" s="146"/>
      <c r="F29" s="146"/>
      <c r="G29" s="146"/>
      <c r="H29" s="146"/>
      <c r="I29" s="146"/>
      <c r="J29" s="146"/>
    </row>
  </sheetData>
  <mergeCells count="18">
    <mergeCell ref="M18:P18"/>
    <mergeCell ref="A21:D21"/>
    <mergeCell ref="A28:L28"/>
    <mergeCell ref="A23:I23"/>
    <mergeCell ref="A24:I24"/>
    <mergeCell ref="E26:L26"/>
    <mergeCell ref="A27:L27"/>
    <mergeCell ref="A22:I22"/>
    <mergeCell ref="A4:L4"/>
    <mergeCell ref="C6:I6"/>
    <mergeCell ref="J6:K6"/>
    <mergeCell ref="F7:L7"/>
    <mergeCell ref="F8:L8"/>
    <mergeCell ref="A29:J29"/>
    <mergeCell ref="A9:L9"/>
    <mergeCell ref="A10:L10"/>
    <mergeCell ref="A11:L11"/>
    <mergeCell ref="K12:L12"/>
  </mergeCells>
  <printOptions horizontalCentered="1"/>
  <pageMargins left="0.31496062992125984" right="0.31496062992125984" top="0.15748031496062992" bottom="0.35433070866141736" header="0.31496062992125984" footer="0.31496062992125984"/>
  <pageSetup paperSize="9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H16" sqref="H16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175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18.75" x14ac:dyDescent="0.3">
      <c r="A5" s="74" t="s">
        <v>127</v>
      </c>
      <c r="E5" s="5"/>
      <c r="I5" s="5"/>
    </row>
    <row r="6" spans="1:14" ht="26.25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97"/>
      <c r="M6" s="24"/>
    </row>
    <row r="7" spans="1:14" ht="18.75" x14ac:dyDescent="0.3">
      <c r="D7" s="97" t="s">
        <v>18</v>
      </c>
      <c r="E7" s="97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8.75" x14ac:dyDescent="0.3">
      <c r="A8" s="4"/>
      <c r="D8" s="97"/>
      <c r="E8" s="97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18.75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  <c r="N13" s="24"/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125300</v>
      </c>
      <c r="G14" s="13">
        <v>35500</v>
      </c>
      <c r="H14" s="13">
        <v>85000</v>
      </c>
      <c r="I14" s="8"/>
      <c r="J14" s="45">
        <f>H14+I14</f>
        <v>85000</v>
      </c>
      <c r="K14" s="9" t="s">
        <v>184</v>
      </c>
      <c r="L14" s="31" t="s">
        <v>182</v>
      </c>
      <c r="M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45">
        <f>H15+I15</f>
        <v>90000</v>
      </c>
      <c r="K15" s="9" t="s">
        <v>183</v>
      </c>
      <c r="L15" s="31" t="s">
        <v>47</v>
      </c>
      <c r="N15" s="24"/>
    </row>
    <row r="16" spans="1:14" ht="18.75" x14ac:dyDescent="0.25">
      <c r="A16" s="18">
        <v>3</v>
      </c>
      <c r="B16" s="95" t="s">
        <v>149</v>
      </c>
      <c r="C16" s="10" t="s">
        <v>84</v>
      </c>
      <c r="D16" s="73" t="s">
        <v>150</v>
      </c>
      <c r="E16" s="13">
        <v>90000</v>
      </c>
      <c r="F16" s="13">
        <v>198000</v>
      </c>
      <c r="G16" s="13">
        <v>18000</v>
      </c>
      <c r="H16" s="13"/>
      <c r="I16" s="13"/>
      <c r="J16" s="45">
        <f t="shared" ref="J16:J20" si="0">H16+I16</f>
        <v>0</v>
      </c>
      <c r="K16" s="9"/>
      <c r="L16" s="31"/>
      <c r="N16" s="24"/>
    </row>
    <row r="17" spans="1:16" ht="18.75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139000</v>
      </c>
      <c r="G17" s="13">
        <v>10000</v>
      </c>
      <c r="H17" s="13">
        <v>25000</v>
      </c>
      <c r="I17" s="8"/>
      <c r="J17" s="45">
        <f t="shared" si="0"/>
        <v>25000</v>
      </c>
      <c r="K17" s="46" t="s">
        <v>183</v>
      </c>
      <c r="L17" s="31" t="s">
        <v>80</v>
      </c>
      <c r="M17" s="16"/>
      <c r="N17" s="16"/>
      <c r="O17" s="16"/>
      <c r="P17" s="25"/>
    </row>
    <row r="18" spans="1:16" ht="18.75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8000</v>
      </c>
      <c r="G18" s="13">
        <v>8000</v>
      </c>
      <c r="H18" s="13">
        <v>25000</v>
      </c>
      <c r="I18" s="13"/>
      <c r="J18" s="45">
        <f t="shared" si="0"/>
        <v>25000</v>
      </c>
      <c r="K18" s="9" t="s">
        <v>181</v>
      </c>
      <c r="L18" s="31" t="s">
        <v>182</v>
      </c>
      <c r="M18" s="135"/>
      <c r="N18" s="136"/>
      <c r="O18" s="136"/>
      <c r="P18" s="136"/>
    </row>
    <row r="19" spans="1:16" ht="18.75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22500</v>
      </c>
      <c r="G19" s="13">
        <v>22500</v>
      </c>
      <c r="H19" s="13"/>
      <c r="I19" s="8"/>
      <c r="J19" s="45">
        <f t="shared" si="0"/>
        <v>0</v>
      </c>
      <c r="K19" s="9"/>
      <c r="L19" s="31"/>
      <c r="M19" s="24"/>
      <c r="N19" s="16"/>
      <c r="O19" s="25"/>
      <c r="P19" s="25"/>
    </row>
    <row r="20" spans="1:16" ht="18.75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60000</v>
      </c>
      <c r="G20" s="13">
        <v>10000</v>
      </c>
      <c r="H20" s="13">
        <v>25000</v>
      </c>
      <c r="I20" s="13"/>
      <c r="J20" s="45">
        <f t="shared" si="0"/>
        <v>25000</v>
      </c>
      <c r="K20" s="9" t="s">
        <v>180</v>
      </c>
      <c r="L20" s="31" t="s">
        <v>47</v>
      </c>
      <c r="M20" s="24"/>
      <c r="N20" s="23"/>
      <c r="O20" s="25"/>
      <c r="P20" s="25"/>
    </row>
    <row r="21" spans="1:16" ht="18.75" x14ac:dyDescent="0.25">
      <c r="A21" s="114" t="s">
        <v>35</v>
      </c>
      <c r="B21" s="115"/>
      <c r="C21" s="115"/>
      <c r="D21" s="116"/>
      <c r="E21" s="26">
        <f>SUM(E14:E20)</f>
        <v>365000</v>
      </c>
      <c r="F21" s="96">
        <f t="shared" ref="F21:G21" si="1">SUM(F14:F20)</f>
        <v>651800</v>
      </c>
      <c r="G21" s="26">
        <f t="shared" si="1"/>
        <v>113000</v>
      </c>
      <c r="H21" s="96">
        <f>SUM(H14:H20)</f>
        <v>250000</v>
      </c>
      <c r="I21" s="98">
        <f t="shared" ref="I21:J21" si="2">SUM(I14:I20)</f>
        <v>0</v>
      </c>
      <c r="J21" s="98">
        <f t="shared" si="2"/>
        <v>250000</v>
      </c>
      <c r="K21" s="67" t="s">
        <v>184</v>
      </c>
      <c r="L21" s="61" t="s">
        <v>32</v>
      </c>
      <c r="N21" s="23"/>
    </row>
    <row r="22" spans="1:16" ht="2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-25000</v>
      </c>
      <c r="K22" s="25"/>
      <c r="L22" s="25"/>
      <c r="N22" s="24"/>
    </row>
    <row r="23" spans="1:16" ht="21" x14ac:dyDescent="0.3">
      <c r="A23" s="131" t="s">
        <v>176</v>
      </c>
      <c r="B23" s="131"/>
      <c r="C23" s="131"/>
      <c r="D23" s="131"/>
      <c r="E23" s="131"/>
      <c r="F23" s="131"/>
      <c r="G23" s="131"/>
      <c r="H23" s="131"/>
      <c r="I23" s="131"/>
      <c r="J23" s="70">
        <f>SUM(J21:J22)</f>
        <v>225000</v>
      </c>
      <c r="K23" s="147" t="s">
        <v>186</v>
      </c>
      <c r="L23" s="148"/>
      <c r="N23" s="24"/>
    </row>
    <row r="24" spans="1:16" ht="21" x14ac:dyDescent="0.3">
      <c r="A24" s="89"/>
      <c r="B24" s="89"/>
      <c r="C24" s="89"/>
      <c r="D24" s="89"/>
      <c r="E24" s="89"/>
      <c r="F24" s="89"/>
      <c r="G24" s="89"/>
      <c r="H24" s="89"/>
      <c r="I24" s="89"/>
      <c r="J24" s="90"/>
      <c r="K24" s="25"/>
      <c r="L24" s="25"/>
      <c r="N24" s="24"/>
    </row>
    <row r="25" spans="1:16" ht="15.75" x14ac:dyDescent="0.25">
      <c r="A25" s="18">
        <v>4</v>
      </c>
      <c r="B25" s="3" t="s">
        <v>45</v>
      </c>
      <c r="C25" s="10" t="s">
        <v>21</v>
      </c>
      <c r="D25" s="7" t="s">
        <v>120</v>
      </c>
      <c r="E25" s="137" t="s">
        <v>130</v>
      </c>
      <c r="F25" s="138"/>
      <c r="G25" s="138"/>
      <c r="H25" s="138"/>
      <c r="I25" s="138"/>
      <c r="J25" s="138"/>
      <c r="K25" s="138"/>
      <c r="L25" s="139"/>
    </row>
    <row r="26" spans="1:16" x14ac:dyDescent="0.25">
      <c r="A26" s="126" t="s">
        <v>111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1:16" x14ac:dyDescent="0.25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</row>
  </sheetData>
  <mergeCells count="17">
    <mergeCell ref="M18:P18"/>
    <mergeCell ref="A21:D21"/>
    <mergeCell ref="A22:I22"/>
    <mergeCell ref="A4:L4"/>
    <mergeCell ref="C6:I6"/>
    <mergeCell ref="J6:K6"/>
    <mergeCell ref="F7:L7"/>
    <mergeCell ref="F8:L8"/>
    <mergeCell ref="A9:L9"/>
    <mergeCell ref="A23:I23"/>
    <mergeCell ref="E25:L25"/>
    <mergeCell ref="A26:L26"/>
    <mergeCell ref="A27:L27"/>
    <mergeCell ref="A10:L10"/>
    <mergeCell ref="A11:L11"/>
    <mergeCell ref="K12:L12"/>
    <mergeCell ref="K23:L23"/>
  </mergeCell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J29" sqref="J29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185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18.75" x14ac:dyDescent="0.3">
      <c r="A5" s="74"/>
      <c r="E5" s="5"/>
      <c r="I5" s="5"/>
    </row>
    <row r="6" spans="1:14" ht="26.25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100"/>
      <c r="M6" s="24"/>
    </row>
    <row r="7" spans="1:14" ht="18.75" x14ac:dyDescent="0.3">
      <c r="D7" s="100" t="s">
        <v>18</v>
      </c>
      <c r="E7" s="100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8.75" x14ac:dyDescent="0.3">
      <c r="A8" s="4"/>
      <c r="D8" s="100"/>
      <c r="E8" s="100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7.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  <c r="N13" s="24"/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133800</v>
      </c>
      <c r="G14" s="13">
        <v>44000</v>
      </c>
      <c r="H14" s="13">
        <v>80000</v>
      </c>
      <c r="I14" s="8"/>
      <c r="J14" s="45">
        <f t="shared" ref="J14:J20" si="0">SUM(H14:I14)</f>
        <v>80000</v>
      </c>
      <c r="K14" s="9" t="s">
        <v>192</v>
      </c>
      <c r="L14" s="31" t="s">
        <v>189</v>
      </c>
      <c r="M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108000</v>
      </c>
      <c r="G15" s="13">
        <v>18000</v>
      </c>
      <c r="H15" s="13"/>
      <c r="I15" s="13"/>
      <c r="J15" s="45">
        <f t="shared" si="0"/>
        <v>0</v>
      </c>
      <c r="K15" s="9"/>
      <c r="L15" s="31"/>
      <c r="M15" s="24"/>
      <c r="N15" s="24"/>
    </row>
    <row r="16" spans="1:14" ht="18.75" x14ac:dyDescent="0.25">
      <c r="A16" s="18">
        <v>3</v>
      </c>
      <c r="B16" s="95" t="s">
        <v>149</v>
      </c>
      <c r="C16" s="10" t="s">
        <v>84</v>
      </c>
      <c r="D16" s="73" t="s">
        <v>150</v>
      </c>
      <c r="E16" s="13">
        <v>90000</v>
      </c>
      <c r="F16" s="13">
        <v>297000</v>
      </c>
      <c r="G16" s="13">
        <v>27000</v>
      </c>
      <c r="H16" s="13">
        <v>90000</v>
      </c>
      <c r="I16" s="13"/>
      <c r="J16" s="45">
        <f t="shared" si="0"/>
        <v>90000</v>
      </c>
      <c r="K16" s="9" t="s">
        <v>188</v>
      </c>
      <c r="L16" s="31" t="s">
        <v>189</v>
      </c>
      <c r="M16" s="24"/>
      <c r="N16" s="24"/>
    </row>
    <row r="17" spans="1:16" ht="18.75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141500</v>
      </c>
      <c r="G17" s="13">
        <v>12500</v>
      </c>
      <c r="H17" s="13">
        <v>25000</v>
      </c>
      <c r="I17" s="8"/>
      <c r="J17" s="45">
        <f>SUM(H17:I17)</f>
        <v>25000</v>
      </c>
      <c r="K17" s="46" t="s">
        <v>192</v>
      </c>
      <c r="L17" s="31" t="s">
        <v>80</v>
      </c>
      <c r="M17" s="16"/>
      <c r="N17" s="16"/>
      <c r="O17" s="16"/>
      <c r="P17" s="25"/>
    </row>
    <row r="18" spans="1:16" ht="18.75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8000</v>
      </c>
      <c r="G18" s="13">
        <v>8000</v>
      </c>
      <c r="H18" s="13">
        <v>25000</v>
      </c>
      <c r="I18" s="13"/>
      <c r="J18" s="45">
        <f t="shared" si="0"/>
        <v>25000</v>
      </c>
      <c r="K18" s="9" t="s">
        <v>190</v>
      </c>
      <c r="L18" s="31" t="s">
        <v>47</v>
      </c>
      <c r="M18" s="135"/>
      <c r="N18" s="136"/>
      <c r="O18" s="136"/>
      <c r="P18" s="136"/>
    </row>
    <row r="19" spans="1:16" ht="18.75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50000</v>
      </c>
      <c r="G19" s="13">
        <v>25000</v>
      </c>
      <c r="H19" s="13"/>
      <c r="I19" s="8"/>
      <c r="J19" s="45">
        <f t="shared" si="0"/>
        <v>0</v>
      </c>
      <c r="K19" s="9"/>
      <c r="L19" s="31"/>
      <c r="M19" s="24"/>
      <c r="N19" s="16"/>
      <c r="O19" s="25"/>
      <c r="P19" s="25"/>
    </row>
    <row r="20" spans="1:16" ht="18.75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60000</v>
      </c>
      <c r="G20" s="13">
        <v>10000</v>
      </c>
      <c r="H20" s="13">
        <v>25000</v>
      </c>
      <c r="I20" s="13"/>
      <c r="J20" s="45">
        <f t="shared" si="0"/>
        <v>25000</v>
      </c>
      <c r="K20" s="9" t="s">
        <v>191</v>
      </c>
      <c r="L20" s="31" t="s">
        <v>47</v>
      </c>
      <c r="M20" s="24"/>
      <c r="N20" s="23"/>
      <c r="O20" s="25"/>
      <c r="P20" s="25"/>
    </row>
    <row r="21" spans="1:16" ht="18.75" x14ac:dyDescent="0.25">
      <c r="A21" s="114" t="s">
        <v>35</v>
      </c>
      <c r="B21" s="115"/>
      <c r="C21" s="115"/>
      <c r="D21" s="116"/>
      <c r="E21" s="26">
        <f>SUM(E14:E20)</f>
        <v>365000</v>
      </c>
      <c r="F21" s="99">
        <f t="shared" ref="F21:G21" si="1">SUM(F14:F20)</f>
        <v>798300</v>
      </c>
      <c r="G21" s="26">
        <f t="shared" si="1"/>
        <v>144500</v>
      </c>
      <c r="H21" s="99">
        <f>SUM(H14:H20)</f>
        <v>245000</v>
      </c>
      <c r="I21" s="101">
        <f t="shared" ref="I21" si="2">SUM(I14:I20)</f>
        <v>0</v>
      </c>
      <c r="J21" s="101">
        <f>SUM(J14:J20)</f>
        <v>245000</v>
      </c>
      <c r="K21" s="67" t="s">
        <v>193</v>
      </c>
      <c r="L21" s="61" t="s">
        <v>32</v>
      </c>
      <c r="N21" s="23"/>
    </row>
    <row r="22" spans="1:16" ht="2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-24500</v>
      </c>
      <c r="K22" s="25"/>
      <c r="L22" s="25"/>
      <c r="N22" s="24"/>
    </row>
    <row r="23" spans="1:16" ht="21" x14ac:dyDescent="0.35">
      <c r="A23" s="142" t="s">
        <v>194</v>
      </c>
      <c r="B23" s="143"/>
      <c r="C23" s="143"/>
      <c r="D23" s="143"/>
      <c r="E23" s="143"/>
      <c r="F23" s="143"/>
      <c r="G23" s="143"/>
      <c r="H23" s="143"/>
      <c r="I23" s="144"/>
      <c r="J23" s="69">
        <v>-10800</v>
      </c>
      <c r="K23" s="25"/>
      <c r="L23" s="25"/>
      <c r="N23" s="24"/>
    </row>
    <row r="24" spans="1:16" ht="21" x14ac:dyDescent="0.3">
      <c r="A24" s="131" t="s">
        <v>187</v>
      </c>
      <c r="B24" s="131"/>
      <c r="C24" s="131"/>
      <c r="D24" s="131"/>
      <c r="E24" s="131"/>
      <c r="F24" s="131"/>
      <c r="G24" s="131"/>
      <c r="H24" s="131"/>
      <c r="I24" s="131"/>
      <c r="J24" s="70">
        <f>SUM(J21:J23)</f>
        <v>209700</v>
      </c>
      <c r="K24" s="25"/>
      <c r="L24" s="25"/>
      <c r="N24" s="24"/>
    </row>
    <row r="25" spans="1:16" ht="10.5" customHeight="1" x14ac:dyDescent="0.3">
      <c r="A25" s="89"/>
      <c r="B25" s="89"/>
      <c r="C25" s="89"/>
      <c r="D25" s="89"/>
      <c r="E25" s="89"/>
      <c r="F25" s="89"/>
      <c r="G25" s="89"/>
      <c r="H25" s="89"/>
      <c r="I25" s="89"/>
      <c r="J25" s="90"/>
      <c r="K25" s="25"/>
      <c r="L25" s="25"/>
      <c r="N25" s="24"/>
    </row>
    <row r="26" spans="1:16" ht="15.75" x14ac:dyDescent="0.25">
      <c r="A26" s="18">
        <v>4</v>
      </c>
      <c r="B26" s="3" t="s">
        <v>45</v>
      </c>
      <c r="C26" s="10" t="s">
        <v>21</v>
      </c>
      <c r="D26" s="7" t="s">
        <v>120</v>
      </c>
      <c r="E26" s="137" t="s">
        <v>130</v>
      </c>
      <c r="F26" s="138"/>
      <c r="G26" s="138"/>
      <c r="H26" s="138"/>
      <c r="I26" s="138"/>
      <c r="J26" s="138"/>
      <c r="K26" s="138"/>
      <c r="L26" s="139"/>
    </row>
    <row r="27" spans="1:16" x14ac:dyDescent="0.25">
      <c r="A27" s="126" t="s">
        <v>111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</row>
    <row r="28" spans="1:16" x14ac:dyDescent="0.25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</row>
  </sheetData>
  <mergeCells count="17">
    <mergeCell ref="M18:P18"/>
    <mergeCell ref="A21:D21"/>
    <mergeCell ref="A22:I22"/>
    <mergeCell ref="A4:L4"/>
    <mergeCell ref="C6:I6"/>
    <mergeCell ref="J6:K6"/>
    <mergeCell ref="F7:L7"/>
    <mergeCell ref="F8:L8"/>
    <mergeCell ref="A9:L9"/>
    <mergeCell ref="A24:I24"/>
    <mergeCell ref="E26:L26"/>
    <mergeCell ref="A27:L27"/>
    <mergeCell ref="A28:L28"/>
    <mergeCell ref="A10:L10"/>
    <mergeCell ref="A11:L11"/>
    <mergeCell ref="K12:L12"/>
    <mergeCell ref="A23:I2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L22" sqref="L22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195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18.75" x14ac:dyDescent="0.3">
      <c r="A5" s="74"/>
      <c r="E5" s="5"/>
      <c r="I5" s="5"/>
    </row>
    <row r="6" spans="1:14" ht="26.25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103"/>
      <c r="M6" s="24"/>
    </row>
    <row r="7" spans="1:14" ht="18.75" x14ac:dyDescent="0.3">
      <c r="D7" s="103" t="s">
        <v>18</v>
      </c>
      <c r="E7" s="103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8.75" x14ac:dyDescent="0.3">
      <c r="A8" s="4"/>
      <c r="D8" s="103"/>
      <c r="E8" s="103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7.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  <c r="N13" s="24"/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142300</v>
      </c>
      <c r="G14" s="13">
        <v>52500</v>
      </c>
      <c r="H14" s="13"/>
      <c r="I14" s="8"/>
      <c r="J14" s="45">
        <f t="shared" ref="J14:J18" si="0">SUM(H14:I14)</f>
        <v>0</v>
      </c>
      <c r="K14" s="9"/>
      <c r="L14" s="31"/>
      <c r="M14" s="24"/>
      <c r="N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207000</v>
      </c>
      <c r="G15" s="13">
        <v>27000</v>
      </c>
      <c r="H15" s="13">
        <v>90000</v>
      </c>
      <c r="I15" s="13">
        <v>10000</v>
      </c>
      <c r="J15" s="45">
        <f t="shared" si="0"/>
        <v>100000</v>
      </c>
      <c r="K15" s="9" t="s">
        <v>199</v>
      </c>
      <c r="L15" s="31" t="s">
        <v>189</v>
      </c>
      <c r="M15" s="24"/>
      <c r="N15" s="24"/>
    </row>
    <row r="16" spans="1:14" ht="18.75" x14ac:dyDescent="0.25">
      <c r="A16" s="18">
        <v>3</v>
      </c>
      <c r="B16" s="95" t="s">
        <v>149</v>
      </c>
      <c r="C16" s="10" t="s">
        <v>84</v>
      </c>
      <c r="D16" s="73" t="s">
        <v>150</v>
      </c>
      <c r="E16" s="13">
        <v>90000</v>
      </c>
      <c r="F16" s="13">
        <v>297000</v>
      </c>
      <c r="G16" s="13">
        <v>27000</v>
      </c>
      <c r="H16" s="13"/>
      <c r="I16" s="13"/>
      <c r="J16" s="45">
        <f t="shared" si="0"/>
        <v>0</v>
      </c>
      <c r="K16" s="9"/>
      <c r="L16" s="31"/>
      <c r="M16" s="24"/>
      <c r="N16" s="24"/>
    </row>
    <row r="17" spans="1:16" ht="18.75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144000</v>
      </c>
      <c r="G17" s="13">
        <v>15000</v>
      </c>
      <c r="H17" s="13">
        <v>25000</v>
      </c>
      <c r="I17" s="8"/>
      <c r="J17" s="45">
        <f t="shared" si="0"/>
        <v>25000</v>
      </c>
      <c r="K17" s="46" t="s">
        <v>198</v>
      </c>
      <c r="L17" s="31" t="s">
        <v>80</v>
      </c>
      <c r="M17" s="16"/>
      <c r="N17" s="16"/>
      <c r="O17" s="16"/>
      <c r="P17" s="25"/>
    </row>
    <row r="18" spans="1:16" ht="18.75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8000</v>
      </c>
      <c r="G18" s="13">
        <v>8000</v>
      </c>
      <c r="H18" s="13">
        <v>25000</v>
      </c>
      <c r="I18" s="13"/>
      <c r="J18" s="45">
        <f t="shared" si="0"/>
        <v>25000</v>
      </c>
      <c r="K18" s="9" t="s">
        <v>198</v>
      </c>
      <c r="L18" s="31" t="s">
        <v>189</v>
      </c>
      <c r="M18" s="135"/>
      <c r="N18" s="136"/>
      <c r="O18" s="136"/>
      <c r="P18" s="136"/>
    </row>
    <row r="19" spans="1:16" ht="18.75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77500</v>
      </c>
      <c r="G19" s="13">
        <v>27500</v>
      </c>
      <c r="H19" s="13">
        <v>25000</v>
      </c>
      <c r="I19" s="8">
        <v>25000</v>
      </c>
      <c r="J19" s="45">
        <f>SUM(H19:I19)</f>
        <v>50000</v>
      </c>
      <c r="K19" s="9" t="s">
        <v>197</v>
      </c>
      <c r="L19" s="31" t="s">
        <v>189</v>
      </c>
      <c r="M19" s="24"/>
      <c r="N19" s="16"/>
      <c r="O19" s="25"/>
      <c r="P19" s="25"/>
    </row>
    <row r="20" spans="1:16" ht="18.75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60000</v>
      </c>
      <c r="G20" s="13">
        <v>10000</v>
      </c>
      <c r="H20" s="13">
        <v>25000</v>
      </c>
      <c r="I20" s="13"/>
      <c r="J20" s="45">
        <f>SUM(H20:I20)</f>
        <v>25000</v>
      </c>
      <c r="K20" s="9" t="s">
        <v>198</v>
      </c>
      <c r="L20" s="31" t="s">
        <v>47</v>
      </c>
      <c r="M20" s="24"/>
      <c r="N20" s="23"/>
      <c r="O20" s="25"/>
      <c r="P20" s="25"/>
    </row>
    <row r="21" spans="1:16" ht="18.75" x14ac:dyDescent="0.25">
      <c r="A21" s="114" t="s">
        <v>35</v>
      </c>
      <c r="B21" s="115"/>
      <c r="C21" s="115"/>
      <c r="D21" s="116"/>
      <c r="E21" s="26">
        <f>SUM(E14:E20)</f>
        <v>365000</v>
      </c>
      <c r="F21" s="102">
        <f t="shared" ref="F21:G21" si="1">SUM(F14:F20)</f>
        <v>935800</v>
      </c>
      <c r="G21" s="26">
        <f t="shared" si="1"/>
        <v>167000</v>
      </c>
      <c r="H21" s="102">
        <f>SUM(H14:H20)</f>
        <v>190000</v>
      </c>
      <c r="I21" s="104">
        <f t="shared" ref="I21:J21" si="2">SUM(I14:I20)</f>
        <v>35000</v>
      </c>
      <c r="J21" s="104">
        <f t="shared" si="2"/>
        <v>225000</v>
      </c>
      <c r="K21" s="67" t="s">
        <v>201</v>
      </c>
      <c r="L21" s="61" t="s">
        <v>32</v>
      </c>
      <c r="N21" s="23"/>
    </row>
    <row r="22" spans="1:16" ht="2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-22500</v>
      </c>
      <c r="K22" s="25"/>
      <c r="L22" s="25"/>
      <c r="N22" s="24"/>
    </row>
    <row r="23" spans="1:16" ht="21" x14ac:dyDescent="0.35">
      <c r="A23" s="142" t="s">
        <v>194</v>
      </c>
      <c r="B23" s="143"/>
      <c r="C23" s="143"/>
      <c r="D23" s="143"/>
      <c r="E23" s="143"/>
      <c r="F23" s="143"/>
      <c r="G23" s="143"/>
      <c r="H23" s="143"/>
      <c r="I23" s="144"/>
      <c r="J23" s="69">
        <v>-10800</v>
      </c>
      <c r="K23" s="25"/>
      <c r="L23" s="25"/>
      <c r="N23" s="24"/>
    </row>
    <row r="24" spans="1:16" ht="21" x14ac:dyDescent="0.3">
      <c r="A24" s="131" t="s">
        <v>196</v>
      </c>
      <c r="B24" s="131"/>
      <c r="C24" s="131"/>
      <c r="D24" s="131"/>
      <c r="E24" s="131"/>
      <c r="F24" s="131"/>
      <c r="G24" s="131"/>
      <c r="H24" s="131"/>
      <c r="I24" s="131"/>
      <c r="J24" s="70">
        <f>J21+J22+J23</f>
        <v>191700</v>
      </c>
      <c r="K24" s="25"/>
      <c r="L24" s="25"/>
      <c r="N24" s="24"/>
    </row>
    <row r="25" spans="1:16" ht="10.5" customHeight="1" x14ac:dyDescent="0.3">
      <c r="A25" s="89"/>
      <c r="B25" s="89"/>
      <c r="C25" s="89"/>
      <c r="D25" s="89"/>
      <c r="E25" s="89"/>
      <c r="F25" s="89"/>
      <c r="G25" s="89"/>
      <c r="H25" s="89"/>
      <c r="I25" s="89"/>
      <c r="J25" s="90"/>
      <c r="K25" s="25"/>
      <c r="L25" s="25"/>
      <c r="N25" s="24"/>
    </row>
    <row r="26" spans="1:16" ht="15.75" x14ac:dyDescent="0.25">
      <c r="A26" s="18">
        <v>4</v>
      </c>
      <c r="B26" s="3" t="s">
        <v>45</v>
      </c>
      <c r="C26" s="10" t="s">
        <v>21</v>
      </c>
      <c r="D26" s="7" t="s">
        <v>120</v>
      </c>
      <c r="E26" s="137" t="s">
        <v>130</v>
      </c>
      <c r="F26" s="138"/>
      <c r="G26" s="138"/>
      <c r="H26" s="138"/>
      <c r="I26" s="138"/>
      <c r="J26" s="138"/>
      <c r="K26" s="138"/>
      <c r="L26" s="139"/>
    </row>
    <row r="27" spans="1:16" x14ac:dyDescent="0.25">
      <c r="A27" s="126" t="s">
        <v>111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</row>
    <row r="28" spans="1:16" x14ac:dyDescent="0.25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</row>
  </sheetData>
  <mergeCells count="17">
    <mergeCell ref="A27:L27"/>
    <mergeCell ref="A28:L28"/>
    <mergeCell ref="M18:P18"/>
    <mergeCell ref="A21:D21"/>
    <mergeCell ref="A23:I23"/>
    <mergeCell ref="A24:I24"/>
    <mergeCell ref="E26:L26"/>
    <mergeCell ref="A22:I22"/>
    <mergeCell ref="A9:L9"/>
    <mergeCell ref="A10:L10"/>
    <mergeCell ref="A11:L11"/>
    <mergeCell ref="K12:L12"/>
    <mergeCell ref="A4:L4"/>
    <mergeCell ref="C6:I6"/>
    <mergeCell ref="J6:K6"/>
    <mergeCell ref="F7:L7"/>
    <mergeCell ref="F8:L8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M9" sqref="M9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200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18.75" x14ac:dyDescent="0.3">
      <c r="A5" s="74"/>
      <c r="E5" s="5"/>
      <c r="I5" s="5"/>
    </row>
    <row r="6" spans="1:14" ht="26.25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106"/>
      <c r="M6" s="24"/>
    </row>
    <row r="7" spans="1:14" ht="18.75" x14ac:dyDescent="0.3">
      <c r="D7" s="106" t="s">
        <v>18</v>
      </c>
      <c r="E7" s="106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8.75" x14ac:dyDescent="0.3">
      <c r="A8" s="4"/>
      <c r="D8" s="106"/>
      <c r="E8" s="106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7.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  <c r="N13" s="24"/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235800</v>
      </c>
      <c r="G14" s="13">
        <v>61000</v>
      </c>
      <c r="H14" s="13">
        <v>85000</v>
      </c>
      <c r="I14" s="8">
        <v>85000</v>
      </c>
      <c r="J14" s="45">
        <f>H14+I14</f>
        <v>170000</v>
      </c>
      <c r="K14" s="9" t="s">
        <v>202</v>
      </c>
      <c r="L14" s="18" t="s">
        <v>203</v>
      </c>
      <c r="M14" s="24"/>
      <c r="N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206000</v>
      </c>
      <c r="G15" s="13">
        <v>36000</v>
      </c>
      <c r="H15" s="13">
        <v>50000</v>
      </c>
      <c r="I15" s="13"/>
      <c r="J15" s="45">
        <f t="shared" ref="J15:J20" si="0">H15+I15</f>
        <v>50000</v>
      </c>
      <c r="K15" s="9" t="s">
        <v>204</v>
      </c>
      <c r="L15" s="31" t="s">
        <v>47</v>
      </c>
      <c r="M15" s="24"/>
      <c r="N15" s="24"/>
    </row>
    <row r="16" spans="1:14" ht="18.75" x14ac:dyDescent="0.25">
      <c r="A16" s="18">
        <v>3</v>
      </c>
      <c r="B16" s="95" t="s">
        <v>149</v>
      </c>
      <c r="C16" s="10" t="s">
        <v>84</v>
      </c>
      <c r="D16" s="73" t="s">
        <v>150</v>
      </c>
      <c r="E16" s="13">
        <v>90000</v>
      </c>
      <c r="F16" s="13">
        <v>396000</v>
      </c>
      <c r="G16" s="13">
        <v>36000</v>
      </c>
      <c r="H16" s="13">
        <v>90000</v>
      </c>
      <c r="I16" s="13"/>
      <c r="J16" s="45">
        <f t="shared" si="0"/>
        <v>90000</v>
      </c>
      <c r="K16" s="9" t="s">
        <v>204</v>
      </c>
      <c r="L16" s="31" t="s">
        <v>97</v>
      </c>
      <c r="M16" s="24"/>
      <c r="N16" s="24"/>
    </row>
    <row r="17" spans="1:16" ht="18.75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146500</v>
      </c>
      <c r="G17" s="13">
        <v>17500</v>
      </c>
      <c r="H17" s="13">
        <v>25000</v>
      </c>
      <c r="I17" s="8"/>
      <c r="J17" s="45">
        <f t="shared" si="0"/>
        <v>25000</v>
      </c>
      <c r="K17" s="46" t="s">
        <v>207</v>
      </c>
      <c r="L17" s="31" t="s">
        <v>97</v>
      </c>
      <c r="M17" s="16"/>
      <c r="N17" s="16"/>
      <c r="O17" s="16"/>
      <c r="P17" s="25"/>
    </row>
    <row r="18" spans="1:16" ht="18.75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10500</v>
      </c>
      <c r="G18" s="13">
        <v>10500</v>
      </c>
      <c r="H18" s="13">
        <v>25000</v>
      </c>
      <c r="I18" s="13"/>
      <c r="J18" s="45">
        <f t="shared" si="0"/>
        <v>25000</v>
      </c>
      <c r="K18" s="9" t="s">
        <v>208</v>
      </c>
      <c r="L18" s="31" t="s">
        <v>189</v>
      </c>
      <c r="M18" s="135"/>
      <c r="N18" s="136"/>
      <c r="O18" s="136"/>
      <c r="P18" s="136"/>
    </row>
    <row r="19" spans="1:16" ht="18.75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52500</v>
      </c>
      <c r="G19" s="13">
        <v>27500</v>
      </c>
      <c r="H19" s="13">
        <v>25000</v>
      </c>
      <c r="I19" s="8"/>
      <c r="J19" s="45">
        <f t="shared" si="0"/>
        <v>25000</v>
      </c>
      <c r="K19" s="9" t="s">
        <v>209</v>
      </c>
      <c r="L19" s="31" t="s">
        <v>189</v>
      </c>
      <c r="M19" s="24"/>
      <c r="N19" s="16"/>
      <c r="O19" s="25"/>
      <c r="P19" s="25"/>
    </row>
    <row r="20" spans="1:16" ht="18.75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62500</v>
      </c>
      <c r="G20" s="13">
        <v>12500</v>
      </c>
      <c r="H20" s="13">
        <v>25000</v>
      </c>
      <c r="I20" s="13"/>
      <c r="J20" s="45">
        <f t="shared" si="0"/>
        <v>25000</v>
      </c>
      <c r="K20" s="9" t="s">
        <v>205</v>
      </c>
      <c r="L20" s="31" t="s">
        <v>189</v>
      </c>
      <c r="M20" s="24"/>
      <c r="N20" s="23"/>
      <c r="O20" s="25"/>
      <c r="P20" s="25"/>
    </row>
    <row r="21" spans="1:16" ht="18.75" x14ac:dyDescent="0.25">
      <c r="A21" s="114" t="s">
        <v>35</v>
      </c>
      <c r="B21" s="115"/>
      <c r="C21" s="115"/>
      <c r="D21" s="116"/>
      <c r="E21" s="26">
        <f>SUM(E14:E20)</f>
        <v>365000</v>
      </c>
      <c r="F21" s="28">
        <f t="shared" ref="F21:G21" si="1">SUM(F14:F20)</f>
        <v>1109800</v>
      </c>
      <c r="G21" s="26">
        <f t="shared" si="1"/>
        <v>201000</v>
      </c>
      <c r="H21" s="105">
        <f>SUM(H14:H20)</f>
        <v>325000</v>
      </c>
      <c r="I21" s="107">
        <f t="shared" ref="I21:J21" si="2">SUM(I14:I20)</f>
        <v>85000</v>
      </c>
      <c r="J21" s="107">
        <f t="shared" si="2"/>
        <v>410000</v>
      </c>
      <c r="K21" s="67" t="s">
        <v>206</v>
      </c>
      <c r="L21" s="61" t="s">
        <v>32</v>
      </c>
      <c r="N21" s="23"/>
    </row>
    <row r="22" spans="1:16" ht="2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-41000</v>
      </c>
      <c r="K22" s="25"/>
      <c r="L22" s="25"/>
      <c r="N22" s="24"/>
    </row>
    <row r="23" spans="1:16" ht="21" x14ac:dyDescent="0.35">
      <c r="A23" s="142" t="s">
        <v>194</v>
      </c>
      <c r="B23" s="143"/>
      <c r="C23" s="143"/>
      <c r="D23" s="143"/>
      <c r="E23" s="143"/>
      <c r="F23" s="143"/>
      <c r="G23" s="143"/>
      <c r="H23" s="143"/>
      <c r="I23" s="144"/>
      <c r="J23" s="69">
        <v>-10800</v>
      </c>
      <c r="K23" s="25"/>
      <c r="L23" s="25"/>
      <c r="N23" s="24"/>
    </row>
    <row r="24" spans="1:16" ht="21" x14ac:dyDescent="0.3">
      <c r="A24" s="131" t="s">
        <v>211</v>
      </c>
      <c r="B24" s="131"/>
      <c r="C24" s="131"/>
      <c r="D24" s="131"/>
      <c r="E24" s="131"/>
      <c r="F24" s="131"/>
      <c r="G24" s="131"/>
      <c r="H24" s="131"/>
      <c r="I24" s="131"/>
      <c r="J24" s="70">
        <f>SUM(J21:J23)</f>
        <v>358200</v>
      </c>
      <c r="K24" s="25"/>
      <c r="L24" s="25"/>
      <c r="N24" s="24"/>
    </row>
    <row r="25" spans="1:16" ht="10.5" customHeight="1" x14ac:dyDescent="0.3">
      <c r="A25" s="89"/>
      <c r="B25" s="89"/>
      <c r="C25" s="89"/>
      <c r="D25" s="89"/>
      <c r="E25" s="89"/>
      <c r="F25" s="89"/>
      <c r="G25" s="89"/>
      <c r="H25" s="89"/>
      <c r="I25" s="89"/>
      <c r="J25" s="90"/>
      <c r="K25" s="25"/>
      <c r="L25" s="25"/>
      <c r="N25" s="24"/>
    </row>
    <row r="26" spans="1:16" ht="15.75" x14ac:dyDescent="0.25">
      <c r="A26" s="18">
        <v>4</v>
      </c>
      <c r="B26" s="3" t="s">
        <v>45</v>
      </c>
      <c r="C26" s="10" t="s">
        <v>21</v>
      </c>
      <c r="D26" s="7" t="s">
        <v>120</v>
      </c>
      <c r="E26" s="137" t="s">
        <v>130</v>
      </c>
      <c r="F26" s="138"/>
      <c r="G26" s="138"/>
      <c r="H26" s="138"/>
      <c r="I26" s="138"/>
      <c r="J26" s="138"/>
      <c r="K26" s="138"/>
      <c r="L26" s="139"/>
    </row>
    <row r="27" spans="1:16" x14ac:dyDescent="0.25">
      <c r="A27" s="126" t="s">
        <v>111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</row>
    <row r="28" spans="1:16" x14ac:dyDescent="0.25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</row>
  </sheetData>
  <mergeCells count="17">
    <mergeCell ref="A27:L27"/>
    <mergeCell ref="A28:L28"/>
    <mergeCell ref="M18:P18"/>
    <mergeCell ref="A21:D21"/>
    <mergeCell ref="A23:I23"/>
    <mergeCell ref="A24:I24"/>
    <mergeCell ref="E26:L26"/>
    <mergeCell ref="A22:I22"/>
    <mergeCell ref="A9:L9"/>
    <mergeCell ref="A10:L10"/>
    <mergeCell ref="A11:L11"/>
    <mergeCell ref="K12:L12"/>
    <mergeCell ref="A4:L4"/>
    <mergeCell ref="C6:I6"/>
    <mergeCell ref="J6:K6"/>
    <mergeCell ref="F7:L7"/>
    <mergeCell ref="F8:L8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opLeftCell="A7" workbookViewId="0">
      <selection activeCell="A28" sqref="A28:L28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210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18.75" x14ac:dyDescent="0.3">
      <c r="A5" s="74"/>
      <c r="E5" s="5"/>
      <c r="I5" s="5"/>
    </row>
    <row r="6" spans="1:14" ht="26.25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108"/>
      <c r="M6" s="24"/>
    </row>
    <row r="7" spans="1:14" ht="18.75" x14ac:dyDescent="0.3">
      <c r="D7" s="108" t="s">
        <v>18</v>
      </c>
      <c r="E7" s="108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8.75" x14ac:dyDescent="0.3">
      <c r="A8" s="4"/>
      <c r="D8" s="108"/>
      <c r="E8" s="108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7.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  <c r="N13" s="24"/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160140</v>
      </c>
      <c r="G14" s="13">
        <v>68000</v>
      </c>
      <c r="H14" s="13"/>
      <c r="I14" s="8"/>
      <c r="J14" s="45">
        <f>H14+I14</f>
        <v>0</v>
      </c>
      <c r="K14" s="9"/>
      <c r="L14" s="18"/>
      <c r="M14" s="24"/>
      <c r="N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255000</v>
      </c>
      <c r="G15" s="13">
        <v>45000</v>
      </c>
      <c r="H15" s="13"/>
      <c r="I15" s="13">
        <v>35000</v>
      </c>
      <c r="J15" s="45">
        <f t="shared" ref="J15:J20" si="0">H15+I15</f>
        <v>35000</v>
      </c>
      <c r="K15" s="9"/>
      <c r="L15" s="109" t="s">
        <v>212</v>
      </c>
      <c r="M15" s="24"/>
      <c r="N15" s="24"/>
    </row>
    <row r="16" spans="1:14" ht="18.75" x14ac:dyDescent="0.25">
      <c r="A16" s="18">
        <v>3</v>
      </c>
      <c r="B16" s="95" t="s">
        <v>149</v>
      </c>
      <c r="C16" s="10" t="s">
        <v>84</v>
      </c>
      <c r="D16" s="73" t="s">
        <v>150</v>
      </c>
      <c r="E16" s="13">
        <v>90000</v>
      </c>
      <c r="F16" s="13">
        <v>405000</v>
      </c>
      <c r="G16" s="13">
        <v>45000</v>
      </c>
      <c r="H16" s="13"/>
      <c r="I16" s="13"/>
      <c r="J16" s="45">
        <f t="shared" si="0"/>
        <v>0</v>
      </c>
      <c r="K16" s="9"/>
      <c r="L16" s="31"/>
      <c r="M16" s="24"/>
      <c r="N16" s="24"/>
    </row>
    <row r="17" spans="1:16" ht="18.75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149000</v>
      </c>
      <c r="G17" s="13">
        <v>20000</v>
      </c>
      <c r="H17" s="13">
        <v>25000</v>
      </c>
      <c r="I17" s="8"/>
      <c r="J17" s="45">
        <f t="shared" si="0"/>
        <v>25000</v>
      </c>
      <c r="K17" s="9" t="s">
        <v>214</v>
      </c>
      <c r="L17" s="31" t="s">
        <v>80</v>
      </c>
      <c r="M17" s="16"/>
      <c r="N17" s="16"/>
      <c r="O17" s="16"/>
      <c r="P17" s="25"/>
    </row>
    <row r="18" spans="1:16" ht="18.75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10500</v>
      </c>
      <c r="G18" s="13">
        <v>10500</v>
      </c>
      <c r="H18" s="13">
        <v>25000</v>
      </c>
      <c r="I18" s="13"/>
      <c r="J18" s="45">
        <f t="shared" si="0"/>
        <v>25000</v>
      </c>
      <c r="K18" s="9" t="s">
        <v>215</v>
      </c>
      <c r="L18" s="31" t="s">
        <v>189</v>
      </c>
      <c r="M18" s="135"/>
      <c r="N18" s="136"/>
      <c r="O18" s="136"/>
      <c r="P18" s="136"/>
    </row>
    <row r="19" spans="1:16" ht="18.75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52500</v>
      </c>
      <c r="G19" s="13">
        <v>27500</v>
      </c>
      <c r="H19" s="13"/>
      <c r="I19" s="8"/>
      <c r="J19" s="45">
        <f t="shared" si="0"/>
        <v>0</v>
      </c>
      <c r="K19" s="9"/>
      <c r="L19" s="31"/>
      <c r="M19" s="24"/>
      <c r="N19" s="16"/>
      <c r="O19" s="25"/>
      <c r="P19" s="25"/>
    </row>
    <row r="20" spans="1:16" ht="18.75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65000</v>
      </c>
      <c r="G20" s="13">
        <v>15000</v>
      </c>
      <c r="H20" s="13"/>
      <c r="I20" s="13"/>
      <c r="J20" s="45">
        <f t="shared" si="0"/>
        <v>0</v>
      </c>
      <c r="K20" s="9"/>
      <c r="L20" s="31"/>
      <c r="M20" s="24"/>
      <c r="N20" s="23"/>
      <c r="O20" s="25"/>
      <c r="P20" s="25"/>
    </row>
    <row r="21" spans="1:16" ht="21" x14ac:dyDescent="0.25">
      <c r="A21" s="114" t="s">
        <v>35</v>
      </c>
      <c r="B21" s="115"/>
      <c r="C21" s="115"/>
      <c r="D21" s="116"/>
      <c r="E21" s="26">
        <f>SUM(E14:E20)</f>
        <v>365000</v>
      </c>
      <c r="F21" s="28">
        <f t="shared" ref="F21:G21" si="1">SUM(F14:F20)</f>
        <v>1097140</v>
      </c>
      <c r="G21" s="26">
        <f t="shared" si="1"/>
        <v>231000</v>
      </c>
      <c r="H21" s="70">
        <f>SUM(H14:H20)</f>
        <v>50000</v>
      </c>
      <c r="I21" s="107">
        <f t="shared" ref="I21:J21" si="2">SUM(I14:I20)</f>
        <v>35000</v>
      </c>
      <c r="J21" s="70">
        <f t="shared" si="2"/>
        <v>85000</v>
      </c>
      <c r="K21" s="67"/>
      <c r="L21" s="61"/>
      <c r="N21" s="23"/>
    </row>
    <row r="22" spans="1:16" ht="2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-8500</v>
      </c>
      <c r="K22" s="25"/>
      <c r="L22" s="25"/>
      <c r="N22" s="24"/>
    </row>
    <row r="23" spans="1:16" ht="21" x14ac:dyDescent="0.35">
      <c r="A23" s="142" t="s">
        <v>194</v>
      </c>
      <c r="B23" s="143"/>
      <c r="C23" s="143"/>
      <c r="D23" s="143"/>
      <c r="E23" s="143"/>
      <c r="F23" s="143"/>
      <c r="G23" s="143"/>
      <c r="H23" s="143"/>
      <c r="I23" s="144"/>
      <c r="J23" s="69">
        <v>-10800</v>
      </c>
      <c r="K23" s="25"/>
      <c r="L23" s="25"/>
      <c r="N23" s="24"/>
    </row>
    <row r="24" spans="1:16" ht="21" x14ac:dyDescent="0.3">
      <c r="A24" s="131" t="s">
        <v>213</v>
      </c>
      <c r="B24" s="131"/>
      <c r="C24" s="131"/>
      <c r="D24" s="131"/>
      <c r="E24" s="131"/>
      <c r="F24" s="131"/>
      <c r="G24" s="131"/>
      <c r="H24" s="131"/>
      <c r="I24" s="131"/>
      <c r="J24" s="70">
        <f>SUM(J21:J23)</f>
        <v>65700</v>
      </c>
      <c r="K24" s="25"/>
      <c r="L24" s="25"/>
      <c r="N24" s="24"/>
    </row>
    <row r="25" spans="1:16" ht="10.5" customHeight="1" x14ac:dyDescent="0.3">
      <c r="A25" s="89"/>
      <c r="B25" s="89"/>
      <c r="C25" s="89"/>
      <c r="D25" s="89"/>
      <c r="E25" s="89"/>
      <c r="F25" s="89"/>
      <c r="G25" s="89"/>
      <c r="H25" s="89"/>
      <c r="I25" s="89"/>
      <c r="J25" s="90"/>
      <c r="K25" s="25"/>
      <c r="L25" s="25"/>
      <c r="N25" s="24"/>
    </row>
    <row r="26" spans="1:16" ht="15.75" x14ac:dyDescent="0.25">
      <c r="A26" s="18">
        <v>4</v>
      </c>
      <c r="B26" s="3" t="s">
        <v>45</v>
      </c>
      <c r="C26" s="10" t="s">
        <v>21</v>
      </c>
      <c r="D26" s="7" t="s">
        <v>120</v>
      </c>
      <c r="E26" s="137" t="s">
        <v>110</v>
      </c>
      <c r="F26" s="138"/>
      <c r="G26" s="138"/>
      <c r="H26" s="138"/>
      <c r="I26" s="138"/>
      <c r="J26" s="138"/>
      <c r="K26" s="138"/>
      <c r="L26" s="139"/>
    </row>
    <row r="27" spans="1:16" x14ac:dyDescent="0.25">
      <c r="A27" s="126" t="s">
        <v>111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</row>
    <row r="28" spans="1:16" x14ac:dyDescent="0.25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</row>
  </sheetData>
  <mergeCells count="17">
    <mergeCell ref="A27:L27"/>
    <mergeCell ref="A28:L28"/>
    <mergeCell ref="M18:P18"/>
    <mergeCell ref="A21:D21"/>
    <mergeCell ref="A23:I23"/>
    <mergeCell ref="A24:I24"/>
    <mergeCell ref="E26:L26"/>
    <mergeCell ref="A22:I22"/>
    <mergeCell ref="A9:L9"/>
    <mergeCell ref="A10:L10"/>
    <mergeCell ref="A11:L11"/>
    <mergeCell ref="K12:L12"/>
    <mergeCell ref="A4:L4"/>
    <mergeCell ref="C6:I6"/>
    <mergeCell ref="J6:K6"/>
    <mergeCell ref="F7:L7"/>
    <mergeCell ref="F8:L8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zoomScale="178" zoomScaleNormal="178" workbookViewId="0">
      <selection activeCell="C17" sqref="C17"/>
    </sheetView>
  </sheetViews>
  <sheetFormatPr baseColWidth="10" defaultRowHeight="15" x14ac:dyDescent="0.25"/>
  <cols>
    <col min="1" max="1" width="3" customWidth="1"/>
    <col min="2" max="2" width="25.140625" customWidth="1"/>
    <col min="3" max="3" width="8.5703125" customWidth="1"/>
    <col min="4" max="4" width="17.42578125" customWidth="1"/>
    <col min="5" max="5" width="12.5703125" style="33" customWidth="1"/>
    <col min="6" max="6" width="10.28515625" customWidth="1"/>
    <col min="7" max="7" width="16" customWidth="1"/>
  </cols>
  <sheetData>
    <row r="1" spans="1:11" x14ac:dyDescent="0.25">
      <c r="A1" s="4" t="s">
        <v>11</v>
      </c>
    </row>
    <row r="2" spans="1:11" x14ac:dyDescent="0.25">
      <c r="A2" s="4" t="s">
        <v>12</v>
      </c>
    </row>
    <row r="3" spans="1:11" x14ac:dyDescent="0.25">
      <c r="A3" s="4" t="s">
        <v>13</v>
      </c>
    </row>
    <row r="4" spans="1:11" ht="19.5" customHeight="1" x14ac:dyDescent="0.25">
      <c r="A4" s="118" t="s">
        <v>48</v>
      </c>
      <c r="B4" s="118"/>
      <c r="C4" s="118"/>
      <c r="D4" s="118"/>
      <c r="E4" s="118"/>
      <c r="F4" s="118"/>
      <c r="G4" s="118"/>
    </row>
    <row r="5" spans="1:11" ht="6" customHeight="1" x14ac:dyDescent="0.25">
      <c r="E5" s="34"/>
    </row>
    <row r="6" spans="1:11" ht="20.25" customHeight="1" x14ac:dyDescent="0.4">
      <c r="A6" s="119" t="s">
        <v>70</v>
      </c>
      <c r="B6" s="119"/>
      <c r="C6" s="119"/>
      <c r="D6" s="119"/>
      <c r="E6" s="119"/>
      <c r="F6" s="119"/>
      <c r="G6" s="119"/>
    </row>
    <row r="7" spans="1:11" ht="14.25" customHeight="1" x14ac:dyDescent="0.3">
      <c r="A7" s="120" t="s">
        <v>18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</row>
    <row r="8" spans="1:11" ht="16.5" customHeight="1" x14ac:dyDescent="0.3">
      <c r="A8" s="120" t="s">
        <v>71</v>
      </c>
      <c r="B8" s="120"/>
      <c r="C8" s="120"/>
      <c r="D8" s="120"/>
      <c r="E8" s="120"/>
      <c r="F8" s="120"/>
      <c r="G8" s="120"/>
      <c r="H8" s="120"/>
    </row>
    <row r="9" spans="1:11" ht="16.5" customHeight="1" x14ac:dyDescent="0.25">
      <c r="A9" s="41" t="s">
        <v>72</v>
      </c>
      <c r="B9" s="41"/>
      <c r="C9" s="41"/>
      <c r="D9" s="41"/>
      <c r="E9" s="41"/>
      <c r="F9" s="41"/>
      <c r="G9" s="24"/>
    </row>
    <row r="10" spans="1:11" ht="15.75" customHeight="1" x14ac:dyDescent="0.3">
      <c r="A10" s="124" t="s">
        <v>19</v>
      </c>
      <c r="B10" s="124"/>
      <c r="C10" s="124"/>
      <c r="D10" s="124"/>
      <c r="E10" s="124"/>
      <c r="F10" s="124"/>
    </row>
    <row r="11" spans="1:11" s="120" customFormat="1" ht="15.75" customHeight="1" x14ac:dyDescent="0.3">
      <c r="A11" s="120" t="s">
        <v>63</v>
      </c>
    </row>
    <row r="12" spans="1:11" ht="6.75" customHeight="1" x14ac:dyDescent="0.25"/>
    <row r="13" spans="1:11" ht="12" customHeight="1" x14ac:dyDescent="0.25">
      <c r="A13" s="6" t="s">
        <v>0</v>
      </c>
      <c r="B13" s="2" t="s">
        <v>1</v>
      </c>
      <c r="C13" s="2" t="s">
        <v>10</v>
      </c>
      <c r="D13" s="2" t="s">
        <v>9</v>
      </c>
      <c r="E13" s="37" t="s">
        <v>51</v>
      </c>
      <c r="F13" s="2" t="s">
        <v>2</v>
      </c>
      <c r="G13" s="2" t="s">
        <v>57</v>
      </c>
    </row>
    <row r="14" spans="1:11" ht="14.25" customHeight="1" x14ac:dyDescent="0.25">
      <c r="A14" s="18">
        <v>1</v>
      </c>
      <c r="B14" s="3" t="s">
        <v>38</v>
      </c>
      <c r="C14" s="10" t="s">
        <v>39</v>
      </c>
      <c r="D14" s="27" t="s">
        <v>37</v>
      </c>
      <c r="E14" s="32">
        <v>3</v>
      </c>
      <c r="F14" s="13">
        <v>85000</v>
      </c>
      <c r="G14" s="2" t="s">
        <v>58</v>
      </c>
    </row>
    <row r="15" spans="1:11" ht="12" customHeight="1" x14ac:dyDescent="0.25">
      <c r="A15" s="18">
        <v>2</v>
      </c>
      <c r="B15" s="3" t="s">
        <v>49</v>
      </c>
      <c r="C15" s="10" t="s">
        <v>50</v>
      </c>
      <c r="D15" s="7"/>
      <c r="E15" s="32">
        <v>3</v>
      </c>
      <c r="F15" s="13"/>
      <c r="G15" s="13" t="s">
        <v>59</v>
      </c>
      <c r="H15" s="16"/>
      <c r="I15" s="16"/>
      <c r="J15" s="25"/>
    </row>
    <row r="16" spans="1:11" ht="14.25" customHeight="1" x14ac:dyDescent="0.25">
      <c r="A16" s="18">
        <v>3</v>
      </c>
      <c r="B16" s="3" t="s">
        <v>52</v>
      </c>
      <c r="C16" s="10" t="s">
        <v>55</v>
      </c>
      <c r="D16" s="30" t="s">
        <v>53</v>
      </c>
      <c r="E16" s="32">
        <v>3</v>
      </c>
      <c r="F16" s="13"/>
      <c r="G16" s="13" t="s">
        <v>60</v>
      </c>
      <c r="H16" s="16"/>
      <c r="I16" s="23"/>
      <c r="J16" s="25"/>
    </row>
    <row r="17" spans="1:10" ht="12" customHeight="1" x14ac:dyDescent="0.25">
      <c r="A17" s="18">
        <v>4</v>
      </c>
      <c r="B17" s="3" t="s">
        <v>54</v>
      </c>
      <c r="C17" s="10" t="s">
        <v>74</v>
      </c>
      <c r="D17" s="30" t="s">
        <v>56</v>
      </c>
      <c r="E17" s="32">
        <v>3</v>
      </c>
      <c r="F17" s="13">
        <v>90000</v>
      </c>
      <c r="G17" s="13" t="s">
        <v>61</v>
      </c>
      <c r="H17" s="16"/>
      <c r="I17" s="25"/>
      <c r="J17" s="25"/>
    </row>
    <row r="18" spans="1:10" ht="13.5" customHeight="1" x14ac:dyDescent="0.25">
      <c r="A18" s="114" t="s">
        <v>67</v>
      </c>
      <c r="B18" s="115"/>
      <c r="C18" s="115"/>
      <c r="D18" s="115"/>
      <c r="E18" s="116"/>
      <c r="F18" s="21"/>
      <c r="G18" s="39"/>
      <c r="H18" s="23"/>
    </row>
    <row r="19" spans="1:10" ht="7.5" customHeight="1" x14ac:dyDescent="0.25"/>
    <row r="20" spans="1:10" ht="15.75" x14ac:dyDescent="0.25">
      <c r="A20" s="35">
        <v>4</v>
      </c>
      <c r="B20" s="36" t="s">
        <v>54</v>
      </c>
      <c r="C20" s="121" t="s">
        <v>62</v>
      </c>
      <c r="D20" s="121"/>
      <c r="E20" s="121"/>
      <c r="F20" s="121"/>
      <c r="G20" s="121"/>
    </row>
    <row r="21" spans="1:10" ht="12" customHeight="1" x14ac:dyDescent="0.25">
      <c r="A21" s="42"/>
      <c r="B21" s="43"/>
      <c r="C21" s="38"/>
      <c r="D21" s="38"/>
      <c r="E21" s="38"/>
      <c r="F21" s="38"/>
      <c r="G21" s="38"/>
    </row>
    <row r="22" spans="1:10" ht="15.75" customHeight="1" x14ac:dyDescent="0.25">
      <c r="A22" s="122" t="s">
        <v>73</v>
      </c>
      <c r="B22" s="123"/>
      <c r="C22" s="123"/>
      <c r="D22" s="123"/>
      <c r="E22" s="123"/>
      <c r="F22" s="123"/>
      <c r="G22" s="123"/>
    </row>
    <row r="23" spans="1:10" x14ac:dyDescent="0.25">
      <c r="A23" s="6" t="s">
        <v>0</v>
      </c>
      <c r="B23" s="2" t="s">
        <v>1</v>
      </c>
      <c r="C23" s="2" t="s">
        <v>10</v>
      </c>
      <c r="D23" s="2" t="s">
        <v>9</v>
      </c>
      <c r="E23" s="37" t="s">
        <v>51</v>
      </c>
      <c r="F23" s="2" t="s">
        <v>2</v>
      </c>
      <c r="G23" s="2" t="s">
        <v>57</v>
      </c>
    </row>
    <row r="24" spans="1:10" ht="15.75" x14ac:dyDescent="0.25">
      <c r="A24" s="18">
        <v>1</v>
      </c>
      <c r="B24" s="3" t="s">
        <v>64</v>
      </c>
      <c r="C24" s="10" t="s">
        <v>66</v>
      </c>
      <c r="D24" s="30" t="s">
        <v>65</v>
      </c>
      <c r="E24" s="32">
        <v>4</v>
      </c>
      <c r="F24" s="2"/>
      <c r="G24" s="13" t="s">
        <v>60</v>
      </c>
    </row>
    <row r="25" spans="1:10" ht="15.75" x14ac:dyDescent="0.25">
      <c r="A25" s="18">
        <v>2</v>
      </c>
      <c r="B25" s="3" t="s">
        <v>45</v>
      </c>
      <c r="C25" s="10" t="s">
        <v>21</v>
      </c>
      <c r="D25" s="30" t="s">
        <v>46</v>
      </c>
      <c r="E25" s="32">
        <v>2</v>
      </c>
      <c r="F25" s="13">
        <v>25000</v>
      </c>
      <c r="G25" s="13" t="s">
        <v>58</v>
      </c>
    </row>
    <row r="26" spans="1:10" ht="15.75" x14ac:dyDescent="0.25">
      <c r="A26" s="18">
        <v>3</v>
      </c>
      <c r="B26" s="3" t="s">
        <v>22</v>
      </c>
      <c r="C26" s="10" t="s">
        <v>23</v>
      </c>
      <c r="D26" s="30" t="s">
        <v>24</v>
      </c>
      <c r="E26" s="32">
        <v>2</v>
      </c>
      <c r="F26" s="13">
        <v>22500</v>
      </c>
      <c r="G26" s="13" t="s">
        <v>58</v>
      </c>
    </row>
    <row r="27" spans="1:10" ht="15.75" x14ac:dyDescent="0.25">
      <c r="A27" s="18">
        <v>4</v>
      </c>
      <c r="B27" s="3" t="s">
        <v>40</v>
      </c>
      <c r="C27" s="10" t="s">
        <v>26</v>
      </c>
      <c r="D27" s="30" t="s">
        <v>41</v>
      </c>
      <c r="E27" s="32">
        <v>2</v>
      </c>
      <c r="F27" s="13">
        <v>25000</v>
      </c>
      <c r="G27" s="13" t="s">
        <v>58</v>
      </c>
    </row>
    <row r="28" spans="1:10" ht="15.75" x14ac:dyDescent="0.25">
      <c r="A28" s="18">
        <v>5</v>
      </c>
      <c r="B28" s="3" t="s">
        <v>42</v>
      </c>
      <c r="C28" s="10" t="s">
        <v>27</v>
      </c>
      <c r="D28" s="30" t="s">
        <v>43</v>
      </c>
      <c r="E28" s="32">
        <v>2</v>
      </c>
      <c r="F28" s="13">
        <v>25000</v>
      </c>
      <c r="G28" s="13" t="s">
        <v>58</v>
      </c>
    </row>
    <row r="29" spans="1:10" ht="10.5" customHeight="1" x14ac:dyDescent="0.25">
      <c r="A29" s="114" t="s">
        <v>68</v>
      </c>
      <c r="B29" s="115"/>
      <c r="C29" s="115"/>
      <c r="D29" s="115"/>
      <c r="E29" s="116"/>
      <c r="F29" s="21"/>
      <c r="G29" s="40"/>
    </row>
    <row r="30" spans="1:10" ht="7.5" customHeight="1" x14ac:dyDescent="0.25"/>
    <row r="31" spans="1:10" ht="14.25" customHeight="1" x14ac:dyDescent="0.25">
      <c r="A31" s="114" t="s">
        <v>69</v>
      </c>
      <c r="B31" s="115"/>
      <c r="C31" s="115"/>
      <c r="D31" s="115"/>
      <c r="E31" s="116"/>
      <c r="F31" s="117"/>
      <c r="G31" s="117"/>
    </row>
  </sheetData>
  <mergeCells count="12">
    <mergeCell ref="A31:E31"/>
    <mergeCell ref="F31:G31"/>
    <mergeCell ref="A4:G4"/>
    <mergeCell ref="A6:G6"/>
    <mergeCell ref="A7:K7"/>
    <mergeCell ref="A8:H8"/>
    <mergeCell ref="A11:XFD11"/>
    <mergeCell ref="A18:E18"/>
    <mergeCell ref="C20:G20"/>
    <mergeCell ref="A22:G22"/>
    <mergeCell ref="A29:E29"/>
    <mergeCell ref="A10:F10"/>
  </mergeCells>
  <pageMargins left="0.31496062992125984" right="0.31496062992125984" top="0.35433070866141736" bottom="0.35433070866141736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>
      <selection activeCell="A28" sqref="A28:L28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93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5.25" customHeight="1" x14ac:dyDescent="0.3">
      <c r="E5" s="5"/>
      <c r="I5" s="5"/>
    </row>
    <row r="6" spans="1:14" ht="27" customHeight="1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49"/>
      <c r="M6" s="24"/>
    </row>
    <row r="7" spans="1:14" ht="18.75" x14ac:dyDescent="0.3">
      <c r="D7" s="49" t="s">
        <v>18</v>
      </c>
      <c r="E7" s="49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6.5" customHeight="1" x14ac:dyDescent="0.3">
      <c r="A8" s="4"/>
      <c r="D8" s="49"/>
      <c r="E8" s="49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ht="16.5" customHeight="1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ht="16.5" customHeight="1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6.7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8">
        <v>1</v>
      </c>
      <c r="B14" s="3" t="s">
        <v>38</v>
      </c>
      <c r="C14" s="10" t="s">
        <v>39</v>
      </c>
      <c r="D14" s="27" t="s">
        <v>37</v>
      </c>
      <c r="E14" s="13">
        <v>85000</v>
      </c>
      <c r="F14" s="13"/>
      <c r="G14" s="13"/>
      <c r="H14" s="13">
        <v>85000</v>
      </c>
      <c r="I14" s="45"/>
      <c r="J14" s="45">
        <f>H14+I14</f>
        <v>85000</v>
      </c>
      <c r="K14" s="9" t="s">
        <v>99</v>
      </c>
      <c r="L14" s="52" t="s">
        <v>97</v>
      </c>
    </row>
    <row r="15" spans="1:14" ht="18.75" x14ac:dyDescent="0.25">
      <c r="A15" s="18">
        <v>2</v>
      </c>
      <c r="B15" s="3" t="s">
        <v>77</v>
      </c>
      <c r="C15" s="10" t="s">
        <v>50</v>
      </c>
      <c r="D15" s="27" t="s">
        <v>78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45">
        <f>H15+I15</f>
        <v>90000</v>
      </c>
      <c r="K15" s="9" t="s">
        <v>96</v>
      </c>
      <c r="L15" s="52" t="s">
        <v>97</v>
      </c>
      <c r="N15" s="24"/>
    </row>
    <row r="16" spans="1:14" ht="18.75" x14ac:dyDescent="0.25">
      <c r="A16" s="18">
        <v>3</v>
      </c>
      <c r="B16" s="3" t="s">
        <v>85</v>
      </c>
      <c r="C16" s="10" t="s">
        <v>84</v>
      </c>
      <c r="D16" s="27" t="s">
        <v>86</v>
      </c>
      <c r="E16" s="13">
        <v>90000</v>
      </c>
      <c r="F16" s="13"/>
      <c r="G16" s="13"/>
      <c r="H16" s="13"/>
      <c r="I16" s="13"/>
      <c r="J16" s="45">
        <f t="shared" ref="J16:J20" si="0">H16+I16</f>
        <v>0</v>
      </c>
      <c r="K16" s="9" t="s">
        <v>87</v>
      </c>
      <c r="L16" s="52" t="s">
        <v>88</v>
      </c>
      <c r="N16" s="24"/>
    </row>
    <row r="17" spans="1:16" ht="20.25" customHeight="1" x14ac:dyDescent="0.25">
      <c r="A17" s="18">
        <v>4</v>
      </c>
      <c r="B17" s="3" t="s">
        <v>45</v>
      </c>
      <c r="C17" s="10" t="s">
        <v>21</v>
      </c>
      <c r="D17" s="7" t="s">
        <v>83</v>
      </c>
      <c r="E17" s="13">
        <v>25000</v>
      </c>
      <c r="F17" s="13">
        <v>310000</v>
      </c>
      <c r="G17" s="13">
        <v>35000</v>
      </c>
      <c r="H17" s="13"/>
      <c r="I17" s="13"/>
      <c r="J17" s="45">
        <f t="shared" si="0"/>
        <v>0</v>
      </c>
      <c r="K17" s="46"/>
      <c r="L17" s="47"/>
      <c r="M17" s="16"/>
      <c r="N17" s="16"/>
      <c r="O17" s="16"/>
      <c r="P17" s="25"/>
    </row>
    <row r="18" spans="1:16" ht="20.25" customHeight="1" x14ac:dyDescent="0.25">
      <c r="A18" s="18">
        <v>5</v>
      </c>
      <c r="B18" s="3" t="s">
        <v>75</v>
      </c>
      <c r="C18" s="10" t="s">
        <v>23</v>
      </c>
      <c r="D18" s="30" t="s">
        <v>76</v>
      </c>
      <c r="E18" s="13">
        <v>25000</v>
      </c>
      <c r="F18" s="13">
        <v>5000</v>
      </c>
      <c r="G18" s="13">
        <v>5000</v>
      </c>
      <c r="H18" s="13">
        <v>25000</v>
      </c>
      <c r="I18" s="13"/>
      <c r="J18" s="45">
        <f t="shared" si="0"/>
        <v>25000</v>
      </c>
      <c r="K18" s="9" t="s">
        <v>98</v>
      </c>
      <c r="L18" s="52" t="s">
        <v>97</v>
      </c>
      <c r="M18" s="23"/>
      <c r="N18" s="16"/>
      <c r="O18" s="23"/>
      <c r="P18" s="25"/>
    </row>
    <row r="19" spans="1:16" ht="20.25" customHeight="1" x14ac:dyDescent="0.25">
      <c r="A19" s="18">
        <v>6</v>
      </c>
      <c r="B19" s="3" t="s">
        <v>40</v>
      </c>
      <c r="C19" s="10" t="s">
        <v>26</v>
      </c>
      <c r="D19" s="30" t="s">
        <v>41</v>
      </c>
      <c r="E19" s="13">
        <v>25000</v>
      </c>
      <c r="F19" s="13">
        <v>85000</v>
      </c>
      <c r="G19" s="13">
        <v>10000</v>
      </c>
      <c r="H19" s="13"/>
      <c r="I19" s="13"/>
      <c r="J19" s="45">
        <f t="shared" si="0"/>
        <v>0</v>
      </c>
      <c r="K19" s="9"/>
      <c r="L19" s="52"/>
      <c r="M19" s="24"/>
      <c r="N19" s="16"/>
      <c r="O19" s="25"/>
      <c r="P19" s="25"/>
    </row>
    <row r="20" spans="1:16" ht="20.25" customHeight="1" x14ac:dyDescent="0.25">
      <c r="A20" s="18">
        <v>7</v>
      </c>
      <c r="B20" s="3" t="s">
        <v>42</v>
      </c>
      <c r="C20" s="10" t="s">
        <v>27</v>
      </c>
      <c r="D20" s="30" t="s">
        <v>43</v>
      </c>
      <c r="E20" s="13">
        <v>25000</v>
      </c>
      <c r="F20" s="13">
        <v>27500</v>
      </c>
      <c r="G20" s="13">
        <v>2500</v>
      </c>
      <c r="H20" s="13">
        <v>25000</v>
      </c>
      <c r="I20" s="45"/>
      <c r="J20" s="45">
        <f t="shared" si="0"/>
        <v>25000</v>
      </c>
      <c r="K20" s="9" t="s">
        <v>98</v>
      </c>
      <c r="L20" s="52" t="s">
        <v>47</v>
      </c>
      <c r="M20" s="24"/>
      <c r="N20" s="23"/>
      <c r="O20" s="25"/>
      <c r="P20" s="25"/>
    </row>
    <row r="21" spans="1:16" ht="15.75" customHeight="1" x14ac:dyDescent="0.25">
      <c r="A21" s="114" t="s">
        <v>35</v>
      </c>
      <c r="B21" s="115"/>
      <c r="C21" s="115"/>
      <c r="D21" s="116"/>
      <c r="E21" s="50">
        <f>SUM(E14:E20)</f>
        <v>365000</v>
      </c>
      <c r="F21" s="50">
        <f t="shared" ref="F21:G21" si="1">SUM(F14:F20)</f>
        <v>526500</v>
      </c>
      <c r="G21" s="50">
        <f t="shared" si="1"/>
        <v>61500</v>
      </c>
      <c r="H21" s="50">
        <f>SUM(H14:H20)</f>
        <v>225000</v>
      </c>
      <c r="I21" s="50">
        <f>SUM(I14:I20)</f>
        <v>0</v>
      </c>
      <c r="J21" s="29">
        <f>SUM(J14:J20)</f>
        <v>225000</v>
      </c>
      <c r="K21" s="9" t="s">
        <v>101</v>
      </c>
      <c r="L21" s="61" t="s">
        <v>32</v>
      </c>
      <c r="N21" s="23"/>
    </row>
    <row r="22" spans="1:16" ht="15" customHeight="1" x14ac:dyDescent="0.3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59">
        <f>-0.1*J21</f>
        <v>-22500</v>
      </c>
      <c r="K22" s="60"/>
      <c r="L22" s="20"/>
      <c r="N22" s="24"/>
    </row>
    <row r="23" spans="1:16" ht="15" customHeight="1" x14ac:dyDescent="0.3">
      <c r="A23" s="131" t="s">
        <v>34</v>
      </c>
      <c r="B23" s="131"/>
      <c r="C23" s="131"/>
      <c r="D23" s="131"/>
      <c r="E23" s="131"/>
      <c r="F23" s="131"/>
      <c r="G23" s="131"/>
      <c r="H23" s="131"/>
      <c r="I23" s="131"/>
      <c r="J23" s="48">
        <f>SUM(J21:J22)</f>
        <v>202500</v>
      </c>
      <c r="K23" s="132" t="s">
        <v>102</v>
      </c>
      <c r="L23" s="133"/>
      <c r="N23" s="24"/>
    </row>
    <row r="25" spans="1:16" ht="18.75" x14ac:dyDescent="0.25">
      <c r="A25" s="18">
        <v>3</v>
      </c>
      <c r="B25" s="3" t="s">
        <v>85</v>
      </c>
      <c r="C25" s="10" t="s">
        <v>84</v>
      </c>
      <c r="D25" s="27" t="s">
        <v>86</v>
      </c>
      <c r="E25" s="13">
        <v>90000</v>
      </c>
      <c r="F25" s="13"/>
      <c r="G25" s="13"/>
      <c r="H25" s="13">
        <v>180000</v>
      </c>
      <c r="I25" s="13"/>
      <c r="J25" s="45">
        <f t="shared" ref="J25" si="2">SUM(H25:I25)</f>
        <v>180000</v>
      </c>
      <c r="K25" s="9" t="s">
        <v>87</v>
      </c>
      <c r="L25" s="52" t="s">
        <v>88</v>
      </c>
    </row>
    <row r="26" spans="1:16" x14ac:dyDescent="0.25">
      <c r="A26" s="126" t="s">
        <v>89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1:16" x14ac:dyDescent="0.25">
      <c r="A27" s="127" t="s">
        <v>91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6" x14ac:dyDescent="0.25">
      <c r="A28" s="128" t="s">
        <v>92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6" x14ac:dyDescent="0.25">
      <c r="A29" s="125" t="s">
        <v>95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</row>
    <row r="30" spans="1:16" x14ac:dyDescent="0.25">
      <c r="A30" s="53" t="s">
        <v>94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</row>
    <row r="31" spans="1:16" ht="18.75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</row>
  </sheetData>
  <mergeCells count="17">
    <mergeCell ref="A9:L9"/>
    <mergeCell ref="A4:L4"/>
    <mergeCell ref="C6:I6"/>
    <mergeCell ref="J6:K6"/>
    <mergeCell ref="F7:L7"/>
    <mergeCell ref="F8:L8"/>
    <mergeCell ref="A29:L29"/>
    <mergeCell ref="A26:L26"/>
    <mergeCell ref="A27:L27"/>
    <mergeCell ref="A28:L28"/>
    <mergeCell ref="A10:L10"/>
    <mergeCell ref="A11:L11"/>
    <mergeCell ref="K12:L12"/>
    <mergeCell ref="A21:D21"/>
    <mergeCell ref="A22:I22"/>
    <mergeCell ref="A23:I23"/>
    <mergeCell ref="K23:L23"/>
  </mergeCells>
  <pageMargins left="0.31496062992125984" right="0.31496062992125984" top="0.74803149606299213" bottom="0.35433070866141736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>
      <selection activeCell="H30" sqref="H30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100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5.25" customHeight="1" x14ac:dyDescent="0.3">
      <c r="E5" s="5"/>
      <c r="I5" s="5"/>
    </row>
    <row r="6" spans="1:14" ht="27" customHeight="1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54"/>
      <c r="M6" s="24"/>
    </row>
    <row r="7" spans="1:14" ht="18.75" x14ac:dyDescent="0.3">
      <c r="D7" s="54" t="s">
        <v>18</v>
      </c>
      <c r="E7" s="54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6.5" customHeight="1" x14ac:dyDescent="0.3">
      <c r="A8" s="4"/>
      <c r="D8" s="54"/>
      <c r="E8" s="54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ht="16.5" customHeight="1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ht="16.5" customHeight="1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6.7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8">
        <v>1</v>
      </c>
      <c r="B14" s="3" t="s">
        <v>38</v>
      </c>
      <c r="C14" s="10" t="s">
        <v>39</v>
      </c>
      <c r="D14" s="27" t="s">
        <v>37</v>
      </c>
      <c r="E14" s="13">
        <v>85000</v>
      </c>
      <c r="F14" s="13"/>
      <c r="G14" s="13"/>
      <c r="H14" s="13"/>
      <c r="I14" s="45"/>
      <c r="J14" s="45">
        <f t="shared" ref="J14:J16" si="0">H14+I14</f>
        <v>0</v>
      </c>
      <c r="K14" s="9"/>
      <c r="L14" s="31"/>
    </row>
    <row r="15" spans="1:14" ht="18.75" x14ac:dyDescent="0.25">
      <c r="A15" s="18">
        <v>2</v>
      </c>
      <c r="B15" s="3" t="s">
        <v>77</v>
      </c>
      <c r="C15" s="10" t="s">
        <v>50</v>
      </c>
      <c r="D15" s="27" t="s">
        <v>78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45">
        <f t="shared" si="0"/>
        <v>90000</v>
      </c>
      <c r="K15" s="9" t="s">
        <v>103</v>
      </c>
      <c r="L15" s="31" t="s">
        <v>47</v>
      </c>
      <c r="N15" s="24"/>
    </row>
    <row r="16" spans="1:14" ht="18.75" x14ac:dyDescent="0.25">
      <c r="A16" s="18">
        <v>3</v>
      </c>
      <c r="B16" s="3" t="s">
        <v>85</v>
      </c>
      <c r="C16" s="10" t="s">
        <v>84</v>
      </c>
      <c r="D16" s="27" t="s">
        <v>86</v>
      </c>
      <c r="E16" s="13">
        <v>90000</v>
      </c>
      <c r="F16" s="13"/>
      <c r="G16" s="13"/>
      <c r="H16" s="13">
        <v>90000</v>
      </c>
      <c r="I16" s="13"/>
      <c r="J16" s="45">
        <f t="shared" si="0"/>
        <v>90000</v>
      </c>
      <c r="K16" s="9" t="s">
        <v>103</v>
      </c>
      <c r="L16" s="31" t="s">
        <v>79</v>
      </c>
      <c r="N16" s="24"/>
    </row>
    <row r="17" spans="1:16" ht="20.25" customHeight="1" x14ac:dyDescent="0.25">
      <c r="A17" s="18">
        <v>4</v>
      </c>
      <c r="B17" s="3" t="s">
        <v>45</v>
      </c>
      <c r="C17" s="10" t="s">
        <v>21</v>
      </c>
      <c r="D17" s="7" t="s">
        <v>83</v>
      </c>
      <c r="E17" s="13">
        <v>25000</v>
      </c>
      <c r="F17" s="13">
        <v>300000</v>
      </c>
      <c r="G17" s="13"/>
      <c r="H17" s="13">
        <v>25000</v>
      </c>
      <c r="I17" s="8">
        <v>146000</v>
      </c>
      <c r="J17" s="45">
        <f>H17+I17</f>
        <v>171000</v>
      </c>
      <c r="K17" s="46" t="s">
        <v>104</v>
      </c>
      <c r="L17" s="31" t="s">
        <v>105</v>
      </c>
      <c r="M17" s="16"/>
      <c r="N17" s="16"/>
      <c r="O17" s="16"/>
      <c r="P17" s="25"/>
    </row>
    <row r="18" spans="1:16" ht="20.25" customHeight="1" x14ac:dyDescent="0.25">
      <c r="A18" s="18">
        <v>5</v>
      </c>
      <c r="B18" s="3" t="s">
        <v>75</v>
      </c>
      <c r="C18" s="10" t="s">
        <v>23</v>
      </c>
      <c r="D18" s="30" t="s">
        <v>76</v>
      </c>
      <c r="E18" s="13">
        <v>25000</v>
      </c>
      <c r="F18" s="13">
        <v>5000</v>
      </c>
      <c r="G18" s="13">
        <v>5000</v>
      </c>
      <c r="H18" s="13">
        <v>25000</v>
      </c>
      <c r="I18" s="13"/>
      <c r="J18" s="45">
        <f t="shared" ref="J18:J20" si="1">H18+I18</f>
        <v>25000</v>
      </c>
      <c r="K18" s="9" t="s">
        <v>106</v>
      </c>
      <c r="L18" s="31" t="s">
        <v>90</v>
      </c>
      <c r="M18" s="135" t="s">
        <v>107</v>
      </c>
      <c r="N18" s="136"/>
      <c r="O18" s="136"/>
      <c r="P18" s="136"/>
    </row>
    <row r="19" spans="1:16" ht="20.25" customHeight="1" x14ac:dyDescent="0.25">
      <c r="A19" s="18">
        <v>6</v>
      </c>
      <c r="B19" s="3" t="s">
        <v>40</v>
      </c>
      <c r="C19" s="10" t="s">
        <v>26</v>
      </c>
      <c r="D19" s="30" t="s">
        <v>41</v>
      </c>
      <c r="E19" s="13">
        <v>25000</v>
      </c>
      <c r="F19" s="13">
        <v>112500</v>
      </c>
      <c r="G19" s="13">
        <v>12500</v>
      </c>
      <c r="H19" s="13"/>
      <c r="I19" s="13"/>
      <c r="J19" s="45">
        <f t="shared" si="1"/>
        <v>0</v>
      </c>
      <c r="K19" s="9"/>
      <c r="L19" s="57"/>
      <c r="M19" s="24"/>
      <c r="N19" s="16"/>
      <c r="O19" s="25"/>
      <c r="P19" s="25"/>
    </row>
    <row r="20" spans="1:16" ht="20.25" customHeight="1" x14ac:dyDescent="0.25">
      <c r="A20" s="18">
        <v>7</v>
      </c>
      <c r="B20" s="3" t="s">
        <v>42</v>
      </c>
      <c r="C20" s="10" t="s">
        <v>27</v>
      </c>
      <c r="D20" s="30" t="s">
        <v>43</v>
      </c>
      <c r="E20" s="13">
        <v>25000</v>
      </c>
      <c r="F20" s="13">
        <v>27500</v>
      </c>
      <c r="G20" s="13">
        <v>2500</v>
      </c>
      <c r="H20" s="13"/>
      <c r="I20" s="45"/>
      <c r="J20" s="45">
        <f t="shared" si="1"/>
        <v>0</v>
      </c>
      <c r="K20" s="9"/>
      <c r="L20" s="57"/>
      <c r="M20" s="24"/>
      <c r="N20" s="23"/>
      <c r="O20" s="25"/>
      <c r="P20" s="25"/>
    </row>
    <row r="21" spans="1:16" ht="15.75" customHeight="1" x14ac:dyDescent="0.25">
      <c r="A21" s="114" t="s">
        <v>35</v>
      </c>
      <c r="B21" s="115"/>
      <c r="C21" s="115"/>
      <c r="D21" s="116"/>
      <c r="E21" s="55">
        <f>SUM(E14:E20)</f>
        <v>365000</v>
      </c>
      <c r="F21" s="55">
        <f t="shared" ref="F21:G21" si="2">SUM(F14:F20)</f>
        <v>544000</v>
      </c>
      <c r="G21" s="55">
        <f t="shared" si="2"/>
        <v>29000</v>
      </c>
      <c r="H21" s="55">
        <f>SUM(H14:H20)</f>
        <v>230000</v>
      </c>
      <c r="I21" s="26">
        <f t="shared" ref="I21:J21" si="3">SUM(I14:I20)</f>
        <v>146000</v>
      </c>
      <c r="J21" s="68">
        <f t="shared" si="3"/>
        <v>376000</v>
      </c>
      <c r="K21" s="67" t="s">
        <v>106</v>
      </c>
      <c r="L21" s="61" t="s">
        <v>32</v>
      </c>
      <c r="N21" s="23"/>
    </row>
    <row r="22" spans="1:16" ht="21.75" customHeight="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-37600</v>
      </c>
      <c r="K22" s="25"/>
      <c r="L22" s="25"/>
      <c r="N22" s="24"/>
    </row>
    <row r="23" spans="1:16" ht="17.25" customHeight="1" x14ac:dyDescent="0.3">
      <c r="A23" s="131" t="s">
        <v>34</v>
      </c>
      <c r="B23" s="131"/>
      <c r="C23" s="131"/>
      <c r="D23" s="131"/>
      <c r="E23" s="131"/>
      <c r="F23" s="131"/>
      <c r="G23" s="131"/>
      <c r="H23" s="131"/>
      <c r="I23" s="131"/>
      <c r="J23" s="70">
        <f>J21+J22</f>
        <v>338400</v>
      </c>
      <c r="K23" s="25"/>
      <c r="L23" s="25"/>
      <c r="N23" s="24"/>
    </row>
    <row r="25" spans="1:16" ht="18.75" x14ac:dyDescent="0.25">
      <c r="A25" s="18">
        <v>3</v>
      </c>
      <c r="B25" s="3" t="s">
        <v>85</v>
      </c>
      <c r="C25" s="10" t="s">
        <v>84</v>
      </c>
      <c r="D25" s="27" t="s">
        <v>86</v>
      </c>
      <c r="E25" s="13">
        <v>90000</v>
      </c>
      <c r="F25" s="13"/>
      <c r="G25" s="13"/>
      <c r="H25" s="13">
        <v>180000</v>
      </c>
      <c r="I25" s="13"/>
      <c r="J25" s="45">
        <f t="shared" ref="J25" si="4">SUM(H25:I25)</f>
        <v>180000</v>
      </c>
      <c r="K25" s="9" t="s">
        <v>87</v>
      </c>
      <c r="L25" s="57" t="s">
        <v>88</v>
      </c>
    </row>
    <row r="26" spans="1:16" x14ac:dyDescent="0.25">
      <c r="A26" s="126" t="s">
        <v>89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1:16" x14ac:dyDescent="0.25">
      <c r="A27" s="127" t="s">
        <v>91</v>
      </c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6" x14ac:dyDescent="0.25">
      <c r="A28" s="128" t="s">
        <v>92</v>
      </c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6" x14ac:dyDescent="0.25">
      <c r="A29" s="125" t="s">
        <v>95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</row>
    <row r="30" spans="1:16" x14ac:dyDescent="0.25">
      <c r="A30" s="58" t="s">
        <v>94</v>
      </c>
      <c r="B30" s="58"/>
      <c r="C30" s="58"/>
      <c r="D30" s="58"/>
      <c r="E30" s="58"/>
      <c r="F30" s="58"/>
      <c r="G30" s="58"/>
      <c r="H30" s="72"/>
      <c r="I30" s="58"/>
      <c r="J30" s="58"/>
      <c r="K30" s="58"/>
      <c r="L30" s="58"/>
    </row>
    <row r="31" spans="1:16" ht="18.75" x14ac:dyDescent="0.3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</row>
  </sheetData>
  <mergeCells count="17">
    <mergeCell ref="M18:P18"/>
    <mergeCell ref="A9:L9"/>
    <mergeCell ref="A4:L4"/>
    <mergeCell ref="C6:I6"/>
    <mergeCell ref="J6:K6"/>
    <mergeCell ref="F7:L7"/>
    <mergeCell ref="F8:L8"/>
    <mergeCell ref="A26:L26"/>
    <mergeCell ref="A27:L27"/>
    <mergeCell ref="A28:L28"/>
    <mergeCell ref="A29:L29"/>
    <mergeCell ref="A10:L10"/>
    <mergeCell ref="A11:L11"/>
    <mergeCell ref="K12:L12"/>
    <mergeCell ref="A21:D21"/>
    <mergeCell ref="A22:I22"/>
    <mergeCell ref="A23:I23"/>
  </mergeCells>
  <pageMargins left="0.31496062992125984" right="0.31496062992125984" top="0.74803149606299213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>
      <selection activeCell="Q6" sqref="Q6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108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5.25" customHeight="1" x14ac:dyDescent="0.3">
      <c r="E5" s="5"/>
      <c r="I5" s="5"/>
    </row>
    <row r="6" spans="1:14" ht="27" customHeight="1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62"/>
      <c r="M6" s="24"/>
    </row>
    <row r="7" spans="1:14" ht="18.75" x14ac:dyDescent="0.3">
      <c r="D7" s="62" t="s">
        <v>18</v>
      </c>
      <c r="E7" s="62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6.5" customHeight="1" x14ac:dyDescent="0.3">
      <c r="A8" s="4"/>
      <c r="D8" s="62"/>
      <c r="E8" s="62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ht="16.5" customHeight="1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ht="16.5" customHeight="1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6.7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93500</v>
      </c>
      <c r="G14" s="13">
        <v>8500</v>
      </c>
      <c r="H14" s="13">
        <v>85000</v>
      </c>
      <c r="I14" s="8">
        <v>85000</v>
      </c>
      <c r="J14" s="45">
        <f>H14+I14</f>
        <v>170000</v>
      </c>
      <c r="K14" s="9" t="s">
        <v>115</v>
      </c>
      <c r="L14" s="19" t="s">
        <v>109</v>
      </c>
      <c r="M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45">
        <f t="shared" ref="J15:J20" si="0">H15+I15</f>
        <v>90000</v>
      </c>
      <c r="K15" s="9" t="s">
        <v>114</v>
      </c>
      <c r="L15" s="31" t="s">
        <v>47</v>
      </c>
      <c r="N15" s="24"/>
    </row>
    <row r="16" spans="1:14" ht="18.75" x14ac:dyDescent="0.25">
      <c r="A16" s="18">
        <v>3</v>
      </c>
      <c r="B16" s="3" t="s">
        <v>85</v>
      </c>
      <c r="C16" s="10" t="s">
        <v>84</v>
      </c>
      <c r="D16" s="73" t="s">
        <v>119</v>
      </c>
      <c r="E16" s="13">
        <v>90000</v>
      </c>
      <c r="F16" s="13"/>
      <c r="G16" s="13"/>
      <c r="H16" s="13">
        <v>90000</v>
      </c>
      <c r="I16" s="13"/>
      <c r="J16" s="45">
        <f t="shared" si="0"/>
        <v>90000</v>
      </c>
      <c r="K16" s="9" t="s">
        <v>116</v>
      </c>
      <c r="L16" s="31" t="s">
        <v>79</v>
      </c>
      <c r="N16" s="24"/>
    </row>
    <row r="17" spans="1:16" ht="20.25" customHeight="1" x14ac:dyDescent="0.25">
      <c r="A17" s="18">
        <v>4</v>
      </c>
      <c r="B17" s="3" t="s">
        <v>45</v>
      </c>
      <c r="C17" s="10" t="s">
        <v>21</v>
      </c>
      <c r="D17" s="73" t="s">
        <v>120</v>
      </c>
      <c r="E17" s="13">
        <v>25000</v>
      </c>
      <c r="F17" s="13">
        <v>154000</v>
      </c>
      <c r="G17" s="13"/>
      <c r="H17" s="13">
        <v>25000</v>
      </c>
      <c r="I17" s="8"/>
      <c r="J17" s="45">
        <f t="shared" si="0"/>
        <v>25000</v>
      </c>
      <c r="K17" s="46" t="s">
        <v>124</v>
      </c>
      <c r="L17" s="31" t="s">
        <v>80</v>
      </c>
      <c r="M17" s="16"/>
      <c r="N17" s="16"/>
      <c r="O17" s="16"/>
      <c r="P17" s="25"/>
    </row>
    <row r="18" spans="1:16" ht="20.25" customHeight="1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8000</v>
      </c>
      <c r="G18" s="13">
        <v>8000</v>
      </c>
      <c r="H18" s="13">
        <v>25000</v>
      </c>
      <c r="I18" s="13"/>
      <c r="J18" s="45">
        <f t="shared" si="0"/>
        <v>25000</v>
      </c>
      <c r="K18" s="9" t="s">
        <v>113</v>
      </c>
      <c r="L18" s="31" t="s">
        <v>47</v>
      </c>
      <c r="M18" s="135"/>
      <c r="N18" s="136"/>
      <c r="O18" s="136"/>
      <c r="P18" s="136"/>
    </row>
    <row r="19" spans="1:16" ht="20.25" customHeight="1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140000</v>
      </c>
      <c r="G19" s="13">
        <v>15000</v>
      </c>
      <c r="H19" s="13"/>
      <c r="I19" s="13"/>
      <c r="J19" s="45">
        <f t="shared" si="0"/>
        <v>0</v>
      </c>
      <c r="K19" s="9"/>
      <c r="L19" s="65"/>
      <c r="M19" s="24"/>
      <c r="N19" s="16"/>
      <c r="O19" s="25"/>
      <c r="P19" s="25"/>
    </row>
    <row r="20" spans="1:16" ht="20.25" customHeight="1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55000</v>
      </c>
      <c r="G20" s="13">
        <v>5000</v>
      </c>
      <c r="H20" s="13">
        <v>25000</v>
      </c>
      <c r="I20" s="13"/>
      <c r="J20" s="45">
        <f t="shared" si="0"/>
        <v>25000</v>
      </c>
      <c r="K20" s="9"/>
      <c r="L20" s="65" t="s">
        <v>112</v>
      </c>
      <c r="M20" s="24"/>
      <c r="N20" s="23"/>
      <c r="O20" s="25"/>
      <c r="P20" s="25"/>
    </row>
    <row r="21" spans="1:16" ht="15.75" customHeight="1" x14ac:dyDescent="0.25">
      <c r="A21" s="114" t="s">
        <v>35</v>
      </c>
      <c r="B21" s="115"/>
      <c r="C21" s="115"/>
      <c r="D21" s="116"/>
      <c r="E21" s="63">
        <f>SUM(E14:E20)</f>
        <v>365000</v>
      </c>
      <c r="F21" s="63">
        <f t="shared" ref="F21:G21" si="1">SUM(F14:F20)</f>
        <v>549500</v>
      </c>
      <c r="G21" s="63">
        <f t="shared" si="1"/>
        <v>45500</v>
      </c>
      <c r="H21" s="63">
        <f>SUM(H14:H20)</f>
        <v>340000</v>
      </c>
      <c r="I21" s="28">
        <f t="shared" ref="I21:J21" si="2">SUM(I14:I20)</f>
        <v>85000</v>
      </c>
      <c r="J21" s="71">
        <f t="shared" si="2"/>
        <v>425000</v>
      </c>
      <c r="K21" s="67" t="s">
        <v>124</v>
      </c>
      <c r="L21" s="61" t="s">
        <v>32</v>
      </c>
      <c r="N21" s="23"/>
    </row>
    <row r="22" spans="1:16" ht="21.75" customHeight="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-42500</v>
      </c>
      <c r="K22" s="25"/>
      <c r="L22" s="25"/>
      <c r="N22" s="24"/>
    </row>
    <row r="23" spans="1:16" ht="17.25" customHeight="1" x14ac:dyDescent="0.3">
      <c r="A23" s="131" t="s">
        <v>125</v>
      </c>
      <c r="B23" s="131"/>
      <c r="C23" s="131"/>
      <c r="D23" s="131"/>
      <c r="E23" s="131"/>
      <c r="F23" s="131"/>
      <c r="G23" s="131"/>
      <c r="H23" s="131"/>
      <c r="I23" s="131"/>
      <c r="J23" s="70">
        <f>J21+J22</f>
        <v>382500</v>
      </c>
      <c r="K23" s="25"/>
      <c r="L23" s="25"/>
      <c r="N23" s="24"/>
    </row>
    <row r="25" spans="1:16" ht="18.75" customHeight="1" x14ac:dyDescent="0.25">
      <c r="A25" s="18">
        <v>4</v>
      </c>
      <c r="B25" s="3" t="s">
        <v>45</v>
      </c>
      <c r="C25" s="10" t="s">
        <v>21</v>
      </c>
      <c r="D25" s="7" t="s">
        <v>83</v>
      </c>
      <c r="E25" s="137" t="s">
        <v>110</v>
      </c>
      <c r="F25" s="138"/>
      <c r="G25" s="138"/>
      <c r="H25" s="138"/>
      <c r="I25" s="138"/>
      <c r="J25" s="138"/>
      <c r="K25" s="138"/>
      <c r="L25" s="139"/>
    </row>
    <row r="26" spans="1:16" x14ac:dyDescent="0.25">
      <c r="A26" s="126" t="s">
        <v>111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1:16" x14ac:dyDescent="0.2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6" x14ac:dyDescent="0.2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6" x14ac:dyDescent="0.25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</row>
    <row r="30" spans="1:16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</row>
    <row r="31" spans="1:16" ht="18.75" x14ac:dyDescent="0.3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</row>
  </sheetData>
  <mergeCells count="18">
    <mergeCell ref="A28:L28"/>
    <mergeCell ref="A29:L29"/>
    <mergeCell ref="E25:L25"/>
    <mergeCell ref="M18:P18"/>
    <mergeCell ref="A21:D21"/>
    <mergeCell ref="A23:I23"/>
    <mergeCell ref="A26:L26"/>
    <mergeCell ref="A27:L27"/>
    <mergeCell ref="A22:I22"/>
    <mergeCell ref="A9:L9"/>
    <mergeCell ref="A10:L10"/>
    <mergeCell ref="A11:L11"/>
    <mergeCell ref="K12:L12"/>
    <mergeCell ref="A4:L4"/>
    <mergeCell ref="C6:I6"/>
    <mergeCell ref="J6:K6"/>
    <mergeCell ref="F7:L7"/>
    <mergeCell ref="F8:L8"/>
  </mergeCells>
  <pageMargins left="0.31496062992125984" right="0.31496062992125984" top="0.74803149606299213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>
      <selection activeCell="H30" sqref="H30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126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5.25" customHeight="1" x14ac:dyDescent="0.3">
      <c r="A5" s="74" t="s">
        <v>127</v>
      </c>
      <c r="E5" s="5"/>
      <c r="I5" s="5"/>
    </row>
    <row r="6" spans="1:14" ht="27" customHeight="1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75"/>
      <c r="M6" s="24"/>
    </row>
    <row r="7" spans="1:14" ht="18.75" x14ac:dyDescent="0.3">
      <c r="D7" s="75" t="s">
        <v>18</v>
      </c>
      <c r="E7" s="75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6.5" customHeight="1" x14ac:dyDescent="0.3">
      <c r="A8" s="4"/>
      <c r="D8" s="75"/>
      <c r="E8" s="75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ht="16.5" customHeight="1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ht="16.5" customHeight="1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6.7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10600</v>
      </c>
      <c r="G14" s="13">
        <v>10600</v>
      </c>
      <c r="H14" s="13">
        <v>85000</v>
      </c>
      <c r="I14" s="8"/>
      <c r="J14" s="45">
        <f t="shared" ref="J14:J17" si="0">H14+I14</f>
        <v>85000</v>
      </c>
      <c r="K14" s="9" t="s">
        <v>133</v>
      </c>
      <c r="L14" s="31" t="s">
        <v>80</v>
      </c>
      <c r="M14" s="24" t="s">
        <v>137</v>
      </c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45">
        <f t="shared" si="0"/>
        <v>90000</v>
      </c>
      <c r="K15" s="9" t="s">
        <v>128</v>
      </c>
      <c r="L15" s="31" t="s">
        <v>47</v>
      </c>
      <c r="N15" s="24"/>
    </row>
    <row r="16" spans="1:14" ht="18.75" x14ac:dyDescent="0.25">
      <c r="A16" s="18">
        <v>3</v>
      </c>
      <c r="B16" s="3" t="s">
        <v>85</v>
      </c>
      <c r="C16" s="10" t="s">
        <v>84</v>
      </c>
      <c r="D16" s="73" t="s">
        <v>119</v>
      </c>
      <c r="E16" s="13">
        <v>90000</v>
      </c>
      <c r="F16" s="13">
        <v>9000</v>
      </c>
      <c r="G16" s="13">
        <v>9000</v>
      </c>
      <c r="H16" s="13"/>
      <c r="I16" s="13"/>
      <c r="J16" s="45">
        <f t="shared" si="0"/>
        <v>0</v>
      </c>
      <c r="K16" s="9"/>
      <c r="L16" s="31"/>
      <c r="N16" s="24"/>
    </row>
    <row r="17" spans="1:16" ht="20.25" customHeight="1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156500</v>
      </c>
      <c r="G17" s="13">
        <v>2500</v>
      </c>
      <c r="H17" s="13">
        <v>25000</v>
      </c>
      <c r="I17" s="8"/>
      <c r="J17" s="45">
        <f t="shared" si="0"/>
        <v>25000</v>
      </c>
      <c r="K17" s="46" t="s">
        <v>133</v>
      </c>
      <c r="L17" s="31" t="s">
        <v>80</v>
      </c>
      <c r="M17" s="16"/>
      <c r="N17" s="16"/>
      <c r="O17" s="16"/>
      <c r="P17" s="25"/>
    </row>
    <row r="18" spans="1:16" ht="20.25" customHeight="1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8000</v>
      </c>
      <c r="G18" s="13">
        <v>8000</v>
      </c>
      <c r="H18" s="13">
        <v>25000</v>
      </c>
      <c r="I18" s="13"/>
      <c r="J18" s="45">
        <f>H18+I18</f>
        <v>25000</v>
      </c>
      <c r="K18" s="9" t="s">
        <v>128</v>
      </c>
      <c r="L18" s="31" t="s">
        <v>44</v>
      </c>
      <c r="M18" s="135"/>
      <c r="N18" s="136"/>
      <c r="O18" s="136"/>
      <c r="P18" s="136"/>
    </row>
    <row r="19" spans="1:16" ht="20.25" customHeight="1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167500</v>
      </c>
      <c r="G19" s="13">
        <v>17500</v>
      </c>
      <c r="H19" s="13"/>
      <c r="I19" s="13"/>
      <c r="J19" s="45">
        <f t="shared" ref="J19:J20" si="1">H19+I19</f>
        <v>0</v>
      </c>
      <c r="K19" s="9"/>
      <c r="L19" s="78"/>
      <c r="M19" s="24"/>
      <c r="N19" s="16"/>
      <c r="O19" s="25"/>
      <c r="P19" s="25"/>
    </row>
    <row r="20" spans="1:16" ht="20.25" customHeight="1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55000</v>
      </c>
      <c r="G20" s="13">
        <v>5000</v>
      </c>
      <c r="H20" s="13">
        <v>25000</v>
      </c>
      <c r="I20" s="13"/>
      <c r="J20" s="45">
        <f t="shared" si="1"/>
        <v>25000</v>
      </c>
      <c r="K20" s="9" t="s">
        <v>129</v>
      </c>
      <c r="L20" s="31" t="s">
        <v>47</v>
      </c>
      <c r="M20" s="24"/>
      <c r="N20" s="23"/>
      <c r="O20" s="25"/>
      <c r="P20" s="25"/>
    </row>
    <row r="21" spans="1:16" ht="15.75" customHeight="1" x14ac:dyDescent="0.25">
      <c r="A21" s="114" t="s">
        <v>35</v>
      </c>
      <c r="B21" s="115"/>
      <c r="C21" s="115"/>
      <c r="D21" s="116"/>
      <c r="E21" s="76">
        <f>SUM(E14:E20)</f>
        <v>365000</v>
      </c>
      <c r="F21" s="76">
        <f t="shared" ref="F21:G21" si="2">SUM(F14:F20)</f>
        <v>505600</v>
      </c>
      <c r="G21" s="76">
        <f t="shared" si="2"/>
        <v>61600</v>
      </c>
      <c r="H21" s="76">
        <f>SUM(H14:H20)</f>
        <v>250000</v>
      </c>
      <c r="I21" s="76">
        <f t="shared" ref="I21" si="3">SUM(I14:I20)</f>
        <v>0</v>
      </c>
      <c r="J21" s="29">
        <f>SUM(J14:J20)</f>
        <v>250000</v>
      </c>
      <c r="K21" s="67" t="s">
        <v>134</v>
      </c>
      <c r="L21" s="61" t="s">
        <v>32</v>
      </c>
      <c r="N21" s="23"/>
    </row>
    <row r="22" spans="1:16" ht="21.75" customHeight="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-25000</v>
      </c>
      <c r="K22" s="25"/>
      <c r="L22" s="25"/>
      <c r="N22" s="24"/>
    </row>
    <row r="23" spans="1:16" ht="17.25" customHeight="1" x14ac:dyDescent="0.3">
      <c r="A23" s="131" t="s">
        <v>135</v>
      </c>
      <c r="B23" s="131"/>
      <c r="C23" s="131"/>
      <c r="D23" s="131"/>
      <c r="E23" s="131"/>
      <c r="F23" s="131"/>
      <c r="G23" s="131"/>
      <c r="H23" s="131"/>
      <c r="I23" s="131"/>
      <c r="J23" s="70">
        <f>SUM(J21:J22)</f>
        <v>225000</v>
      </c>
      <c r="K23" s="25"/>
      <c r="L23" s="25"/>
      <c r="N23" s="24"/>
    </row>
    <row r="25" spans="1:16" ht="18.75" customHeight="1" x14ac:dyDescent="0.25">
      <c r="A25" s="18">
        <v>4</v>
      </c>
      <c r="B25" s="3" t="s">
        <v>45</v>
      </c>
      <c r="C25" s="10" t="s">
        <v>21</v>
      </c>
      <c r="D25" s="73" t="s">
        <v>120</v>
      </c>
      <c r="E25" s="137" t="s">
        <v>130</v>
      </c>
      <c r="F25" s="138"/>
      <c r="G25" s="138"/>
      <c r="H25" s="138"/>
      <c r="I25" s="138"/>
      <c r="J25" s="138"/>
      <c r="K25" s="138"/>
      <c r="L25" s="139"/>
    </row>
    <row r="26" spans="1:16" x14ac:dyDescent="0.25">
      <c r="A26" s="126" t="s">
        <v>111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1:16" x14ac:dyDescent="0.2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6" x14ac:dyDescent="0.2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6" x14ac:dyDescent="0.25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</row>
    <row r="30" spans="1:16" x14ac:dyDescent="0.25">
      <c r="A30" s="79"/>
      <c r="B30" s="79"/>
      <c r="C30" s="79"/>
      <c r="D30" s="79"/>
      <c r="E30" s="79"/>
      <c r="F30" s="72"/>
      <c r="G30" s="79"/>
      <c r="H30" s="72"/>
      <c r="I30" s="79"/>
      <c r="J30" s="79"/>
      <c r="K30" s="79"/>
      <c r="L30" s="79"/>
    </row>
    <row r="31" spans="1:16" ht="18.75" x14ac:dyDescent="0.3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</sheetData>
  <mergeCells count="18">
    <mergeCell ref="A29:L29"/>
    <mergeCell ref="A10:L10"/>
    <mergeCell ref="A11:L11"/>
    <mergeCell ref="K12:L12"/>
    <mergeCell ref="M18:P18"/>
    <mergeCell ref="A21:D21"/>
    <mergeCell ref="A22:I22"/>
    <mergeCell ref="A23:I23"/>
    <mergeCell ref="E25:L25"/>
    <mergeCell ref="A26:L26"/>
    <mergeCell ref="A27:L27"/>
    <mergeCell ref="A28:L28"/>
    <mergeCell ref="A9:L9"/>
    <mergeCell ref="A4:L4"/>
    <mergeCell ref="C6:I6"/>
    <mergeCell ref="J6:K6"/>
    <mergeCell ref="F7:L7"/>
    <mergeCell ref="F8:L8"/>
  </mergeCells>
  <pageMargins left="0.31496062992125984" right="0.31496062992125984" top="0.74803149606299213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Normal="100" workbookViewId="0">
      <selection activeCell="A29" sqref="A29:L29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132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5.25" customHeight="1" x14ac:dyDescent="0.3">
      <c r="A5" s="74" t="s">
        <v>127</v>
      </c>
      <c r="E5" s="5"/>
      <c r="I5" s="5"/>
    </row>
    <row r="6" spans="1:14" ht="27" customHeight="1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75"/>
      <c r="M6" s="24"/>
    </row>
    <row r="7" spans="1:14" ht="18.75" x14ac:dyDescent="0.3">
      <c r="D7" s="75" t="s">
        <v>18</v>
      </c>
      <c r="E7" s="75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6.5" customHeight="1" x14ac:dyDescent="0.3">
      <c r="A8" s="4"/>
      <c r="D8" s="75"/>
      <c r="E8" s="75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ht="16.5" customHeight="1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ht="16.5" customHeight="1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6.7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21200</v>
      </c>
      <c r="G14" s="13">
        <v>19100</v>
      </c>
      <c r="H14" s="13"/>
      <c r="I14" s="8"/>
      <c r="J14" s="45">
        <f t="shared" ref="J14:J18" si="0">H14+I14</f>
        <v>0</v>
      </c>
      <c r="K14" s="9"/>
      <c r="L14" s="19"/>
      <c r="M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45">
        <f t="shared" si="0"/>
        <v>90000</v>
      </c>
      <c r="K15" s="9" t="s">
        <v>141</v>
      </c>
      <c r="L15" s="31" t="s">
        <v>47</v>
      </c>
      <c r="N15" s="24"/>
    </row>
    <row r="16" spans="1:14" ht="18.75" x14ac:dyDescent="0.25">
      <c r="A16" s="18">
        <v>3</v>
      </c>
      <c r="B16" s="3" t="s">
        <v>85</v>
      </c>
      <c r="C16" s="10" t="s">
        <v>84</v>
      </c>
      <c r="D16" s="73" t="s">
        <v>119</v>
      </c>
      <c r="E16" s="13">
        <v>90000</v>
      </c>
      <c r="F16" s="13">
        <v>108000</v>
      </c>
      <c r="G16" s="13">
        <v>18000</v>
      </c>
      <c r="H16" s="13">
        <v>90000</v>
      </c>
      <c r="I16" s="13">
        <v>90000</v>
      </c>
      <c r="J16" s="45">
        <f t="shared" si="0"/>
        <v>180000</v>
      </c>
      <c r="K16" s="9" t="s">
        <v>139</v>
      </c>
      <c r="L16" s="31" t="s">
        <v>140</v>
      </c>
      <c r="N16" s="24"/>
    </row>
    <row r="17" spans="1:16" ht="20.25" customHeight="1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159000</v>
      </c>
      <c r="G17" s="13">
        <v>5000</v>
      </c>
      <c r="H17" s="13">
        <v>25000</v>
      </c>
      <c r="I17" s="8"/>
      <c r="J17" s="45">
        <f t="shared" si="0"/>
        <v>25000</v>
      </c>
      <c r="K17" s="46" t="s">
        <v>143</v>
      </c>
      <c r="L17" s="31" t="s">
        <v>80</v>
      </c>
      <c r="M17" s="16"/>
      <c r="N17" s="16"/>
      <c r="O17" s="16"/>
      <c r="P17" s="25"/>
    </row>
    <row r="18" spans="1:16" ht="20.25" customHeight="1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8000</v>
      </c>
      <c r="G18" s="13">
        <v>8000</v>
      </c>
      <c r="H18" s="13">
        <v>25000</v>
      </c>
      <c r="I18" s="13"/>
      <c r="J18" s="45">
        <f t="shared" si="0"/>
        <v>25000</v>
      </c>
      <c r="K18" s="9" t="s">
        <v>142</v>
      </c>
      <c r="L18" s="31" t="s">
        <v>44</v>
      </c>
      <c r="M18" s="135"/>
      <c r="N18" s="136"/>
      <c r="O18" s="136"/>
      <c r="P18" s="136"/>
    </row>
    <row r="19" spans="1:16" ht="20.25" customHeight="1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195000</v>
      </c>
      <c r="G19" s="13">
        <v>20000</v>
      </c>
      <c r="H19" s="13">
        <v>25000</v>
      </c>
      <c r="I19" s="8">
        <v>100000</v>
      </c>
      <c r="J19" s="45">
        <f>H19+I19</f>
        <v>125000</v>
      </c>
      <c r="K19" s="44" t="s">
        <v>138</v>
      </c>
      <c r="L19" s="78" t="s">
        <v>136</v>
      </c>
      <c r="M19" s="24"/>
      <c r="N19" s="16"/>
      <c r="O19" s="25"/>
      <c r="P19" s="25"/>
    </row>
    <row r="20" spans="1:16" ht="20.25" customHeight="1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57500</v>
      </c>
      <c r="G20" s="13">
        <v>7500</v>
      </c>
      <c r="H20" s="13"/>
      <c r="I20" s="13"/>
      <c r="J20" s="45">
        <f>H20+I20</f>
        <v>0</v>
      </c>
      <c r="K20" s="9"/>
      <c r="L20" s="31"/>
      <c r="M20" s="24"/>
      <c r="N20" s="23"/>
      <c r="O20" s="25"/>
      <c r="P20" s="25"/>
    </row>
    <row r="21" spans="1:16" ht="15.75" customHeight="1" x14ac:dyDescent="0.25">
      <c r="A21" s="114" t="s">
        <v>35</v>
      </c>
      <c r="B21" s="115"/>
      <c r="C21" s="115"/>
      <c r="D21" s="116"/>
      <c r="E21" s="76">
        <f>SUM(E14:E20)</f>
        <v>365000</v>
      </c>
      <c r="F21" s="76">
        <f t="shared" ref="F21:G21" si="1">SUM(F14:F20)</f>
        <v>647700</v>
      </c>
      <c r="G21" s="76">
        <f t="shared" si="1"/>
        <v>86600</v>
      </c>
      <c r="H21" s="76">
        <f>SUM(H14:H20)</f>
        <v>255000</v>
      </c>
      <c r="I21" s="26">
        <f t="shared" ref="I21:J21" si="2">SUM(I14:I20)</f>
        <v>190000</v>
      </c>
      <c r="J21" s="80">
        <f t="shared" si="2"/>
        <v>445000</v>
      </c>
      <c r="K21" s="67" t="s">
        <v>145</v>
      </c>
      <c r="L21" s="61" t="s">
        <v>32</v>
      </c>
      <c r="N21" s="23"/>
    </row>
    <row r="22" spans="1:16" ht="21.75" customHeight="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-44500</v>
      </c>
      <c r="K22" s="25"/>
      <c r="L22" s="25"/>
      <c r="N22" s="24"/>
    </row>
    <row r="23" spans="1:16" ht="17.25" customHeight="1" x14ac:dyDescent="0.3">
      <c r="A23" s="131" t="s">
        <v>144</v>
      </c>
      <c r="B23" s="131"/>
      <c r="C23" s="131"/>
      <c r="D23" s="131"/>
      <c r="E23" s="131"/>
      <c r="F23" s="131"/>
      <c r="G23" s="131"/>
      <c r="H23" s="131"/>
      <c r="I23" s="131"/>
      <c r="J23" s="70">
        <f>SUM(J21:J22)</f>
        <v>400500</v>
      </c>
      <c r="K23" s="25"/>
      <c r="L23" s="25"/>
      <c r="N23" s="24"/>
    </row>
    <row r="25" spans="1:16" ht="18.75" customHeight="1" x14ac:dyDescent="0.25">
      <c r="A25" s="18">
        <v>4</v>
      </c>
      <c r="B25" s="3" t="s">
        <v>45</v>
      </c>
      <c r="C25" s="10" t="s">
        <v>21</v>
      </c>
      <c r="D25" s="7" t="s">
        <v>120</v>
      </c>
      <c r="E25" s="137" t="s">
        <v>130</v>
      </c>
      <c r="F25" s="138"/>
      <c r="G25" s="138"/>
      <c r="H25" s="138"/>
      <c r="I25" s="138"/>
      <c r="J25" s="138"/>
      <c r="K25" s="138"/>
      <c r="L25" s="139"/>
    </row>
    <row r="26" spans="1:16" x14ac:dyDescent="0.25">
      <c r="A26" s="126" t="s">
        <v>111</v>
      </c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</row>
    <row r="27" spans="1:16" x14ac:dyDescent="0.25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6" x14ac:dyDescent="0.25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1:16" x14ac:dyDescent="0.25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</row>
    <row r="30" spans="1:16" x14ac:dyDescent="0.25">
      <c r="A30" s="79"/>
      <c r="B30" s="79"/>
      <c r="C30" s="79"/>
      <c r="D30" s="79"/>
      <c r="E30" s="79"/>
      <c r="F30" s="72"/>
      <c r="G30" s="79"/>
      <c r="H30" s="79"/>
      <c r="I30" s="79"/>
      <c r="J30" s="79"/>
      <c r="K30" s="79"/>
      <c r="L30" s="79"/>
    </row>
    <row r="31" spans="1:16" ht="18.75" x14ac:dyDescent="0.3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</sheetData>
  <mergeCells count="18">
    <mergeCell ref="A29:L29"/>
    <mergeCell ref="A10:L10"/>
    <mergeCell ref="A11:L11"/>
    <mergeCell ref="K12:L12"/>
    <mergeCell ref="M18:P18"/>
    <mergeCell ref="A21:D21"/>
    <mergeCell ref="A22:I22"/>
    <mergeCell ref="A23:I23"/>
    <mergeCell ref="E25:L25"/>
    <mergeCell ref="A26:L26"/>
    <mergeCell ref="A27:L27"/>
    <mergeCell ref="A28:L28"/>
    <mergeCell ref="A9:L9"/>
    <mergeCell ref="A4:L4"/>
    <mergeCell ref="C6:I6"/>
    <mergeCell ref="J6:K6"/>
    <mergeCell ref="F7:L7"/>
    <mergeCell ref="F8:L8"/>
  </mergeCells>
  <pageMargins left="0.31496062992125984" right="0.31496062992125984" top="0.74803149606299213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K23" sqref="K23:L23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710937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3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146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5.25" customHeight="1" x14ac:dyDescent="0.3">
      <c r="A5" s="74" t="s">
        <v>127</v>
      </c>
      <c r="E5" s="5"/>
      <c r="I5" s="5"/>
    </row>
    <row r="6" spans="1:14" ht="27" customHeight="1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81"/>
      <c r="M6" s="24"/>
    </row>
    <row r="7" spans="1:14" ht="18.75" x14ac:dyDescent="0.3">
      <c r="D7" s="81" t="s">
        <v>18</v>
      </c>
      <c r="E7" s="81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6.5" customHeight="1" x14ac:dyDescent="0.3">
      <c r="A8" s="4"/>
      <c r="D8" s="81"/>
      <c r="E8" s="81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ht="16.5" customHeight="1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ht="16.5" customHeight="1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6.7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114700</v>
      </c>
      <c r="G14" s="13">
        <v>27000</v>
      </c>
      <c r="H14" s="13"/>
      <c r="I14" s="8">
        <v>85000</v>
      </c>
      <c r="J14" s="45">
        <f>H14+I14</f>
        <v>85000</v>
      </c>
      <c r="K14" s="9"/>
      <c r="L14" s="19" t="s">
        <v>147</v>
      </c>
      <c r="M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45">
        <f t="shared" ref="J15:J16" si="0">H15+I15</f>
        <v>90000</v>
      </c>
      <c r="K15" s="9" t="s">
        <v>153</v>
      </c>
      <c r="L15" s="31" t="s">
        <v>80</v>
      </c>
      <c r="N15" s="24"/>
    </row>
    <row r="16" spans="1:14" ht="18.75" x14ac:dyDescent="0.25">
      <c r="A16" s="18">
        <v>3</v>
      </c>
      <c r="B16" s="86" t="s">
        <v>149</v>
      </c>
      <c r="C16" s="10" t="s">
        <v>84</v>
      </c>
      <c r="D16" s="73" t="s">
        <v>150</v>
      </c>
      <c r="E16" s="13">
        <v>90000</v>
      </c>
      <c r="F16" s="13"/>
      <c r="G16" s="13"/>
      <c r="H16" s="13"/>
      <c r="I16" s="13"/>
      <c r="J16" s="45">
        <f t="shared" si="0"/>
        <v>0</v>
      </c>
      <c r="K16" s="9"/>
      <c r="L16" s="31"/>
      <c r="N16" s="24"/>
    </row>
    <row r="17" spans="1:16" ht="20.25" customHeight="1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161500</v>
      </c>
      <c r="G17" s="13">
        <v>7500</v>
      </c>
      <c r="H17" s="13"/>
      <c r="I17" s="8"/>
      <c r="J17" s="45">
        <f t="shared" ref="J17:J20" si="1">H17+I17</f>
        <v>0</v>
      </c>
      <c r="K17" s="46"/>
      <c r="L17" s="31"/>
      <c r="M17" s="16"/>
      <c r="N17" s="16"/>
      <c r="O17" s="16"/>
      <c r="P17" s="25"/>
    </row>
    <row r="18" spans="1:16" ht="20.25" customHeight="1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8000</v>
      </c>
      <c r="G18" s="13">
        <v>8000</v>
      </c>
      <c r="H18" s="13">
        <v>25000</v>
      </c>
      <c r="I18" s="13"/>
      <c r="J18" s="45">
        <f t="shared" si="1"/>
        <v>25000</v>
      </c>
      <c r="K18" s="9" t="s">
        <v>152</v>
      </c>
      <c r="L18" s="31" t="s">
        <v>44</v>
      </c>
      <c r="M18" s="135"/>
      <c r="N18" s="136"/>
      <c r="O18" s="136"/>
      <c r="P18" s="136"/>
    </row>
    <row r="19" spans="1:16" ht="20.25" customHeight="1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95000</v>
      </c>
      <c r="G19" s="13">
        <v>20000</v>
      </c>
      <c r="H19" s="13">
        <v>25000</v>
      </c>
      <c r="I19" s="8"/>
      <c r="J19" s="45">
        <f t="shared" si="1"/>
        <v>25000</v>
      </c>
      <c r="K19" s="84" t="s">
        <v>148</v>
      </c>
      <c r="L19" s="31" t="s">
        <v>80</v>
      </c>
      <c r="M19" s="24"/>
      <c r="N19" s="16"/>
      <c r="O19" s="25"/>
      <c r="P19" s="25"/>
    </row>
    <row r="20" spans="1:16" ht="20.25" customHeight="1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85000</v>
      </c>
      <c r="G20" s="13">
        <v>10000</v>
      </c>
      <c r="H20" s="13"/>
      <c r="I20" s="13"/>
      <c r="J20" s="45">
        <f t="shared" si="1"/>
        <v>0</v>
      </c>
      <c r="K20" s="9"/>
      <c r="L20" s="31"/>
      <c r="M20" s="24"/>
      <c r="N20" s="23"/>
      <c r="O20" s="25"/>
      <c r="P20" s="25"/>
    </row>
    <row r="21" spans="1:16" ht="15.75" customHeight="1" x14ac:dyDescent="0.25">
      <c r="A21" s="114" t="s">
        <v>35</v>
      </c>
      <c r="B21" s="115"/>
      <c r="C21" s="115"/>
      <c r="D21" s="116"/>
      <c r="E21" s="82">
        <f>SUM(E14:E20)</f>
        <v>365000</v>
      </c>
      <c r="F21" s="82">
        <f t="shared" ref="F21:G21" si="2">SUM(F14:F20)</f>
        <v>563200</v>
      </c>
      <c r="G21" s="82">
        <f t="shared" si="2"/>
        <v>81500</v>
      </c>
      <c r="H21" s="82">
        <f>SUM(H14:H20)</f>
        <v>140000</v>
      </c>
      <c r="I21" s="85">
        <f t="shared" ref="I21" si="3">SUM(I14:I20)</f>
        <v>85000</v>
      </c>
      <c r="J21" s="85">
        <f>SUM(J14:J20)</f>
        <v>225000</v>
      </c>
      <c r="K21" s="67" t="s">
        <v>157</v>
      </c>
      <c r="L21" s="61" t="s">
        <v>32</v>
      </c>
      <c r="N21" s="23"/>
    </row>
    <row r="22" spans="1:16" ht="21.75" customHeight="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-22500</v>
      </c>
      <c r="K22" s="25"/>
      <c r="L22" s="25"/>
      <c r="N22" s="24"/>
    </row>
    <row r="23" spans="1:16" ht="17.25" customHeight="1" x14ac:dyDescent="0.3">
      <c r="A23" s="131" t="s">
        <v>155</v>
      </c>
      <c r="B23" s="131"/>
      <c r="C23" s="131"/>
      <c r="D23" s="131"/>
      <c r="E23" s="131"/>
      <c r="F23" s="131"/>
      <c r="G23" s="131"/>
      <c r="H23" s="131"/>
      <c r="I23" s="131"/>
      <c r="J23" s="70">
        <f>SUM(J21:J22)</f>
        <v>202500</v>
      </c>
      <c r="K23" s="140"/>
      <c r="L23" s="141"/>
      <c r="N23" s="24"/>
    </row>
    <row r="24" spans="1:16" ht="17.25" customHeight="1" x14ac:dyDescent="0.3">
      <c r="A24" s="131" t="s">
        <v>154</v>
      </c>
      <c r="B24" s="131"/>
      <c r="C24" s="131"/>
      <c r="D24" s="131"/>
      <c r="E24" s="131"/>
      <c r="F24" s="131"/>
      <c r="G24" s="131"/>
      <c r="H24" s="131"/>
      <c r="I24" s="131"/>
      <c r="J24" s="70">
        <v>-25000</v>
      </c>
      <c r="K24" s="25"/>
      <c r="L24" s="25"/>
      <c r="N24" s="24"/>
    </row>
    <row r="25" spans="1:16" ht="17.25" customHeight="1" x14ac:dyDescent="0.3">
      <c r="A25" s="89"/>
      <c r="B25" s="89"/>
      <c r="C25" s="89"/>
      <c r="D25" s="89"/>
      <c r="E25" s="89"/>
      <c r="F25" s="89"/>
      <c r="G25" s="89"/>
      <c r="H25" s="89"/>
      <c r="I25" s="89"/>
      <c r="J25" s="90"/>
      <c r="K25" s="25"/>
      <c r="L25" s="25"/>
      <c r="N25" s="24"/>
    </row>
    <row r="27" spans="1:16" ht="18.75" customHeight="1" x14ac:dyDescent="0.25">
      <c r="A27" s="18">
        <v>4</v>
      </c>
      <c r="B27" s="3" t="s">
        <v>45</v>
      </c>
      <c r="C27" s="10" t="s">
        <v>21</v>
      </c>
      <c r="D27" s="7" t="s">
        <v>120</v>
      </c>
      <c r="E27" s="137" t="s">
        <v>130</v>
      </c>
      <c r="F27" s="138"/>
      <c r="G27" s="138"/>
      <c r="H27" s="138"/>
      <c r="I27" s="138"/>
      <c r="J27" s="138"/>
      <c r="K27" s="138"/>
      <c r="L27" s="139"/>
    </row>
    <row r="28" spans="1:16" x14ac:dyDescent="0.25">
      <c r="A28" s="126" t="s">
        <v>111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</row>
    <row r="29" spans="1:16" x14ac:dyDescent="0.25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6" ht="18.75" x14ac:dyDescent="0.25">
      <c r="A30" s="18">
        <v>3</v>
      </c>
      <c r="B30" s="3" t="s">
        <v>85</v>
      </c>
      <c r="C30" s="10" t="s">
        <v>84</v>
      </c>
      <c r="D30" s="73" t="s">
        <v>119</v>
      </c>
      <c r="E30" s="13">
        <v>90000</v>
      </c>
      <c r="F30" s="13">
        <v>18000</v>
      </c>
      <c r="G30" s="13">
        <v>18000</v>
      </c>
      <c r="H30" s="13">
        <v>90000</v>
      </c>
      <c r="I30" s="13">
        <v>90000</v>
      </c>
      <c r="J30" s="45">
        <f t="shared" ref="J30" si="4">H30+I30</f>
        <v>180000</v>
      </c>
      <c r="K30" s="9" t="s">
        <v>139</v>
      </c>
      <c r="L30" s="31" t="s">
        <v>140</v>
      </c>
    </row>
    <row r="31" spans="1:16" x14ac:dyDescent="0.25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</row>
    <row r="32" spans="1:16" ht="18.75" customHeight="1" x14ac:dyDescent="0.25">
      <c r="A32" s="18">
        <v>3</v>
      </c>
      <c r="B32" s="86" t="s">
        <v>149</v>
      </c>
      <c r="C32" s="10" t="s">
        <v>84</v>
      </c>
      <c r="D32" s="73" t="s">
        <v>150</v>
      </c>
      <c r="E32" s="137" t="s">
        <v>151</v>
      </c>
      <c r="F32" s="138"/>
      <c r="G32" s="138"/>
      <c r="H32" s="138"/>
      <c r="I32" s="138"/>
      <c r="J32" s="138"/>
      <c r="K32" s="138"/>
      <c r="L32" s="139"/>
    </row>
    <row r="33" spans="1:12" ht="18.75" x14ac:dyDescent="0.3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</row>
  </sheetData>
  <mergeCells count="20">
    <mergeCell ref="M18:P18"/>
    <mergeCell ref="A21:D21"/>
    <mergeCell ref="A23:I23"/>
    <mergeCell ref="E27:L27"/>
    <mergeCell ref="A28:L28"/>
    <mergeCell ref="A22:I22"/>
    <mergeCell ref="A4:L4"/>
    <mergeCell ref="C6:I6"/>
    <mergeCell ref="J6:K6"/>
    <mergeCell ref="F7:L7"/>
    <mergeCell ref="F8:L8"/>
    <mergeCell ref="E32:L32"/>
    <mergeCell ref="A9:L9"/>
    <mergeCell ref="A10:L10"/>
    <mergeCell ref="A11:L11"/>
    <mergeCell ref="K12:L12"/>
    <mergeCell ref="A29:L29"/>
    <mergeCell ref="A31:L31"/>
    <mergeCell ref="A24:I24"/>
    <mergeCell ref="K23:L23"/>
  </mergeCells>
  <pageMargins left="0.31496062992125984" right="0.31496062992125984" top="0.74803149606299213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workbookViewId="0">
      <selection activeCell="A25" sqref="A25:I25"/>
    </sheetView>
  </sheetViews>
  <sheetFormatPr baseColWidth="10" defaultRowHeight="15" x14ac:dyDescent="0.25"/>
  <cols>
    <col min="1" max="1" width="3" customWidth="1"/>
    <col min="2" max="2" width="21.28515625" customWidth="1"/>
    <col min="3" max="3" width="7.5703125" customWidth="1"/>
    <col min="4" max="4" width="19.28515625" customWidth="1"/>
    <col min="5" max="5" width="9.28515625" customWidth="1"/>
    <col min="6" max="6" width="9.85546875" customWidth="1"/>
    <col min="7" max="7" width="9.5703125" customWidth="1"/>
    <col min="8" max="8" width="12" customWidth="1"/>
    <col min="9" max="9" width="9.140625" customWidth="1"/>
    <col min="10" max="10" width="14.42578125" customWidth="1"/>
    <col min="11" max="11" width="8.28515625" customWidth="1"/>
    <col min="12" max="12" width="14.28515625" customWidth="1"/>
  </cols>
  <sheetData>
    <row r="1" spans="1:14" x14ac:dyDescent="0.25">
      <c r="A1" s="4" t="s">
        <v>11</v>
      </c>
    </row>
    <row r="2" spans="1:14" x14ac:dyDescent="0.25">
      <c r="A2" s="4" t="s">
        <v>12</v>
      </c>
    </row>
    <row r="3" spans="1:14" x14ac:dyDescent="0.25">
      <c r="A3" s="4" t="s">
        <v>13</v>
      </c>
    </row>
    <row r="4" spans="1:14" ht="23.25" x14ac:dyDescent="0.25">
      <c r="A4" s="118" t="s">
        <v>156</v>
      </c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5.25" customHeight="1" x14ac:dyDescent="0.3">
      <c r="A5" s="74" t="s">
        <v>127</v>
      </c>
      <c r="E5" s="5"/>
      <c r="I5" s="5"/>
    </row>
    <row r="6" spans="1:14" ht="27" customHeight="1" x14ac:dyDescent="0.4">
      <c r="C6" s="119" t="s">
        <v>16</v>
      </c>
      <c r="D6" s="119"/>
      <c r="E6" s="119"/>
      <c r="F6" s="119"/>
      <c r="G6" s="119"/>
      <c r="H6" s="119"/>
      <c r="I6" s="119"/>
      <c r="J6" s="124" t="s">
        <v>17</v>
      </c>
      <c r="K6" s="124"/>
      <c r="L6" s="88"/>
      <c r="M6" s="24"/>
    </row>
    <row r="7" spans="1:14" ht="18.75" x14ac:dyDescent="0.3">
      <c r="D7" s="88" t="s">
        <v>18</v>
      </c>
      <c r="E7" s="88"/>
      <c r="F7" s="134" t="s">
        <v>30</v>
      </c>
      <c r="G7" s="134"/>
      <c r="H7" s="134"/>
      <c r="I7" s="134"/>
      <c r="J7" s="134"/>
      <c r="K7" s="134"/>
      <c r="L7" s="134"/>
      <c r="M7" s="24"/>
    </row>
    <row r="8" spans="1:14" ht="16.5" customHeight="1" x14ac:dyDescent="0.3">
      <c r="A8" s="4"/>
      <c r="D8" s="88"/>
      <c r="E8" s="88"/>
      <c r="F8" s="124" t="s">
        <v>36</v>
      </c>
      <c r="G8" s="124"/>
      <c r="H8" s="124"/>
      <c r="I8" s="124"/>
      <c r="J8" s="124"/>
      <c r="K8" s="124"/>
      <c r="L8" s="124"/>
      <c r="M8" s="24"/>
    </row>
    <row r="9" spans="1:14" ht="16.5" customHeight="1" x14ac:dyDescent="0.25">
      <c r="A9" s="129" t="s">
        <v>82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24"/>
    </row>
    <row r="10" spans="1:14" ht="16.5" customHeight="1" x14ac:dyDescent="0.25">
      <c r="A10" s="129" t="s">
        <v>81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24"/>
    </row>
    <row r="11" spans="1:14" ht="18.75" customHeight="1" x14ac:dyDescent="0.3">
      <c r="A11" s="124" t="s">
        <v>19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</row>
    <row r="12" spans="1:14" ht="6.75" customHeight="1" x14ac:dyDescent="0.3">
      <c r="K12" s="130"/>
      <c r="L12" s="130"/>
    </row>
    <row r="13" spans="1:14" x14ac:dyDescent="0.25">
      <c r="A13" s="6" t="s">
        <v>0</v>
      </c>
      <c r="B13" s="2" t="s">
        <v>1</v>
      </c>
      <c r="C13" s="2" t="s">
        <v>10</v>
      </c>
      <c r="D13" s="2" t="s">
        <v>9</v>
      </c>
      <c r="E13" s="2" t="s">
        <v>2</v>
      </c>
      <c r="F13" s="2" t="s">
        <v>3</v>
      </c>
      <c r="G13" s="14" t="s">
        <v>15</v>
      </c>
      <c r="H13" s="12" t="s">
        <v>8</v>
      </c>
      <c r="I13" s="2" t="s">
        <v>5</v>
      </c>
      <c r="J13" s="11" t="s">
        <v>4</v>
      </c>
      <c r="K13" s="2" t="s">
        <v>7</v>
      </c>
      <c r="L13" s="11" t="s">
        <v>14</v>
      </c>
    </row>
    <row r="14" spans="1:14" ht="18.75" x14ac:dyDescent="0.25">
      <c r="A14" s="18">
        <v>1</v>
      </c>
      <c r="B14" s="3" t="s">
        <v>38</v>
      </c>
      <c r="C14" s="10" t="s">
        <v>39</v>
      </c>
      <c r="D14" s="73" t="s">
        <v>117</v>
      </c>
      <c r="E14" s="13">
        <v>85000</v>
      </c>
      <c r="F14" s="13">
        <v>116800</v>
      </c>
      <c r="G14" s="13">
        <v>27000</v>
      </c>
      <c r="H14" s="13"/>
      <c r="I14" s="8"/>
      <c r="J14" s="45">
        <f t="shared" ref="J14:J16" si="0">H14+I14</f>
        <v>0</v>
      </c>
      <c r="K14" s="9"/>
      <c r="L14" s="19"/>
      <c r="M14" s="24"/>
    </row>
    <row r="15" spans="1:14" ht="18.75" x14ac:dyDescent="0.25">
      <c r="A15" s="18">
        <v>2</v>
      </c>
      <c r="B15" s="3" t="s">
        <v>77</v>
      </c>
      <c r="C15" s="10" t="s">
        <v>50</v>
      </c>
      <c r="D15" s="73" t="s">
        <v>118</v>
      </c>
      <c r="E15" s="13">
        <v>90000</v>
      </c>
      <c r="F15" s="13">
        <v>99000</v>
      </c>
      <c r="G15" s="13">
        <v>9000</v>
      </c>
      <c r="H15" s="13">
        <v>90000</v>
      </c>
      <c r="I15" s="13"/>
      <c r="J15" s="45">
        <f t="shared" si="0"/>
        <v>90000</v>
      </c>
      <c r="K15" s="9" t="s">
        <v>163</v>
      </c>
      <c r="L15" s="31" t="s">
        <v>47</v>
      </c>
      <c r="N15" s="24"/>
    </row>
    <row r="16" spans="1:14" ht="18.75" x14ac:dyDescent="0.25">
      <c r="A16" s="18">
        <v>3</v>
      </c>
      <c r="B16" s="86" t="s">
        <v>149</v>
      </c>
      <c r="C16" s="10" t="s">
        <v>84</v>
      </c>
      <c r="D16" s="73" t="s">
        <v>150</v>
      </c>
      <c r="E16" s="13">
        <v>90000</v>
      </c>
      <c r="F16" s="13"/>
      <c r="G16" s="13"/>
      <c r="H16" s="13"/>
      <c r="I16" s="13"/>
      <c r="J16" s="45">
        <f t="shared" si="0"/>
        <v>0</v>
      </c>
      <c r="K16" s="9"/>
      <c r="L16" s="31"/>
      <c r="N16" s="24"/>
    </row>
    <row r="17" spans="1:16" ht="20.25" customHeight="1" x14ac:dyDescent="0.25">
      <c r="A17" s="18">
        <v>4</v>
      </c>
      <c r="B17" s="3" t="s">
        <v>45</v>
      </c>
      <c r="C17" s="10" t="s">
        <v>21</v>
      </c>
      <c r="D17" s="73" t="s">
        <v>131</v>
      </c>
      <c r="E17" s="13">
        <v>25000</v>
      </c>
      <c r="F17" s="13">
        <v>161500</v>
      </c>
      <c r="G17" s="13">
        <v>7500</v>
      </c>
      <c r="H17" s="13">
        <v>25000</v>
      </c>
      <c r="I17" s="8">
        <v>25000</v>
      </c>
      <c r="J17" s="45">
        <f>H17+I17</f>
        <v>50000</v>
      </c>
      <c r="K17" s="44" t="s">
        <v>164</v>
      </c>
      <c r="L17" s="93" t="s">
        <v>158</v>
      </c>
      <c r="M17" s="16"/>
      <c r="N17" s="16"/>
      <c r="O17" s="16"/>
      <c r="P17" s="25"/>
    </row>
    <row r="18" spans="1:16" ht="20.25" customHeight="1" x14ac:dyDescent="0.25">
      <c r="A18" s="18">
        <v>5</v>
      </c>
      <c r="B18" s="3" t="s">
        <v>75</v>
      </c>
      <c r="C18" s="10" t="s">
        <v>23</v>
      </c>
      <c r="D18" s="73" t="s">
        <v>121</v>
      </c>
      <c r="E18" s="13">
        <v>25000</v>
      </c>
      <c r="F18" s="13">
        <v>8000</v>
      </c>
      <c r="G18" s="13">
        <v>8000</v>
      </c>
      <c r="H18" s="13">
        <v>25000</v>
      </c>
      <c r="I18" s="13"/>
      <c r="J18" s="45">
        <f t="shared" ref="J18:J20" si="1">H18+I18</f>
        <v>25000</v>
      </c>
      <c r="K18" s="9" t="s">
        <v>163</v>
      </c>
      <c r="L18" s="31" t="s">
        <v>44</v>
      </c>
      <c r="M18" s="135"/>
      <c r="N18" s="136"/>
      <c r="O18" s="136"/>
      <c r="P18" s="136"/>
    </row>
    <row r="19" spans="1:16" ht="20.25" customHeight="1" x14ac:dyDescent="0.25">
      <c r="A19" s="18">
        <v>6</v>
      </c>
      <c r="B19" s="3" t="s">
        <v>40</v>
      </c>
      <c r="C19" s="10" t="s">
        <v>26</v>
      </c>
      <c r="D19" s="73" t="s">
        <v>122</v>
      </c>
      <c r="E19" s="13">
        <v>25000</v>
      </c>
      <c r="F19" s="13">
        <v>95000</v>
      </c>
      <c r="G19" s="13">
        <v>20000</v>
      </c>
      <c r="H19" s="13"/>
      <c r="I19" s="8"/>
      <c r="J19" s="45">
        <f t="shared" si="1"/>
        <v>0</v>
      </c>
      <c r="K19" s="84"/>
      <c r="L19" s="31"/>
      <c r="M19" s="24"/>
      <c r="N19" s="16"/>
      <c r="O19" s="25"/>
      <c r="P19" s="25"/>
    </row>
    <row r="20" spans="1:16" ht="20.25" customHeight="1" x14ac:dyDescent="0.25">
      <c r="A20" s="18">
        <v>7</v>
      </c>
      <c r="B20" s="3" t="s">
        <v>42</v>
      </c>
      <c r="C20" s="10" t="s">
        <v>27</v>
      </c>
      <c r="D20" s="73" t="s">
        <v>123</v>
      </c>
      <c r="E20" s="13">
        <v>25000</v>
      </c>
      <c r="F20" s="13">
        <v>85000</v>
      </c>
      <c r="G20" s="13">
        <v>10000</v>
      </c>
      <c r="H20" s="13">
        <v>25000</v>
      </c>
      <c r="I20" s="13">
        <v>25000</v>
      </c>
      <c r="J20" s="45">
        <f t="shared" si="1"/>
        <v>50000</v>
      </c>
      <c r="K20" s="44" t="s">
        <v>162</v>
      </c>
      <c r="L20" s="1" t="s">
        <v>159</v>
      </c>
      <c r="M20" s="24"/>
      <c r="N20" s="23"/>
      <c r="O20" s="25"/>
      <c r="P20" s="25"/>
    </row>
    <row r="21" spans="1:16" ht="22.5" customHeight="1" x14ac:dyDescent="0.25">
      <c r="A21" s="114" t="s">
        <v>35</v>
      </c>
      <c r="B21" s="115"/>
      <c r="C21" s="115"/>
      <c r="D21" s="116"/>
      <c r="E21" s="26">
        <f>SUM(E14:E20)</f>
        <v>365000</v>
      </c>
      <c r="F21" s="87">
        <f t="shared" ref="F21:J21" si="2">SUM(F14:F20)</f>
        <v>565300</v>
      </c>
      <c r="G21" s="87">
        <f t="shared" si="2"/>
        <v>81500</v>
      </c>
      <c r="H21" s="91">
        <f t="shared" si="2"/>
        <v>165000</v>
      </c>
      <c r="I21" s="92">
        <f t="shared" si="2"/>
        <v>50000</v>
      </c>
      <c r="J21" s="92">
        <f t="shared" si="2"/>
        <v>215000</v>
      </c>
      <c r="K21" s="67" t="s">
        <v>165</v>
      </c>
      <c r="L21" s="61" t="s">
        <v>32</v>
      </c>
      <c r="N21" s="23"/>
    </row>
    <row r="22" spans="1:16" ht="16.5" customHeight="1" x14ac:dyDescent="0.35">
      <c r="A22" s="131" t="s">
        <v>33</v>
      </c>
      <c r="B22" s="131"/>
      <c r="C22" s="131"/>
      <c r="D22" s="131"/>
      <c r="E22" s="131"/>
      <c r="F22" s="131"/>
      <c r="G22" s="131"/>
      <c r="H22" s="131"/>
      <c r="I22" s="131"/>
      <c r="J22" s="69">
        <f>-J21*0.1</f>
        <v>-21500</v>
      </c>
      <c r="K22" s="25"/>
      <c r="L22" s="25"/>
      <c r="N22" s="24"/>
    </row>
    <row r="23" spans="1:16" ht="16.5" customHeight="1" x14ac:dyDescent="0.35">
      <c r="A23" s="142" t="s">
        <v>161</v>
      </c>
      <c r="B23" s="143"/>
      <c r="C23" s="143"/>
      <c r="D23" s="143"/>
      <c r="E23" s="143"/>
      <c r="F23" s="143"/>
      <c r="G23" s="143"/>
      <c r="H23" s="143"/>
      <c r="I23" s="144"/>
      <c r="J23" s="69">
        <v>-25000</v>
      </c>
      <c r="K23" s="25"/>
      <c r="L23" s="25"/>
      <c r="N23" s="24"/>
    </row>
    <row r="24" spans="1:16" ht="17.25" customHeight="1" x14ac:dyDescent="0.3">
      <c r="A24" s="131" t="s">
        <v>154</v>
      </c>
      <c r="B24" s="131"/>
      <c r="C24" s="131"/>
      <c r="D24" s="131"/>
      <c r="E24" s="131"/>
      <c r="F24" s="131"/>
      <c r="G24" s="131"/>
      <c r="H24" s="131"/>
      <c r="I24" s="142"/>
      <c r="J24" s="70">
        <v>-25000</v>
      </c>
      <c r="K24" s="25"/>
      <c r="L24" s="25"/>
      <c r="N24" s="24"/>
    </row>
    <row r="25" spans="1:16" ht="15" customHeight="1" x14ac:dyDescent="0.3">
      <c r="A25" s="131" t="s">
        <v>177</v>
      </c>
      <c r="B25" s="131"/>
      <c r="C25" s="131"/>
      <c r="D25" s="131"/>
      <c r="E25" s="131"/>
      <c r="F25" s="131"/>
      <c r="G25" s="131"/>
      <c r="H25" s="131"/>
      <c r="I25" s="131"/>
      <c r="J25" s="70">
        <f>SUM(J21:J24)</f>
        <v>143500</v>
      </c>
      <c r="K25" s="25"/>
      <c r="L25" s="25"/>
      <c r="N25" s="24"/>
    </row>
    <row r="26" spans="1:16" ht="6.75" customHeight="1" x14ac:dyDescent="0.3">
      <c r="A26" s="89"/>
      <c r="B26" s="89"/>
      <c r="C26" s="89"/>
      <c r="D26" s="89"/>
      <c r="E26" s="89"/>
      <c r="F26" s="89"/>
      <c r="G26" s="89"/>
      <c r="H26" s="89"/>
      <c r="I26" s="89"/>
      <c r="J26" s="90"/>
      <c r="K26" s="25"/>
      <c r="L26" s="25"/>
      <c r="N26" s="24"/>
    </row>
    <row r="27" spans="1:16" ht="18.75" customHeight="1" x14ac:dyDescent="0.25">
      <c r="A27" s="18">
        <v>4</v>
      </c>
      <c r="B27" s="3" t="s">
        <v>45</v>
      </c>
      <c r="C27" s="10" t="s">
        <v>21</v>
      </c>
      <c r="D27" s="7" t="s">
        <v>120</v>
      </c>
      <c r="E27" s="137" t="s">
        <v>130</v>
      </c>
      <c r="F27" s="138"/>
      <c r="G27" s="138"/>
      <c r="H27" s="138"/>
      <c r="I27" s="138"/>
      <c r="J27" s="138"/>
      <c r="K27" s="138"/>
      <c r="L27" s="139"/>
    </row>
    <row r="28" spans="1:16" x14ac:dyDescent="0.25">
      <c r="A28" s="126" t="s">
        <v>111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</row>
    <row r="29" spans="1:16" ht="18.75" x14ac:dyDescent="0.25">
      <c r="A29" s="18">
        <v>3</v>
      </c>
      <c r="B29" s="3" t="s">
        <v>85</v>
      </c>
      <c r="C29" s="10" t="s">
        <v>84</v>
      </c>
      <c r="D29" s="73" t="s">
        <v>119</v>
      </c>
      <c r="E29" s="13">
        <v>90000</v>
      </c>
      <c r="F29" s="13">
        <v>18000</v>
      </c>
      <c r="G29" s="13">
        <v>18000</v>
      </c>
      <c r="H29" s="13">
        <v>90000</v>
      </c>
      <c r="I29" s="13">
        <v>90000</v>
      </c>
      <c r="J29" s="45">
        <f t="shared" ref="J29" si="3">H29+I29</f>
        <v>180000</v>
      </c>
      <c r="K29" s="9" t="s">
        <v>139</v>
      </c>
      <c r="L29" s="31" t="s">
        <v>140</v>
      </c>
    </row>
    <row r="30" spans="1:16" ht="6.75" customHeight="1" x14ac:dyDescent="0.25">
      <c r="A30" s="125"/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</row>
    <row r="31" spans="1:16" ht="18.75" customHeight="1" x14ac:dyDescent="0.25">
      <c r="A31" s="18">
        <v>3</v>
      </c>
      <c r="B31" s="86" t="s">
        <v>149</v>
      </c>
      <c r="C31" s="10" t="s">
        <v>84</v>
      </c>
      <c r="D31" s="73" t="s">
        <v>150</v>
      </c>
      <c r="E31" s="137" t="s">
        <v>151</v>
      </c>
      <c r="F31" s="138"/>
      <c r="G31" s="138"/>
      <c r="H31" s="138"/>
      <c r="I31" s="138"/>
      <c r="J31" s="138"/>
      <c r="K31" s="138"/>
      <c r="L31" s="139"/>
    </row>
    <row r="32" spans="1:16" ht="18.75" x14ac:dyDescent="0.25">
      <c r="A32" s="18">
        <v>7</v>
      </c>
      <c r="B32" s="3" t="s">
        <v>42</v>
      </c>
      <c r="C32" s="10" t="s">
        <v>27</v>
      </c>
      <c r="D32" s="73" t="s">
        <v>123</v>
      </c>
      <c r="E32" s="13">
        <v>25000</v>
      </c>
      <c r="F32" s="13">
        <v>85000</v>
      </c>
      <c r="G32" s="13">
        <v>10000</v>
      </c>
      <c r="H32" s="13"/>
      <c r="I32" s="13">
        <v>25000</v>
      </c>
      <c r="J32" s="45"/>
      <c r="K32" s="9"/>
      <c r="L32" s="1" t="s">
        <v>159</v>
      </c>
    </row>
    <row r="33" spans="1:12" x14ac:dyDescent="0.25">
      <c r="A33" s="145" t="s">
        <v>160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</row>
  </sheetData>
  <mergeCells count="20">
    <mergeCell ref="A33:L33"/>
    <mergeCell ref="A9:L9"/>
    <mergeCell ref="A10:L10"/>
    <mergeCell ref="A11:L11"/>
    <mergeCell ref="K12:L12"/>
    <mergeCell ref="A25:I25"/>
    <mergeCell ref="A4:L4"/>
    <mergeCell ref="C6:I6"/>
    <mergeCell ref="J6:K6"/>
    <mergeCell ref="F7:L7"/>
    <mergeCell ref="F8:L8"/>
    <mergeCell ref="M18:P18"/>
    <mergeCell ref="A21:D21"/>
    <mergeCell ref="A30:L30"/>
    <mergeCell ref="E31:L31"/>
    <mergeCell ref="A23:I23"/>
    <mergeCell ref="A24:I24"/>
    <mergeCell ref="E27:L27"/>
    <mergeCell ref="A28:L28"/>
    <mergeCell ref="A22:I22"/>
  </mergeCells>
  <printOptions horizontalCentered="1"/>
  <pageMargins left="0.31496062992125984" right="0.31496062992125984" top="0.15748031496062992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ETAT DES CAUTIONS</vt:lpstr>
      <vt:lpstr>IMPOT 2020</vt:lpstr>
      <vt:lpstr>DECEMBRE 2020</vt:lpstr>
      <vt:lpstr>JANVIER 2021</vt:lpstr>
      <vt:lpstr>FEVRIER 2021</vt:lpstr>
      <vt:lpstr>MARS 2021 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2022-11-21T20:03:14Z</cp:lastPrinted>
  <dcterms:created xsi:type="dcterms:W3CDTF">2013-02-10T07:37:00Z</dcterms:created>
  <dcterms:modified xsi:type="dcterms:W3CDTF">2022-11-21T20:04:59Z</dcterms:modified>
</cp:coreProperties>
</file>