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N'GUESSAN AYA\"/>
    </mc:Choice>
  </mc:AlternateContent>
  <bookViews>
    <workbookView xWindow="0" yWindow="0" windowWidth="19200" windowHeight="11595" firstSheet="9" activeTab="13"/>
  </bookViews>
  <sheets>
    <sheet name="DECEMBRE 2020" sheetId="88" r:id="rId1"/>
    <sheet name="IMPOT 2017" sheetId="24" r:id="rId2"/>
    <sheet name="IMPOT 2018" sheetId="43" r:id="rId3"/>
    <sheet name="JANVIER 2021" sheetId="84" r:id="rId4"/>
    <sheet name="FEVRIER 2021" sheetId="85" r:id="rId5"/>
    <sheet name="MARS 2021" sheetId="86" r:id="rId6"/>
    <sheet name="AVRIL 2021" sheetId="87" r:id="rId7"/>
    <sheet name="MAI 2021" sheetId="89" r:id="rId8"/>
    <sheet name="JUIN 2021" sheetId="90" r:id="rId9"/>
    <sheet name="JUILLET 2021" sheetId="91" r:id="rId10"/>
    <sheet name="AOUT 2021" sheetId="92" r:id="rId11"/>
    <sheet name="SEPTEMBRE 2021" sheetId="93" r:id="rId12"/>
    <sheet name="OCTOBRE 2021" sheetId="94" r:id="rId13"/>
    <sheet name="NOVEMBRE 2021" sheetId="95" r:id="rId14"/>
  </sheets>
  <calcPr calcId="152511" iterateDelta="1E-4"/>
</workbook>
</file>

<file path=xl/calcChain.xml><?xml version="1.0" encoding="utf-8"?>
<calcChain xmlns="http://schemas.openxmlformats.org/spreadsheetml/2006/main">
  <c r="I13" i="95" l="1"/>
  <c r="H13" i="95"/>
  <c r="G13" i="95"/>
  <c r="F13" i="95"/>
  <c r="E13" i="95"/>
  <c r="J12" i="95"/>
  <c r="J11" i="95"/>
  <c r="J10" i="95"/>
  <c r="J9" i="95"/>
  <c r="J8" i="95"/>
  <c r="J7" i="95"/>
  <c r="J6" i="95"/>
  <c r="J5" i="95"/>
  <c r="J17" i="94"/>
  <c r="J13" i="95" l="1"/>
  <c r="J14" i="95" s="1"/>
  <c r="J15" i="95" s="1"/>
  <c r="I13" i="94"/>
  <c r="H13" i="94"/>
  <c r="J9" i="94"/>
  <c r="J10" i="94"/>
  <c r="J11" i="94"/>
  <c r="J12" i="94"/>
  <c r="J5" i="94"/>
  <c r="J6" i="94"/>
  <c r="J7" i="94"/>
  <c r="J8" i="94"/>
  <c r="J13" i="94" l="1"/>
  <c r="J14" i="94" s="1"/>
  <c r="J15" i="94" s="1"/>
  <c r="G13" i="94"/>
  <c r="F13" i="94"/>
  <c r="E13" i="94"/>
  <c r="J15" i="93" l="1"/>
  <c r="I15" i="93" l="1"/>
  <c r="H15" i="93"/>
  <c r="J6" i="93"/>
  <c r="J7" i="93"/>
  <c r="J8" i="93"/>
  <c r="J9" i="93"/>
  <c r="J10" i="93"/>
  <c r="J11" i="93"/>
  <c r="J12" i="93"/>
  <c r="J13" i="93"/>
  <c r="J14" i="93"/>
  <c r="J16" i="93" l="1"/>
  <c r="J17" i="93" s="1"/>
  <c r="G15" i="93"/>
  <c r="F15" i="93"/>
  <c r="E15" i="93"/>
  <c r="J15" i="92"/>
  <c r="I15" i="92" l="1"/>
  <c r="H15" i="92" l="1"/>
  <c r="J7" i="92"/>
  <c r="J8" i="92"/>
  <c r="J9" i="92"/>
  <c r="J10" i="92"/>
  <c r="J11" i="92"/>
  <c r="J12" i="92"/>
  <c r="J13" i="92"/>
  <c r="J14" i="92"/>
  <c r="J6" i="92"/>
  <c r="J16" i="92" l="1"/>
  <c r="J17" i="92" s="1"/>
  <c r="G15" i="92"/>
  <c r="F15" i="92"/>
  <c r="E15" i="92"/>
  <c r="J15" i="91" l="1"/>
  <c r="H15" i="91" l="1"/>
  <c r="I15" i="91"/>
  <c r="J7" i="91"/>
  <c r="J8" i="91"/>
  <c r="J9" i="91"/>
  <c r="J10" i="91"/>
  <c r="J11" i="91"/>
  <c r="J12" i="91"/>
  <c r="J13" i="91"/>
  <c r="J14" i="91"/>
  <c r="J6" i="91"/>
  <c r="J16" i="91" l="1"/>
  <c r="J17" i="91" s="1"/>
  <c r="G15" i="91"/>
  <c r="F15" i="91"/>
  <c r="E15" i="91"/>
  <c r="I15" i="90" l="1"/>
  <c r="H15" i="90"/>
  <c r="J11" i="90"/>
  <c r="J12" i="90"/>
  <c r="J13" i="90"/>
  <c r="J14" i="90"/>
  <c r="J6" i="90"/>
  <c r="J7" i="90"/>
  <c r="J8" i="90"/>
  <c r="J9" i="90"/>
  <c r="J10" i="90"/>
  <c r="J15" i="90" l="1"/>
  <c r="J16" i="90" s="1"/>
  <c r="J17" i="90" s="1"/>
  <c r="H19" i="87"/>
  <c r="G15" i="90"/>
  <c r="F15" i="90"/>
  <c r="E15" i="90"/>
  <c r="J15" i="89"/>
  <c r="I15" i="89" l="1"/>
  <c r="H15" i="89"/>
  <c r="J11" i="89"/>
  <c r="J12" i="89"/>
  <c r="J13" i="89"/>
  <c r="J14" i="89"/>
  <c r="J6" i="89"/>
  <c r="J7" i="89"/>
  <c r="J8" i="89"/>
  <c r="J9" i="89"/>
  <c r="J10" i="89"/>
  <c r="J16" i="89" l="1"/>
  <c r="J17" i="89" s="1"/>
  <c r="J6" i="87"/>
  <c r="J7" i="87"/>
  <c r="J8" i="87"/>
  <c r="J9" i="87"/>
  <c r="J10" i="87"/>
  <c r="J11" i="87"/>
  <c r="J12" i="87"/>
  <c r="J13" i="87"/>
  <c r="J14" i="87"/>
  <c r="H15" i="87"/>
  <c r="I15" i="87"/>
  <c r="G15" i="89"/>
  <c r="F15" i="89"/>
  <c r="E15" i="89"/>
  <c r="J15" i="87" l="1"/>
  <c r="J16" i="87" s="1"/>
  <c r="J17" i="87"/>
  <c r="I14" i="88"/>
  <c r="H14" i="88"/>
  <c r="G14" i="88"/>
  <c r="F14" i="88"/>
  <c r="E14" i="88"/>
  <c r="J13" i="88"/>
  <c r="J12" i="88"/>
  <c r="J11" i="88"/>
  <c r="J10" i="88"/>
  <c r="J9" i="88"/>
  <c r="J8" i="88"/>
  <c r="J7" i="88"/>
  <c r="J6" i="88"/>
  <c r="J5" i="88"/>
  <c r="J14" i="88" l="1"/>
  <c r="J15" i="88" s="1"/>
  <c r="J16" i="88" s="1"/>
  <c r="G15" i="87" l="1"/>
  <c r="F15" i="87"/>
  <c r="E15" i="87"/>
  <c r="J17" i="86"/>
  <c r="I15" i="86" l="1"/>
  <c r="H15" i="86"/>
  <c r="J7" i="86"/>
  <c r="J8" i="86"/>
  <c r="J9" i="86"/>
  <c r="J10" i="86"/>
  <c r="J11" i="86"/>
  <c r="J12" i="86"/>
  <c r="J13" i="86"/>
  <c r="J14" i="86"/>
  <c r="J6" i="86" l="1"/>
  <c r="J15" i="86" s="1"/>
  <c r="J16" i="86" s="1"/>
  <c r="J17" i="85" l="1"/>
  <c r="G15" i="86" l="1"/>
  <c r="F15" i="86"/>
  <c r="E15" i="86"/>
  <c r="J14" i="85" l="1"/>
  <c r="I14" i="85" l="1"/>
  <c r="H14" i="85"/>
  <c r="J6" i="85"/>
  <c r="J7" i="85"/>
  <c r="J8" i="85"/>
  <c r="J9" i="85"/>
  <c r="J10" i="85"/>
  <c r="J11" i="85"/>
  <c r="J12" i="85"/>
  <c r="J13" i="85"/>
  <c r="J5" i="85"/>
  <c r="J15" i="85" l="1"/>
  <c r="G14" i="85"/>
  <c r="F14" i="85"/>
  <c r="E14" i="85"/>
  <c r="I14" i="84" l="1"/>
  <c r="H14" i="84"/>
  <c r="J13" i="84"/>
  <c r="J5" i="84"/>
  <c r="J6" i="84"/>
  <c r="J7" i="84"/>
  <c r="J8" i="84"/>
  <c r="J9" i="84"/>
  <c r="J10" i="84"/>
  <c r="J11" i="84"/>
  <c r="J12" i="84"/>
  <c r="J14" i="84" l="1"/>
  <c r="J15" i="84"/>
  <c r="J16" i="84" s="1"/>
  <c r="G14" i="84"/>
  <c r="F14" i="84"/>
  <c r="E14" i="84"/>
  <c r="F23" i="43" l="1"/>
  <c r="F24" i="43"/>
  <c r="F23" i="24" l="1"/>
  <c r="F24" i="24" s="1"/>
</calcChain>
</file>

<file path=xl/sharedStrings.xml><?xml version="1.0" encoding="utf-8"?>
<sst xmlns="http://schemas.openxmlformats.org/spreadsheetml/2006/main" count="823" uniqueCount="197">
  <si>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</si>
  <si>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</si>
  <si>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</si>
  <si>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</si>
  <si>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</si>
  <si>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</si>
  <si>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</si>
  <si>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</si>
  <si>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</si>
  <si>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</si>
  <si>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</si>
  <si>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</si>
  <si>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GNAGNE JACQUES</t>
  </si>
  <si>
    <t>KOUASSI KONAN JOACHIN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</si>
  <si>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</si>
  <si>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</si>
  <si>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</si>
  <si>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</si>
  <si>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</si>
  <si>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</si>
  <si>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</si>
  <si>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05 54 14 90 - 47 32 08 34</t>
  </si>
  <si>
    <t>1 F3</t>
  </si>
  <si>
    <t>16 F2</t>
  </si>
  <si>
    <t>3 F2</t>
  </si>
  <si>
    <t>2 F2</t>
  </si>
  <si>
    <t>4 F3</t>
  </si>
  <si>
    <t>OUAYERE ZADJE GERARD</t>
  </si>
  <si>
    <t>10 F2</t>
  </si>
  <si>
    <t>13 F2</t>
  </si>
  <si>
    <t>14 F2</t>
  </si>
  <si>
    <t>15 F2</t>
  </si>
  <si>
    <t>11 F3</t>
  </si>
  <si>
    <t>KOUADIO KOUASSI MAURICE</t>
  </si>
  <si>
    <t>KOUAKOU KOFFI</t>
  </si>
  <si>
    <t>08 58 32 61- 05 86 89 71</t>
  </si>
  <si>
    <t>07 49 30 98 - 02 24 58 71</t>
  </si>
  <si>
    <t>SORO PEHEMAN</t>
  </si>
  <si>
    <t>05 52 65 32</t>
  </si>
  <si>
    <t>ZOUMANA OUARRO</t>
  </si>
  <si>
    <t>03 04 05 06 - 48 26 06 05</t>
  </si>
  <si>
    <t>COMMISSION CCGIM</t>
  </si>
  <si>
    <t>PENALITES</t>
  </si>
  <si>
    <t>21 BP 946 ABIDJAN 21</t>
  </si>
  <si>
    <t>DECLARATION IMPOT FONCIER 2017</t>
  </si>
  <si>
    <t>YOPOUGON GARE LOT N° 2424</t>
  </si>
  <si>
    <t>PROPRIETAIRE: Feue N'GUESSAN AYA - N° CC: 9314451H</t>
  </si>
  <si>
    <t>S/C M. N'GUESSAN BOH JEAN MERMOSE : 05 01 87 96 - 09 87 33 05</t>
  </si>
  <si>
    <t>Nbre de Pièces</t>
  </si>
  <si>
    <t>5 F2</t>
  </si>
  <si>
    <t>6 F2</t>
  </si>
  <si>
    <t>7 F3</t>
  </si>
  <si>
    <t>8 F2</t>
  </si>
  <si>
    <t>9 F3</t>
  </si>
  <si>
    <t>10 F3</t>
  </si>
  <si>
    <t>11 F2</t>
  </si>
  <si>
    <t>12 F2</t>
  </si>
  <si>
    <t>FAMILLE PROPRIETAIRE</t>
  </si>
  <si>
    <t>MONTANT LOYER MENSUEL</t>
  </si>
  <si>
    <t>MONTANT LOYER ANNUEL</t>
  </si>
  <si>
    <t>05 20 63 62</t>
  </si>
  <si>
    <t>BAIL PENITENTIAIRE</t>
  </si>
  <si>
    <t>LE GERANT: BAGAYOGO AMADOU - 07 85 65 28</t>
  </si>
  <si>
    <t>N'GUESSAN MADELEINE: 03 50 08 15</t>
  </si>
  <si>
    <t>N'GUESSAN AHOU STEPHANIE FLORE : 47 22 13 82</t>
  </si>
  <si>
    <t>ESPECES</t>
  </si>
  <si>
    <t>CCGIM</t>
  </si>
  <si>
    <t>DECLARATION IMPOT FONCIER 2018</t>
  </si>
  <si>
    <t>NB: ARRIERES BAIL GARDE PENITENTIAIRE : 18 MOIS DE 70 000 = 1 260 000 F CFA ( AOUT 2016 A JANVIER 2018)</t>
  </si>
  <si>
    <t>CENTRE D'IMPOSITION: YOP III</t>
  </si>
  <si>
    <t>12/12/20 ESP</t>
  </si>
  <si>
    <t>14/12/20 OM</t>
  </si>
  <si>
    <t>10/12/20 OM</t>
  </si>
  <si>
    <t>14/12/20 ESP</t>
  </si>
  <si>
    <t>26/12/20 ESP</t>
  </si>
  <si>
    <t>29/12/20 OM</t>
  </si>
  <si>
    <t>02/01/21</t>
  </si>
  <si>
    <t>11/01/21</t>
  </si>
  <si>
    <t>09/01/21</t>
  </si>
  <si>
    <t>12/01/21 OM</t>
  </si>
  <si>
    <t>12/01/21</t>
  </si>
  <si>
    <t>MOIS DE JANVIER 2021</t>
  </si>
  <si>
    <t>SORO PEHNAN</t>
  </si>
  <si>
    <t>20/01/21 ESP</t>
  </si>
  <si>
    <t>29/01/21</t>
  </si>
  <si>
    <t>11/02/21</t>
  </si>
  <si>
    <t>26/01/21 ESP</t>
  </si>
  <si>
    <t>0103787367-0708612689</t>
  </si>
  <si>
    <t>070708583261- 0505868971</t>
  </si>
  <si>
    <t>0707352420</t>
  </si>
  <si>
    <t>0707493098 -0102245871</t>
  </si>
  <si>
    <t>0505526532</t>
  </si>
  <si>
    <t>0708004770-0556070039</t>
  </si>
  <si>
    <t>0757612925-0554141118</t>
  </si>
  <si>
    <t>0103040506 - 0748260605</t>
  </si>
  <si>
    <t>0505541490 - 0747320834</t>
  </si>
  <si>
    <t>10/02/21</t>
  </si>
  <si>
    <t>12/02/21</t>
  </si>
  <si>
    <t>MONTANT  AVERSER LE  12/02/2021</t>
  </si>
  <si>
    <t>MOIS DE FEVRIER 2021</t>
  </si>
  <si>
    <t>01/02/21 OM</t>
  </si>
  <si>
    <t>REGULARISATION PAIEMENT DE JANVIER 2021 PAR ORANGE MONEY</t>
  </si>
  <si>
    <t>05/03/21</t>
  </si>
  <si>
    <t>08/03/21</t>
  </si>
  <si>
    <t>15/02/21</t>
  </si>
  <si>
    <t>CAUT 75000/ESP55000</t>
  </si>
  <si>
    <t>09/02/21 ORANGE</t>
  </si>
  <si>
    <t>07/03/21 OM</t>
  </si>
  <si>
    <t>10/03/21</t>
  </si>
  <si>
    <t>CAUTION M DOSSO YAYA</t>
  </si>
  <si>
    <t>11/03/21</t>
  </si>
  <si>
    <t>MONTANT  AVERSER LE  12/03/2021</t>
  </si>
  <si>
    <t>12/03/21</t>
  </si>
  <si>
    <t>MOIS DE MARS 2021</t>
  </si>
  <si>
    <t>16/03/21 ORANGE</t>
  </si>
  <si>
    <t>05/04/21</t>
  </si>
  <si>
    <t>ORANGE</t>
  </si>
  <si>
    <t>0708583261- 0505868971</t>
  </si>
  <si>
    <t>12/04/21</t>
  </si>
  <si>
    <t>13/0421</t>
  </si>
  <si>
    <t>MONTANT  AVERSER LE  13/04/2021</t>
  </si>
  <si>
    <t>13/04/21</t>
  </si>
  <si>
    <t>MOIS D'AVRIL 2021</t>
  </si>
  <si>
    <t>20/04/21 ORANGE</t>
  </si>
  <si>
    <t>27/04/21</t>
  </si>
  <si>
    <t>MOIS DE DECEMBRE 2020</t>
  </si>
  <si>
    <t>10/01/21 OM</t>
  </si>
  <si>
    <t>MONTANT  AVERSER LE  12/12/2021</t>
  </si>
  <si>
    <t>26/04/21 ORANGE</t>
  </si>
  <si>
    <t>04/05/21</t>
  </si>
  <si>
    <t>07/05 MTN</t>
  </si>
  <si>
    <t>10/05/21</t>
  </si>
  <si>
    <t>MONTANT  AVERSER LE 11/05/2021</t>
  </si>
  <si>
    <t>11/05/21</t>
  </si>
  <si>
    <t>MOIS DE MAI 2021</t>
  </si>
  <si>
    <t>19/05/21 ESP</t>
  </si>
  <si>
    <t>07/06/21</t>
  </si>
  <si>
    <t>08/06/21</t>
  </si>
  <si>
    <t>10/06/21</t>
  </si>
  <si>
    <t>11/06/21</t>
  </si>
  <si>
    <t>09/06/21</t>
  </si>
  <si>
    <t>MOIS DE JUIN 2021</t>
  </si>
  <si>
    <t>MONTANT  AVERSER LE 12/06/2021</t>
  </si>
  <si>
    <t>12/06/21</t>
  </si>
  <si>
    <t>16/06/21ESP</t>
  </si>
  <si>
    <t>03/07/21</t>
  </si>
  <si>
    <t>06/07/21</t>
  </si>
  <si>
    <t>WAVE</t>
  </si>
  <si>
    <t>08/07/21</t>
  </si>
  <si>
    <t>10/07/21</t>
  </si>
  <si>
    <t>12/07/21</t>
  </si>
  <si>
    <t>MONTANT  AVERSER LE 13/07/2021</t>
  </si>
  <si>
    <t>13/07/21</t>
  </si>
  <si>
    <t>MOIS DE JUILLET 2021</t>
  </si>
  <si>
    <t>28/07/21 OM</t>
  </si>
  <si>
    <t>09/08/21</t>
  </si>
  <si>
    <t>10/08/21</t>
  </si>
  <si>
    <t>24/07/21ESP</t>
  </si>
  <si>
    <t>12/08/21</t>
  </si>
  <si>
    <t>MONTANT  AVERSER LE 12/08/2021</t>
  </si>
  <si>
    <t>MOIS D'AOUTT 2021</t>
  </si>
  <si>
    <t>13/08 ESPECES</t>
  </si>
  <si>
    <t>28/08/21 MTN</t>
  </si>
  <si>
    <t>04/09/21</t>
  </si>
  <si>
    <t>10/09/21</t>
  </si>
  <si>
    <t>09/09/21</t>
  </si>
  <si>
    <t>13/09/21</t>
  </si>
  <si>
    <t>MONTANT  AVERSER LE 13/09/2021</t>
  </si>
  <si>
    <t>MOIS DE SEPTEMBRE 2021</t>
  </si>
  <si>
    <t>29/09/21</t>
  </si>
  <si>
    <t>10/10/21</t>
  </si>
  <si>
    <t>11/10/21</t>
  </si>
  <si>
    <t>13/10/21</t>
  </si>
  <si>
    <t>MONTANT  AVERSER LE 13/10/2021</t>
  </si>
  <si>
    <t>MOIS D'OCTOBRE 2021</t>
  </si>
  <si>
    <t>AVANCE DE 200 000 F CFA PAYEES LE 13/10/2021 SUR LES 378 000 F. IL REST A PAYER 178 000 SUR LES BAUX DE 6 MOIS JUILLET 2020 A DECEMBRE 2020,</t>
  </si>
  <si>
    <t>SOLDE PAR LA CAUTION ET LES FRAIS DE TRAVAUX</t>
  </si>
  <si>
    <t xml:space="preserve">A DEMENAGE POUR UN AUTRE APPARTEMENT 3 F3 </t>
  </si>
  <si>
    <t>L'APPARTEMENT 10 F2 EST OCCUPE PAR M KONATE NIBON</t>
  </si>
  <si>
    <t>16/10/21 WAVE</t>
  </si>
  <si>
    <t>08/11/21</t>
  </si>
  <si>
    <t>09/11/21 ESP</t>
  </si>
  <si>
    <t>09/11/21</t>
  </si>
  <si>
    <t>28/10/21 WAVE</t>
  </si>
  <si>
    <t>ESP</t>
  </si>
  <si>
    <t>12/11/21</t>
  </si>
  <si>
    <t>MONTANT  AVERSER LE 12/11/2021</t>
  </si>
  <si>
    <t>RELIQUAT PAIEMENT BAIL DU TRESOR DE 12/20219 A 05/2020</t>
  </si>
  <si>
    <t>TOTAL VERSE LE 12/11/2021</t>
  </si>
  <si>
    <t>MOIS DE NOVEMBRE 2021</t>
  </si>
  <si>
    <t>27/11/21</t>
  </si>
  <si>
    <t>12/11/21 OM</t>
  </si>
  <si>
    <t>05/12/21</t>
  </si>
  <si>
    <t>09/12/21</t>
  </si>
  <si>
    <t>11/12/21 OM</t>
  </si>
  <si>
    <t>14/12/21</t>
  </si>
  <si>
    <t xml:space="preserve">MONTANT  A VERSER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</si>
</sst>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3" fillId="0" borderId="5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64" fontId="5" fillId="0" borderId="2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A17" sqref="A1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125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69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0"/>
    </row>
    <row r="4" spans="1:13" ht="15.75" x14ac:dyDescent="0.25">
      <c r="A4" s="1" t="s">
        <v>0</v>
      </c>
      <c r="B4" s="12" t="s">
        <v>1</v>
      </c>
      <c r="C4" s="7" t="s">
        <v>11</v>
      </c>
      <c r="D4" s="12" t="s">
        <v>10</v>
      </c>
      <c r="E4" s="13" t="s">
        <v>2</v>
      </c>
      <c r="F4" s="12" t="s">
        <v>3</v>
      </c>
      <c r="G4" s="3" t="s">
        <v>42</v>
      </c>
      <c r="H4" s="13" t="s">
        <v>9</v>
      </c>
      <c r="I4" s="12" t="s">
        <v>5</v>
      </c>
      <c r="J4" s="3" t="s">
        <v>4</v>
      </c>
      <c r="K4" s="13" t="s">
        <v>8</v>
      </c>
      <c r="L4" s="12" t="s">
        <v>6</v>
      </c>
    </row>
    <row r="5" spans="1:13" ht="21.75" customHeight="1" x14ac:dyDescent="0.25">
      <c r="A5" s="2">
        <v>1</v>
      </c>
      <c r="B5" s="8" t="s">
        <v>12</v>
      </c>
      <c r="C5" s="2" t="s">
        <v>22</v>
      </c>
      <c r="D5" s="48" t="s">
        <v>87</v>
      </c>
      <c r="E5" s="40">
        <v>50000</v>
      </c>
      <c r="F5" s="9">
        <v>378500</v>
      </c>
      <c r="G5" s="9">
        <v>38500</v>
      </c>
      <c r="H5" s="24">
        <v>40000</v>
      </c>
      <c r="I5" s="9"/>
      <c r="J5" s="24">
        <f t="shared" ref="J5:J11" si="0">H5+I5</f>
        <v>40000</v>
      </c>
      <c r="K5" s="37" t="s">
        <v>78</v>
      </c>
      <c r="L5" s="58" t="s">
        <v>65</v>
      </c>
    </row>
    <row r="6" spans="1:13" ht="21.75" customHeight="1" x14ac:dyDescent="0.25">
      <c r="A6" s="2">
        <v>2</v>
      </c>
      <c r="B6" s="8" t="s">
        <v>34</v>
      </c>
      <c r="C6" s="2" t="s">
        <v>25</v>
      </c>
      <c r="D6" s="48" t="s">
        <v>88</v>
      </c>
      <c r="E6" s="40">
        <v>35000</v>
      </c>
      <c r="F6" s="9">
        <v>55000</v>
      </c>
      <c r="G6" s="9">
        <v>15000</v>
      </c>
      <c r="H6" s="24">
        <v>35000</v>
      </c>
      <c r="I6" s="9"/>
      <c r="J6" s="24">
        <f t="shared" si="0"/>
        <v>35000</v>
      </c>
      <c r="K6" s="37" t="s">
        <v>76</v>
      </c>
      <c r="L6" s="58" t="s">
        <v>65</v>
      </c>
    </row>
    <row r="7" spans="1:13" ht="21" customHeight="1" x14ac:dyDescent="0.25">
      <c r="A7" s="2">
        <v>3</v>
      </c>
      <c r="B7" s="10" t="s">
        <v>18</v>
      </c>
      <c r="C7" s="2" t="s">
        <v>28</v>
      </c>
      <c r="D7" s="49" t="s">
        <v>89</v>
      </c>
      <c r="E7" s="40">
        <v>40000</v>
      </c>
      <c r="F7" s="9">
        <v>269500</v>
      </c>
      <c r="G7" s="9">
        <v>95000</v>
      </c>
      <c r="H7" s="24"/>
      <c r="I7" s="9">
        <v>70000</v>
      </c>
      <c r="J7" s="24">
        <f t="shared" si="0"/>
        <v>70000</v>
      </c>
      <c r="K7" s="37"/>
      <c r="L7" s="2" t="s">
        <v>71</v>
      </c>
      <c r="M7" s="30"/>
    </row>
    <row r="8" spans="1:13" ht="21.75" customHeight="1" x14ac:dyDescent="0.25">
      <c r="A8" s="2">
        <v>4</v>
      </c>
      <c r="B8" s="4" t="s">
        <v>33</v>
      </c>
      <c r="C8" s="2" t="s">
        <v>32</v>
      </c>
      <c r="D8" s="49" t="s">
        <v>90</v>
      </c>
      <c r="E8" s="40">
        <v>50000</v>
      </c>
      <c r="F8" s="9">
        <v>932000</v>
      </c>
      <c r="G8" s="40">
        <v>207000</v>
      </c>
      <c r="H8" s="24">
        <v>50000</v>
      </c>
      <c r="I8" s="9">
        <v>60000</v>
      </c>
      <c r="J8" s="24">
        <f t="shared" si="0"/>
        <v>110000</v>
      </c>
      <c r="K8" s="38" t="s">
        <v>126</v>
      </c>
      <c r="L8" s="2" t="s">
        <v>72</v>
      </c>
      <c r="M8" s="30"/>
    </row>
    <row r="9" spans="1:13" ht="19.5" customHeight="1" x14ac:dyDescent="0.25">
      <c r="A9" s="2">
        <v>5</v>
      </c>
      <c r="B9" s="10" t="s">
        <v>82</v>
      </c>
      <c r="C9" s="2" t="s">
        <v>56</v>
      </c>
      <c r="D9" s="49" t="s">
        <v>91</v>
      </c>
      <c r="E9" s="40">
        <v>40000</v>
      </c>
      <c r="F9" s="9">
        <v>178500</v>
      </c>
      <c r="G9" s="9">
        <v>38000</v>
      </c>
      <c r="H9" s="24"/>
      <c r="I9" s="9">
        <v>40000</v>
      </c>
      <c r="J9" s="24">
        <f t="shared" si="0"/>
        <v>40000</v>
      </c>
      <c r="K9" s="37"/>
      <c r="L9" s="2" t="s">
        <v>73</v>
      </c>
    </row>
    <row r="10" spans="1:13" ht="24" customHeight="1" x14ac:dyDescent="0.25">
      <c r="A10" s="2">
        <v>6</v>
      </c>
      <c r="B10" s="10" t="s">
        <v>14</v>
      </c>
      <c r="C10" s="2" t="s">
        <v>29</v>
      </c>
      <c r="D10" s="49" t="s">
        <v>92</v>
      </c>
      <c r="E10" s="40">
        <v>40000</v>
      </c>
      <c r="F10" s="9">
        <v>87000</v>
      </c>
      <c r="G10" s="9">
        <v>11500</v>
      </c>
      <c r="H10" s="24">
        <v>40000</v>
      </c>
      <c r="I10" s="9">
        <v>40000</v>
      </c>
      <c r="J10" s="24">
        <f t="shared" si="0"/>
        <v>80000</v>
      </c>
      <c r="K10" s="37" t="s">
        <v>77</v>
      </c>
      <c r="L10" s="2" t="s">
        <v>70</v>
      </c>
      <c r="M10" s="30"/>
    </row>
    <row r="11" spans="1:13" ht="24" customHeight="1" x14ac:dyDescent="0.25">
      <c r="A11" s="2">
        <v>7</v>
      </c>
      <c r="B11" s="10" t="s">
        <v>15</v>
      </c>
      <c r="C11" s="2" t="s">
        <v>30</v>
      </c>
      <c r="D11" s="49" t="s">
        <v>93</v>
      </c>
      <c r="E11" s="40">
        <v>35000</v>
      </c>
      <c r="F11" s="9">
        <v>193500</v>
      </c>
      <c r="G11" s="9">
        <v>78500</v>
      </c>
      <c r="H11" s="24">
        <v>20000</v>
      </c>
      <c r="I11" s="9">
        <v>20000</v>
      </c>
      <c r="J11" s="24">
        <f t="shared" si="0"/>
        <v>40000</v>
      </c>
      <c r="K11" s="38" t="s">
        <v>79</v>
      </c>
      <c r="L11" s="2" t="s">
        <v>75</v>
      </c>
    </row>
    <row r="12" spans="1:13" ht="21.75" customHeight="1" x14ac:dyDescent="0.25">
      <c r="A12" s="2">
        <v>8</v>
      </c>
      <c r="B12" s="10" t="s">
        <v>39</v>
      </c>
      <c r="C12" s="2" t="s">
        <v>31</v>
      </c>
      <c r="D12" s="49" t="s">
        <v>94</v>
      </c>
      <c r="E12" s="40">
        <v>40000</v>
      </c>
      <c r="F12" s="9">
        <v>66500</v>
      </c>
      <c r="G12" s="27">
        <v>26500</v>
      </c>
      <c r="H12" s="24"/>
      <c r="I12" s="9">
        <v>40000</v>
      </c>
      <c r="J12" s="24">
        <f>H12+I12</f>
        <v>40000</v>
      </c>
      <c r="K12" s="37"/>
      <c r="L12" s="2" t="s">
        <v>74</v>
      </c>
    </row>
    <row r="13" spans="1:13" ht="23.25" customHeight="1" x14ac:dyDescent="0.25">
      <c r="A13" s="2">
        <v>9</v>
      </c>
      <c r="B13" s="4" t="s">
        <v>13</v>
      </c>
      <c r="C13" s="2" t="s">
        <v>23</v>
      </c>
      <c r="D13" s="49" t="s">
        <v>95</v>
      </c>
      <c r="E13" s="40">
        <v>35000</v>
      </c>
      <c r="F13" s="9">
        <v>504500</v>
      </c>
      <c r="G13" s="40">
        <v>104500</v>
      </c>
      <c r="H13" s="24"/>
      <c r="I13" s="40"/>
      <c r="J13" s="24">
        <f>H13+I13</f>
        <v>0</v>
      </c>
      <c r="K13" s="37"/>
      <c r="L13" s="6"/>
    </row>
    <row r="14" spans="1:13" ht="30" customHeight="1" x14ac:dyDescent="0.25">
      <c r="A14" s="76" t="s">
        <v>7</v>
      </c>
      <c r="B14" s="76"/>
      <c r="C14" s="76"/>
      <c r="D14" s="76"/>
      <c r="E14" s="28">
        <f t="shared" ref="E14:G14" si="1">SUM(E5:E13)</f>
        <v>365000</v>
      </c>
      <c r="F14" s="29">
        <f>SUM(F5:F13)</f>
        <v>2665000</v>
      </c>
      <c r="G14" s="28">
        <f t="shared" si="1"/>
        <v>614500</v>
      </c>
      <c r="H14" s="25">
        <f>SUM(H5:H13)</f>
        <v>185000</v>
      </c>
      <c r="I14" s="29">
        <f t="shared" ref="I14:J14" si="2">SUM(I5:I13)</f>
        <v>270000</v>
      </c>
      <c r="J14" s="25">
        <f t="shared" si="2"/>
        <v>455000</v>
      </c>
      <c r="K14" s="39" t="s">
        <v>80</v>
      </c>
      <c r="L14" s="57" t="s">
        <v>66</v>
      </c>
      <c r="M14" s="30"/>
    </row>
    <row r="15" spans="1:13" ht="18.75" x14ac:dyDescent="0.25">
      <c r="A15" s="77" t="s">
        <v>41</v>
      </c>
      <c r="B15" s="77"/>
      <c r="C15" s="77"/>
      <c r="D15" s="77"/>
      <c r="E15" s="77"/>
      <c r="F15" s="77"/>
      <c r="G15" s="77"/>
      <c r="H15" s="77"/>
      <c r="I15" s="77"/>
      <c r="J15" s="24">
        <f>-J14*0.1</f>
        <v>-45500</v>
      </c>
    </row>
    <row r="16" spans="1:13" ht="18.75" x14ac:dyDescent="0.3">
      <c r="A16" s="77" t="s">
        <v>127</v>
      </c>
      <c r="B16" s="77"/>
      <c r="C16" s="77"/>
      <c r="D16" s="77"/>
      <c r="E16" s="77"/>
      <c r="F16" s="77"/>
      <c r="G16" s="77"/>
      <c r="H16" s="77"/>
      <c r="I16" s="77"/>
      <c r="J16" s="44">
        <f>J14+J15</f>
        <v>409500</v>
      </c>
      <c r="L16" s="30"/>
    </row>
    <row r="17" spans="1:12" ht="18" customHeight="1" x14ac:dyDescent="0.25">
      <c r="A17" t="s">
        <v>63</v>
      </c>
      <c r="L17" s="30"/>
    </row>
    <row r="18" spans="1:12" ht="18" customHeight="1" x14ac:dyDescent="0.25">
      <c r="A18" t="s">
        <v>64</v>
      </c>
      <c r="F18" s="30"/>
      <c r="G18" s="30"/>
      <c r="H18" s="30"/>
      <c r="J18" s="30"/>
    </row>
    <row r="19" spans="1:12" ht="7.5" customHeight="1" x14ac:dyDescent="0.25">
      <c r="F19" s="30"/>
      <c r="G19" s="30"/>
      <c r="H19" s="30"/>
    </row>
    <row r="20" spans="1:12" x14ac:dyDescent="0.25">
      <c r="F20" s="30"/>
      <c r="H20" s="30"/>
      <c r="J20" s="30"/>
    </row>
    <row r="21" spans="1:12" x14ac:dyDescent="0.25">
      <c r="F21" s="30"/>
      <c r="J21" s="30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WhiteSpace="0" view="pageLayout" workbookViewId="0">
      <selection activeCell="K19" sqref="K19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2" spans="1:13" ht="21" x14ac:dyDescent="0.35">
      <c r="A2" s="75" t="s">
        <v>153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ht="21" x14ac:dyDescent="0.35">
      <c r="A3" s="75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3" x14ac:dyDescent="0.25">
      <c r="J4" s="30"/>
    </row>
    <row r="5" spans="1:13" ht="15.75" x14ac:dyDescent="0.25">
      <c r="A5" s="1" t="s">
        <v>0</v>
      </c>
      <c r="B5" s="12" t="s">
        <v>1</v>
      </c>
      <c r="C5" s="7" t="s">
        <v>11</v>
      </c>
      <c r="D5" s="12" t="s">
        <v>10</v>
      </c>
      <c r="E5" s="13" t="s">
        <v>2</v>
      </c>
      <c r="F5" s="13" t="s">
        <v>3</v>
      </c>
      <c r="G5" s="3" t="s">
        <v>42</v>
      </c>
      <c r="H5" s="13" t="s">
        <v>9</v>
      </c>
      <c r="I5" s="12" t="s">
        <v>5</v>
      </c>
      <c r="J5" s="3" t="s">
        <v>4</v>
      </c>
      <c r="K5" s="13" t="s">
        <v>8</v>
      </c>
      <c r="L5" s="12" t="s">
        <v>6</v>
      </c>
    </row>
    <row r="6" spans="1:13" ht="21.75" customHeight="1" x14ac:dyDescent="0.25">
      <c r="A6" s="2">
        <v>1</v>
      </c>
      <c r="B6" s="8" t="s">
        <v>12</v>
      </c>
      <c r="C6" s="2" t="s">
        <v>22</v>
      </c>
      <c r="D6" s="48" t="s">
        <v>87</v>
      </c>
      <c r="E6" s="40">
        <v>50000</v>
      </c>
      <c r="F6" s="9">
        <v>493500</v>
      </c>
      <c r="G6" s="9">
        <v>43500</v>
      </c>
      <c r="H6" s="24"/>
      <c r="I6" s="9">
        <v>40000</v>
      </c>
      <c r="J6" s="24">
        <f>SUM(H6:I6)</f>
        <v>40000</v>
      </c>
      <c r="K6" s="37"/>
      <c r="L6" s="64" t="s">
        <v>157</v>
      </c>
    </row>
    <row r="7" spans="1:13" ht="21.75" customHeight="1" x14ac:dyDescent="0.25">
      <c r="A7" s="2">
        <v>2</v>
      </c>
      <c r="B7" s="8" t="s">
        <v>34</v>
      </c>
      <c r="C7" s="2" t="s">
        <v>25</v>
      </c>
      <c r="D7" s="48" t="s">
        <v>117</v>
      </c>
      <c r="E7" s="40">
        <v>35000</v>
      </c>
      <c r="F7" s="9">
        <v>97000</v>
      </c>
      <c r="G7" s="9">
        <v>22000</v>
      </c>
      <c r="H7" s="24">
        <v>35000</v>
      </c>
      <c r="I7" s="9"/>
      <c r="J7" s="24">
        <f t="shared" ref="J7:J14" si="0">SUM(H7:I7)</f>
        <v>35000</v>
      </c>
      <c r="K7" s="37" t="s">
        <v>156</v>
      </c>
      <c r="L7" s="65" t="s">
        <v>147</v>
      </c>
    </row>
    <row r="8" spans="1:13" ht="21" customHeight="1" x14ac:dyDescent="0.25">
      <c r="A8" s="2">
        <v>3</v>
      </c>
      <c r="B8" s="10" t="s">
        <v>18</v>
      </c>
      <c r="C8" s="2" t="s">
        <v>28</v>
      </c>
      <c r="D8" s="49" t="s">
        <v>89</v>
      </c>
      <c r="E8" s="40">
        <v>40000</v>
      </c>
      <c r="F8" s="9">
        <v>136000</v>
      </c>
      <c r="G8" s="40">
        <v>16000</v>
      </c>
      <c r="H8" s="24"/>
      <c r="I8" s="9"/>
      <c r="J8" s="24">
        <f t="shared" si="0"/>
        <v>0</v>
      </c>
      <c r="K8" s="37"/>
      <c r="L8" s="65"/>
      <c r="M8" s="30"/>
    </row>
    <row r="9" spans="1:13" ht="21.75" customHeight="1" x14ac:dyDescent="0.25">
      <c r="A9" s="2">
        <v>4</v>
      </c>
      <c r="B9" s="4" t="s">
        <v>33</v>
      </c>
      <c r="C9" s="2" t="s">
        <v>32</v>
      </c>
      <c r="D9" s="49" t="s">
        <v>90</v>
      </c>
      <c r="E9" s="40">
        <v>50000</v>
      </c>
      <c r="F9" s="9">
        <v>962000</v>
      </c>
      <c r="G9" s="40">
        <v>220000</v>
      </c>
      <c r="H9" s="24">
        <v>45000</v>
      </c>
      <c r="I9" s="9"/>
      <c r="J9" s="24">
        <f t="shared" si="0"/>
        <v>45000</v>
      </c>
      <c r="K9" s="37" t="s">
        <v>156</v>
      </c>
      <c r="L9" s="65" t="s">
        <v>147</v>
      </c>
      <c r="M9" s="30"/>
    </row>
    <row r="10" spans="1:13" ht="19.5" customHeight="1" x14ac:dyDescent="0.25">
      <c r="A10" s="2">
        <v>5</v>
      </c>
      <c r="B10" s="10" t="s">
        <v>82</v>
      </c>
      <c r="C10" s="2" t="s">
        <v>56</v>
      </c>
      <c r="D10" s="49" t="s">
        <v>91</v>
      </c>
      <c r="E10" s="40">
        <v>40000</v>
      </c>
      <c r="F10" s="9">
        <v>150500</v>
      </c>
      <c r="G10" s="9">
        <v>50000</v>
      </c>
      <c r="H10" s="24">
        <v>40000</v>
      </c>
      <c r="I10" s="9"/>
      <c r="J10" s="24">
        <f t="shared" si="0"/>
        <v>40000</v>
      </c>
      <c r="K10" s="37" t="s">
        <v>158</v>
      </c>
      <c r="L10" s="65" t="s">
        <v>65</v>
      </c>
    </row>
    <row r="11" spans="1:13" ht="24" customHeight="1" x14ac:dyDescent="0.25">
      <c r="A11" s="2">
        <v>6</v>
      </c>
      <c r="B11" s="10" t="s">
        <v>14</v>
      </c>
      <c r="C11" s="2" t="s">
        <v>29</v>
      </c>
      <c r="D11" s="49" t="s">
        <v>92</v>
      </c>
      <c r="E11" s="40">
        <v>40000</v>
      </c>
      <c r="F11" s="9">
        <v>95000</v>
      </c>
      <c r="G11" s="9">
        <v>20500</v>
      </c>
      <c r="H11" s="24">
        <v>40000</v>
      </c>
      <c r="I11" s="9"/>
      <c r="J11" s="24">
        <f t="shared" si="0"/>
        <v>40000</v>
      </c>
      <c r="K11" s="37" t="s">
        <v>155</v>
      </c>
      <c r="L11" s="65" t="s">
        <v>65</v>
      </c>
      <c r="M11" s="30"/>
    </row>
    <row r="12" spans="1:13" ht="24" customHeight="1" x14ac:dyDescent="0.25">
      <c r="A12" s="2">
        <v>7</v>
      </c>
      <c r="B12" s="10" t="s">
        <v>15</v>
      </c>
      <c r="C12" s="2" t="s">
        <v>30</v>
      </c>
      <c r="D12" s="49" t="s">
        <v>93</v>
      </c>
      <c r="E12" s="40">
        <v>35000</v>
      </c>
      <c r="F12" s="9">
        <v>374500</v>
      </c>
      <c r="G12" s="9">
        <v>99500</v>
      </c>
      <c r="H12" s="24"/>
      <c r="I12" s="9"/>
      <c r="J12" s="24">
        <f t="shared" si="0"/>
        <v>0</v>
      </c>
      <c r="K12" s="37"/>
      <c r="L12" s="65"/>
    </row>
    <row r="13" spans="1:13" ht="21.75" customHeight="1" x14ac:dyDescent="0.25">
      <c r="A13" s="2">
        <v>8</v>
      </c>
      <c r="B13" s="10" t="s">
        <v>39</v>
      </c>
      <c r="C13" s="2" t="s">
        <v>31</v>
      </c>
      <c r="D13" s="49" t="s">
        <v>94</v>
      </c>
      <c r="E13" s="40">
        <v>40000</v>
      </c>
      <c r="F13" s="9">
        <v>214500</v>
      </c>
      <c r="G13" s="27">
        <v>50500</v>
      </c>
      <c r="H13" s="24"/>
      <c r="I13" s="9"/>
      <c r="J13" s="24">
        <f t="shared" si="0"/>
        <v>0</v>
      </c>
      <c r="K13" s="37"/>
      <c r="L13" s="65"/>
    </row>
    <row r="14" spans="1:13" ht="23.25" customHeight="1" x14ac:dyDescent="0.25">
      <c r="A14" s="2">
        <v>9</v>
      </c>
      <c r="B14" s="4" t="s">
        <v>13</v>
      </c>
      <c r="C14" s="2" t="s">
        <v>23</v>
      </c>
      <c r="D14" s="49" t="s">
        <v>95</v>
      </c>
      <c r="E14" s="40">
        <v>35000</v>
      </c>
      <c r="F14" s="9">
        <v>518000</v>
      </c>
      <c r="G14" s="40">
        <v>111000</v>
      </c>
      <c r="H14" s="24"/>
      <c r="I14" s="9">
        <v>35000</v>
      </c>
      <c r="J14" s="24">
        <f t="shared" si="0"/>
        <v>35000</v>
      </c>
      <c r="K14" s="37"/>
      <c r="L14" s="2" t="s">
        <v>154</v>
      </c>
    </row>
    <row r="15" spans="1:13" ht="30" customHeight="1" x14ac:dyDescent="0.25">
      <c r="A15" s="76" t="s">
        <v>7</v>
      </c>
      <c r="B15" s="76"/>
      <c r="C15" s="76"/>
      <c r="D15" s="76"/>
      <c r="E15" s="28">
        <f t="shared" ref="E15:I15" si="1">SUM(E6:E14)</f>
        <v>365000</v>
      </c>
      <c r="F15" s="28">
        <f>SUM(F6:F14)</f>
        <v>3041000</v>
      </c>
      <c r="G15" s="28">
        <f t="shared" si="1"/>
        <v>633000</v>
      </c>
      <c r="H15" s="25">
        <f t="shared" si="1"/>
        <v>160000</v>
      </c>
      <c r="I15" s="29">
        <f t="shared" si="1"/>
        <v>75000</v>
      </c>
      <c r="J15" s="25">
        <f>SUM(J6:J14)</f>
        <v>235000</v>
      </c>
      <c r="K15" s="37" t="s">
        <v>158</v>
      </c>
      <c r="L15" s="63" t="s">
        <v>66</v>
      </c>
      <c r="M15" s="30"/>
    </row>
    <row r="16" spans="1:13" ht="18.75" x14ac:dyDescent="0.25">
      <c r="A16" s="77" t="s">
        <v>41</v>
      </c>
      <c r="B16" s="77"/>
      <c r="C16" s="77"/>
      <c r="D16" s="77"/>
      <c r="E16" s="77"/>
      <c r="F16" s="77"/>
      <c r="G16" s="77"/>
      <c r="H16" s="77"/>
      <c r="I16" s="77"/>
      <c r="J16" s="24">
        <f>-J15*0.1</f>
        <v>-23500</v>
      </c>
    </row>
    <row r="17" spans="1:12" ht="18.75" x14ac:dyDescent="0.3">
      <c r="A17" s="77" t="s">
        <v>159</v>
      </c>
      <c r="B17" s="77"/>
      <c r="C17" s="77"/>
      <c r="D17" s="77"/>
      <c r="E17" s="77"/>
      <c r="F17" s="77"/>
      <c r="G17" s="77"/>
      <c r="H17" s="77"/>
      <c r="I17" s="77"/>
      <c r="J17" s="44">
        <f>SUM(J15:J16)</f>
        <v>211500</v>
      </c>
      <c r="L17" s="30"/>
    </row>
    <row r="18" spans="1:12" ht="18" customHeight="1" x14ac:dyDescent="0.25">
      <c r="A18" t="s">
        <v>63</v>
      </c>
      <c r="L18" s="30"/>
    </row>
    <row r="19" spans="1:12" ht="18" customHeight="1" x14ac:dyDescent="0.25">
      <c r="A19" t="s">
        <v>64</v>
      </c>
      <c r="F19" s="30"/>
      <c r="G19" s="30"/>
      <c r="H19" s="30"/>
      <c r="J19" s="30"/>
    </row>
    <row r="20" spans="1:12" ht="7.5" customHeight="1" x14ac:dyDescent="0.25">
      <c r="F20" s="30"/>
      <c r="G20" s="30"/>
      <c r="H20" s="30"/>
    </row>
    <row r="21" spans="1:12" x14ac:dyDescent="0.25">
      <c r="F21" s="30"/>
      <c r="H21" s="30"/>
    </row>
    <row r="22" spans="1:12" x14ac:dyDescent="0.25">
      <c r="H22" s="30"/>
    </row>
    <row r="23" spans="1:12" x14ac:dyDescent="0.25">
      <c r="H23" s="30"/>
    </row>
  </sheetData>
  <mergeCells count="5">
    <mergeCell ref="A2:L2"/>
    <mergeCell ref="A3:L3"/>
    <mergeCell ref="A15:D15"/>
    <mergeCell ref="A16:I16"/>
    <mergeCell ref="A17:I17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WhiteSpace="0" view="pageLayout" workbookViewId="0">
      <selection activeCell="I20" sqref="I2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2" spans="1:13" ht="21" x14ac:dyDescent="0.35">
      <c r="A2" s="75" t="s">
        <v>160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ht="21" x14ac:dyDescent="0.35">
      <c r="A3" s="75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3" x14ac:dyDescent="0.25">
      <c r="J4" s="30"/>
    </row>
    <row r="5" spans="1:13" ht="15.75" x14ac:dyDescent="0.25">
      <c r="A5" s="1" t="s">
        <v>0</v>
      </c>
      <c r="B5" s="12" t="s">
        <v>1</v>
      </c>
      <c r="C5" s="7" t="s">
        <v>11</v>
      </c>
      <c r="D5" s="12" t="s">
        <v>10</v>
      </c>
      <c r="E5" s="13" t="s">
        <v>2</v>
      </c>
      <c r="F5" s="13" t="s">
        <v>3</v>
      </c>
      <c r="G5" s="3" t="s">
        <v>42</v>
      </c>
      <c r="H5" s="13" t="s">
        <v>9</v>
      </c>
      <c r="I5" s="12" t="s">
        <v>5</v>
      </c>
      <c r="J5" s="3" t="s">
        <v>4</v>
      </c>
      <c r="K5" s="13" t="s">
        <v>8</v>
      </c>
      <c r="L5" s="12" t="s">
        <v>6</v>
      </c>
    </row>
    <row r="6" spans="1:13" ht="21.75" customHeight="1" x14ac:dyDescent="0.25">
      <c r="A6" s="2">
        <v>1</v>
      </c>
      <c r="B6" s="8" t="s">
        <v>12</v>
      </c>
      <c r="C6" s="2" t="s">
        <v>22</v>
      </c>
      <c r="D6" s="48" t="s">
        <v>87</v>
      </c>
      <c r="E6" s="40">
        <v>50000</v>
      </c>
      <c r="F6" s="9">
        <v>508500</v>
      </c>
      <c r="G6" s="9">
        <v>48500</v>
      </c>
      <c r="H6" s="24"/>
      <c r="I6" s="9"/>
      <c r="J6" s="24">
        <f>SUM(H6:I6)</f>
        <v>0</v>
      </c>
      <c r="K6" s="37"/>
      <c r="L6" s="67"/>
    </row>
    <row r="7" spans="1:13" ht="21.75" customHeight="1" x14ac:dyDescent="0.25">
      <c r="A7" s="2">
        <v>2</v>
      </c>
      <c r="B7" s="8" t="s">
        <v>34</v>
      </c>
      <c r="C7" s="2" t="s">
        <v>25</v>
      </c>
      <c r="D7" s="48" t="s">
        <v>117</v>
      </c>
      <c r="E7" s="40">
        <v>35000</v>
      </c>
      <c r="F7" s="9">
        <v>97000</v>
      </c>
      <c r="G7" s="9">
        <v>22000</v>
      </c>
      <c r="H7" s="24"/>
      <c r="I7" s="9"/>
      <c r="J7" s="24">
        <f t="shared" ref="J7:J14" si="0">SUM(H7:I7)</f>
        <v>0</v>
      </c>
      <c r="K7" s="37"/>
      <c r="L7" s="67"/>
    </row>
    <row r="8" spans="1:13" ht="21" customHeight="1" x14ac:dyDescent="0.25">
      <c r="A8" s="2">
        <v>3</v>
      </c>
      <c r="B8" s="10" t="s">
        <v>18</v>
      </c>
      <c r="C8" s="2" t="s">
        <v>28</v>
      </c>
      <c r="D8" s="49" t="s">
        <v>89</v>
      </c>
      <c r="E8" s="40">
        <v>40000</v>
      </c>
      <c r="F8" s="9">
        <v>180000</v>
      </c>
      <c r="G8" s="40">
        <v>20000</v>
      </c>
      <c r="H8" s="24"/>
      <c r="I8" s="9"/>
      <c r="J8" s="24">
        <f t="shared" si="0"/>
        <v>0</v>
      </c>
      <c r="K8" s="37"/>
      <c r="L8" s="67"/>
      <c r="M8" s="30"/>
    </row>
    <row r="9" spans="1:13" ht="21.75" customHeight="1" x14ac:dyDescent="0.25">
      <c r="A9" s="2">
        <v>4</v>
      </c>
      <c r="B9" s="4" t="s">
        <v>33</v>
      </c>
      <c r="C9" s="2" t="s">
        <v>32</v>
      </c>
      <c r="D9" s="49" t="s">
        <v>90</v>
      </c>
      <c r="E9" s="40">
        <v>50000</v>
      </c>
      <c r="F9" s="9">
        <v>967000</v>
      </c>
      <c r="G9" s="40">
        <v>220000</v>
      </c>
      <c r="H9" s="24">
        <v>45000</v>
      </c>
      <c r="I9" s="9"/>
      <c r="J9" s="24">
        <f t="shared" si="0"/>
        <v>45000</v>
      </c>
      <c r="K9" s="37" t="s">
        <v>165</v>
      </c>
      <c r="L9" s="67" t="s">
        <v>147</v>
      </c>
      <c r="M9" s="30"/>
    </row>
    <row r="10" spans="1:13" ht="19.5" customHeight="1" x14ac:dyDescent="0.25">
      <c r="A10" s="2">
        <v>5</v>
      </c>
      <c r="B10" s="10" t="s">
        <v>82</v>
      </c>
      <c r="C10" s="2" t="s">
        <v>56</v>
      </c>
      <c r="D10" s="49" t="s">
        <v>91</v>
      </c>
      <c r="E10" s="40">
        <v>40000</v>
      </c>
      <c r="F10" s="9">
        <v>154500</v>
      </c>
      <c r="G10" s="9">
        <v>54000</v>
      </c>
      <c r="H10" s="24">
        <v>40000</v>
      </c>
      <c r="I10" s="9"/>
      <c r="J10" s="24">
        <f t="shared" si="0"/>
        <v>40000</v>
      </c>
      <c r="K10" s="37" t="s">
        <v>163</v>
      </c>
      <c r="L10" s="67" t="s">
        <v>65</v>
      </c>
    </row>
    <row r="11" spans="1:13" ht="24" customHeight="1" x14ac:dyDescent="0.25">
      <c r="A11" s="2">
        <v>6</v>
      </c>
      <c r="B11" s="10" t="s">
        <v>14</v>
      </c>
      <c r="C11" s="2" t="s">
        <v>29</v>
      </c>
      <c r="D11" s="49" t="s">
        <v>92</v>
      </c>
      <c r="E11" s="40">
        <v>40000</v>
      </c>
      <c r="F11" s="9">
        <v>95000</v>
      </c>
      <c r="G11" s="9">
        <v>20500</v>
      </c>
      <c r="H11" s="24">
        <v>40000</v>
      </c>
      <c r="I11" s="9"/>
      <c r="J11" s="24">
        <f t="shared" si="0"/>
        <v>40000</v>
      </c>
      <c r="K11" s="37" t="s">
        <v>164</v>
      </c>
      <c r="L11" s="67" t="s">
        <v>65</v>
      </c>
      <c r="M11" s="30"/>
    </row>
    <row r="12" spans="1:13" ht="24" customHeight="1" x14ac:dyDescent="0.25">
      <c r="A12" s="2">
        <v>7</v>
      </c>
      <c r="B12" s="10" t="s">
        <v>15</v>
      </c>
      <c r="C12" s="2" t="s">
        <v>30</v>
      </c>
      <c r="D12" s="49" t="s">
        <v>93</v>
      </c>
      <c r="E12" s="40">
        <v>35000</v>
      </c>
      <c r="F12" s="9">
        <v>413000</v>
      </c>
      <c r="G12" s="40">
        <v>103000</v>
      </c>
      <c r="H12" s="24">
        <v>35000</v>
      </c>
      <c r="I12" s="9">
        <v>54600</v>
      </c>
      <c r="J12" s="24">
        <f t="shared" si="0"/>
        <v>89600</v>
      </c>
      <c r="K12" s="37" t="s">
        <v>164</v>
      </c>
      <c r="L12" s="67" t="s">
        <v>147</v>
      </c>
    </row>
    <row r="13" spans="1:13" ht="21.75" customHeight="1" x14ac:dyDescent="0.25">
      <c r="A13" s="2">
        <v>8</v>
      </c>
      <c r="B13" s="10" t="s">
        <v>39</v>
      </c>
      <c r="C13" s="2" t="s">
        <v>31</v>
      </c>
      <c r="D13" s="49" t="s">
        <v>94</v>
      </c>
      <c r="E13" s="40">
        <v>40000</v>
      </c>
      <c r="F13" s="9">
        <v>258500</v>
      </c>
      <c r="G13" s="27">
        <v>54500</v>
      </c>
      <c r="H13" s="24"/>
      <c r="I13" s="9">
        <v>80000</v>
      </c>
      <c r="J13" s="24">
        <f t="shared" si="0"/>
        <v>80000</v>
      </c>
      <c r="K13" s="37"/>
      <c r="L13" s="2" t="s">
        <v>161</v>
      </c>
    </row>
    <row r="14" spans="1:13" ht="23.25" customHeight="1" x14ac:dyDescent="0.25">
      <c r="A14" s="2">
        <v>9</v>
      </c>
      <c r="B14" s="4" t="s">
        <v>13</v>
      </c>
      <c r="C14" s="2" t="s">
        <v>23</v>
      </c>
      <c r="D14" s="49" t="s">
        <v>95</v>
      </c>
      <c r="E14" s="40">
        <v>35000</v>
      </c>
      <c r="F14" s="9">
        <v>521500</v>
      </c>
      <c r="G14" s="40">
        <v>114500</v>
      </c>
      <c r="H14" s="24"/>
      <c r="I14" s="9">
        <v>30000</v>
      </c>
      <c r="J14" s="24">
        <f t="shared" si="0"/>
        <v>30000</v>
      </c>
      <c r="K14" s="37"/>
      <c r="L14" s="2" t="s">
        <v>162</v>
      </c>
    </row>
    <row r="15" spans="1:13" ht="30" customHeight="1" x14ac:dyDescent="0.25">
      <c r="A15" s="76" t="s">
        <v>7</v>
      </c>
      <c r="B15" s="76"/>
      <c r="C15" s="76"/>
      <c r="D15" s="76"/>
      <c r="E15" s="28">
        <f t="shared" ref="E15:I15" si="1">SUM(E6:E14)</f>
        <v>365000</v>
      </c>
      <c r="F15" s="28">
        <f>SUM(F6:F14)</f>
        <v>3195000</v>
      </c>
      <c r="G15" s="28">
        <f t="shared" si="1"/>
        <v>657000</v>
      </c>
      <c r="H15" s="25">
        <f t="shared" si="1"/>
        <v>160000</v>
      </c>
      <c r="I15" s="29">
        <f t="shared" si="1"/>
        <v>164600</v>
      </c>
      <c r="J15" s="25">
        <f>SUM(J6:J14)</f>
        <v>324600</v>
      </c>
      <c r="K15" s="37" t="s">
        <v>166</v>
      </c>
      <c r="L15" s="66" t="s">
        <v>66</v>
      </c>
      <c r="M15" s="30"/>
    </row>
    <row r="16" spans="1:13" ht="18.75" x14ac:dyDescent="0.25">
      <c r="A16" s="77" t="s">
        <v>41</v>
      </c>
      <c r="B16" s="77"/>
      <c r="C16" s="77"/>
      <c r="D16" s="77"/>
      <c r="E16" s="77"/>
      <c r="F16" s="77"/>
      <c r="G16" s="77"/>
      <c r="H16" s="77"/>
      <c r="I16" s="77"/>
      <c r="J16" s="24">
        <f>-J15*0.1</f>
        <v>-32460</v>
      </c>
    </row>
    <row r="17" spans="1:12" ht="18.75" x14ac:dyDescent="0.3">
      <c r="A17" s="77" t="s">
        <v>167</v>
      </c>
      <c r="B17" s="77"/>
      <c r="C17" s="77"/>
      <c r="D17" s="77"/>
      <c r="E17" s="77"/>
      <c r="F17" s="77"/>
      <c r="G17" s="77"/>
      <c r="H17" s="77"/>
      <c r="I17" s="77"/>
      <c r="J17" s="44">
        <f>SUM(J15:J16)</f>
        <v>292140</v>
      </c>
      <c r="L17" s="30"/>
    </row>
    <row r="18" spans="1:12" ht="18" customHeight="1" x14ac:dyDescent="0.25">
      <c r="A18" t="s">
        <v>63</v>
      </c>
      <c r="L18" s="30"/>
    </row>
    <row r="19" spans="1:12" ht="18" customHeight="1" x14ac:dyDescent="0.25">
      <c r="A19" t="s">
        <v>64</v>
      </c>
      <c r="F19" s="30"/>
      <c r="G19" s="30"/>
      <c r="H19" s="30"/>
      <c r="J19" s="30"/>
    </row>
    <row r="20" spans="1:12" ht="7.5" customHeight="1" x14ac:dyDescent="0.25">
      <c r="F20" s="30"/>
      <c r="G20" s="30"/>
      <c r="H20" s="30"/>
    </row>
    <row r="21" spans="1:12" x14ac:dyDescent="0.25">
      <c r="F21" s="30"/>
      <c r="H21" s="30"/>
    </row>
    <row r="22" spans="1:12" x14ac:dyDescent="0.25">
      <c r="H22" s="30"/>
    </row>
    <row r="23" spans="1:12" x14ac:dyDescent="0.25">
      <c r="H23" s="30"/>
    </row>
  </sheetData>
  <mergeCells count="5">
    <mergeCell ref="A2:L2"/>
    <mergeCell ref="A3:L3"/>
    <mergeCell ref="A15:D15"/>
    <mergeCell ref="A16:I16"/>
    <mergeCell ref="A17:I17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WhiteSpace="0" view="pageLayout" workbookViewId="0">
      <selection activeCell="E25" sqref="E25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2" spans="1:13" ht="21" x14ac:dyDescent="0.35">
      <c r="A2" s="75" t="s">
        <v>168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ht="21" x14ac:dyDescent="0.35">
      <c r="A3" s="75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30"/>
    </row>
    <row r="4" spans="1:13" x14ac:dyDescent="0.25">
      <c r="J4" s="30"/>
    </row>
    <row r="5" spans="1:13" ht="15.75" x14ac:dyDescent="0.25">
      <c r="A5" s="1" t="s">
        <v>0</v>
      </c>
      <c r="B5" s="12" t="s">
        <v>1</v>
      </c>
      <c r="C5" s="7" t="s">
        <v>11</v>
      </c>
      <c r="D5" s="12" t="s">
        <v>10</v>
      </c>
      <c r="E5" s="13" t="s">
        <v>2</v>
      </c>
      <c r="F5" s="13" t="s">
        <v>3</v>
      </c>
      <c r="G5" s="3" t="s">
        <v>42</v>
      </c>
      <c r="H5" s="13" t="s">
        <v>9</v>
      </c>
      <c r="I5" s="12" t="s">
        <v>5</v>
      </c>
      <c r="J5" s="3" t="s">
        <v>4</v>
      </c>
      <c r="K5" s="13" t="s">
        <v>8</v>
      </c>
      <c r="L5" s="12" t="s">
        <v>6</v>
      </c>
    </row>
    <row r="6" spans="1:13" ht="21.75" customHeight="1" x14ac:dyDescent="0.25">
      <c r="A6" s="2">
        <v>1</v>
      </c>
      <c r="B6" s="8" t="s">
        <v>12</v>
      </c>
      <c r="C6" s="2" t="s">
        <v>22</v>
      </c>
      <c r="D6" s="48" t="s">
        <v>87</v>
      </c>
      <c r="E6" s="40">
        <v>50000</v>
      </c>
      <c r="F6" s="9">
        <v>563500</v>
      </c>
      <c r="G6" s="9">
        <v>53500</v>
      </c>
      <c r="H6" s="24"/>
      <c r="I6" s="9"/>
      <c r="J6" s="24">
        <f t="shared" ref="J6:J13" si="0">H6+I6</f>
        <v>0</v>
      </c>
      <c r="K6" s="37"/>
      <c r="L6" s="69"/>
    </row>
    <row r="7" spans="1:13" ht="21.75" customHeight="1" x14ac:dyDescent="0.25">
      <c r="A7" s="2">
        <v>2</v>
      </c>
      <c r="B7" s="8" t="s">
        <v>34</v>
      </c>
      <c r="C7" s="2" t="s">
        <v>25</v>
      </c>
      <c r="D7" s="48" t="s">
        <v>117</v>
      </c>
      <c r="E7" s="40">
        <v>35000</v>
      </c>
      <c r="F7" s="9">
        <v>135500</v>
      </c>
      <c r="G7" s="9">
        <v>25500</v>
      </c>
      <c r="H7" s="24"/>
      <c r="I7" s="9"/>
      <c r="J7" s="24">
        <f t="shared" si="0"/>
        <v>0</v>
      </c>
      <c r="K7" s="37"/>
      <c r="L7" s="69"/>
      <c r="M7" s="30"/>
    </row>
    <row r="8" spans="1:13" ht="21" customHeight="1" x14ac:dyDescent="0.25">
      <c r="A8" s="2">
        <v>3</v>
      </c>
      <c r="B8" s="10" t="s">
        <v>18</v>
      </c>
      <c r="C8" s="2" t="s">
        <v>28</v>
      </c>
      <c r="D8" s="49" t="s">
        <v>89</v>
      </c>
      <c r="E8" s="40">
        <v>40000</v>
      </c>
      <c r="F8" s="9">
        <v>224000</v>
      </c>
      <c r="G8" s="40">
        <v>24000</v>
      </c>
      <c r="H8" s="24"/>
      <c r="I8" s="9"/>
      <c r="J8" s="24">
        <f t="shared" si="0"/>
        <v>0</v>
      </c>
      <c r="K8" s="37"/>
      <c r="L8" s="69"/>
      <c r="M8" s="30"/>
    </row>
    <row r="9" spans="1:13" ht="21.75" customHeight="1" x14ac:dyDescent="0.25">
      <c r="A9" s="2">
        <v>4</v>
      </c>
      <c r="B9" s="4" t="s">
        <v>33</v>
      </c>
      <c r="C9" s="2" t="s">
        <v>32</v>
      </c>
      <c r="D9" s="49" t="s">
        <v>90</v>
      </c>
      <c r="E9" s="40">
        <v>50000</v>
      </c>
      <c r="F9" s="9">
        <v>972000</v>
      </c>
      <c r="G9" s="40">
        <v>220000</v>
      </c>
      <c r="H9" s="24">
        <v>45000</v>
      </c>
      <c r="I9" s="9"/>
      <c r="J9" s="24">
        <f t="shared" si="0"/>
        <v>45000</v>
      </c>
      <c r="K9" s="37" t="s">
        <v>170</v>
      </c>
      <c r="L9" s="71" t="s">
        <v>147</v>
      </c>
      <c r="M9" s="30"/>
    </row>
    <row r="10" spans="1:13" ht="19.5" customHeight="1" x14ac:dyDescent="0.25">
      <c r="A10" s="2">
        <v>5</v>
      </c>
      <c r="B10" s="10" t="s">
        <v>82</v>
      </c>
      <c r="C10" s="2" t="s">
        <v>56</v>
      </c>
      <c r="D10" s="49" t="s">
        <v>91</v>
      </c>
      <c r="E10" s="40">
        <v>40000</v>
      </c>
      <c r="F10" s="9">
        <v>154500</v>
      </c>
      <c r="G10" s="9">
        <v>54000</v>
      </c>
      <c r="H10" s="24"/>
      <c r="I10" s="9"/>
      <c r="J10" s="24">
        <f t="shared" si="0"/>
        <v>0</v>
      </c>
      <c r="K10" s="37"/>
      <c r="L10" s="71"/>
    </row>
    <row r="11" spans="1:13" ht="24" customHeight="1" x14ac:dyDescent="0.25">
      <c r="A11" s="2">
        <v>6</v>
      </c>
      <c r="B11" s="10" t="s">
        <v>14</v>
      </c>
      <c r="C11" s="2" t="s">
        <v>29</v>
      </c>
      <c r="D11" s="49" t="s">
        <v>92</v>
      </c>
      <c r="E11" s="40">
        <v>40000</v>
      </c>
      <c r="F11" s="9">
        <v>95000</v>
      </c>
      <c r="G11" s="9">
        <v>20500</v>
      </c>
      <c r="H11" s="24">
        <v>40000</v>
      </c>
      <c r="I11" s="9"/>
      <c r="J11" s="24">
        <f t="shared" si="0"/>
        <v>40000</v>
      </c>
      <c r="K11" s="37" t="s">
        <v>171</v>
      </c>
      <c r="L11" s="71" t="s">
        <v>65</v>
      </c>
      <c r="M11" s="30"/>
    </row>
    <row r="12" spans="1:13" ht="24" customHeight="1" x14ac:dyDescent="0.25">
      <c r="A12" s="2">
        <v>7</v>
      </c>
      <c r="B12" s="10" t="s">
        <v>15</v>
      </c>
      <c r="C12" s="2" t="s">
        <v>30</v>
      </c>
      <c r="D12" s="49" t="s">
        <v>93</v>
      </c>
      <c r="E12" s="40">
        <v>35000</v>
      </c>
      <c r="F12" s="9">
        <v>358400</v>
      </c>
      <c r="G12" s="40">
        <v>103000</v>
      </c>
      <c r="H12" s="24"/>
      <c r="I12" s="9"/>
      <c r="J12" s="24">
        <f t="shared" si="0"/>
        <v>0</v>
      </c>
      <c r="K12" s="37"/>
      <c r="L12" s="71"/>
      <c r="M12" s="30"/>
    </row>
    <row r="13" spans="1:13" ht="21.75" customHeight="1" x14ac:dyDescent="0.25">
      <c r="A13" s="2">
        <v>8</v>
      </c>
      <c r="B13" s="10" t="s">
        <v>39</v>
      </c>
      <c r="C13" s="2" t="s">
        <v>31</v>
      </c>
      <c r="D13" s="49" t="s">
        <v>94</v>
      </c>
      <c r="E13" s="40">
        <v>40000</v>
      </c>
      <c r="F13" s="9">
        <v>222500</v>
      </c>
      <c r="G13" s="27">
        <v>58500</v>
      </c>
      <c r="H13" s="24">
        <v>40000</v>
      </c>
      <c r="I13" s="9">
        <v>40000</v>
      </c>
      <c r="J13" s="24">
        <f t="shared" si="0"/>
        <v>80000</v>
      </c>
      <c r="K13" s="37" t="s">
        <v>170</v>
      </c>
      <c r="L13" s="71" t="s">
        <v>65</v>
      </c>
      <c r="M13" s="30"/>
    </row>
    <row r="14" spans="1:13" ht="23.25" customHeight="1" x14ac:dyDescent="0.25">
      <c r="A14" s="2">
        <v>9</v>
      </c>
      <c r="B14" s="4" t="s">
        <v>13</v>
      </c>
      <c r="C14" s="2" t="s">
        <v>23</v>
      </c>
      <c r="D14" s="49" t="s">
        <v>95</v>
      </c>
      <c r="E14" s="40">
        <v>35000</v>
      </c>
      <c r="F14" s="9">
        <v>526500</v>
      </c>
      <c r="G14" s="40">
        <v>114500</v>
      </c>
      <c r="H14" s="24">
        <v>30000</v>
      </c>
      <c r="I14" s="9"/>
      <c r="J14" s="24">
        <f>H14+I14</f>
        <v>30000</v>
      </c>
      <c r="K14" s="37" t="s">
        <v>169</v>
      </c>
      <c r="L14" s="71" t="s">
        <v>147</v>
      </c>
      <c r="M14" s="30"/>
    </row>
    <row r="15" spans="1:13" ht="30" customHeight="1" x14ac:dyDescent="0.25">
      <c r="A15" s="76" t="s">
        <v>7</v>
      </c>
      <c r="B15" s="76"/>
      <c r="C15" s="76"/>
      <c r="D15" s="76"/>
      <c r="E15" s="28">
        <f t="shared" ref="E15:G15" si="1">SUM(E6:E14)</f>
        <v>365000</v>
      </c>
      <c r="F15" s="28">
        <f>SUM(F6:F14)</f>
        <v>3251900</v>
      </c>
      <c r="G15" s="28">
        <f t="shared" si="1"/>
        <v>673500</v>
      </c>
      <c r="H15" s="25">
        <f>SUM(H6:H14)</f>
        <v>155000</v>
      </c>
      <c r="I15" s="29">
        <f t="shared" ref="I15" si="2">SUM(I6:I14)</f>
        <v>40000</v>
      </c>
      <c r="J15" s="25">
        <f>SUM(J6:J14)</f>
        <v>195000</v>
      </c>
      <c r="K15" s="37" t="s">
        <v>172</v>
      </c>
      <c r="L15" s="68" t="s">
        <v>66</v>
      </c>
      <c r="M15" s="30"/>
    </row>
    <row r="16" spans="1:13" ht="18.75" x14ac:dyDescent="0.25">
      <c r="A16" s="77" t="s">
        <v>41</v>
      </c>
      <c r="B16" s="77"/>
      <c r="C16" s="77"/>
      <c r="D16" s="77"/>
      <c r="E16" s="77"/>
      <c r="F16" s="77"/>
      <c r="G16" s="77"/>
      <c r="H16" s="77"/>
      <c r="I16" s="77"/>
      <c r="J16" s="24">
        <f>-J15*0.1</f>
        <v>-19500</v>
      </c>
    </row>
    <row r="17" spans="1:12" ht="18.75" x14ac:dyDescent="0.3">
      <c r="A17" s="77" t="s">
        <v>173</v>
      </c>
      <c r="B17" s="77"/>
      <c r="C17" s="77"/>
      <c r="D17" s="77"/>
      <c r="E17" s="77"/>
      <c r="F17" s="77"/>
      <c r="G17" s="77"/>
      <c r="H17" s="77"/>
      <c r="I17" s="77"/>
      <c r="J17" s="44">
        <f>J15+J16</f>
        <v>175500</v>
      </c>
      <c r="L17" s="30"/>
    </row>
    <row r="18" spans="1:12" ht="18" customHeight="1" x14ac:dyDescent="0.25">
      <c r="A18" t="s">
        <v>63</v>
      </c>
      <c r="L18" s="30"/>
    </row>
    <row r="19" spans="1:12" ht="18" customHeight="1" x14ac:dyDescent="0.25">
      <c r="A19" t="s">
        <v>64</v>
      </c>
      <c r="F19" s="30"/>
      <c r="G19" s="30"/>
      <c r="H19" s="30"/>
      <c r="J19" s="30"/>
    </row>
    <row r="20" spans="1:12" ht="7.5" customHeight="1" x14ac:dyDescent="0.25">
      <c r="F20" s="30"/>
      <c r="G20" s="30"/>
      <c r="H20" s="30"/>
    </row>
    <row r="21" spans="1:12" x14ac:dyDescent="0.25">
      <c r="A21" s="99" t="s">
        <v>175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1:12" x14ac:dyDescent="0.25">
      <c r="H22" s="30"/>
    </row>
    <row r="23" spans="1:12" x14ac:dyDescent="0.25">
      <c r="H23" s="30"/>
    </row>
  </sheetData>
  <mergeCells count="6">
    <mergeCell ref="A21:L21"/>
    <mergeCell ref="A2:L2"/>
    <mergeCell ref="A3:L3"/>
    <mergeCell ref="A15:D15"/>
    <mergeCell ref="A16:I16"/>
    <mergeCell ref="A17:I17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WhiteSpace="0" view="pageLayout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28.5" customHeight="1" x14ac:dyDescent="0.35">
      <c r="A1" s="75" t="s">
        <v>174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69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30"/>
    </row>
    <row r="3" spans="1:13" x14ac:dyDescent="0.25">
      <c r="J3" s="30"/>
    </row>
    <row r="4" spans="1:13" ht="15.75" x14ac:dyDescent="0.25">
      <c r="A4" s="1" t="s">
        <v>0</v>
      </c>
      <c r="B4" s="12" t="s">
        <v>1</v>
      </c>
      <c r="C4" s="7" t="s">
        <v>11</v>
      </c>
      <c r="D4" s="12" t="s">
        <v>10</v>
      </c>
      <c r="E4" s="13" t="s">
        <v>2</v>
      </c>
      <c r="F4" s="13" t="s">
        <v>3</v>
      </c>
      <c r="G4" s="3" t="s">
        <v>42</v>
      </c>
      <c r="H4" s="13" t="s">
        <v>9</v>
      </c>
      <c r="I4" s="12" t="s">
        <v>5</v>
      </c>
      <c r="J4" s="3" t="s">
        <v>4</v>
      </c>
      <c r="K4" s="13" t="s">
        <v>8</v>
      </c>
      <c r="L4" s="12" t="s">
        <v>6</v>
      </c>
    </row>
    <row r="5" spans="1:13" ht="21.75" customHeight="1" x14ac:dyDescent="0.25">
      <c r="A5" s="2">
        <v>1</v>
      </c>
      <c r="B5" s="8" t="s">
        <v>12</v>
      </c>
      <c r="C5" s="2" t="s">
        <v>22</v>
      </c>
      <c r="D5" s="48" t="s">
        <v>87</v>
      </c>
      <c r="E5" s="40">
        <v>50000</v>
      </c>
      <c r="F5" s="9">
        <v>618500</v>
      </c>
      <c r="G5" s="9">
        <v>58500</v>
      </c>
      <c r="H5" s="24"/>
      <c r="I5" s="9"/>
      <c r="J5" s="24">
        <f t="shared" ref="J5:J7" si="0">H5+I5</f>
        <v>0</v>
      </c>
      <c r="K5" s="37"/>
      <c r="L5" s="71"/>
    </row>
    <row r="6" spans="1:13" ht="21.75" customHeight="1" x14ac:dyDescent="0.25">
      <c r="A6" s="2">
        <v>2</v>
      </c>
      <c r="B6" s="8" t="s">
        <v>34</v>
      </c>
      <c r="C6" s="2" t="s">
        <v>25</v>
      </c>
      <c r="D6" s="48" t="s">
        <v>117</v>
      </c>
      <c r="E6" s="40">
        <v>35000</v>
      </c>
      <c r="F6" s="9">
        <v>174000</v>
      </c>
      <c r="G6" s="9">
        <v>29000</v>
      </c>
      <c r="H6" s="24"/>
      <c r="I6" s="9"/>
      <c r="J6" s="24">
        <f t="shared" si="0"/>
        <v>0</v>
      </c>
      <c r="K6" s="37"/>
      <c r="L6" s="71"/>
      <c r="M6" s="30"/>
    </row>
    <row r="7" spans="1:13" ht="21.75" customHeight="1" x14ac:dyDescent="0.25">
      <c r="A7" s="2">
        <v>3</v>
      </c>
      <c r="B7" s="4" t="s">
        <v>33</v>
      </c>
      <c r="C7" s="2" t="s">
        <v>32</v>
      </c>
      <c r="D7" s="49" t="s">
        <v>90</v>
      </c>
      <c r="E7" s="40">
        <v>50000</v>
      </c>
      <c r="F7" s="9">
        <v>972000</v>
      </c>
      <c r="G7" s="40">
        <v>220000</v>
      </c>
      <c r="H7" s="24">
        <v>45000</v>
      </c>
      <c r="I7" s="9"/>
      <c r="J7" s="24">
        <f t="shared" si="0"/>
        <v>45000</v>
      </c>
      <c r="K7" s="37" t="s">
        <v>180</v>
      </c>
      <c r="L7" s="71" t="s">
        <v>147</v>
      </c>
      <c r="M7" s="30"/>
    </row>
    <row r="8" spans="1:13" ht="19.5" customHeight="1" x14ac:dyDescent="0.25">
      <c r="A8" s="2">
        <v>4</v>
      </c>
      <c r="B8" s="10" t="s">
        <v>82</v>
      </c>
      <c r="C8" s="2" t="s">
        <v>56</v>
      </c>
      <c r="D8" s="49" t="s">
        <v>91</v>
      </c>
      <c r="E8" s="40">
        <v>40000</v>
      </c>
      <c r="F8" s="9">
        <v>198500</v>
      </c>
      <c r="G8" s="9">
        <v>58000</v>
      </c>
      <c r="H8" s="24">
        <v>40000</v>
      </c>
      <c r="I8" s="9">
        <v>40000</v>
      </c>
      <c r="J8" s="24">
        <f>H8+I8</f>
        <v>80000</v>
      </c>
      <c r="K8" s="38" t="s">
        <v>181</v>
      </c>
      <c r="L8" s="72" t="s">
        <v>179</v>
      </c>
    </row>
    <row r="9" spans="1:13" ht="18" customHeight="1" x14ac:dyDescent="0.25">
      <c r="A9" s="2">
        <v>5</v>
      </c>
      <c r="B9" s="10" t="s">
        <v>14</v>
      </c>
      <c r="C9" s="2" t="s">
        <v>29</v>
      </c>
      <c r="D9" s="49" t="s">
        <v>92</v>
      </c>
      <c r="E9" s="40">
        <v>40000</v>
      </c>
      <c r="F9" s="9">
        <v>99000</v>
      </c>
      <c r="G9" s="9">
        <v>24500</v>
      </c>
      <c r="H9" s="24">
        <v>40000</v>
      </c>
      <c r="I9" s="9"/>
      <c r="J9" s="24">
        <f t="shared" ref="J9:J12" si="1">H9+I9</f>
        <v>40000</v>
      </c>
      <c r="K9" s="37" t="s">
        <v>182</v>
      </c>
      <c r="L9" s="71" t="s">
        <v>184</v>
      </c>
      <c r="M9" s="30"/>
    </row>
    <row r="10" spans="1:13" ht="18.75" customHeight="1" x14ac:dyDescent="0.25">
      <c r="A10" s="2">
        <v>6</v>
      </c>
      <c r="B10" s="10" t="s">
        <v>15</v>
      </c>
      <c r="C10" s="2" t="s">
        <v>30</v>
      </c>
      <c r="D10" s="49" t="s">
        <v>93</v>
      </c>
      <c r="E10" s="40">
        <v>35000</v>
      </c>
      <c r="F10" s="9">
        <v>396900</v>
      </c>
      <c r="G10" s="40">
        <v>106500</v>
      </c>
      <c r="H10" s="24"/>
      <c r="I10" s="9"/>
      <c r="J10" s="24">
        <f t="shared" si="1"/>
        <v>0</v>
      </c>
      <c r="K10" s="37"/>
      <c r="L10" s="71"/>
      <c r="M10" s="30"/>
    </row>
    <row r="11" spans="1:13" ht="21.75" customHeight="1" x14ac:dyDescent="0.25">
      <c r="A11" s="2">
        <v>7</v>
      </c>
      <c r="B11" s="10" t="s">
        <v>39</v>
      </c>
      <c r="C11" s="2" t="s">
        <v>31</v>
      </c>
      <c r="D11" s="49" t="s">
        <v>94</v>
      </c>
      <c r="E11" s="40">
        <v>40000</v>
      </c>
      <c r="F11" s="9">
        <v>182500</v>
      </c>
      <c r="G11" s="27">
        <v>58500</v>
      </c>
      <c r="H11" s="24"/>
      <c r="I11" s="9"/>
      <c r="J11" s="24">
        <f t="shared" si="1"/>
        <v>0</v>
      </c>
      <c r="K11" s="37"/>
      <c r="L11" s="71"/>
      <c r="M11" s="30"/>
    </row>
    <row r="12" spans="1:13" ht="23.25" customHeight="1" x14ac:dyDescent="0.25">
      <c r="A12" s="2">
        <v>8</v>
      </c>
      <c r="B12" s="4" t="s">
        <v>13</v>
      </c>
      <c r="C12" s="2" t="s">
        <v>23</v>
      </c>
      <c r="D12" s="49" t="s">
        <v>95</v>
      </c>
      <c r="E12" s="40">
        <v>35000</v>
      </c>
      <c r="F12" s="9">
        <v>531500</v>
      </c>
      <c r="G12" s="40">
        <v>119500</v>
      </c>
      <c r="H12" s="24"/>
      <c r="I12" s="9">
        <v>30000</v>
      </c>
      <c r="J12" s="24">
        <f t="shared" si="1"/>
        <v>30000</v>
      </c>
      <c r="K12" s="37"/>
      <c r="L12" s="72" t="s">
        <v>183</v>
      </c>
      <c r="M12" s="30"/>
    </row>
    <row r="13" spans="1:13" ht="18.75" customHeight="1" x14ac:dyDescent="0.25">
      <c r="A13" s="76" t="s">
        <v>7</v>
      </c>
      <c r="B13" s="76"/>
      <c r="C13" s="76"/>
      <c r="D13" s="76"/>
      <c r="E13" s="28">
        <f>SUM(E5:E12)</f>
        <v>325000</v>
      </c>
      <c r="F13" s="28">
        <f>SUM(F5:F12)</f>
        <v>3172900</v>
      </c>
      <c r="G13" s="28">
        <f>SUM(G5:G12)</f>
        <v>674500</v>
      </c>
      <c r="H13" s="25">
        <f>SUM(H5:H12)</f>
        <v>125000</v>
      </c>
      <c r="I13" s="29">
        <f t="shared" ref="I13:J13" si="2">SUM(I5:I12)</f>
        <v>70000</v>
      </c>
      <c r="J13" s="25">
        <f t="shared" si="2"/>
        <v>195000</v>
      </c>
      <c r="K13" s="37" t="s">
        <v>185</v>
      </c>
      <c r="L13" s="70" t="s">
        <v>66</v>
      </c>
      <c r="M13" s="30"/>
    </row>
    <row r="14" spans="1:13" ht="18.75" x14ac:dyDescent="0.25">
      <c r="A14" s="77" t="s">
        <v>41</v>
      </c>
      <c r="B14" s="77"/>
      <c r="C14" s="77"/>
      <c r="D14" s="77"/>
      <c r="E14" s="77"/>
      <c r="F14" s="77"/>
      <c r="G14" s="77"/>
      <c r="H14" s="77"/>
      <c r="I14" s="77"/>
      <c r="J14" s="24">
        <f>-J13*0.1</f>
        <v>-19500</v>
      </c>
    </row>
    <row r="15" spans="1:13" ht="18.75" x14ac:dyDescent="0.3">
      <c r="A15" s="77" t="s">
        <v>186</v>
      </c>
      <c r="B15" s="77"/>
      <c r="C15" s="77"/>
      <c r="D15" s="77"/>
      <c r="E15" s="77"/>
      <c r="F15" s="77"/>
      <c r="G15" s="77"/>
      <c r="H15" s="77"/>
      <c r="I15" s="77"/>
      <c r="J15" s="44">
        <f>SUM(J13:J14)</f>
        <v>175500</v>
      </c>
      <c r="L15" s="30"/>
    </row>
    <row r="16" spans="1:13" ht="18.75" x14ac:dyDescent="0.3">
      <c r="A16" s="77" t="s">
        <v>187</v>
      </c>
      <c r="B16" s="77"/>
      <c r="C16" s="77"/>
      <c r="D16" s="77"/>
      <c r="E16" s="77"/>
      <c r="F16" s="77"/>
      <c r="G16" s="77"/>
      <c r="H16" s="77"/>
      <c r="I16" s="77"/>
      <c r="J16" s="44">
        <v>178000</v>
      </c>
      <c r="L16" s="30"/>
    </row>
    <row r="17" spans="1:12" ht="18.75" x14ac:dyDescent="0.3">
      <c r="A17" s="77" t="s">
        <v>188</v>
      </c>
      <c r="B17" s="77"/>
      <c r="C17" s="77"/>
      <c r="D17" s="77"/>
      <c r="E17" s="77"/>
      <c r="F17" s="77"/>
      <c r="G17" s="77"/>
      <c r="H17" s="77"/>
      <c r="I17" s="77"/>
      <c r="J17" s="44">
        <f>SUM(J15:J16)</f>
        <v>353500</v>
      </c>
      <c r="L17" s="30"/>
    </row>
    <row r="18" spans="1:12" ht="18" customHeight="1" x14ac:dyDescent="0.25">
      <c r="A18" t="s">
        <v>63</v>
      </c>
      <c r="L18" s="30"/>
    </row>
    <row r="19" spans="1:12" ht="18" customHeight="1" x14ac:dyDescent="0.25">
      <c r="A19" t="s">
        <v>64</v>
      </c>
      <c r="F19" s="30"/>
      <c r="G19" s="30"/>
      <c r="H19" s="30"/>
      <c r="J19" s="30"/>
    </row>
    <row r="20" spans="1:12" ht="7.5" customHeight="1" x14ac:dyDescent="0.25">
      <c r="F20" s="30"/>
      <c r="G20" s="30"/>
      <c r="H20" s="30"/>
    </row>
    <row r="21" spans="1:12" ht="18.75" x14ac:dyDescent="0.25">
      <c r="A21" s="2">
        <v>3</v>
      </c>
      <c r="B21" s="10" t="s">
        <v>18</v>
      </c>
      <c r="C21" s="2" t="s">
        <v>28</v>
      </c>
      <c r="D21" s="49" t="s">
        <v>89</v>
      </c>
      <c r="E21" s="40">
        <v>40000</v>
      </c>
      <c r="F21" s="9">
        <v>224000</v>
      </c>
      <c r="G21" s="40">
        <v>24000</v>
      </c>
      <c r="H21" s="100" t="s">
        <v>176</v>
      </c>
      <c r="I21" s="101"/>
      <c r="J21" s="101"/>
      <c r="K21" s="101"/>
      <c r="L21" s="102"/>
    </row>
    <row r="22" spans="1:12" x14ac:dyDescent="0.25">
      <c r="A22" s="95" t="s">
        <v>177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</row>
    <row r="23" spans="1:12" x14ac:dyDescent="0.25">
      <c r="A23" s="99" t="s">
        <v>178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1:12" x14ac:dyDescent="0.25">
      <c r="J24" s="30"/>
    </row>
  </sheetData>
  <mergeCells count="10">
    <mergeCell ref="A22:L22"/>
    <mergeCell ref="A23:L23"/>
    <mergeCell ref="A1:L1"/>
    <mergeCell ref="A2:L2"/>
    <mergeCell ref="A13:D13"/>
    <mergeCell ref="A14:I14"/>
    <mergeCell ref="A15:I15"/>
    <mergeCell ref="H21:L21"/>
    <mergeCell ref="A16:I16"/>
    <mergeCell ref="A17:I17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showWhiteSpace="0" view="pageLayout" workbookViewId="0">
      <selection activeCell="I17" sqref="I1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28.5" customHeight="1" x14ac:dyDescent="0.35">
      <c r="A1" s="75" t="s">
        <v>189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69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30"/>
    </row>
    <row r="3" spans="1:13" x14ac:dyDescent="0.25">
      <c r="J3" s="30"/>
    </row>
    <row r="4" spans="1:13" ht="15.75" x14ac:dyDescent="0.25">
      <c r="A4" s="1" t="s">
        <v>0</v>
      </c>
      <c r="B4" s="12" t="s">
        <v>1</v>
      </c>
      <c r="C4" s="7" t="s">
        <v>11</v>
      </c>
      <c r="D4" s="12" t="s">
        <v>10</v>
      </c>
      <c r="E4" s="13" t="s">
        <v>2</v>
      </c>
      <c r="F4" s="13" t="s">
        <v>3</v>
      </c>
      <c r="G4" s="3" t="s">
        <v>42</v>
      </c>
      <c r="H4" s="13" t="s">
        <v>9</v>
      </c>
      <c r="I4" s="12" t="s">
        <v>5</v>
      </c>
      <c r="J4" s="3" t="s">
        <v>4</v>
      </c>
      <c r="K4" s="13" t="s">
        <v>8</v>
      </c>
      <c r="L4" s="12" t="s">
        <v>6</v>
      </c>
    </row>
    <row r="5" spans="1:13" ht="21.75" customHeight="1" x14ac:dyDescent="0.25">
      <c r="A5" s="2">
        <v>1</v>
      </c>
      <c r="B5" s="8" t="s">
        <v>12</v>
      </c>
      <c r="C5" s="2" t="s">
        <v>22</v>
      </c>
      <c r="D5" s="48" t="s">
        <v>87</v>
      </c>
      <c r="E5" s="40">
        <v>50000</v>
      </c>
      <c r="F5" s="9">
        <v>673500</v>
      </c>
      <c r="G5" s="9">
        <v>63500</v>
      </c>
      <c r="H5" s="24"/>
      <c r="I5" s="9"/>
      <c r="J5" s="24">
        <f t="shared" ref="J5:J7" si="0">H5+I5</f>
        <v>0</v>
      </c>
      <c r="K5" s="37"/>
      <c r="L5" s="74"/>
    </row>
    <row r="6" spans="1:13" ht="21.75" customHeight="1" x14ac:dyDescent="0.25">
      <c r="A6" s="2">
        <v>2</v>
      </c>
      <c r="B6" s="8" t="s">
        <v>34</v>
      </c>
      <c r="C6" s="2" t="s">
        <v>25</v>
      </c>
      <c r="D6" s="48" t="s">
        <v>117</v>
      </c>
      <c r="E6" s="40">
        <v>35000</v>
      </c>
      <c r="F6" s="9">
        <v>212500</v>
      </c>
      <c r="G6" s="9">
        <v>32500</v>
      </c>
      <c r="H6" s="24">
        <v>35000</v>
      </c>
      <c r="I6" s="9">
        <v>35000</v>
      </c>
      <c r="J6" s="24">
        <f t="shared" si="0"/>
        <v>70000</v>
      </c>
      <c r="K6" s="38" t="s">
        <v>194</v>
      </c>
      <c r="L6" s="6" t="s">
        <v>191</v>
      </c>
      <c r="M6" s="30"/>
    </row>
    <row r="7" spans="1:13" ht="21.75" customHeight="1" x14ac:dyDescent="0.25">
      <c r="A7" s="2">
        <v>3</v>
      </c>
      <c r="B7" s="4" t="s">
        <v>33</v>
      </c>
      <c r="C7" s="2" t="s">
        <v>32</v>
      </c>
      <c r="D7" s="49" t="s">
        <v>90</v>
      </c>
      <c r="E7" s="40">
        <v>50000</v>
      </c>
      <c r="F7" s="9">
        <v>972000</v>
      </c>
      <c r="G7" s="40">
        <v>220000</v>
      </c>
      <c r="H7" s="24">
        <v>45000</v>
      </c>
      <c r="I7" s="9"/>
      <c r="J7" s="24">
        <f t="shared" si="0"/>
        <v>45000</v>
      </c>
      <c r="K7" s="37" t="s">
        <v>192</v>
      </c>
      <c r="L7" s="74" t="s">
        <v>147</v>
      </c>
      <c r="M7" s="30"/>
    </row>
    <row r="8" spans="1:13" ht="19.5" customHeight="1" x14ac:dyDescent="0.25">
      <c r="A8" s="2">
        <v>4</v>
      </c>
      <c r="B8" s="10" t="s">
        <v>82</v>
      </c>
      <c r="C8" s="2" t="s">
        <v>56</v>
      </c>
      <c r="D8" s="49" t="s">
        <v>91</v>
      </c>
      <c r="E8" s="40">
        <v>40000</v>
      </c>
      <c r="F8" s="9">
        <v>158500</v>
      </c>
      <c r="G8" s="9">
        <v>58000</v>
      </c>
      <c r="H8" s="24"/>
      <c r="I8" s="9"/>
      <c r="J8" s="24">
        <f>H8+I8</f>
        <v>0</v>
      </c>
      <c r="K8" s="38"/>
      <c r="L8" s="72"/>
    </row>
    <row r="9" spans="1:13" ht="18" customHeight="1" x14ac:dyDescent="0.25">
      <c r="A9" s="2">
        <v>5</v>
      </c>
      <c r="B9" s="10" t="s">
        <v>14</v>
      </c>
      <c r="C9" s="2" t="s">
        <v>29</v>
      </c>
      <c r="D9" s="49" t="s">
        <v>92</v>
      </c>
      <c r="E9" s="40">
        <v>40000</v>
      </c>
      <c r="F9" s="9">
        <v>99000</v>
      </c>
      <c r="G9" s="9">
        <v>24500</v>
      </c>
      <c r="H9" s="24">
        <v>40000</v>
      </c>
      <c r="I9" s="9"/>
      <c r="J9" s="24">
        <f t="shared" ref="J9:J12" si="1">H9+I9</f>
        <v>40000</v>
      </c>
      <c r="K9" s="37" t="s">
        <v>193</v>
      </c>
      <c r="L9" s="74" t="s">
        <v>65</v>
      </c>
      <c r="M9" s="30"/>
    </row>
    <row r="10" spans="1:13" ht="18.75" customHeight="1" x14ac:dyDescent="0.25">
      <c r="A10" s="2">
        <v>6</v>
      </c>
      <c r="B10" s="10" t="s">
        <v>15</v>
      </c>
      <c r="C10" s="2" t="s">
        <v>30</v>
      </c>
      <c r="D10" s="49" t="s">
        <v>93</v>
      </c>
      <c r="E10" s="40">
        <v>35000</v>
      </c>
      <c r="F10" s="9">
        <v>435400</v>
      </c>
      <c r="G10" s="40">
        <v>110000</v>
      </c>
      <c r="H10" s="24">
        <v>35000</v>
      </c>
      <c r="I10" s="9">
        <v>25000</v>
      </c>
      <c r="J10" s="24">
        <f t="shared" si="1"/>
        <v>60000</v>
      </c>
      <c r="K10" s="37" t="s">
        <v>190</v>
      </c>
      <c r="L10" s="74" t="s">
        <v>116</v>
      </c>
      <c r="M10" s="30"/>
    </row>
    <row r="11" spans="1:13" ht="21.75" customHeight="1" x14ac:dyDescent="0.25">
      <c r="A11" s="2">
        <v>7</v>
      </c>
      <c r="B11" s="10" t="s">
        <v>39</v>
      </c>
      <c r="C11" s="2" t="s">
        <v>31</v>
      </c>
      <c r="D11" s="49" t="s">
        <v>94</v>
      </c>
      <c r="E11" s="40">
        <v>40000</v>
      </c>
      <c r="F11" s="9">
        <v>226500</v>
      </c>
      <c r="G11" s="27">
        <v>62500</v>
      </c>
      <c r="H11" s="24"/>
      <c r="I11" s="9"/>
      <c r="J11" s="24">
        <f t="shared" si="1"/>
        <v>0</v>
      </c>
      <c r="K11" s="37"/>
      <c r="L11" s="74"/>
      <c r="M11" s="30"/>
    </row>
    <row r="12" spans="1:13" ht="23.25" customHeight="1" x14ac:dyDescent="0.25">
      <c r="A12" s="2">
        <v>8</v>
      </c>
      <c r="B12" s="4" t="s">
        <v>13</v>
      </c>
      <c r="C12" s="2" t="s">
        <v>23</v>
      </c>
      <c r="D12" s="49" t="s">
        <v>95</v>
      </c>
      <c r="E12" s="40">
        <v>35000</v>
      </c>
      <c r="F12" s="9">
        <v>540000</v>
      </c>
      <c r="G12" s="40">
        <v>123000</v>
      </c>
      <c r="H12" s="24"/>
      <c r="I12" s="9"/>
      <c r="J12" s="24">
        <f t="shared" si="1"/>
        <v>0</v>
      </c>
      <c r="K12" s="37"/>
      <c r="L12" s="72"/>
      <c r="M12" s="30"/>
    </row>
    <row r="13" spans="1:13" ht="18.75" customHeight="1" x14ac:dyDescent="0.25">
      <c r="A13" s="76" t="s">
        <v>7</v>
      </c>
      <c r="B13" s="76"/>
      <c r="C13" s="76"/>
      <c r="D13" s="76"/>
      <c r="E13" s="28">
        <f>SUM(E5:E12)</f>
        <v>325000</v>
      </c>
      <c r="F13" s="28">
        <f>SUM(F5:F12)</f>
        <v>3317400</v>
      </c>
      <c r="G13" s="28">
        <f>SUM(G5:G12)</f>
        <v>694000</v>
      </c>
      <c r="H13" s="25">
        <f>SUM(H5:H12)</f>
        <v>155000</v>
      </c>
      <c r="I13" s="29">
        <f t="shared" ref="I13:J13" si="2">SUM(I5:I12)</f>
        <v>60000</v>
      </c>
      <c r="J13" s="25">
        <f t="shared" si="2"/>
        <v>215000</v>
      </c>
      <c r="K13" s="37" t="s">
        <v>195</v>
      </c>
      <c r="L13" s="73"/>
      <c r="M13" s="30"/>
    </row>
    <row r="14" spans="1:13" ht="18.75" x14ac:dyDescent="0.25">
      <c r="A14" s="77" t="s">
        <v>41</v>
      </c>
      <c r="B14" s="77"/>
      <c r="C14" s="77"/>
      <c r="D14" s="77"/>
      <c r="E14" s="77"/>
      <c r="F14" s="77"/>
      <c r="G14" s="77"/>
      <c r="H14" s="77"/>
      <c r="I14" s="77"/>
      <c r="J14" s="24">
        <f>-J13*0.1</f>
        <v>-21500</v>
      </c>
    </row>
    <row r="15" spans="1:13" ht="18.75" x14ac:dyDescent="0.3">
      <c r="A15" s="77" t="s">
        <v>196</v>
      </c>
      <c r="B15" s="77"/>
      <c r="C15" s="77"/>
      <c r="D15" s="77"/>
      <c r="E15" s="77"/>
      <c r="F15" s="77"/>
      <c r="G15" s="77"/>
      <c r="H15" s="77"/>
      <c r="I15" s="77"/>
      <c r="J15" s="44">
        <f>SUM(J13:J14)</f>
        <v>193500</v>
      </c>
      <c r="L15" s="30"/>
    </row>
    <row r="16" spans="1:13" ht="18" customHeight="1" x14ac:dyDescent="0.25">
      <c r="A16" t="s">
        <v>63</v>
      </c>
      <c r="L16" s="30"/>
    </row>
    <row r="17" spans="1:12" ht="18" customHeight="1" x14ac:dyDescent="0.25">
      <c r="A17" t="s">
        <v>64</v>
      </c>
      <c r="F17" s="30"/>
      <c r="G17" s="30"/>
      <c r="H17" s="30"/>
      <c r="J17" s="30"/>
    </row>
    <row r="18" spans="1:12" ht="7.5" customHeight="1" x14ac:dyDescent="0.25">
      <c r="F18" s="30"/>
      <c r="G18" s="30"/>
      <c r="H18" s="30"/>
    </row>
    <row r="19" spans="1:12" ht="18.75" x14ac:dyDescent="0.25">
      <c r="A19" s="2">
        <v>3</v>
      </c>
      <c r="B19" s="10" t="s">
        <v>18</v>
      </c>
      <c r="C19" s="2" t="s">
        <v>28</v>
      </c>
      <c r="D19" s="49" t="s">
        <v>89</v>
      </c>
      <c r="E19" s="40">
        <v>40000</v>
      </c>
      <c r="F19" s="9">
        <v>224000</v>
      </c>
      <c r="G19" s="40">
        <v>24000</v>
      </c>
      <c r="H19" s="100" t="s">
        <v>176</v>
      </c>
      <c r="I19" s="101"/>
      <c r="J19" s="101"/>
      <c r="K19" s="101"/>
      <c r="L19" s="102"/>
    </row>
    <row r="20" spans="1:12" x14ac:dyDescent="0.25">
      <c r="A20" s="95" t="s">
        <v>177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1:12" x14ac:dyDescent="0.25">
      <c r="A21" s="99" t="s">
        <v>178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1:12" x14ac:dyDescent="0.25">
      <c r="J22" s="30"/>
    </row>
  </sheetData>
  <mergeCells count="8">
    <mergeCell ref="H19:L19"/>
    <mergeCell ref="A20:L20"/>
    <mergeCell ref="A21:L21"/>
    <mergeCell ref="A1:L1"/>
    <mergeCell ref="A2:L2"/>
    <mergeCell ref="A13:D13"/>
    <mergeCell ref="A14:I14"/>
    <mergeCell ref="A15:I15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workbookViewId="0">
      <selection activeCell="E20" sqref="E2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79" t="s">
        <v>44</v>
      </c>
      <c r="B1" s="79"/>
      <c r="C1" s="79"/>
      <c r="D1" s="79"/>
      <c r="E1" s="79"/>
      <c r="F1" s="79"/>
      <c r="G1" s="79"/>
      <c r="H1" s="79"/>
      <c r="I1" s="79"/>
    </row>
    <row r="2" spans="1:9" ht="18.75" x14ac:dyDescent="0.3">
      <c r="A2" s="26"/>
      <c r="B2" s="26"/>
      <c r="C2" s="26"/>
      <c r="D2" s="26"/>
      <c r="E2" s="26"/>
      <c r="F2" s="26"/>
      <c r="G2" s="26"/>
      <c r="H2" s="26"/>
      <c r="I2" s="26"/>
    </row>
    <row r="3" spans="1:9" ht="18.75" x14ac:dyDescent="0.3">
      <c r="A3" s="80" t="s">
        <v>45</v>
      </c>
      <c r="B3" s="80"/>
      <c r="C3" s="80"/>
      <c r="D3" s="80"/>
      <c r="E3" s="80"/>
      <c r="F3" s="80"/>
      <c r="G3" s="80"/>
      <c r="H3" s="80"/>
      <c r="I3" s="80"/>
    </row>
    <row r="4" spans="1:9" ht="18.75" x14ac:dyDescent="0.3">
      <c r="A4" s="80" t="s">
        <v>46</v>
      </c>
      <c r="B4" s="80"/>
      <c r="C4" s="80"/>
      <c r="D4" s="80"/>
      <c r="E4" s="80"/>
      <c r="F4" s="80"/>
      <c r="G4" s="80"/>
      <c r="H4" s="80"/>
      <c r="I4" s="80"/>
    </row>
    <row r="5" spans="1:9" ht="14.25" customHeight="1" x14ac:dyDescent="0.3">
      <c r="A5" s="80" t="s">
        <v>47</v>
      </c>
      <c r="B5" s="80"/>
      <c r="C5" s="80"/>
      <c r="D5" s="80"/>
      <c r="E5" s="80"/>
      <c r="F5" s="80"/>
      <c r="G5" s="80"/>
      <c r="H5" s="80"/>
      <c r="I5" s="80"/>
    </row>
    <row r="6" spans="1:9" ht="14.25" customHeight="1" x14ac:dyDescent="0.25">
      <c r="A6" s="81" t="s">
        <v>43</v>
      </c>
      <c r="B6" s="81"/>
      <c r="C6" s="81"/>
      <c r="D6" s="81"/>
      <c r="E6" s="81"/>
      <c r="F6" s="81"/>
      <c r="G6" s="81"/>
      <c r="H6" s="81"/>
      <c r="I6" s="81"/>
    </row>
    <row r="7" spans="1:9" ht="14.25" customHeight="1" x14ac:dyDescent="0.25"/>
    <row r="8" spans="1:9" ht="15.75" x14ac:dyDescent="0.25">
      <c r="A8" s="11" t="s">
        <v>0</v>
      </c>
      <c r="B8" s="12" t="s">
        <v>1</v>
      </c>
      <c r="C8" s="7" t="s">
        <v>11</v>
      </c>
      <c r="D8" s="3" t="s">
        <v>48</v>
      </c>
      <c r="E8" s="12" t="s">
        <v>10</v>
      </c>
      <c r="F8" s="12" t="s">
        <v>2</v>
      </c>
    </row>
    <row r="9" spans="1:9" ht="21.75" customHeight="1" x14ac:dyDescent="0.25">
      <c r="A9" s="16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16">
        <v>2</v>
      </c>
      <c r="B10" s="8" t="s">
        <v>34</v>
      </c>
      <c r="C10" s="2" t="s">
        <v>25</v>
      </c>
      <c r="D10" s="2">
        <v>2</v>
      </c>
      <c r="E10" s="4" t="s">
        <v>35</v>
      </c>
      <c r="F10" s="9">
        <v>25000</v>
      </c>
    </row>
    <row r="11" spans="1:9" ht="21.75" customHeight="1" x14ac:dyDescent="0.25">
      <c r="A11" s="16">
        <v>3</v>
      </c>
      <c r="B11" s="22" t="s">
        <v>57</v>
      </c>
      <c r="C11" s="14" t="s">
        <v>24</v>
      </c>
      <c r="D11" s="14">
        <v>2</v>
      </c>
      <c r="E11" s="23" t="s">
        <v>60</v>
      </c>
      <c r="F11" s="15"/>
    </row>
    <row r="12" spans="1:9" ht="21" customHeight="1" x14ac:dyDescent="0.25">
      <c r="A12" s="17">
        <v>4</v>
      </c>
      <c r="B12" s="18" t="s">
        <v>27</v>
      </c>
      <c r="C12" s="19" t="s">
        <v>26</v>
      </c>
      <c r="D12" s="19">
        <v>3</v>
      </c>
      <c r="E12" s="20" t="s">
        <v>61</v>
      </c>
      <c r="F12" s="21">
        <v>70000</v>
      </c>
    </row>
    <row r="13" spans="1:9" ht="21" customHeight="1" x14ac:dyDescent="0.25">
      <c r="A13" s="16">
        <v>5</v>
      </c>
      <c r="B13" s="22" t="s">
        <v>57</v>
      </c>
      <c r="C13" s="14" t="s">
        <v>49</v>
      </c>
      <c r="D13" s="14">
        <v>2</v>
      </c>
      <c r="E13" s="23" t="s">
        <v>60</v>
      </c>
      <c r="F13" s="15"/>
    </row>
    <row r="14" spans="1:9" ht="21" customHeight="1" x14ac:dyDescent="0.25">
      <c r="A14" s="16">
        <v>6</v>
      </c>
      <c r="B14" s="22" t="s">
        <v>57</v>
      </c>
      <c r="C14" s="14" t="s">
        <v>50</v>
      </c>
      <c r="D14" s="14">
        <v>2</v>
      </c>
      <c r="E14" s="23" t="s">
        <v>60</v>
      </c>
      <c r="F14" s="15"/>
    </row>
    <row r="15" spans="1:9" ht="21" customHeight="1" x14ac:dyDescent="0.25">
      <c r="A15" s="16">
        <v>7</v>
      </c>
      <c r="B15" s="22" t="s">
        <v>57</v>
      </c>
      <c r="C15" s="14" t="s">
        <v>51</v>
      </c>
      <c r="D15" s="14">
        <v>3</v>
      </c>
      <c r="E15" s="23" t="s">
        <v>60</v>
      </c>
      <c r="F15" s="15"/>
    </row>
    <row r="16" spans="1:9" ht="21" customHeight="1" x14ac:dyDescent="0.25">
      <c r="A16" s="16">
        <v>8</v>
      </c>
      <c r="B16" s="10" t="s">
        <v>18</v>
      </c>
      <c r="C16" s="2" t="s">
        <v>52</v>
      </c>
      <c r="D16" s="2">
        <v>2</v>
      </c>
      <c r="E16" s="5" t="s">
        <v>19</v>
      </c>
      <c r="F16" s="9">
        <v>25000</v>
      </c>
    </row>
    <row r="17" spans="1:7" ht="21.75" customHeight="1" x14ac:dyDescent="0.25">
      <c r="A17" s="16">
        <v>9</v>
      </c>
      <c r="B17" s="10" t="s">
        <v>33</v>
      </c>
      <c r="C17" s="2" t="s">
        <v>53</v>
      </c>
      <c r="D17" s="2">
        <v>3</v>
      </c>
      <c r="E17" s="5" t="s">
        <v>36</v>
      </c>
      <c r="F17" s="9">
        <v>40000</v>
      </c>
    </row>
    <row r="18" spans="1:7" ht="25.5" customHeight="1" x14ac:dyDescent="0.25">
      <c r="A18" s="16">
        <v>10</v>
      </c>
      <c r="B18" s="10" t="s">
        <v>37</v>
      </c>
      <c r="C18" s="2" t="s">
        <v>54</v>
      </c>
      <c r="D18" s="2">
        <v>2</v>
      </c>
      <c r="E18" s="5" t="s">
        <v>38</v>
      </c>
      <c r="F18" s="9">
        <v>30000</v>
      </c>
    </row>
    <row r="19" spans="1:7" ht="24" customHeight="1" x14ac:dyDescent="0.25">
      <c r="A19" s="16">
        <v>11</v>
      </c>
      <c r="B19" s="10" t="s">
        <v>14</v>
      </c>
      <c r="C19" s="2" t="s">
        <v>55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16">
        <v>12</v>
      </c>
      <c r="B20" s="10" t="s">
        <v>15</v>
      </c>
      <c r="C20" s="2" t="s">
        <v>56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16">
        <v>13</v>
      </c>
      <c r="B21" s="10" t="s">
        <v>39</v>
      </c>
      <c r="C21" s="2" t="s">
        <v>29</v>
      </c>
      <c r="D21" s="2">
        <v>2</v>
      </c>
      <c r="E21" s="5" t="s">
        <v>40</v>
      </c>
      <c r="F21" s="9">
        <v>35000</v>
      </c>
    </row>
    <row r="22" spans="1:7" ht="23.25" customHeight="1" x14ac:dyDescent="0.25">
      <c r="A22" s="16">
        <v>14</v>
      </c>
      <c r="B22" s="10" t="s">
        <v>13</v>
      </c>
      <c r="C22" s="2" t="s">
        <v>30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82" t="s">
        <v>58</v>
      </c>
      <c r="B23" s="82"/>
      <c r="C23" s="82"/>
      <c r="D23" s="82"/>
      <c r="E23" s="82"/>
      <c r="F23" s="24">
        <f>SUM(F9:F22)</f>
        <v>335000</v>
      </c>
    </row>
    <row r="24" spans="1:7" ht="18.75" x14ac:dyDescent="0.25">
      <c r="A24" s="76" t="s">
        <v>59</v>
      </c>
      <c r="B24" s="76"/>
      <c r="C24" s="76"/>
      <c r="D24" s="76"/>
      <c r="E24" s="76"/>
      <c r="F24" s="25">
        <f>PRODUCT(F23,12)</f>
        <v>4020000</v>
      </c>
    </row>
    <row r="26" spans="1:7" x14ac:dyDescent="0.25">
      <c r="A26" s="78" t="s">
        <v>62</v>
      </c>
      <c r="B26" s="78"/>
      <c r="C26" s="78"/>
      <c r="D26" s="78"/>
      <c r="E26" s="78"/>
      <c r="F26" s="78"/>
      <c r="G26" s="78"/>
    </row>
  </sheetData>
  <mergeCells count="8">
    <mergeCell ref="A24:E24"/>
    <mergeCell ref="A26:G26"/>
    <mergeCell ref="A1:I1"/>
    <mergeCell ref="A3:I3"/>
    <mergeCell ref="A4:I4"/>
    <mergeCell ref="A5:I5"/>
    <mergeCell ref="A6:I6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workbookViewId="0">
      <selection activeCell="H12" sqref="H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79" t="s">
        <v>67</v>
      </c>
      <c r="B1" s="79"/>
      <c r="C1" s="79"/>
      <c r="D1" s="79"/>
      <c r="E1" s="79"/>
      <c r="F1" s="79"/>
      <c r="G1" s="79"/>
      <c r="H1" s="79"/>
      <c r="I1" s="79"/>
    </row>
    <row r="2" spans="1:9" ht="18.75" x14ac:dyDescent="0.3">
      <c r="A2" s="31"/>
      <c r="B2" s="31"/>
      <c r="C2" s="31"/>
      <c r="D2" s="31"/>
      <c r="E2" s="31"/>
      <c r="F2" s="31"/>
      <c r="G2" s="31"/>
      <c r="H2" s="31"/>
      <c r="I2" s="31"/>
    </row>
    <row r="3" spans="1:9" ht="18.75" x14ac:dyDescent="0.3">
      <c r="A3" s="80" t="s">
        <v>45</v>
      </c>
      <c r="B3" s="80"/>
      <c r="C3" s="80"/>
      <c r="D3" s="80"/>
      <c r="E3" s="80"/>
      <c r="F3" s="80"/>
      <c r="G3" s="80"/>
      <c r="H3" s="80"/>
      <c r="I3" s="80"/>
    </row>
    <row r="4" spans="1:9" ht="18.75" x14ac:dyDescent="0.3">
      <c r="A4" s="80" t="s">
        <v>46</v>
      </c>
      <c r="B4" s="80"/>
      <c r="C4" s="80"/>
      <c r="D4" s="80"/>
      <c r="E4" s="80"/>
      <c r="F4" s="80"/>
      <c r="G4" s="80"/>
      <c r="H4" s="80"/>
      <c r="I4" s="80"/>
    </row>
    <row r="5" spans="1:9" ht="14.25" customHeight="1" x14ac:dyDescent="0.3">
      <c r="A5" s="80" t="s">
        <v>47</v>
      </c>
      <c r="B5" s="80"/>
      <c r="C5" s="80"/>
      <c r="D5" s="80"/>
      <c r="E5" s="80"/>
      <c r="F5" s="80"/>
      <c r="G5" s="80"/>
      <c r="H5" s="80"/>
      <c r="I5" s="80"/>
    </row>
    <row r="6" spans="1:9" ht="14.25" customHeight="1" x14ac:dyDescent="0.25">
      <c r="A6" s="81" t="s">
        <v>43</v>
      </c>
      <c r="B6" s="81"/>
      <c r="C6" s="81"/>
      <c r="D6" s="81"/>
      <c r="E6" s="81"/>
      <c r="F6" s="81"/>
      <c r="G6" s="81"/>
      <c r="H6" s="81"/>
      <c r="I6" s="81"/>
    </row>
    <row r="7" spans="1:9" ht="14.25" customHeight="1" x14ac:dyDescent="0.25"/>
    <row r="8" spans="1:9" ht="15.75" x14ac:dyDescent="0.25">
      <c r="A8" s="11" t="s">
        <v>0</v>
      </c>
      <c r="B8" s="12" t="s">
        <v>1</v>
      </c>
      <c r="C8" s="7" t="s">
        <v>11</v>
      </c>
      <c r="D8" s="3" t="s">
        <v>48</v>
      </c>
      <c r="E8" s="12" t="s">
        <v>10</v>
      </c>
      <c r="F8" s="12" t="s">
        <v>2</v>
      </c>
    </row>
    <row r="9" spans="1:9" ht="21.75" customHeight="1" x14ac:dyDescent="0.25">
      <c r="A9" s="16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16">
        <v>2</v>
      </c>
      <c r="B10" s="8" t="s">
        <v>34</v>
      </c>
      <c r="C10" s="2" t="s">
        <v>25</v>
      </c>
      <c r="D10" s="2">
        <v>2</v>
      </c>
      <c r="E10" s="4" t="s">
        <v>35</v>
      </c>
      <c r="F10" s="9">
        <v>25000</v>
      </c>
    </row>
    <row r="11" spans="1:9" ht="21.75" customHeight="1" x14ac:dyDescent="0.25">
      <c r="A11" s="92">
        <v>3</v>
      </c>
      <c r="B11" s="83" t="s">
        <v>57</v>
      </c>
      <c r="C11" s="14" t="s">
        <v>24</v>
      </c>
      <c r="D11" s="86">
        <v>9</v>
      </c>
      <c r="E11" s="23" t="s">
        <v>60</v>
      </c>
      <c r="F11" s="89">
        <v>270000</v>
      </c>
    </row>
    <row r="12" spans="1:9" ht="21" customHeight="1" x14ac:dyDescent="0.25">
      <c r="A12" s="93"/>
      <c r="B12" s="84"/>
      <c r="C12" s="14" t="s">
        <v>49</v>
      </c>
      <c r="D12" s="87"/>
      <c r="E12" s="23" t="s">
        <v>60</v>
      </c>
      <c r="F12" s="90"/>
    </row>
    <row r="13" spans="1:9" ht="21" customHeight="1" x14ac:dyDescent="0.25">
      <c r="A13" s="93"/>
      <c r="B13" s="84"/>
      <c r="C13" s="14" t="s">
        <v>50</v>
      </c>
      <c r="D13" s="87"/>
      <c r="E13" s="23" t="s">
        <v>60</v>
      </c>
      <c r="F13" s="90"/>
    </row>
    <row r="14" spans="1:9" ht="21" customHeight="1" x14ac:dyDescent="0.25">
      <c r="A14" s="94"/>
      <c r="B14" s="85"/>
      <c r="C14" s="14" t="s">
        <v>51</v>
      </c>
      <c r="D14" s="88"/>
      <c r="E14" s="23" t="s">
        <v>60</v>
      </c>
      <c r="F14" s="91"/>
    </row>
    <row r="15" spans="1:9" ht="21" customHeight="1" x14ac:dyDescent="0.25">
      <c r="A15" s="32">
        <v>4</v>
      </c>
      <c r="B15" s="33" t="s">
        <v>27</v>
      </c>
      <c r="C15" s="34" t="s">
        <v>26</v>
      </c>
      <c r="D15" s="34">
        <v>3</v>
      </c>
      <c r="E15" s="35" t="s">
        <v>61</v>
      </c>
      <c r="F15" s="36">
        <v>70000</v>
      </c>
    </row>
    <row r="16" spans="1:9" ht="21" customHeight="1" x14ac:dyDescent="0.25">
      <c r="A16" s="16">
        <v>8</v>
      </c>
      <c r="B16" s="10" t="s">
        <v>18</v>
      </c>
      <c r="C16" s="2" t="s">
        <v>52</v>
      </c>
      <c r="D16" s="2">
        <v>2</v>
      </c>
      <c r="E16" s="5" t="s">
        <v>19</v>
      </c>
      <c r="F16" s="9">
        <v>35000</v>
      </c>
    </row>
    <row r="17" spans="1:7" ht="21.75" customHeight="1" x14ac:dyDescent="0.25">
      <c r="A17" s="16">
        <v>9</v>
      </c>
      <c r="B17" s="10" t="s">
        <v>33</v>
      </c>
      <c r="C17" s="2" t="s">
        <v>53</v>
      </c>
      <c r="D17" s="2">
        <v>3</v>
      </c>
      <c r="E17" s="5" t="s">
        <v>36</v>
      </c>
      <c r="F17" s="9">
        <v>40000</v>
      </c>
    </row>
    <row r="18" spans="1:7" ht="25.5" customHeight="1" x14ac:dyDescent="0.25">
      <c r="A18" s="16">
        <v>10</v>
      </c>
      <c r="B18" s="10" t="s">
        <v>37</v>
      </c>
      <c r="C18" s="2" t="s">
        <v>54</v>
      </c>
      <c r="D18" s="2">
        <v>2</v>
      </c>
      <c r="E18" s="5" t="s">
        <v>38</v>
      </c>
      <c r="F18" s="9">
        <v>30000</v>
      </c>
    </row>
    <row r="19" spans="1:7" ht="24" customHeight="1" x14ac:dyDescent="0.25">
      <c r="A19" s="16">
        <v>11</v>
      </c>
      <c r="B19" s="10" t="s">
        <v>14</v>
      </c>
      <c r="C19" s="2" t="s">
        <v>55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16">
        <v>12</v>
      </c>
      <c r="B20" s="10" t="s">
        <v>15</v>
      </c>
      <c r="C20" s="2" t="s">
        <v>56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16">
        <v>13</v>
      </c>
      <c r="B21" s="10" t="s">
        <v>39</v>
      </c>
      <c r="C21" s="2" t="s">
        <v>29</v>
      </c>
      <c r="D21" s="2">
        <v>2</v>
      </c>
      <c r="E21" s="5" t="s">
        <v>40</v>
      </c>
      <c r="F21" s="9">
        <v>35000</v>
      </c>
    </row>
    <row r="22" spans="1:7" ht="23.25" customHeight="1" x14ac:dyDescent="0.25">
      <c r="A22" s="16">
        <v>14</v>
      </c>
      <c r="B22" s="10" t="s">
        <v>13</v>
      </c>
      <c r="C22" s="2" t="s">
        <v>30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82" t="s">
        <v>58</v>
      </c>
      <c r="B23" s="82"/>
      <c r="C23" s="82"/>
      <c r="D23" s="82"/>
      <c r="E23" s="82"/>
      <c r="F23" s="24">
        <f>SUM(F9:F22)-F11</f>
        <v>345000</v>
      </c>
    </row>
    <row r="24" spans="1:7" ht="18.75" x14ac:dyDescent="0.25">
      <c r="A24" s="76" t="s">
        <v>59</v>
      </c>
      <c r="B24" s="76"/>
      <c r="C24" s="76"/>
      <c r="D24" s="76"/>
      <c r="E24" s="76"/>
      <c r="F24" s="25">
        <f>PRODUCT(F23,12)</f>
        <v>4140000</v>
      </c>
    </row>
    <row r="26" spans="1:7" x14ac:dyDescent="0.25">
      <c r="A26" s="78" t="s">
        <v>68</v>
      </c>
      <c r="B26" s="78"/>
      <c r="C26" s="78"/>
      <c r="D26" s="78"/>
      <c r="E26" s="78"/>
      <c r="F26" s="78"/>
      <c r="G26" s="78"/>
    </row>
  </sheetData>
  <mergeCells count="12">
    <mergeCell ref="A1:I1"/>
    <mergeCell ref="A3:I3"/>
    <mergeCell ref="A4:I4"/>
    <mergeCell ref="A5:I5"/>
    <mergeCell ref="A6:I6"/>
    <mergeCell ref="A24:E24"/>
    <mergeCell ref="A26:G26"/>
    <mergeCell ref="B11:B14"/>
    <mergeCell ref="D11:D14"/>
    <mergeCell ref="F11:F14"/>
    <mergeCell ref="A11:A14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G8" sqref="G8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81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69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0"/>
    </row>
    <row r="4" spans="1:13" ht="15.75" x14ac:dyDescent="0.25">
      <c r="A4" s="1" t="s">
        <v>0</v>
      </c>
      <c r="B4" s="12" t="s">
        <v>1</v>
      </c>
      <c r="C4" s="7" t="s">
        <v>11</v>
      </c>
      <c r="D4" s="12" t="s">
        <v>10</v>
      </c>
      <c r="E4" s="13" t="s">
        <v>2</v>
      </c>
      <c r="F4" s="12" t="s">
        <v>3</v>
      </c>
      <c r="G4" s="3" t="s">
        <v>42</v>
      </c>
      <c r="H4" s="13" t="s">
        <v>9</v>
      </c>
      <c r="I4" s="12" t="s">
        <v>5</v>
      </c>
      <c r="J4" s="3" t="s">
        <v>4</v>
      </c>
      <c r="K4" s="13" t="s">
        <v>8</v>
      </c>
      <c r="L4" s="12" t="s">
        <v>6</v>
      </c>
    </row>
    <row r="5" spans="1:13" ht="21.75" customHeight="1" x14ac:dyDescent="0.25">
      <c r="A5" s="2">
        <v>1</v>
      </c>
      <c r="B5" s="8" t="s">
        <v>12</v>
      </c>
      <c r="C5" s="2" t="s">
        <v>22</v>
      </c>
      <c r="D5" s="48" t="s">
        <v>87</v>
      </c>
      <c r="E5" s="40">
        <v>50000</v>
      </c>
      <c r="F5" s="9">
        <v>378500</v>
      </c>
      <c r="G5" s="9">
        <v>38500</v>
      </c>
      <c r="H5" s="24">
        <v>40000</v>
      </c>
      <c r="I5" s="9"/>
      <c r="J5" s="24">
        <f t="shared" ref="J5:J11" si="0">H5+I5</f>
        <v>40000</v>
      </c>
      <c r="K5" s="37" t="s">
        <v>85</v>
      </c>
      <c r="L5" s="45" t="s">
        <v>65</v>
      </c>
    </row>
    <row r="6" spans="1:13" ht="21.75" customHeight="1" x14ac:dyDescent="0.25">
      <c r="A6" s="2">
        <v>2</v>
      </c>
      <c r="B6" s="8" t="s">
        <v>34</v>
      </c>
      <c r="C6" s="2" t="s">
        <v>25</v>
      </c>
      <c r="D6" s="48" t="s">
        <v>88</v>
      </c>
      <c r="E6" s="40">
        <v>35000</v>
      </c>
      <c r="F6" s="9">
        <v>55000</v>
      </c>
      <c r="G6" s="9">
        <v>15000</v>
      </c>
      <c r="H6" s="24">
        <v>35000</v>
      </c>
      <c r="I6" s="9"/>
      <c r="J6" s="24">
        <f t="shared" si="0"/>
        <v>35000</v>
      </c>
      <c r="K6" s="37" t="s">
        <v>84</v>
      </c>
      <c r="L6" s="43" t="s">
        <v>65</v>
      </c>
    </row>
    <row r="7" spans="1:13" ht="21" customHeight="1" x14ac:dyDescent="0.25">
      <c r="A7" s="2">
        <v>3</v>
      </c>
      <c r="B7" s="10" t="s">
        <v>18</v>
      </c>
      <c r="C7" s="2" t="s">
        <v>28</v>
      </c>
      <c r="D7" s="49" t="s">
        <v>89</v>
      </c>
      <c r="E7" s="40">
        <v>40000</v>
      </c>
      <c r="F7" s="9">
        <v>269500</v>
      </c>
      <c r="G7" s="9">
        <v>95000</v>
      </c>
      <c r="H7" s="24"/>
      <c r="I7" s="9"/>
      <c r="J7" s="24">
        <f t="shared" si="0"/>
        <v>0</v>
      </c>
      <c r="K7" s="37"/>
      <c r="L7" s="2"/>
      <c r="M7" s="30"/>
    </row>
    <row r="8" spans="1:13" ht="21.75" customHeight="1" x14ac:dyDescent="0.25">
      <c r="A8" s="2">
        <v>4</v>
      </c>
      <c r="B8" s="4" t="s">
        <v>33</v>
      </c>
      <c r="C8" s="2" t="s">
        <v>32</v>
      </c>
      <c r="D8" s="49" t="s">
        <v>90</v>
      </c>
      <c r="E8" s="40">
        <v>50000</v>
      </c>
      <c r="F8" s="9">
        <v>932000</v>
      </c>
      <c r="G8" s="40">
        <v>207000</v>
      </c>
      <c r="H8" s="24"/>
      <c r="I8" s="9"/>
      <c r="J8" s="24">
        <f t="shared" si="0"/>
        <v>0</v>
      </c>
      <c r="K8" s="38"/>
      <c r="L8" s="2"/>
      <c r="M8" s="30"/>
    </row>
    <row r="9" spans="1:13" ht="19.5" customHeight="1" x14ac:dyDescent="0.25">
      <c r="A9" s="2">
        <v>5</v>
      </c>
      <c r="B9" s="10" t="s">
        <v>82</v>
      </c>
      <c r="C9" s="2" t="s">
        <v>56</v>
      </c>
      <c r="D9" s="49" t="s">
        <v>91</v>
      </c>
      <c r="E9" s="40">
        <v>40000</v>
      </c>
      <c r="F9" s="9">
        <v>178500</v>
      </c>
      <c r="G9" s="9">
        <v>38000</v>
      </c>
      <c r="H9" s="24"/>
      <c r="I9" s="9">
        <v>40000</v>
      </c>
      <c r="J9" s="24">
        <f t="shared" si="0"/>
        <v>40000</v>
      </c>
      <c r="K9" s="37"/>
      <c r="L9" s="2" t="s">
        <v>83</v>
      </c>
    </row>
    <row r="10" spans="1:13" ht="24" customHeight="1" x14ac:dyDescent="0.25">
      <c r="A10" s="2">
        <v>6</v>
      </c>
      <c r="B10" s="10" t="s">
        <v>14</v>
      </c>
      <c r="C10" s="2" t="s">
        <v>29</v>
      </c>
      <c r="D10" s="49" t="s">
        <v>92</v>
      </c>
      <c r="E10" s="40">
        <v>40000</v>
      </c>
      <c r="F10" s="9">
        <v>87000</v>
      </c>
      <c r="G10" s="9">
        <v>11500</v>
      </c>
      <c r="H10" s="24">
        <v>40000</v>
      </c>
      <c r="I10" s="9"/>
      <c r="J10" s="24">
        <f t="shared" si="0"/>
        <v>40000</v>
      </c>
      <c r="K10" s="37" t="s">
        <v>96</v>
      </c>
      <c r="L10" s="2" t="s">
        <v>65</v>
      </c>
      <c r="M10" s="30"/>
    </row>
    <row r="11" spans="1:13" ht="24" customHeight="1" x14ac:dyDescent="0.25">
      <c r="A11" s="2">
        <v>7</v>
      </c>
      <c r="B11" s="10" t="s">
        <v>15</v>
      </c>
      <c r="C11" s="2" t="s">
        <v>30</v>
      </c>
      <c r="D11" s="49" t="s">
        <v>93</v>
      </c>
      <c r="E11" s="40">
        <v>35000</v>
      </c>
      <c r="F11" s="9">
        <v>193500</v>
      </c>
      <c r="G11" s="9">
        <v>78500</v>
      </c>
      <c r="H11" s="24"/>
      <c r="I11" s="9"/>
      <c r="J11" s="24">
        <f t="shared" si="0"/>
        <v>0</v>
      </c>
      <c r="K11" s="38"/>
      <c r="L11" s="2"/>
    </row>
    <row r="12" spans="1:13" ht="21.75" customHeight="1" x14ac:dyDescent="0.25">
      <c r="A12" s="2">
        <v>8</v>
      </c>
      <c r="B12" s="10" t="s">
        <v>39</v>
      </c>
      <c r="C12" s="2" t="s">
        <v>31</v>
      </c>
      <c r="D12" s="49" t="s">
        <v>94</v>
      </c>
      <c r="E12" s="40">
        <v>40000</v>
      </c>
      <c r="F12" s="9">
        <v>66500</v>
      </c>
      <c r="G12" s="27">
        <v>26500</v>
      </c>
      <c r="H12" s="24"/>
      <c r="I12" s="9">
        <v>40000</v>
      </c>
      <c r="J12" s="24">
        <f>H12+I12</f>
        <v>40000</v>
      </c>
      <c r="K12" s="37"/>
      <c r="L12" s="2" t="s">
        <v>86</v>
      </c>
    </row>
    <row r="13" spans="1:13" ht="23.25" customHeight="1" x14ac:dyDescent="0.25">
      <c r="A13" s="2">
        <v>9</v>
      </c>
      <c r="B13" s="4" t="s">
        <v>13</v>
      </c>
      <c r="C13" s="2" t="s">
        <v>23</v>
      </c>
      <c r="D13" s="49" t="s">
        <v>95</v>
      </c>
      <c r="E13" s="40">
        <v>35000</v>
      </c>
      <c r="F13" s="9">
        <v>504500</v>
      </c>
      <c r="G13" s="40">
        <v>104500</v>
      </c>
      <c r="H13" s="24"/>
      <c r="I13" s="40"/>
      <c r="J13" s="24">
        <f>H13+I13</f>
        <v>0</v>
      </c>
      <c r="K13" s="37"/>
      <c r="L13" s="6"/>
    </row>
    <row r="14" spans="1:13" ht="30" customHeight="1" x14ac:dyDescent="0.25">
      <c r="A14" s="76" t="s">
        <v>7</v>
      </c>
      <c r="B14" s="76"/>
      <c r="C14" s="76"/>
      <c r="D14" s="76"/>
      <c r="E14" s="28">
        <f t="shared" ref="E14:G14" si="1">SUM(E5:E13)</f>
        <v>365000</v>
      </c>
      <c r="F14" s="29">
        <f>SUM(F5:F13)</f>
        <v>2665000</v>
      </c>
      <c r="G14" s="28">
        <f t="shared" si="1"/>
        <v>614500</v>
      </c>
      <c r="H14" s="25">
        <f>SUM(H5:H13)</f>
        <v>115000</v>
      </c>
      <c r="I14" s="29">
        <f t="shared" ref="I14:J14" si="2">SUM(I5:I13)</f>
        <v>80000</v>
      </c>
      <c r="J14" s="25">
        <f t="shared" si="2"/>
        <v>195000</v>
      </c>
      <c r="K14" s="39" t="s">
        <v>97</v>
      </c>
      <c r="L14" s="42" t="s">
        <v>66</v>
      </c>
      <c r="M14" s="30"/>
    </row>
    <row r="15" spans="1:13" ht="18.75" x14ac:dyDescent="0.25">
      <c r="A15" s="77" t="s">
        <v>41</v>
      </c>
      <c r="B15" s="77"/>
      <c r="C15" s="77"/>
      <c r="D15" s="77"/>
      <c r="E15" s="77"/>
      <c r="F15" s="77"/>
      <c r="G15" s="77"/>
      <c r="H15" s="77"/>
      <c r="I15" s="77"/>
      <c r="J15" s="24">
        <f>-J14*0.1</f>
        <v>-19500</v>
      </c>
    </row>
    <row r="16" spans="1:13" ht="18.75" x14ac:dyDescent="0.3">
      <c r="A16" s="77" t="s">
        <v>98</v>
      </c>
      <c r="B16" s="77"/>
      <c r="C16" s="77"/>
      <c r="D16" s="77"/>
      <c r="E16" s="77"/>
      <c r="F16" s="77"/>
      <c r="G16" s="77"/>
      <c r="H16" s="77"/>
      <c r="I16" s="77"/>
      <c r="J16" s="44">
        <f>J14+J15</f>
        <v>175500</v>
      </c>
      <c r="L16" s="30"/>
    </row>
    <row r="17" spans="1:12" ht="18" customHeight="1" x14ac:dyDescent="0.25">
      <c r="A17" t="s">
        <v>63</v>
      </c>
      <c r="L17" s="30"/>
    </row>
    <row r="18" spans="1:12" ht="18" customHeight="1" x14ac:dyDescent="0.25">
      <c r="A18" t="s">
        <v>64</v>
      </c>
      <c r="F18" s="30"/>
      <c r="G18" s="30"/>
      <c r="H18" s="30"/>
      <c r="J18" s="30"/>
    </row>
    <row r="19" spans="1:12" ht="7.5" customHeight="1" x14ac:dyDescent="0.25">
      <c r="F19" s="30"/>
      <c r="G19" s="30"/>
      <c r="H19" s="30"/>
    </row>
    <row r="20" spans="1:12" x14ac:dyDescent="0.25">
      <c r="F20" s="30"/>
      <c r="H20" s="30"/>
      <c r="J20" s="30"/>
    </row>
    <row r="21" spans="1:12" x14ac:dyDescent="0.25">
      <c r="F21" s="30"/>
      <c r="J21" s="30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topLeftCell="D3" zoomScale="200" zoomScalePageLayoutView="200" workbookViewId="0">
      <selection activeCell="F25" sqref="F25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7.7109375" customWidth="1"/>
    <col min="12" max="12" width="13.85546875" customWidth="1"/>
  </cols>
  <sheetData>
    <row r="1" spans="1:13" ht="21" x14ac:dyDescent="0.35">
      <c r="A1" s="75" t="s">
        <v>99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69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0"/>
    </row>
    <row r="4" spans="1:13" ht="15.75" x14ac:dyDescent="0.25">
      <c r="A4" s="1" t="s">
        <v>0</v>
      </c>
      <c r="B4" s="12" t="s">
        <v>1</v>
      </c>
      <c r="C4" s="7" t="s">
        <v>11</v>
      </c>
      <c r="D4" s="12" t="s">
        <v>10</v>
      </c>
      <c r="E4" s="13" t="s">
        <v>2</v>
      </c>
      <c r="F4" s="12" t="s">
        <v>3</v>
      </c>
      <c r="G4" s="3" t="s">
        <v>42</v>
      </c>
      <c r="H4" s="13" t="s">
        <v>9</v>
      </c>
      <c r="I4" s="12" t="s">
        <v>5</v>
      </c>
      <c r="J4" s="3" t="s">
        <v>4</v>
      </c>
      <c r="K4" s="13" t="s">
        <v>8</v>
      </c>
      <c r="L4" s="12" t="s">
        <v>6</v>
      </c>
    </row>
    <row r="5" spans="1:13" ht="21.75" customHeight="1" x14ac:dyDescent="0.25">
      <c r="A5" s="2">
        <v>1</v>
      </c>
      <c r="B5" s="8" t="s">
        <v>12</v>
      </c>
      <c r="C5" s="2" t="s">
        <v>22</v>
      </c>
      <c r="D5" s="48" t="s">
        <v>87</v>
      </c>
      <c r="E5" s="40">
        <v>50000</v>
      </c>
      <c r="F5" s="9">
        <v>388500</v>
      </c>
      <c r="G5" s="9">
        <v>38500</v>
      </c>
      <c r="H5" s="24">
        <v>40000</v>
      </c>
      <c r="I5" s="9"/>
      <c r="J5" s="24">
        <f>H5+I5</f>
        <v>40000</v>
      </c>
      <c r="K5" s="37" t="s">
        <v>102</v>
      </c>
      <c r="L5" s="47" t="s">
        <v>65</v>
      </c>
    </row>
    <row r="6" spans="1:13" ht="21.75" customHeight="1" x14ac:dyDescent="0.25">
      <c r="A6" s="2">
        <v>2</v>
      </c>
      <c r="B6" s="8" t="s">
        <v>34</v>
      </c>
      <c r="C6" s="2" t="s">
        <v>25</v>
      </c>
      <c r="D6" s="48" t="s">
        <v>88</v>
      </c>
      <c r="E6" s="40">
        <v>35000</v>
      </c>
      <c r="F6" s="9">
        <v>55000</v>
      </c>
      <c r="G6" s="9">
        <v>15000</v>
      </c>
      <c r="H6" s="24">
        <v>35000</v>
      </c>
      <c r="I6" s="9"/>
      <c r="J6" s="24">
        <f t="shared" ref="J6:J13" si="0">H6+I6</f>
        <v>35000</v>
      </c>
      <c r="K6" s="37" t="s">
        <v>103</v>
      </c>
      <c r="L6" s="47" t="s">
        <v>65</v>
      </c>
    </row>
    <row r="7" spans="1:13" ht="21" customHeight="1" x14ac:dyDescent="0.25">
      <c r="A7" s="2">
        <v>3</v>
      </c>
      <c r="B7" s="10" t="s">
        <v>18</v>
      </c>
      <c r="C7" s="2" t="s">
        <v>28</v>
      </c>
      <c r="D7" s="49" t="s">
        <v>89</v>
      </c>
      <c r="E7" s="40">
        <v>40000</v>
      </c>
      <c r="F7" s="9">
        <v>313500</v>
      </c>
      <c r="G7" s="9">
        <v>99000</v>
      </c>
      <c r="H7" s="24">
        <v>40000</v>
      </c>
      <c r="I7" s="9">
        <v>90000</v>
      </c>
      <c r="J7" s="24">
        <f t="shared" si="0"/>
        <v>130000</v>
      </c>
      <c r="K7" s="37" t="s">
        <v>104</v>
      </c>
      <c r="L7" s="53" t="s">
        <v>105</v>
      </c>
      <c r="M7" s="30"/>
    </row>
    <row r="8" spans="1:13" ht="21.75" customHeight="1" x14ac:dyDescent="0.25">
      <c r="A8" s="2">
        <v>4</v>
      </c>
      <c r="B8" s="4" t="s">
        <v>33</v>
      </c>
      <c r="C8" s="2" t="s">
        <v>32</v>
      </c>
      <c r="D8" s="49" t="s">
        <v>90</v>
      </c>
      <c r="E8" s="40">
        <v>50000</v>
      </c>
      <c r="F8" s="9">
        <v>987000</v>
      </c>
      <c r="G8" s="40">
        <v>212000</v>
      </c>
      <c r="H8" s="24">
        <v>45000</v>
      </c>
      <c r="I8" s="9">
        <v>45000</v>
      </c>
      <c r="J8" s="24">
        <f t="shared" si="0"/>
        <v>90000</v>
      </c>
      <c r="K8" s="38" t="s">
        <v>107</v>
      </c>
      <c r="L8" s="6" t="s">
        <v>106</v>
      </c>
      <c r="M8" s="30"/>
    </row>
    <row r="9" spans="1:13" ht="19.5" customHeight="1" x14ac:dyDescent="0.25">
      <c r="A9" s="2">
        <v>5</v>
      </c>
      <c r="B9" s="10" t="s">
        <v>82</v>
      </c>
      <c r="C9" s="2" t="s">
        <v>56</v>
      </c>
      <c r="D9" s="49" t="s">
        <v>91</v>
      </c>
      <c r="E9" s="40">
        <v>40000</v>
      </c>
      <c r="F9" s="9">
        <v>182500</v>
      </c>
      <c r="G9" s="9">
        <v>42000</v>
      </c>
      <c r="H9" s="24">
        <v>40000</v>
      </c>
      <c r="I9" s="9">
        <v>20000</v>
      </c>
      <c r="J9" s="24">
        <f t="shared" si="0"/>
        <v>60000</v>
      </c>
      <c r="K9" s="37" t="s">
        <v>108</v>
      </c>
      <c r="L9" s="50" t="s">
        <v>65</v>
      </c>
    </row>
    <row r="10" spans="1:13" ht="24" customHeight="1" x14ac:dyDescent="0.25">
      <c r="A10" s="2">
        <v>6</v>
      </c>
      <c r="B10" s="10" t="s">
        <v>14</v>
      </c>
      <c r="C10" s="2" t="s">
        <v>29</v>
      </c>
      <c r="D10" s="49" t="s">
        <v>92</v>
      </c>
      <c r="E10" s="40">
        <v>40000</v>
      </c>
      <c r="F10" s="9">
        <v>87000</v>
      </c>
      <c r="G10" s="9">
        <v>11500</v>
      </c>
      <c r="H10" s="24">
        <v>40000</v>
      </c>
      <c r="I10" s="9"/>
      <c r="J10" s="24">
        <f t="shared" si="0"/>
        <v>40000</v>
      </c>
      <c r="K10" s="37" t="s">
        <v>110</v>
      </c>
      <c r="L10" s="50" t="s">
        <v>65</v>
      </c>
      <c r="M10" s="30"/>
    </row>
    <row r="11" spans="1:13" ht="24" customHeight="1" x14ac:dyDescent="0.25">
      <c r="A11" s="2">
        <v>7</v>
      </c>
      <c r="B11" s="10" t="s">
        <v>15</v>
      </c>
      <c r="C11" s="2" t="s">
        <v>30</v>
      </c>
      <c r="D11" s="49" t="s">
        <v>93</v>
      </c>
      <c r="E11" s="40">
        <v>35000</v>
      </c>
      <c r="F11" s="9">
        <v>232000</v>
      </c>
      <c r="G11" s="9">
        <v>82000</v>
      </c>
      <c r="H11" s="24"/>
      <c r="I11" s="9"/>
      <c r="J11" s="24">
        <f t="shared" si="0"/>
        <v>0</v>
      </c>
      <c r="K11" s="38"/>
      <c r="L11" s="2"/>
    </row>
    <row r="12" spans="1:13" ht="21.75" customHeight="1" x14ac:dyDescent="0.25">
      <c r="A12" s="2">
        <v>8</v>
      </c>
      <c r="B12" s="10" t="s">
        <v>39</v>
      </c>
      <c r="C12" s="2" t="s">
        <v>31</v>
      </c>
      <c r="D12" s="49" t="s">
        <v>94</v>
      </c>
      <c r="E12" s="40">
        <v>40000</v>
      </c>
      <c r="F12" s="9">
        <v>70500</v>
      </c>
      <c r="G12" s="27">
        <v>30500</v>
      </c>
      <c r="H12" s="24"/>
      <c r="I12" s="9"/>
      <c r="J12" s="24">
        <f t="shared" si="0"/>
        <v>0</v>
      </c>
      <c r="K12" s="37"/>
      <c r="L12" s="2"/>
    </row>
    <row r="13" spans="1:13" ht="23.25" customHeight="1" x14ac:dyDescent="0.25">
      <c r="A13" s="2">
        <v>9</v>
      </c>
      <c r="B13" s="4" t="s">
        <v>13</v>
      </c>
      <c r="C13" s="2" t="s">
        <v>23</v>
      </c>
      <c r="D13" s="49" t="s">
        <v>95</v>
      </c>
      <c r="E13" s="40">
        <v>35000</v>
      </c>
      <c r="F13" s="9">
        <v>534500</v>
      </c>
      <c r="G13" s="40">
        <v>104000</v>
      </c>
      <c r="H13" s="24"/>
      <c r="I13" s="9">
        <v>30000</v>
      </c>
      <c r="J13" s="24">
        <f t="shared" si="0"/>
        <v>30000</v>
      </c>
      <c r="K13" s="37"/>
      <c r="L13" s="6" t="s">
        <v>100</v>
      </c>
    </row>
    <row r="14" spans="1:13" ht="30" customHeight="1" x14ac:dyDescent="0.25">
      <c r="A14" s="76" t="s">
        <v>7</v>
      </c>
      <c r="B14" s="76"/>
      <c r="C14" s="76"/>
      <c r="D14" s="76"/>
      <c r="E14" s="28">
        <f t="shared" ref="E14:G14" si="1">SUM(E5:E13)</f>
        <v>365000</v>
      </c>
      <c r="F14" s="29">
        <f>SUM(F5:F13)</f>
        <v>2850500</v>
      </c>
      <c r="G14" s="28">
        <f t="shared" si="1"/>
        <v>634500</v>
      </c>
      <c r="H14" s="25">
        <f>SUM(H5:H13)</f>
        <v>240000</v>
      </c>
      <c r="I14" s="29">
        <f t="shared" ref="I14" si="2">SUM(I5:I13)</f>
        <v>185000</v>
      </c>
      <c r="J14" s="25">
        <f>SUM(J5:J13)</f>
        <v>425000</v>
      </c>
      <c r="K14" s="39" t="s">
        <v>112</v>
      </c>
      <c r="L14" s="46" t="s">
        <v>66</v>
      </c>
      <c r="M14" s="30"/>
    </row>
    <row r="15" spans="1:13" ht="18.75" x14ac:dyDescent="0.25">
      <c r="A15" s="77" t="s">
        <v>41</v>
      </c>
      <c r="B15" s="77"/>
      <c r="C15" s="77"/>
      <c r="D15" s="77"/>
      <c r="E15" s="77"/>
      <c r="F15" s="77"/>
      <c r="G15" s="77"/>
      <c r="H15" s="77"/>
      <c r="I15" s="77"/>
      <c r="J15" s="24">
        <f>-J14*0.1</f>
        <v>-42500</v>
      </c>
    </row>
    <row r="16" spans="1:13" ht="18.75" x14ac:dyDescent="0.25">
      <c r="A16" s="96" t="s">
        <v>109</v>
      </c>
      <c r="B16" s="97"/>
      <c r="C16" s="97"/>
      <c r="D16" s="97"/>
      <c r="E16" s="97"/>
      <c r="F16" s="97"/>
      <c r="G16" s="97"/>
      <c r="H16" s="97"/>
      <c r="I16" s="98"/>
      <c r="J16" s="24">
        <v>-75000</v>
      </c>
    </row>
    <row r="17" spans="1:12" ht="18.75" x14ac:dyDescent="0.3">
      <c r="A17" s="77" t="s">
        <v>111</v>
      </c>
      <c r="B17" s="77"/>
      <c r="C17" s="77"/>
      <c r="D17" s="77"/>
      <c r="E17" s="77"/>
      <c r="F17" s="77"/>
      <c r="G17" s="77"/>
      <c r="H17" s="77"/>
      <c r="I17" s="77"/>
      <c r="J17" s="44">
        <f>SUM(J14:J16)</f>
        <v>307500</v>
      </c>
      <c r="L17" s="30"/>
    </row>
    <row r="18" spans="1:12" ht="18" customHeight="1" x14ac:dyDescent="0.25">
      <c r="A18" t="s">
        <v>63</v>
      </c>
      <c r="L18" s="30"/>
    </row>
    <row r="19" spans="1:12" ht="18" customHeight="1" x14ac:dyDescent="0.25">
      <c r="A19" t="s">
        <v>64</v>
      </c>
      <c r="F19" s="30"/>
      <c r="G19" s="30"/>
      <c r="H19" s="30"/>
      <c r="J19" s="30"/>
    </row>
    <row r="20" spans="1:12" ht="7.5" customHeight="1" x14ac:dyDescent="0.25">
      <c r="F20" s="30"/>
      <c r="G20" s="30"/>
      <c r="H20" s="30"/>
    </row>
    <row r="21" spans="1:12" ht="18.75" x14ac:dyDescent="0.25">
      <c r="A21" s="2">
        <v>9</v>
      </c>
      <c r="B21" s="4" t="s">
        <v>13</v>
      </c>
      <c r="C21" s="2" t="s">
        <v>23</v>
      </c>
      <c r="D21" s="49" t="s">
        <v>95</v>
      </c>
      <c r="E21" s="40">
        <v>35000</v>
      </c>
      <c r="F21" s="9">
        <v>543000</v>
      </c>
      <c r="G21" s="40">
        <v>108000</v>
      </c>
      <c r="H21" s="24"/>
      <c r="I21" s="40">
        <v>30000</v>
      </c>
      <c r="J21" s="24"/>
      <c r="K21" s="37"/>
      <c r="L21" s="6" t="s">
        <v>100</v>
      </c>
    </row>
    <row r="22" spans="1:12" x14ac:dyDescent="0.25">
      <c r="A22" s="95" t="s">
        <v>101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</row>
    <row r="23" spans="1:12" x14ac:dyDescent="0.25">
      <c r="H23" s="30"/>
    </row>
    <row r="25" spans="1:12" x14ac:dyDescent="0.25">
      <c r="H25" s="30"/>
    </row>
  </sheetData>
  <mergeCells count="7">
    <mergeCell ref="A22:L22"/>
    <mergeCell ref="A1:L1"/>
    <mergeCell ref="A2:L2"/>
    <mergeCell ref="A14:D14"/>
    <mergeCell ref="A15:I15"/>
    <mergeCell ref="A17:I17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showWhiteSpace="0" view="pageLayout" workbookViewId="0">
      <selection activeCell="F24" sqref="F24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7.7109375" customWidth="1"/>
    <col min="12" max="12" width="13.85546875" customWidth="1"/>
  </cols>
  <sheetData>
    <row r="2" spans="1:13" ht="21" x14ac:dyDescent="0.35">
      <c r="A2" s="75" t="s">
        <v>113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ht="21" x14ac:dyDescent="0.35">
      <c r="A3" s="75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3" x14ac:dyDescent="0.25">
      <c r="J4" s="30"/>
    </row>
    <row r="5" spans="1:13" ht="15.75" x14ac:dyDescent="0.25">
      <c r="A5" s="1" t="s">
        <v>0</v>
      </c>
      <c r="B5" s="12" t="s">
        <v>1</v>
      </c>
      <c r="C5" s="7" t="s">
        <v>11</v>
      </c>
      <c r="D5" s="12" t="s">
        <v>10</v>
      </c>
      <c r="E5" s="13" t="s">
        <v>2</v>
      </c>
      <c r="F5" s="12" t="s">
        <v>3</v>
      </c>
      <c r="G5" s="3" t="s">
        <v>42</v>
      </c>
      <c r="H5" s="13" t="s">
        <v>9</v>
      </c>
      <c r="I5" s="12" t="s">
        <v>5</v>
      </c>
      <c r="J5" s="3" t="s">
        <v>4</v>
      </c>
      <c r="K5" s="13" t="s">
        <v>8</v>
      </c>
      <c r="L5" s="12" t="s">
        <v>6</v>
      </c>
    </row>
    <row r="6" spans="1:13" ht="21.75" customHeight="1" x14ac:dyDescent="0.25">
      <c r="A6" s="2">
        <v>1</v>
      </c>
      <c r="B6" s="8" t="s">
        <v>12</v>
      </c>
      <c r="C6" s="2" t="s">
        <v>22</v>
      </c>
      <c r="D6" s="48" t="s">
        <v>87</v>
      </c>
      <c r="E6" s="40">
        <v>50000</v>
      </c>
      <c r="F6" s="9">
        <v>398500</v>
      </c>
      <c r="G6" s="9">
        <v>38500</v>
      </c>
      <c r="H6" s="24">
        <v>40000</v>
      </c>
      <c r="I6" s="9"/>
      <c r="J6" s="24">
        <f>SUM(H6:I6)</f>
        <v>40000</v>
      </c>
      <c r="K6" s="37" t="s">
        <v>115</v>
      </c>
      <c r="L6" s="52" t="s">
        <v>65</v>
      </c>
    </row>
    <row r="7" spans="1:13" ht="21.75" customHeight="1" x14ac:dyDescent="0.25">
      <c r="A7" s="2">
        <v>2</v>
      </c>
      <c r="B7" s="8" t="s">
        <v>34</v>
      </c>
      <c r="C7" s="2" t="s">
        <v>25</v>
      </c>
      <c r="D7" s="48" t="s">
        <v>117</v>
      </c>
      <c r="E7" s="40">
        <v>35000</v>
      </c>
      <c r="F7" s="9">
        <v>55000</v>
      </c>
      <c r="G7" s="9">
        <v>15000</v>
      </c>
      <c r="H7" s="24"/>
      <c r="I7" s="9"/>
      <c r="J7" s="24">
        <f t="shared" ref="J7:J14" si="0">SUM(H7:I7)</f>
        <v>0</v>
      </c>
      <c r="K7" s="37"/>
      <c r="L7" s="52"/>
    </row>
    <row r="8" spans="1:13" ht="21" customHeight="1" x14ac:dyDescent="0.25">
      <c r="A8" s="2">
        <v>3</v>
      </c>
      <c r="B8" s="10" t="s">
        <v>18</v>
      </c>
      <c r="C8" s="2" t="s">
        <v>28</v>
      </c>
      <c r="D8" s="49" t="s">
        <v>89</v>
      </c>
      <c r="E8" s="40">
        <v>40000</v>
      </c>
      <c r="F8" s="9"/>
      <c r="G8" s="40"/>
      <c r="H8" s="24"/>
      <c r="I8" s="9"/>
      <c r="J8" s="24">
        <f t="shared" si="0"/>
        <v>0</v>
      </c>
      <c r="K8" s="37"/>
      <c r="L8" s="53"/>
      <c r="M8" s="30"/>
    </row>
    <row r="9" spans="1:13" ht="21.75" customHeight="1" x14ac:dyDescent="0.25">
      <c r="A9" s="2">
        <v>4</v>
      </c>
      <c r="B9" s="4" t="s">
        <v>33</v>
      </c>
      <c r="C9" s="2" t="s">
        <v>32</v>
      </c>
      <c r="D9" s="49" t="s">
        <v>90</v>
      </c>
      <c r="E9" s="40">
        <v>50000</v>
      </c>
      <c r="F9" s="9">
        <v>947000</v>
      </c>
      <c r="G9" s="40">
        <v>212000</v>
      </c>
      <c r="H9" s="24">
        <v>45000</v>
      </c>
      <c r="I9" s="9"/>
      <c r="J9" s="24">
        <f t="shared" si="0"/>
        <v>45000</v>
      </c>
      <c r="K9" s="37" t="s">
        <v>115</v>
      </c>
      <c r="L9" s="54" t="s">
        <v>116</v>
      </c>
      <c r="M9" s="30"/>
    </row>
    <row r="10" spans="1:13" ht="19.5" customHeight="1" x14ac:dyDescent="0.25">
      <c r="A10" s="2">
        <v>5</v>
      </c>
      <c r="B10" s="10" t="s">
        <v>82</v>
      </c>
      <c r="C10" s="2" t="s">
        <v>56</v>
      </c>
      <c r="D10" s="49" t="s">
        <v>91</v>
      </c>
      <c r="E10" s="40">
        <v>40000</v>
      </c>
      <c r="F10" s="9">
        <v>162500</v>
      </c>
      <c r="G10" s="9">
        <v>42000</v>
      </c>
      <c r="H10" s="24">
        <v>40000</v>
      </c>
      <c r="I10" s="9"/>
      <c r="J10" s="24">
        <f t="shared" si="0"/>
        <v>40000</v>
      </c>
      <c r="K10" s="37" t="s">
        <v>119</v>
      </c>
      <c r="L10" s="56" t="s">
        <v>65</v>
      </c>
    </row>
    <row r="11" spans="1:13" ht="24" customHeight="1" x14ac:dyDescent="0.25">
      <c r="A11" s="2">
        <v>6</v>
      </c>
      <c r="B11" s="10" t="s">
        <v>14</v>
      </c>
      <c r="C11" s="2" t="s">
        <v>29</v>
      </c>
      <c r="D11" s="49" t="s">
        <v>92</v>
      </c>
      <c r="E11" s="40">
        <v>40000</v>
      </c>
      <c r="F11" s="9">
        <v>87000</v>
      </c>
      <c r="G11" s="9">
        <v>11500</v>
      </c>
      <c r="H11" s="24">
        <v>40000</v>
      </c>
      <c r="I11" s="9"/>
      <c r="J11" s="24">
        <f t="shared" si="0"/>
        <v>40000</v>
      </c>
      <c r="K11" s="37" t="s">
        <v>118</v>
      </c>
      <c r="L11" s="52" t="s">
        <v>65</v>
      </c>
      <c r="M11" s="30"/>
    </row>
    <row r="12" spans="1:13" ht="24" customHeight="1" x14ac:dyDescent="0.25">
      <c r="A12" s="2">
        <v>7</v>
      </c>
      <c r="B12" s="10" t="s">
        <v>15</v>
      </c>
      <c r="C12" s="2" t="s">
        <v>30</v>
      </c>
      <c r="D12" s="49" t="s">
        <v>93</v>
      </c>
      <c r="E12" s="40">
        <v>35000</v>
      </c>
      <c r="F12" s="9">
        <v>270500</v>
      </c>
      <c r="G12" s="9">
        <v>85500</v>
      </c>
      <c r="H12" s="24"/>
      <c r="I12" s="9">
        <v>30000</v>
      </c>
      <c r="J12" s="24">
        <f t="shared" si="0"/>
        <v>30000</v>
      </c>
      <c r="K12" s="37"/>
      <c r="L12" s="41" t="s">
        <v>114</v>
      </c>
    </row>
    <row r="13" spans="1:13" ht="21.75" customHeight="1" x14ac:dyDescent="0.25">
      <c r="A13" s="2">
        <v>8</v>
      </c>
      <c r="B13" s="10" t="s">
        <v>39</v>
      </c>
      <c r="C13" s="2" t="s">
        <v>31</v>
      </c>
      <c r="D13" s="49" t="s">
        <v>94</v>
      </c>
      <c r="E13" s="40">
        <v>40000</v>
      </c>
      <c r="F13" s="9">
        <v>114500</v>
      </c>
      <c r="G13" s="27">
        <v>34500</v>
      </c>
      <c r="H13" s="24">
        <v>40000</v>
      </c>
      <c r="I13" s="9"/>
      <c r="J13" s="24">
        <f t="shared" si="0"/>
        <v>40000</v>
      </c>
      <c r="K13" s="37" t="s">
        <v>118</v>
      </c>
      <c r="L13" s="56" t="s">
        <v>65</v>
      </c>
    </row>
    <row r="14" spans="1:13" ht="23.25" customHeight="1" x14ac:dyDescent="0.25">
      <c r="A14" s="2">
        <v>9</v>
      </c>
      <c r="B14" s="4" t="s">
        <v>13</v>
      </c>
      <c r="C14" s="2" t="s">
        <v>23</v>
      </c>
      <c r="D14" s="49" t="s">
        <v>95</v>
      </c>
      <c r="E14" s="40">
        <v>35000</v>
      </c>
      <c r="F14" s="9">
        <v>539500</v>
      </c>
      <c r="G14" s="40">
        <v>104000</v>
      </c>
      <c r="H14" s="24"/>
      <c r="I14" s="9"/>
      <c r="J14" s="24">
        <f t="shared" si="0"/>
        <v>0</v>
      </c>
      <c r="K14" s="37"/>
      <c r="L14" s="6"/>
    </row>
    <row r="15" spans="1:13" ht="30" customHeight="1" x14ac:dyDescent="0.25">
      <c r="A15" s="76" t="s">
        <v>7</v>
      </c>
      <c r="B15" s="76"/>
      <c r="C15" s="76"/>
      <c r="D15" s="76"/>
      <c r="E15" s="28">
        <f t="shared" ref="E15:G15" si="1">SUM(E6:E14)</f>
        <v>365000</v>
      </c>
      <c r="F15" s="29">
        <f>SUM(F6:F14)</f>
        <v>2574500</v>
      </c>
      <c r="G15" s="28">
        <f t="shared" si="1"/>
        <v>543000</v>
      </c>
      <c r="H15" s="25">
        <f>SUM(H6:H14)</f>
        <v>205000</v>
      </c>
      <c r="I15" s="9">
        <f t="shared" ref="I15" si="2">SUM(I6:I14)</f>
        <v>30000</v>
      </c>
      <c r="J15" s="25">
        <f>SUM(J6:J14)</f>
        <v>235000</v>
      </c>
      <c r="K15" s="37" t="s">
        <v>121</v>
      </c>
      <c r="L15" s="51" t="s">
        <v>66</v>
      </c>
      <c r="M15" s="30"/>
    </row>
    <row r="16" spans="1:13" ht="18.75" x14ac:dyDescent="0.25">
      <c r="A16" s="77" t="s">
        <v>41</v>
      </c>
      <c r="B16" s="77"/>
      <c r="C16" s="77"/>
      <c r="D16" s="77"/>
      <c r="E16" s="77"/>
      <c r="F16" s="77"/>
      <c r="G16" s="77"/>
      <c r="H16" s="77"/>
      <c r="I16" s="77"/>
      <c r="J16" s="24">
        <f>-J15*0.1</f>
        <v>-23500</v>
      </c>
    </row>
    <row r="17" spans="1:12" ht="18.75" x14ac:dyDescent="0.3">
      <c r="A17" s="77" t="s">
        <v>120</v>
      </c>
      <c r="B17" s="77"/>
      <c r="C17" s="77"/>
      <c r="D17" s="77"/>
      <c r="E17" s="77"/>
      <c r="F17" s="77"/>
      <c r="G17" s="77"/>
      <c r="H17" s="77"/>
      <c r="I17" s="77"/>
      <c r="J17" s="44">
        <f>SUM(J15:J16)</f>
        <v>211500</v>
      </c>
      <c r="L17" s="30"/>
    </row>
    <row r="18" spans="1:12" ht="18" customHeight="1" x14ac:dyDescent="0.25">
      <c r="A18" t="s">
        <v>63</v>
      </c>
      <c r="L18" s="30"/>
    </row>
    <row r="19" spans="1:12" ht="18" customHeight="1" x14ac:dyDescent="0.25">
      <c r="A19" t="s">
        <v>64</v>
      </c>
      <c r="F19" s="30"/>
      <c r="G19" s="30"/>
      <c r="H19" s="30"/>
      <c r="J19" s="30"/>
    </row>
    <row r="20" spans="1:12" ht="7.5" customHeight="1" x14ac:dyDescent="0.25">
      <c r="F20" s="30"/>
      <c r="G20" s="30"/>
      <c r="H20" s="30"/>
    </row>
    <row r="21" spans="1:12" ht="18.75" x14ac:dyDescent="0.25">
      <c r="A21" s="2">
        <v>9</v>
      </c>
      <c r="B21" s="4" t="s">
        <v>13</v>
      </c>
      <c r="C21" s="2" t="s">
        <v>23</v>
      </c>
      <c r="D21" s="49" t="s">
        <v>95</v>
      </c>
      <c r="E21" s="40">
        <v>35000</v>
      </c>
      <c r="F21" s="9">
        <v>543000</v>
      </c>
      <c r="G21" s="40">
        <v>108000</v>
      </c>
      <c r="H21" s="24"/>
      <c r="I21" s="40">
        <v>30000</v>
      </c>
      <c r="J21" s="24"/>
      <c r="K21" s="37"/>
      <c r="L21" s="6" t="s">
        <v>100</v>
      </c>
    </row>
    <row r="22" spans="1:12" x14ac:dyDescent="0.25">
      <c r="A22" s="95" t="s">
        <v>101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</row>
    <row r="24" spans="1:12" x14ac:dyDescent="0.25">
      <c r="F24" s="30"/>
    </row>
    <row r="25" spans="1:12" x14ac:dyDescent="0.25">
      <c r="H25" s="30"/>
    </row>
  </sheetData>
  <mergeCells count="6">
    <mergeCell ref="A22:L22"/>
    <mergeCell ref="A2:L2"/>
    <mergeCell ref="A3:L3"/>
    <mergeCell ref="A15:D15"/>
    <mergeCell ref="A16:I16"/>
    <mergeCell ref="A17:I17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WhiteSpace="0" view="pageLayout" workbookViewId="0">
      <selection activeCell="H20" sqref="H2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7.7109375" customWidth="1"/>
    <col min="12" max="12" width="13.85546875" customWidth="1"/>
  </cols>
  <sheetData>
    <row r="2" spans="1:13" ht="21" x14ac:dyDescent="0.35">
      <c r="A2" s="75" t="s">
        <v>122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ht="21" x14ac:dyDescent="0.35">
      <c r="A3" s="75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3" x14ac:dyDescent="0.25">
      <c r="J4" s="30"/>
    </row>
    <row r="5" spans="1:13" ht="15.75" x14ac:dyDescent="0.25">
      <c r="A5" s="1" t="s">
        <v>0</v>
      </c>
      <c r="B5" s="12" t="s">
        <v>1</v>
      </c>
      <c r="C5" s="7" t="s">
        <v>11</v>
      </c>
      <c r="D5" s="12" t="s">
        <v>10</v>
      </c>
      <c r="E5" s="13" t="s">
        <v>2</v>
      </c>
      <c r="F5" s="12" t="s">
        <v>3</v>
      </c>
      <c r="G5" s="3" t="s">
        <v>42</v>
      </c>
      <c r="H5" s="13" t="s">
        <v>9</v>
      </c>
      <c r="I5" s="12" t="s">
        <v>5</v>
      </c>
      <c r="J5" s="3" t="s">
        <v>4</v>
      </c>
      <c r="K5" s="13" t="s">
        <v>8</v>
      </c>
      <c r="L5" s="12" t="s">
        <v>6</v>
      </c>
    </row>
    <row r="6" spans="1:13" ht="21.75" customHeight="1" x14ac:dyDescent="0.25">
      <c r="A6" s="2">
        <v>1</v>
      </c>
      <c r="B6" s="8" t="s">
        <v>12</v>
      </c>
      <c r="C6" s="2" t="s">
        <v>22</v>
      </c>
      <c r="D6" s="48" t="s">
        <v>87</v>
      </c>
      <c r="E6" s="40">
        <v>50000</v>
      </c>
      <c r="F6" s="9">
        <v>418500</v>
      </c>
      <c r="G6" s="9">
        <v>38500</v>
      </c>
      <c r="H6" s="24">
        <v>40000</v>
      </c>
      <c r="I6" s="9"/>
      <c r="J6" s="24">
        <f t="shared" ref="J6:J7" si="0">H6+I6</f>
        <v>40000</v>
      </c>
      <c r="K6" s="37" t="s">
        <v>124</v>
      </c>
      <c r="L6" s="56" t="s">
        <v>65</v>
      </c>
    </row>
    <row r="7" spans="1:13" ht="21.75" customHeight="1" x14ac:dyDescent="0.25">
      <c r="A7" s="2">
        <v>2</v>
      </c>
      <c r="B7" s="8" t="s">
        <v>34</v>
      </c>
      <c r="C7" s="2" t="s">
        <v>25</v>
      </c>
      <c r="D7" s="48" t="s">
        <v>117</v>
      </c>
      <c r="E7" s="40">
        <v>35000</v>
      </c>
      <c r="F7" s="9">
        <v>93500</v>
      </c>
      <c r="G7" s="9">
        <v>18500</v>
      </c>
      <c r="H7" s="24"/>
      <c r="I7" s="9"/>
      <c r="J7" s="24">
        <f t="shared" si="0"/>
        <v>0</v>
      </c>
      <c r="K7" s="37"/>
      <c r="L7" s="56"/>
    </row>
    <row r="8" spans="1:13" ht="21" customHeight="1" x14ac:dyDescent="0.25">
      <c r="A8" s="2">
        <v>3</v>
      </c>
      <c r="B8" s="10" t="s">
        <v>18</v>
      </c>
      <c r="C8" s="2" t="s">
        <v>28</v>
      </c>
      <c r="D8" s="49" t="s">
        <v>89</v>
      </c>
      <c r="E8" s="40">
        <v>40000</v>
      </c>
      <c r="F8" s="9">
        <v>44000</v>
      </c>
      <c r="G8" s="40">
        <v>4000</v>
      </c>
      <c r="H8" s="24"/>
      <c r="I8" s="9">
        <v>40000</v>
      </c>
      <c r="J8" s="24">
        <f>H8+I8</f>
        <v>40000</v>
      </c>
      <c r="K8" s="37"/>
      <c r="L8" s="41" t="s">
        <v>123</v>
      </c>
      <c r="M8" s="30"/>
    </row>
    <row r="9" spans="1:13" ht="21.75" customHeight="1" x14ac:dyDescent="0.25">
      <c r="A9" s="2">
        <v>4</v>
      </c>
      <c r="B9" s="4" t="s">
        <v>33</v>
      </c>
      <c r="C9" s="2" t="s">
        <v>32</v>
      </c>
      <c r="D9" s="49" t="s">
        <v>90</v>
      </c>
      <c r="E9" s="40">
        <v>50000</v>
      </c>
      <c r="F9" s="9">
        <v>952000</v>
      </c>
      <c r="G9" s="40">
        <v>212000</v>
      </c>
      <c r="H9" s="24">
        <v>50000</v>
      </c>
      <c r="I9" s="9"/>
      <c r="J9" s="24">
        <f t="shared" ref="J9:J14" si="1">H9+I9</f>
        <v>50000</v>
      </c>
      <c r="K9" s="37" t="s">
        <v>131</v>
      </c>
      <c r="L9" s="56" t="s">
        <v>116</v>
      </c>
      <c r="M9" s="30"/>
    </row>
    <row r="10" spans="1:13" ht="19.5" customHeight="1" x14ac:dyDescent="0.25">
      <c r="A10" s="2">
        <v>5</v>
      </c>
      <c r="B10" s="10" t="s">
        <v>82</v>
      </c>
      <c r="C10" s="2" t="s">
        <v>56</v>
      </c>
      <c r="D10" s="49" t="s">
        <v>91</v>
      </c>
      <c r="E10" s="40">
        <v>40000</v>
      </c>
      <c r="F10" s="9">
        <v>166500</v>
      </c>
      <c r="G10" s="9">
        <v>46000</v>
      </c>
      <c r="H10" s="24"/>
      <c r="I10" s="9"/>
      <c r="J10" s="24">
        <f t="shared" si="1"/>
        <v>0</v>
      </c>
      <c r="K10" s="37"/>
      <c r="L10" s="56"/>
    </row>
    <row r="11" spans="1:13" ht="24" customHeight="1" x14ac:dyDescent="0.25">
      <c r="A11" s="2">
        <v>6</v>
      </c>
      <c r="B11" s="10" t="s">
        <v>14</v>
      </c>
      <c r="C11" s="2" t="s">
        <v>29</v>
      </c>
      <c r="D11" s="49" t="s">
        <v>92</v>
      </c>
      <c r="E11" s="40">
        <v>40000</v>
      </c>
      <c r="F11" s="9">
        <v>91000</v>
      </c>
      <c r="G11" s="9">
        <v>15500</v>
      </c>
      <c r="H11" s="24">
        <v>40000</v>
      </c>
      <c r="I11" s="9"/>
      <c r="J11" s="24">
        <f t="shared" si="1"/>
        <v>40000</v>
      </c>
      <c r="K11" s="37" t="s">
        <v>131</v>
      </c>
      <c r="L11" s="56" t="s">
        <v>65</v>
      </c>
      <c r="M11" s="30"/>
    </row>
    <row r="12" spans="1:13" ht="24" customHeight="1" x14ac:dyDescent="0.25">
      <c r="A12" s="2">
        <v>7</v>
      </c>
      <c r="B12" s="10" t="s">
        <v>15</v>
      </c>
      <c r="C12" s="2" t="s">
        <v>30</v>
      </c>
      <c r="D12" s="49" t="s">
        <v>93</v>
      </c>
      <c r="E12" s="40">
        <v>35000</v>
      </c>
      <c r="F12" s="9">
        <v>279000</v>
      </c>
      <c r="G12" s="9">
        <v>89000</v>
      </c>
      <c r="H12" s="24"/>
      <c r="I12" s="9">
        <v>20000</v>
      </c>
      <c r="J12" s="24">
        <f t="shared" si="1"/>
        <v>20000</v>
      </c>
      <c r="K12" s="37"/>
      <c r="L12" s="41" t="s">
        <v>128</v>
      </c>
    </row>
    <row r="13" spans="1:13" ht="21.75" customHeight="1" x14ac:dyDescent="0.25">
      <c r="A13" s="2">
        <v>8</v>
      </c>
      <c r="B13" s="10" t="s">
        <v>39</v>
      </c>
      <c r="C13" s="2" t="s">
        <v>31</v>
      </c>
      <c r="D13" s="49" t="s">
        <v>94</v>
      </c>
      <c r="E13" s="40">
        <v>40000</v>
      </c>
      <c r="F13" s="9">
        <v>118500</v>
      </c>
      <c r="G13" s="27">
        <v>38500</v>
      </c>
      <c r="H13" s="24"/>
      <c r="I13" s="9"/>
      <c r="J13" s="24">
        <f t="shared" si="1"/>
        <v>0</v>
      </c>
      <c r="K13" s="37"/>
      <c r="L13" s="56"/>
    </row>
    <row r="14" spans="1:13" ht="23.25" customHeight="1" x14ac:dyDescent="0.25">
      <c r="A14" s="2">
        <v>9</v>
      </c>
      <c r="B14" s="4" t="s">
        <v>13</v>
      </c>
      <c r="C14" s="2" t="s">
        <v>23</v>
      </c>
      <c r="D14" s="49" t="s">
        <v>95</v>
      </c>
      <c r="E14" s="40">
        <v>35000</v>
      </c>
      <c r="F14" s="9">
        <v>509500</v>
      </c>
      <c r="G14" s="40">
        <v>107500</v>
      </c>
      <c r="H14" s="24">
        <v>35000</v>
      </c>
      <c r="I14" s="9">
        <v>30000</v>
      </c>
      <c r="J14" s="24">
        <f t="shared" si="1"/>
        <v>65000</v>
      </c>
      <c r="K14" s="37" t="s">
        <v>129</v>
      </c>
      <c r="L14" s="6" t="s">
        <v>130</v>
      </c>
    </row>
    <row r="15" spans="1:13" ht="30" customHeight="1" x14ac:dyDescent="0.25">
      <c r="A15" s="76" t="s">
        <v>7</v>
      </c>
      <c r="B15" s="76"/>
      <c r="C15" s="76"/>
      <c r="D15" s="76"/>
      <c r="E15" s="28">
        <f t="shared" ref="E15:I15" si="2">SUM(E6:E14)</f>
        <v>365000</v>
      </c>
      <c r="F15" s="29">
        <f>SUM(F6:F14)</f>
        <v>2672500</v>
      </c>
      <c r="G15" s="28">
        <f t="shared" si="2"/>
        <v>569500</v>
      </c>
      <c r="H15" s="25">
        <f t="shared" si="2"/>
        <v>165000</v>
      </c>
      <c r="I15" s="29">
        <f t="shared" si="2"/>
        <v>90000</v>
      </c>
      <c r="J15" s="25">
        <f>SUM(J6:J14)</f>
        <v>255000</v>
      </c>
      <c r="K15" s="37" t="s">
        <v>133</v>
      </c>
      <c r="L15" s="55" t="s">
        <v>66</v>
      </c>
      <c r="M15" s="30"/>
    </row>
    <row r="16" spans="1:13" ht="18.75" x14ac:dyDescent="0.25">
      <c r="A16" s="77" t="s">
        <v>41</v>
      </c>
      <c r="B16" s="77"/>
      <c r="C16" s="77"/>
      <c r="D16" s="77"/>
      <c r="E16" s="77"/>
      <c r="F16" s="77"/>
      <c r="G16" s="77"/>
      <c r="H16" s="77"/>
      <c r="I16" s="77"/>
      <c r="J16" s="24">
        <f>-J15*0.1</f>
        <v>-25500</v>
      </c>
    </row>
    <row r="17" spans="1:12" ht="18.75" x14ac:dyDescent="0.3">
      <c r="A17" s="77" t="s">
        <v>132</v>
      </c>
      <c r="B17" s="77"/>
      <c r="C17" s="77"/>
      <c r="D17" s="77"/>
      <c r="E17" s="77"/>
      <c r="F17" s="77"/>
      <c r="G17" s="77"/>
      <c r="H17" s="77"/>
      <c r="I17" s="77"/>
      <c r="J17" s="44">
        <f>J15+J16</f>
        <v>229500</v>
      </c>
      <c r="L17" s="30"/>
    </row>
    <row r="18" spans="1:12" ht="18" customHeight="1" x14ac:dyDescent="0.25">
      <c r="A18" t="s">
        <v>63</v>
      </c>
      <c r="L18" s="30"/>
    </row>
    <row r="19" spans="1:12" ht="18" customHeight="1" x14ac:dyDescent="0.25">
      <c r="A19" t="s">
        <v>64</v>
      </c>
      <c r="F19" s="30"/>
      <c r="G19" s="30"/>
      <c r="H19" s="30">
        <f>F14-I14</f>
        <v>479500</v>
      </c>
      <c r="J19" s="30"/>
    </row>
    <row r="20" spans="1:12" ht="7.5" customHeight="1" x14ac:dyDescent="0.25">
      <c r="F20" s="30"/>
      <c r="G20" s="30"/>
      <c r="H20" s="30"/>
    </row>
    <row r="21" spans="1:12" x14ac:dyDescent="0.25">
      <c r="F21" s="30"/>
      <c r="H21" s="30"/>
    </row>
    <row r="22" spans="1:12" x14ac:dyDescent="0.25">
      <c r="H22" s="30"/>
    </row>
    <row r="23" spans="1:12" x14ac:dyDescent="0.25">
      <c r="H23" s="30"/>
    </row>
  </sheetData>
  <mergeCells count="5">
    <mergeCell ref="A2:L2"/>
    <mergeCell ref="A3:L3"/>
    <mergeCell ref="A15:D15"/>
    <mergeCell ref="A16:I16"/>
    <mergeCell ref="A17:I17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WhiteSpace="0" view="pageLayout" workbookViewId="0">
      <selection activeCell="G10" sqref="G1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85546875" customWidth="1"/>
    <col min="12" max="12" width="13.85546875" customWidth="1"/>
  </cols>
  <sheetData>
    <row r="2" spans="1:13" ht="21" x14ac:dyDescent="0.35">
      <c r="A2" s="75" t="s">
        <v>134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ht="21" x14ac:dyDescent="0.35">
      <c r="A3" s="75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3" x14ac:dyDescent="0.25">
      <c r="J4" s="30"/>
    </row>
    <row r="5" spans="1:13" ht="15.75" x14ac:dyDescent="0.25">
      <c r="A5" s="1" t="s">
        <v>0</v>
      </c>
      <c r="B5" s="12" t="s">
        <v>1</v>
      </c>
      <c r="C5" s="7" t="s">
        <v>11</v>
      </c>
      <c r="D5" s="12" t="s">
        <v>10</v>
      </c>
      <c r="E5" s="13" t="s">
        <v>2</v>
      </c>
      <c r="F5" s="12" t="s">
        <v>3</v>
      </c>
      <c r="G5" s="3" t="s">
        <v>42</v>
      </c>
      <c r="H5" s="13" t="s">
        <v>9</v>
      </c>
      <c r="I5" s="12" t="s">
        <v>5</v>
      </c>
      <c r="J5" s="3" t="s">
        <v>4</v>
      </c>
      <c r="K5" s="13" t="s">
        <v>8</v>
      </c>
      <c r="L5" s="12" t="s">
        <v>6</v>
      </c>
    </row>
    <row r="6" spans="1:13" ht="21.75" customHeight="1" x14ac:dyDescent="0.25">
      <c r="A6" s="2">
        <v>1</v>
      </c>
      <c r="B6" s="8" t="s">
        <v>12</v>
      </c>
      <c r="C6" s="2" t="s">
        <v>22</v>
      </c>
      <c r="D6" s="48" t="s">
        <v>87</v>
      </c>
      <c r="E6" s="40">
        <v>50000</v>
      </c>
      <c r="F6" s="9">
        <v>428500</v>
      </c>
      <c r="G6" s="9">
        <v>38500</v>
      </c>
      <c r="H6" s="24">
        <v>40000</v>
      </c>
      <c r="I6" s="9"/>
      <c r="J6" s="24">
        <f t="shared" ref="J6:J14" si="0">H6+I6</f>
        <v>40000</v>
      </c>
      <c r="K6" s="37" t="s">
        <v>137</v>
      </c>
      <c r="L6" s="60" t="s">
        <v>65</v>
      </c>
    </row>
    <row r="7" spans="1:13" ht="21.75" customHeight="1" x14ac:dyDescent="0.25">
      <c r="A7" s="2">
        <v>2</v>
      </c>
      <c r="B7" s="8" t="s">
        <v>34</v>
      </c>
      <c r="C7" s="2" t="s">
        <v>25</v>
      </c>
      <c r="D7" s="48" t="s">
        <v>117</v>
      </c>
      <c r="E7" s="40">
        <v>35000</v>
      </c>
      <c r="F7" s="9">
        <v>132000</v>
      </c>
      <c r="G7" s="9">
        <v>22000</v>
      </c>
      <c r="H7" s="24">
        <v>35000</v>
      </c>
      <c r="I7" s="9">
        <v>35000</v>
      </c>
      <c r="J7" s="24">
        <f t="shared" si="0"/>
        <v>70000</v>
      </c>
      <c r="K7" s="37" t="s">
        <v>136</v>
      </c>
      <c r="L7" s="60" t="s">
        <v>65</v>
      </c>
    </row>
    <row r="8" spans="1:13" ht="21" customHeight="1" x14ac:dyDescent="0.25">
      <c r="A8" s="2">
        <v>3</v>
      </c>
      <c r="B8" s="10" t="s">
        <v>18</v>
      </c>
      <c r="C8" s="2" t="s">
        <v>28</v>
      </c>
      <c r="D8" s="49" t="s">
        <v>89</v>
      </c>
      <c r="E8" s="40">
        <v>40000</v>
      </c>
      <c r="F8" s="9">
        <v>48000</v>
      </c>
      <c r="G8" s="40">
        <v>8000</v>
      </c>
      <c r="H8" s="24"/>
      <c r="I8" s="9"/>
      <c r="J8" s="24">
        <f t="shared" si="0"/>
        <v>0</v>
      </c>
      <c r="K8" s="37"/>
      <c r="L8" s="41"/>
      <c r="M8" s="30"/>
    </row>
    <row r="9" spans="1:13" ht="21.75" customHeight="1" x14ac:dyDescent="0.25">
      <c r="A9" s="2">
        <v>4</v>
      </c>
      <c r="B9" s="4" t="s">
        <v>33</v>
      </c>
      <c r="C9" s="2" t="s">
        <v>32</v>
      </c>
      <c r="D9" s="49" t="s">
        <v>90</v>
      </c>
      <c r="E9" s="40">
        <v>50000</v>
      </c>
      <c r="F9" s="9">
        <v>952000</v>
      </c>
      <c r="G9" s="40">
        <v>212000</v>
      </c>
      <c r="H9" s="24">
        <v>45000</v>
      </c>
      <c r="I9" s="9"/>
      <c r="J9" s="24">
        <f t="shared" si="0"/>
        <v>45000</v>
      </c>
      <c r="K9" s="37" t="s">
        <v>140</v>
      </c>
      <c r="L9" s="60" t="s">
        <v>116</v>
      </c>
      <c r="M9" s="30"/>
    </row>
    <row r="10" spans="1:13" ht="19.5" customHeight="1" x14ac:dyDescent="0.25">
      <c r="A10" s="2">
        <v>5</v>
      </c>
      <c r="B10" s="10" t="s">
        <v>82</v>
      </c>
      <c r="C10" s="2" t="s">
        <v>56</v>
      </c>
      <c r="D10" s="49" t="s">
        <v>91</v>
      </c>
      <c r="E10" s="40">
        <v>40000</v>
      </c>
      <c r="F10" s="9">
        <v>210500</v>
      </c>
      <c r="G10" s="9">
        <v>50000</v>
      </c>
      <c r="H10" s="24"/>
      <c r="I10" s="9">
        <v>60000</v>
      </c>
      <c r="J10" s="24">
        <f>H10+I10</f>
        <v>60000</v>
      </c>
      <c r="K10" s="37"/>
      <c r="L10" s="2" t="s">
        <v>135</v>
      </c>
    </row>
    <row r="11" spans="1:13" ht="24" customHeight="1" x14ac:dyDescent="0.25">
      <c r="A11" s="2">
        <v>6</v>
      </c>
      <c r="B11" s="10" t="s">
        <v>14</v>
      </c>
      <c r="C11" s="2" t="s">
        <v>29</v>
      </c>
      <c r="D11" s="49" t="s">
        <v>92</v>
      </c>
      <c r="E11" s="40">
        <v>40000</v>
      </c>
      <c r="F11" s="9">
        <v>91000</v>
      </c>
      <c r="G11" s="9">
        <v>15500</v>
      </c>
      <c r="H11" s="24">
        <v>40000</v>
      </c>
      <c r="I11" s="9"/>
      <c r="J11" s="24">
        <f t="shared" si="0"/>
        <v>40000</v>
      </c>
      <c r="K11" s="37" t="s">
        <v>138</v>
      </c>
      <c r="L11" s="60" t="s">
        <v>65</v>
      </c>
      <c r="M11" s="30"/>
    </row>
    <row r="12" spans="1:13" ht="24" customHeight="1" x14ac:dyDescent="0.25">
      <c r="A12" s="2">
        <v>7</v>
      </c>
      <c r="B12" s="10" t="s">
        <v>15</v>
      </c>
      <c r="C12" s="2" t="s">
        <v>30</v>
      </c>
      <c r="D12" s="49" t="s">
        <v>93</v>
      </c>
      <c r="E12" s="40">
        <v>35000</v>
      </c>
      <c r="F12" s="9">
        <v>297500</v>
      </c>
      <c r="G12" s="9">
        <v>92500</v>
      </c>
      <c r="H12" s="24"/>
      <c r="I12" s="9"/>
      <c r="J12" s="24">
        <f t="shared" si="0"/>
        <v>0</v>
      </c>
      <c r="K12" s="37"/>
      <c r="L12" s="41"/>
    </row>
    <row r="13" spans="1:13" ht="21.75" customHeight="1" x14ac:dyDescent="0.25">
      <c r="A13" s="2">
        <v>8</v>
      </c>
      <c r="B13" s="10" t="s">
        <v>39</v>
      </c>
      <c r="C13" s="2" t="s">
        <v>31</v>
      </c>
      <c r="D13" s="49" t="s">
        <v>94</v>
      </c>
      <c r="E13" s="40">
        <v>40000</v>
      </c>
      <c r="F13" s="9">
        <v>162500</v>
      </c>
      <c r="G13" s="27">
        <v>42500</v>
      </c>
      <c r="H13" s="24">
        <v>40000</v>
      </c>
      <c r="I13" s="9">
        <v>40000</v>
      </c>
      <c r="J13" s="24">
        <f t="shared" si="0"/>
        <v>80000</v>
      </c>
      <c r="K13" s="37" t="s">
        <v>139</v>
      </c>
      <c r="L13" s="60" t="s">
        <v>65</v>
      </c>
    </row>
    <row r="14" spans="1:13" ht="23.25" customHeight="1" x14ac:dyDescent="0.25">
      <c r="A14" s="2">
        <v>9</v>
      </c>
      <c r="B14" s="4" t="s">
        <v>13</v>
      </c>
      <c r="C14" s="2" t="s">
        <v>23</v>
      </c>
      <c r="D14" s="49" t="s">
        <v>95</v>
      </c>
      <c r="E14" s="40">
        <v>35000</v>
      </c>
      <c r="F14" s="9">
        <v>479500</v>
      </c>
      <c r="G14" s="40">
        <v>107500</v>
      </c>
      <c r="H14" s="24"/>
      <c r="I14" s="9"/>
      <c r="J14" s="24">
        <f t="shared" si="0"/>
        <v>0</v>
      </c>
      <c r="K14" s="37"/>
      <c r="L14" s="6"/>
    </row>
    <row r="15" spans="1:13" ht="30" customHeight="1" x14ac:dyDescent="0.25">
      <c r="A15" s="76" t="s">
        <v>7</v>
      </c>
      <c r="B15" s="76"/>
      <c r="C15" s="76"/>
      <c r="D15" s="76"/>
      <c r="E15" s="28">
        <f t="shared" ref="E15:G15" si="1">SUM(E6:E14)</f>
        <v>365000</v>
      </c>
      <c r="F15" s="29">
        <f>SUM(F6:F14)</f>
        <v>2801500</v>
      </c>
      <c r="G15" s="28">
        <f t="shared" si="1"/>
        <v>588500</v>
      </c>
      <c r="H15" s="25">
        <f>SUM(H6:H14)</f>
        <v>200000</v>
      </c>
      <c r="I15" s="29">
        <f t="shared" ref="I15" si="2">SUM(I6:I14)</f>
        <v>135000</v>
      </c>
      <c r="J15" s="25">
        <f>SUM(J6:J14)</f>
        <v>335000</v>
      </c>
      <c r="K15" s="37" t="s">
        <v>143</v>
      </c>
      <c r="L15" s="59" t="s">
        <v>66</v>
      </c>
      <c r="M15" s="30"/>
    </row>
    <row r="16" spans="1:13" ht="18.75" x14ac:dyDescent="0.25">
      <c r="A16" s="77" t="s">
        <v>41</v>
      </c>
      <c r="B16" s="77"/>
      <c r="C16" s="77"/>
      <c r="D16" s="77"/>
      <c r="E16" s="77"/>
      <c r="F16" s="77"/>
      <c r="G16" s="77"/>
      <c r="H16" s="77"/>
      <c r="I16" s="77"/>
      <c r="J16" s="24">
        <f>-J15*0.1</f>
        <v>-33500</v>
      </c>
    </row>
    <row r="17" spans="1:12" ht="18.75" x14ac:dyDescent="0.3">
      <c r="A17" s="77" t="s">
        <v>142</v>
      </c>
      <c r="B17" s="77"/>
      <c r="C17" s="77"/>
      <c r="D17" s="77"/>
      <c r="E17" s="77"/>
      <c r="F17" s="77"/>
      <c r="G17" s="77"/>
      <c r="H17" s="77"/>
      <c r="I17" s="77"/>
      <c r="J17" s="44">
        <f>J15+J16</f>
        <v>301500</v>
      </c>
      <c r="L17" s="30"/>
    </row>
    <row r="18" spans="1:12" ht="18" customHeight="1" x14ac:dyDescent="0.25">
      <c r="A18" t="s">
        <v>63</v>
      </c>
      <c r="L18" s="30"/>
    </row>
    <row r="19" spans="1:12" ht="18" customHeight="1" x14ac:dyDescent="0.25">
      <c r="A19" t="s">
        <v>64</v>
      </c>
      <c r="F19" s="30"/>
      <c r="G19" s="30"/>
      <c r="H19" s="30"/>
      <c r="J19" s="30"/>
    </row>
    <row r="20" spans="1:12" ht="7.5" customHeight="1" x14ac:dyDescent="0.25">
      <c r="F20" s="30"/>
      <c r="G20" s="30"/>
      <c r="H20" s="30"/>
    </row>
    <row r="21" spans="1:12" x14ac:dyDescent="0.25">
      <c r="F21" s="30"/>
      <c r="H21" s="30"/>
    </row>
    <row r="22" spans="1:12" x14ac:dyDescent="0.25">
      <c r="H22" s="30"/>
    </row>
    <row r="23" spans="1:12" x14ac:dyDescent="0.25">
      <c r="H23" s="30"/>
    </row>
  </sheetData>
  <mergeCells count="5">
    <mergeCell ref="A2:L2"/>
    <mergeCell ref="A3:L3"/>
    <mergeCell ref="A15:D15"/>
    <mergeCell ref="A16:I16"/>
    <mergeCell ref="A17:I17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WhiteSpace="0" view="pageLayout" workbookViewId="0">
      <selection activeCell="L22" sqref="L22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85546875" customWidth="1"/>
    <col min="12" max="12" width="13.85546875" customWidth="1"/>
  </cols>
  <sheetData>
    <row r="2" spans="1:13" ht="21" x14ac:dyDescent="0.35">
      <c r="A2" s="75" t="s">
        <v>141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ht="21" x14ac:dyDescent="0.35">
      <c r="A3" s="75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3" x14ac:dyDescent="0.25">
      <c r="J4" s="30"/>
    </row>
    <row r="5" spans="1:13" ht="15.75" x14ac:dyDescent="0.25">
      <c r="A5" s="1" t="s">
        <v>0</v>
      </c>
      <c r="B5" s="12" t="s">
        <v>1</v>
      </c>
      <c r="C5" s="7" t="s">
        <v>11</v>
      </c>
      <c r="D5" s="12" t="s">
        <v>10</v>
      </c>
      <c r="E5" s="13" t="s">
        <v>2</v>
      </c>
      <c r="F5" s="12" t="s">
        <v>3</v>
      </c>
      <c r="G5" s="3" t="s">
        <v>42</v>
      </c>
      <c r="H5" s="13" t="s">
        <v>9</v>
      </c>
      <c r="I5" s="12" t="s">
        <v>5</v>
      </c>
      <c r="J5" s="3" t="s">
        <v>4</v>
      </c>
      <c r="K5" s="13" t="s">
        <v>8</v>
      </c>
      <c r="L5" s="12" t="s">
        <v>6</v>
      </c>
    </row>
    <row r="6" spans="1:13" ht="21.75" customHeight="1" x14ac:dyDescent="0.25">
      <c r="A6" s="2">
        <v>1</v>
      </c>
      <c r="B6" s="8" t="s">
        <v>12</v>
      </c>
      <c r="C6" s="2" t="s">
        <v>22</v>
      </c>
      <c r="D6" s="48" t="s">
        <v>87</v>
      </c>
      <c r="E6" s="40">
        <v>50000</v>
      </c>
      <c r="F6" s="9">
        <v>438500</v>
      </c>
      <c r="G6" s="9">
        <v>38500</v>
      </c>
      <c r="H6" s="24"/>
      <c r="I6" s="9"/>
      <c r="J6" s="24">
        <f t="shared" ref="J6:J9" si="0">H6+I6</f>
        <v>0</v>
      </c>
      <c r="K6" s="37"/>
      <c r="L6" s="62"/>
    </row>
    <row r="7" spans="1:13" ht="21.75" customHeight="1" x14ac:dyDescent="0.25">
      <c r="A7" s="2">
        <v>2</v>
      </c>
      <c r="B7" s="8" t="s">
        <v>34</v>
      </c>
      <c r="C7" s="2" t="s">
        <v>25</v>
      </c>
      <c r="D7" s="48" t="s">
        <v>117</v>
      </c>
      <c r="E7" s="40">
        <v>35000</v>
      </c>
      <c r="F7" s="9">
        <v>97000</v>
      </c>
      <c r="G7" s="9">
        <v>22000</v>
      </c>
      <c r="H7" s="24">
        <v>35000</v>
      </c>
      <c r="I7" s="9"/>
      <c r="J7" s="24">
        <f t="shared" si="0"/>
        <v>35000</v>
      </c>
      <c r="K7" s="37" t="s">
        <v>149</v>
      </c>
      <c r="L7" s="62" t="s">
        <v>116</v>
      </c>
    </row>
    <row r="8" spans="1:13" ht="21" customHeight="1" x14ac:dyDescent="0.25">
      <c r="A8" s="2">
        <v>3</v>
      </c>
      <c r="B8" s="10" t="s">
        <v>18</v>
      </c>
      <c r="C8" s="2" t="s">
        <v>28</v>
      </c>
      <c r="D8" s="49" t="s">
        <v>89</v>
      </c>
      <c r="E8" s="40">
        <v>40000</v>
      </c>
      <c r="F8" s="9">
        <v>92000</v>
      </c>
      <c r="G8" s="40">
        <v>12000</v>
      </c>
      <c r="H8" s="24"/>
      <c r="I8" s="9"/>
      <c r="J8" s="24">
        <f t="shared" si="0"/>
        <v>0</v>
      </c>
      <c r="K8" s="37"/>
      <c r="L8" s="41"/>
      <c r="M8" s="30"/>
    </row>
    <row r="9" spans="1:13" ht="21.75" customHeight="1" x14ac:dyDescent="0.25">
      <c r="A9" s="2">
        <v>4</v>
      </c>
      <c r="B9" s="4" t="s">
        <v>33</v>
      </c>
      <c r="C9" s="2" t="s">
        <v>32</v>
      </c>
      <c r="D9" s="49" t="s">
        <v>90</v>
      </c>
      <c r="E9" s="40">
        <v>50000</v>
      </c>
      <c r="F9" s="9">
        <v>957000</v>
      </c>
      <c r="G9" s="40">
        <v>217000</v>
      </c>
      <c r="H9" s="24">
        <v>45000</v>
      </c>
      <c r="I9" s="9"/>
      <c r="J9" s="24">
        <f t="shared" si="0"/>
        <v>45000</v>
      </c>
      <c r="K9" s="37" t="s">
        <v>146</v>
      </c>
      <c r="L9" s="62" t="s">
        <v>147</v>
      </c>
      <c r="M9" s="30"/>
    </row>
    <row r="10" spans="1:13" ht="19.5" customHeight="1" x14ac:dyDescent="0.25">
      <c r="A10" s="2">
        <v>5</v>
      </c>
      <c r="B10" s="10" t="s">
        <v>82</v>
      </c>
      <c r="C10" s="2" t="s">
        <v>56</v>
      </c>
      <c r="D10" s="49" t="s">
        <v>91</v>
      </c>
      <c r="E10" s="40">
        <v>40000</v>
      </c>
      <c r="F10" s="9">
        <v>190500</v>
      </c>
      <c r="G10" s="9">
        <v>50000</v>
      </c>
      <c r="H10" s="24">
        <v>40000</v>
      </c>
      <c r="I10" s="9">
        <v>40000</v>
      </c>
      <c r="J10" s="24">
        <f>H10+I10</f>
        <v>80000</v>
      </c>
      <c r="K10" s="37" t="s">
        <v>148</v>
      </c>
      <c r="L10" s="2" t="s">
        <v>144</v>
      </c>
    </row>
    <row r="11" spans="1:13" ht="24" customHeight="1" x14ac:dyDescent="0.25">
      <c r="A11" s="2">
        <v>6</v>
      </c>
      <c r="B11" s="10" t="s">
        <v>14</v>
      </c>
      <c r="C11" s="2" t="s">
        <v>29</v>
      </c>
      <c r="D11" s="49" t="s">
        <v>92</v>
      </c>
      <c r="E11" s="40">
        <v>40000</v>
      </c>
      <c r="F11" s="9">
        <v>91000</v>
      </c>
      <c r="G11" s="9">
        <v>15500</v>
      </c>
      <c r="H11" s="24">
        <v>40000</v>
      </c>
      <c r="I11" s="9"/>
      <c r="J11" s="24">
        <f t="shared" ref="J11:J14" si="1">H11+I11</f>
        <v>40000</v>
      </c>
      <c r="K11" s="37" t="s">
        <v>150</v>
      </c>
      <c r="L11" s="62" t="s">
        <v>65</v>
      </c>
      <c r="M11" s="30"/>
    </row>
    <row r="12" spans="1:13" ht="24" customHeight="1" x14ac:dyDescent="0.25">
      <c r="A12" s="2">
        <v>7</v>
      </c>
      <c r="B12" s="10" t="s">
        <v>15</v>
      </c>
      <c r="C12" s="2" t="s">
        <v>30</v>
      </c>
      <c r="D12" s="49" t="s">
        <v>93</v>
      </c>
      <c r="E12" s="40">
        <v>35000</v>
      </c>
      <c r="F12" s="9">
        <v>336000</v>
      </c>
      <c r="G12" s="9">
        <v>96000</v>
      </c>
      <c r="H12" s="24"/>
      <c r="I12" s="9"/>
      <c r="J12" s="24">
        <f t="shared" si="1"/>
        <v>0</v>
      </c>
      <c r="K12" s="37"/>
      <c r="L12" s="41"/>
    </row>
    <row r="13" spans="1:13" ht="21.75" customHeight="1" x14ac:dyDescent="0.25">
      <c r="A13" s="2">
        <v>8</v>
      </c>
      <c r="B13" s="10" t="s">
        <v>39</v>
      </c>
      <c r="C13" s="2" t="s">
        <v>31</v>
      </c>
      <c r="D13" s="49" t="s">
        <v>94</v>
      </c>
      <c r="E13" s="40">
        <v>40000</v>
      </c>
      <c r="F13" s="9">
        <v>126500</v>
      </c>
      <c r="G13" s="27">
        <v>46500</v>
      </c>
      <c r="H13" s="24"/>
      <c r="I13" s="9"/>
      <c r="J13" s="24">
        <f t="shared" si="1"/>
        <v>0</v>
      </c>
      <c r="K13" s="37"/>
      <c r="L13" s="62"/>
    </row>
    <row r="14" spans="1:13" ht="23.25" customHeight="1" x14ac:dyDescent="0.25">
      <c r="A14" s="2">
        <v>9</v>
      </c>
      <c r="B14" s="4" t="s">
        <v>13</v>
      </c>
      <c r="C14" s="2" t="s">
        <v>23</v>
      </c>
      <c r="D14" s="49" t="s">
        <v>95</v>
      </c>
      <c r="E14" s="40">
        <v>35000</v>
      </c>
      <c r="F14" s="9">
        <v>518000</v>
      </c>
      <c r="G14" s="40">
        <v>111000</v>
      </c>
      <c r="H14" s="24">
        <v>35000</v>
      </c>
      <c r="I14" s="9"/>
      <c r="J14" s="24">
        <f t="shared" si="1"/>
        <v>35000</v>
      </c>
      <c r="K14" s="37" t="s">
        <v>145</v>
      </c>
      <c r="L14" s="2" t="s">
        <v>116</v>
      </c>
    </row>
    <row r="15" spans="1:13" ht="30" customHeight="1" x14ac:dyDescent="0.25">
      <c r="A15" s="76" t="s">
        <v>7</v>
      </c>
      <c r="B15" s="76"/>
      <c r="C15" s="76"/>
      <c r="D15" s="76"/>
      <c r="E15" s="28">
        <f t="shared" ref="E15:G15" si="2">SUM(E6:E14)</f>
        <v>365000</v>
      </c>
      <c r="F15" s="29">
        <f>SUM(F6:F14)</f>
        <v>2846500</v>
      </c>
      <c r="G15" s="28">
        <f t="shared" si="2"/>
        <v>608500</v>
      </c>
      <c r="H15" s="25">
        <f>SUM(H6:H14)</f>
        <v>195000</v>
      </c>
      <c r="I15" s="29">
        <f t="shared" ref="I15:J15" si="3">SUM(I6:I14)</f>
        <v>40000</v>
      </c>
      <c r="J15" s="25">
        <f t="shared" si="3"/>
        <v>235000</v>
      </c>
      <c r="K15" s="37" t="s">
        <v>152</v>
      </c>
      <c r="L15" s="61" t="s">
        <v>66</v>
      </c>
      <c r="M15" s="30"/>
    </row>
    <row r="16" spans="1:13" ht="18.75" x14ac:dyDescent="0.25">
      <c r="A16" s="77" t="s">
        <v>41</v>
      </c>
      <c r="B16" s="77"/>
      <c r="C16" s="77"/>
      <c r="D16" s="77"/>
      <c r="E16" s="77"/>
      <c r="F16" s="77"/>
      <c r="G16" s="77"/>
      <c r="H16" s="77"/>
      <c r="I16" s="77"/>
      <c r="J16" s="24">
        <f>-J15*0.1</f>
        <v>-23500</v>
      </c>
    </row>
    <row r="17" spans="1:12" ht="18.75" x14ac:dyDescent="0.3">
      <c r="A17" s="77" t="s">
        <v>151</v>
      </c>
      <c r="B17" s="77"/>
      <c r="C17" s="77"/>
      <c r="D17" s="77"/>
      <c r="E17" s="77"/>
      <c r="F17" s="77"/>
      <c r="G17" s="77"/>
      <c r="H17" s="77"/>
      <c r="I17" s="77"/>
      <c r="J17" s="44">
        <f>J15+J16</f>
        <v>211500</v>
      </c>
      <c r="L17" s="30"/>
    </row>
    <row r="18" spans="1:12" ht="18" customHeight="1" x14ac:dyDescent="0.25">
      <c r="A18" t="s">
        <v>63</v>
      </c>
      <c r="L18" s="30"/>
    </row>
    <row r="19" spans="1:12" ht="18" customHeight="1" x14ac:dyDescent="0.25">
      <c r="A19" t="s">
        <v>64</v>
      </c>
      <c r="F19" s="30"/>
      <c r="G19" s="30"/>
      <c r="H19" s="30"/>
      <c r="J19" s="30"/>
    </row>
    <row r="20" spans="1:12" ht="7.5" customHeight="1" x14ac:dyDescent="0.25">
      <c r="F20" s="30"/>
      <c r="G20" s="30"/>
      <c r="H20" s="30"/>
    </row>
    <row r="21" spans="1:12" x14ac:dyDescent="0.25">
      <c r="F21" s="30"/>
      <c r="H21" s="30"/>
    </row>
    <row r="22" spans="1:12" x14ac:dyDescent="0.25">
      <c r="H22" s="30"/>
    </row>
    <row r="23" spans="1:12" x14ac:dyDescent="0.25">
      <c r="H23" s="30"/>
    </row>
  </sheetData>
  <mergeCells count="5">
    <mergeCell ref="A2:L2"/>
    <mergeCell ref="A3:L3"/>
    <mergeCell ref="A15:D15"/>
    <mergeCell ref="A16:I16"/>
    <mergeCell ref="A17:I17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DECEMBRE 2020</vt:lpstr>
      <vt:lpstr>IMPOT 2017</vt:lpstr>
      <vt:lpstr>IMPOT 2018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2021-12-14T16:36:57Z</cp:lastPrinted>
  <dcterms:created xsi:type="dcterms:W3CDTF">2013-02-10T07:37:00Z</dcterms:created>
  <dcterms:modified xsi:type="dcterms:W3CDTF">2021-12-14T16:39:49Z</dcterms:modified>
</cp:coreProperties>
</file>