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TOURE MOUSSA\FICHES D'ENCAISSEMENT\BONIKRO EN BAS\"/>
    </mc:Choice>
  </mc:AlternateContent>
  <bookViews>
    <workbookView xWindow="0" yWindow="0" windowWidth="19200" windowHeight="11595" firstSheet="8" activeTab="12"/>
  </bookViews>
  <sheets>
    <sheet name="BILAN" sheetId="2" r:id="rId1"/>
    <sheet name="DECEMBRE 2020" sheetId="72" r:id="rId2"/>
    <sheet name="JANVIER 2021" sheetId="73" r:id="rId3"/>
    <sheet name="FEVRIER 2021" sheetId="74" r:id="rId4"/>
    <sheet name="MARS 2021" sheetId="75" r:id="rId5"/>
    <sheet name="AVRIL 2021" sheetId="76" r:id="rId6"/>
    <sheet name="MAI 2021" sheetId="77" r:id="rId7"/>
    <sheet name="JUIN 2021" sheetId="78" r:id="rId8"/>
    <sheet name="JUILLET 2021" sheetId="79" r:id="rId9"/>
    <sheet name="AOUT 2021" sheetId="80" r:id="rId10"/>
    <sheet name="SEPTEMBRE 2021" sheetId="81" r:id="rId11"/>
    <sheet name="OCTOBRE 2021" sheetId="82" r:id="rId12"/>
    <sheet name="NOVEMBRE 2021" sheetId="83" r:id="rId13"/>
  </sheets>
  <calcPr calcId="152511" iterateDelta="1E-4"/>
</workbook>
</file>

<file path=xl/calcChain.xml><?xml version="1.0" encoding="utf-8"?>
<calcChain xmlns="http://schemas.openxmlformats.org/spreadsheetml/2006/main">
  <c r="I14" i="83" l="1"/>
  <c r="H14" i="83"/>
  <c r="G14" i="83"/>
  <c r="F14" i="83"/>
  <c r="E14" i="83"/>
  <c r="J13" i="83"/>
  <c r="J14" i="83" s="1"/>
  <c r="J16" i="82"/>
  <c r="J15" i="82"/>
  <c r="I14" i="82"/>
  <c r="J14" i="82"/>
  <c r="H14" i="82"/>
  <c r="J13" i="82"/>
  <c r="J15" i="83" l="1"/>
  <c r="J16" i="83" s="1"/>
  <c r="G14" i="82"/>
  <c r="F14" i="82"/>
  <c r="E14" i="82"/>
  <c r="I14" i="81" l="1"/>
  <c r="H14" i="81"/>
  <c r="J13" i="81"/>
  <c r="J14" i="81" s="1"/>
  <c r="J15" i="81" l="1"/>
  <c r="J16" i="81"/>
  <c r="G14" i="81"/>
  <c r="F14" i="81"/>
  <c r="E14" i="81"/>
  <c r="J16" i="80" l="1"/>
  <c r="J15" i="80"/>
  <c r="I14" i="80"/>
  <c r="J14" i="80"/>
  <c r="H14" i="80"/>
  <c r="J13" i="80"/>
  <c r="G14" i="80" l="1"/>
  <c r="F14" i="80"/>
  <c r="E14" i="80"/>
  <c r="J16" i="79"/>
  <c r="J15" i="79"/>
  <c r="I14" i="79"/>
  <c r="J14" i="79"/>
  <c r="H14" i="79"/>
  <c r="J13" i="79"/>
  <c r="G14" i="79" l="1"/>
  <c r="F14" i="79"/>
  <c r="E14" i="79"/>
  <c r="J16" i="78"/>
  <c r="J15" i="78"/>
  <c r="I14" i="78"/>
  <c r="J14" i="78" s="1"/>
  <c r="H14" i="78"/>
  <c r="J13" i="78"/>
  <c r="G14" i="78" l="1"/>
  <c r="F14" i="78"/>
  <c r="E14" i="78"/>
  <c r="J16" i="77" l="1"/>
  <c r="J15" i="77"/>
  <c r="I14" i="77"/>
  <c r="J14" i="77"/>
  <c r="H14" i="77"/>
  <c r="J13" i="77"/>
  <c r="G14" i="77" l="1"/>
  <c r="F14" i="77"/>
  <c r="E14" i="77"/>
  <c r="J16" i="76" l="1"/>
  <c r="J15" i="76"/>
  <c r="J13" i="76"/>
  <c r="J14" i="76" s="1"/>
  <c r="H14" i="76"/>
  <c r="I14" i="76"/>
  <c r="G14" i="76" l="1"/>
  <c r="F14" i="76"/>
  <c r="E14" i="76"/>
  <c r="J16" i="75" l="1"/>
  <c r="J15" i="75"/>
  <c r="H14" i="75"/>
  <c r="I14" i="75"/>
  <c r="J14" i="75"/>
  <c r="J13" i="75"/>
  <c r="G14" i="75" l="1"/>
  <c r="F14" i="75"/>
  <c r="E14" i="75"/>
  <c r="J16" i="74" l="1"/>
  <c r="J15" i="74"/>
  <c r="H14" i="74"/>
  <c r="I14" i="74"/>
  <c r="J14" i="74"/>
  <c r="J13" i="74"/>
  <c r="G14" i="74" l="1"/>
  <c r="F14" i="74"/>
  <c r="E14" i="74"/>
  <c r="J16" i="73" l="1"/>
  <c r="J15" i="73"/>
  <c r="H14" i="73"/>
  <c r="I14" i="73"/>
  <c r="J14" i="73"/>
  <c r="J13" i="73"/>
  <c r="G14" i="73" l="1"/>
  <c r="F14" i="73"/>
  <c r="E14" i="73"/>
  <c r="J16" i="72" l="1"/>
  <c r="J15" i="72"/>
  <c r="I14" i="72"/>
  <c r="J14" i="72"/>
  <c r="H14" i="72"/>
  <c r="J13" i="72"/>
  <c r="G14" i="72" l="1"/>
  <c r="F14" i="72"/>
  <c r="E14" i="72"/>
  <c r="F8" i="2" l="1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D7" i="2"/>
  <c r="D10" i="2" l="1"/>
  <c r="E10" i="2"/>
  <c r="B13" i="2" s="1"/>
  <c r="B15" i="2" s="1"/>
  <c r="B12" i="2"/>
  <c r="H10" i="2"/>
  <c r="F10" i="2"/>
  <c r="B14" i="2" s="1"/>
  <c r="G10" i="2"/>
</calcChain>
</file>

<file path=xl/sharedStrings.xml><?xml version="1.0" encoding="utf-8"?>
<sst xmlns="http://schemas.openxmlformats.org/spreadsheetml/2006/main" count="447" uniqueCount="107">
  <si>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</si>
  <si>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</si>
  <si>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</si>
  <si>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</si>
  <si>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</si>
  <si>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</si>
  <si>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</si>
  <si>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</si>
  <si>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</si>
  <si>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</si>
  <si>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</si>
  <si>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</si>
  <si>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</si>
  <si>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</si>
  <si>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</si>
  <si>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</si>
  <si>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</si>
  <si>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</si>
  <si>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</si>
  <si>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</si>
  <si>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</si>
  <si>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</si>
  <si>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</si>
  <si>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</si>
  <si>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</si>
  <si>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</si>
  <si>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</si>
  <si>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</si>
  <si>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</si>
  <si>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</si>
  <si>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</si>
  <si>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</si>
  <si>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</si>
  <si>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</si>
  <si>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AKPOUE AMALAN ROSE</t>
  </si>
  <si>
    <t>03492664</t>
  </si>
  <si>
    <t xml:space="preserve">BILAN : MOIS DE </t>
  </si>
  <si>
    <t>N° CC:0513520V</t>
  </si>
  <si>
    <t>YOPOUGON NIANGON ADJAME BONIKRO EN BAS</t>
  </si>
  <si>
    <t>LOT N° ……….. - ILOT ………..</t>
  </si>
  <si>
    <t xml:space="preserve">01 BP 4859 ABIDJAN 01  </t>
  </si>
  <si>
    <t>B7</t>
  </si>
  <si>
    <t>B9</t>
  </si>
  <si>
    <t>BANHORO KANDOU AMIDOU</t>
  </si>
  <si>
    <t>COMMISSION CCGIM</t>
  </si>
  <si>
    <t>PENALITES</t>
  </si>
  <si>
    <t>42572459</t>
  </si>
  <si>
    <t>CCGIM</t>
  </si>
  <si>
    <t>CENTRE D'IMPOSITION: YOP I</t>
  </si>
  <si>
    <t>ORANGE</t>
  </si>
  <si>
    <t xml:space="preserve"> A LIBERE LE STUDIO LE 09/12/2020</t>
  </si>
  <si>
    <t>8 MOIS D'ARRIERES + UN RELIQUAT DE 1 000 F CFA AVEC 30 000 F DE PENALITES</t>
  </si>
  <si>
    <t>121 000 F UTILISE POUR LES TRAVAUX DE L'APPARTEMENT B7 ET B8 LE 11/12/2020</t>
  </si>
  <si>
    <t>FICHE D'ENCAISSEMENT : MOIS DE DECEMBRE 2020</t>
  </si>
  <si>
    <t>10/01/21</t>
  </si>
  <si>
    <t>TOTAL A VERSER LE   12 /01/2021</t>
  </si>
  <si>
    <t>12/01/21</t>
  </si>
  <si>
    <t>FICHE D'ENCAISSEMENT : MOIS DE JANVIER 2021</t>
  </si>
  <si>
    <t>TOTAL A VERSER LE …../…..  /2021</t>
  </si>
  <si>
    <t>11/02/21</t>
  </si>
  <si>
    <t>15/02/21</t>
  </si>
  <si>
    <t>FICHE D'ENCAISSEMENT : MOIS DE FEVRIER 2021</t>
  </si>
  <si>
    <t>11/03/21</t>
  </si>
  <si>
    <t>13/03/21</t>
  </si>
  <si>
    <t>TOTAL A VERSER LE …..../03 /2021</t>
  </si>
  <si>
    <t>FICHE D'ENCAISSEMENT : MOIS DE MARS 2021</t>
  </si>
  <si>
    <t>TOTAL A VERSER LE …..../04 /2021</t>
  </si>
  <si>
    <t>11/04/21</t>
  </si>
  <si>
    <t>15/04/21</t>
  </si>
  <si>
    <t>FICHE D'ENCAISSEMENT : MOIS D'AVRIL 2021</t>
  </si>
  <si>
    <t>TOTAL A VERSER LE …..../05 /2021</t>
  </si>
  <si>
    <t>10/05/21</t>
  </si>
  <si>
    <t>11/05/21</t>
  </si>
  <si>
    <t>FICHE D'ENCAISSEMENT : MOIS DE MAI 2021</t>
  </si>
  <si>
    <t>0142572459</t>
  </si>
  <si>
    <t>11/06/21</t>
  </si>
  <si>
    <t>12/06/21</t>
  </si>
  <si>
    <t>FICHE D'ENCAISSEMENT : MOIS DE JUIN 2021</t>
  </si>
  <si>
    <t>TOTAL A VERSER LE …..../07 /2021</t>
  </si>
  <si>
    <t>TOTAL A VERSER LE 18/06 /2021</t>
  </si>
  <si>
    <t>08/07/21</t>
  </si>
  <si>
    <t>OM</t>
  </si>
  <si>
    <t>11/07/21</t>
  </si>
  <si>
    <t>FICHE D'ENCAISSEMENT : MOIS DE JUILLET 2021</t>
  </si>
  <si>
    <t>12/08/21</t>
  </si>
  <si>
    <t>FICHE D'ENCAISSEMENT : MOIS D'AOUT 2021</t>
  </si>
  <si>
    <t>TOTAL A VERSER LE 13/08 /2021</t>
  </si>
  <si>
    <t>13/08/21</t>
  </si>
  <si>
    <t>11/09/21</t>
  </si>
  <si>
    <t>WAVE</t>
  </si>
  <si>
    <t>15/09/21</t>
  </si>
  <si>
    <t>FICHE D'ENCAISSEMENT : MOIS DE SEPTEMBRE 2021</t>
  </si>
  <si>
    <t>TOTAL A VERSER LE 15/09 /2021</t>
  </si>
  <si>
    <t>11/10/21</t>
  </si>
  <si>
    <t>FICHE D'ENCAISSEMENT : MOIS D'OCTOBRE 2021</t>
  </si>
  <si>
    <t>TOTAL A VERSER LE 14/10 /2021</t>
  </si>
  <si>
    <t>14/10/21</t>
  </si>
  <si>
    <t>TOTAL A VERSER LE 15/11 /2021</t>
  </si>
  <si>
    <t>esp</t>
  </si>
  <si>
    <t>12/11/21</t>
  </si>
  <si>
    <t>15/11/21</t>
  </si>
  <si>
    <t>FICHE D'ENCAISSEMENT : MOIS DE NOVEMBRE 2021</t>
  </si>
  <si>
    <t>11/12/21</t>
  </si>
  <si>
    <t>14/12/21</t>
  </si>
  <si>
    <t>TOTAL A VERSER LE 14/12/2021</t>
  </si>
  <si>
    <t>07 07 67 16 27</t>
  </si>
  <si>
    <t>01 01 05 01 76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</si>
</sst>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49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64" fontId="10" fillId="0" borderId="0" xfId="0" applyNumberFormat="1" applyFont="1" applyBorder="1"/>
    <xf numFmtId="49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4" fontId="3" fillId="0" borderId="0" xfId="0" applyNumberFormat="1" applyFont="1" applyBorder="1"/>
    <xf numFmtId="49" fontId="1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64" fontId="3" fillId="0" borderId="6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83" t="s">
        <v>36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.75" x14ac:dyDescent="0.3">
      <c r="A2" s="16" t="s">
        <v>22</v>
      </c>
      <c r="C2" s="17" t="s">
        <v>26</v>
      </c>
      <c r="F2" s="17"/>
      <c r="H2" s="17" t="s">
        <v>37</v>
      </c>
      <c r="I2" s="17"/>
    </row>
    <row r="3" spans="1:11" ht="18.75" x14ac:dyDescent="0.3">
      <c r="A3" s="16" t="s">
        <v>23</v>
      </c>
      <c r="C3" s="17" t="s">
        <v>38</v>
      </c>
      <c r="F3" s="17"/>
      <c r="G3" s="17" t="s">
        <v>39</v>
      </c>
      <c r="I3" s="17"/>
    </row>
    <row r="4" spans="1:11" ht="18.75" x14ac:dyDescent="0.3">
      <c r="A4" s="16" t="s">
        <v>24</v>
      </c>
      <c r="B4" s="84" t="s">
        <v>40</v>
      </c>
      <c r="C4" s="84"/>
      <c r="D4" s="84"/>
      <c r="E4" s="84"/>
      <c r="F4" s="85" t="s">
        <v>31</v>
      </c>
      <c r="G4" s="85"/>
      <c r="H4" s="22" t="s">
        <v>32</v>
      </c>
      <c r="I4" s="18"/>
      <c r="J4" s="18"/>
    </row>
    <row r="6" spans="1:11" ht="18.75" x14ac:dyDescent="0.3">
      <c r="A6" s="4" t="s">
        <v>10</v>
      </c>
      <c r="B6" s="4" t="s">
        <v>11</v>
      </c>
      <c r="C6" s="4" t="s">
        <v>12</v>
      </c>
      <c r="D6" s="5">
        <v>0.05</v>
      </c>
      <c r="E6" s="5">
        <v>0.1</v>
      </c>
      <c r="F6" s="6" t="s">
        <v>13</v>
      </c>
      <c r="G6" s="6" t="s">
        <v>14</v>
      </c>
      <c r="H6" s="7" t="s">
        <v>15</v>
      </c>
    </row>
    <row r="7" spans="1:11" ht="18.75" x14ac:dyDescent="0.3">
      <c r="A7" s="13"/>
      <c r="B7" s="3">
        <v>0</v>
      </c>
      <c r="C7" s="3">
        <v>0</v>
      </c>
      <c r="D7" s="8">
        <f t="shared" ref="D7:D9" si="0">C7*0.05</f>
        <v>0</v>
      </c>
      <c r="E7" s="8">
        <f t="shared" ref="E7:E9" si="1">B7*0.1</f>
        <v>0</v>
      </c>
      <c r="F7" s="8">
        <f t="shared" ref="F7:F9" si="2">(B7+C7)*0.15</f>
        <v>0</v>
      </c>
      <c r="G7" s="8">
        <f t="shared" ref="G7" si="3">C7*0.15</f>
        <v>0</v>
      </c>
      <c r="H7" s="8">
        <f t="shared" ref="H7:H9" si="4">B7*0.75</f>
        <v>0</v>
      </c>
    </row>
    <row r="8" spans="1:11" ht="18.75" x14ac:dyDescent="0.3">
      <c r="A8" s="13"/>
      <c r="B8" s="3"/>
      <c r="C8" s="3"/>
      <c r="D8" s="8">
        <f t="shared" si="0"/>
        <v>0</v>
      </c>
      <c r="E8" s="8">
        <f t="shared" si="1"/>
        <v>0</v>
      </c>
      <c r="F8" s="8">
        <f t="shared" si="2"/>
        <v>0</v>
      </c>
      <c r="G8" s="8"/>
      <c r="H8" s="8">
        <f t="shared" si="4"/>
        <v>0</v>
      </c>
    </row>
    <row r="9" spans="1:11" ht="18.75" x14ac:dyDescent="0.3">
      <c r="A9" s="13"/>
      <c r="B9" s="3"/>
      <c r="C9" s="3"/>
      <c r="D9" s="8">
        <f t="shared" si="0"/>
        <v>0</v>
      </c>
      <c r="E9" s="8">
        <f t="shared" si="1"/>
        <v>0</v>
      </c>
      <c r="F9" s="8">
        <f t="shared" si="2"/>
        <v>0</v>
      </c>
      <c r="G9" s="8">
        <f>C9*0.8</f>
        <v>0</v>
      </c>
      <c r="H9" s="8">
        <f t="shared" si="4"/>
        <v>0</v>
      </c>
    </row>
    <row r="10" spans="1:11" ht="18.75" x14ac:dyDescent="0.3">
      <c r="A10" s="4" t="s">
        <v>16</v>
      </c>
      <c r="B10" s="4">
        <f>SUM(B7:B9)</f>
        <v>0</v>
      </c>
      <c r="C10" s="4">
        <f>SUM(C7:C9)</f>
        <v>0</v>
      </c>
      <c r="D10" s="6">
        <f>SUM(D7:D9)</f>
        <v>0</v>
      </c>
      <c r="E10" s="6">
        <f>SUM(E7:E9)</f>
        <v>0</v>
      </c>
      <c r="F10" s="6">
        <f>SUM(F7:F9)</f>
        <v>0</v>
      </c>
      <c r="G10" s="8">
        <f>SUM(G9:G9)</f>
        <v>0</v>
      </c>
      <c r="H10" s="8">
        <f>SUM(H7:H9)</f>
        <v>0</v>
      </c>
    </row>
    <row r="11" spans="1:11" x14ac:dyDescent="0.25">
      <c r="D11" s="9"/>
      <c r="E11" s="9"/>
      <c r="F11" s="9"/>
      <c r="G11" s="9"/>
      <c r="H11" s="9"/>
    </row>
    <row r="12" spans="1:11" ht="21" x14ac:dyDescent="0.35">
      <c r="A12" s="14" t="s">
        <v>25</v>
      </c>
      <c r="B12" s="11">
        <f>B10+C10</f>
        <v>0</v>
      </c>
    </row>
    <row r="13" spans="1:11" ht="21" x14ac:dyDescent="0.35">
      <c r="A13" s="10" t="s">
        <v>17</v>
      </c>
      <c r="B13" s="11">
        <f>D10+E10</f>
        <v>0</v>
      </c>
    </row>
    <row r="14" spans="1:11" ht="21" x14ac:dyDescent="0.35">
      <c r="A14" s="10" t="s">
        <v>18</v>
      </c>
      <c r="B14" s="11">
        <f>F10</f>
        <v>0</v>
      </c>
    </row>
    <row r="15" spans="1:11" ht="18.75" x14ac:dyDescent="0.3">
      <c r="A15" s="12" t="s">
        <v>19</v>
      </c>
      <c r="B15" s="12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zoomScale="95" zoomScalePageLayoutView="95" workbookViewId="0">
      <selection activeCell="A17" sqref="A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85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70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71"/>
      <c r="H6" s="17" t="s">
        <v>29</v>
      </c>
      <c r="I6" s="17"/>
      <c r="L6" s="27"/>
    </row>
    <row r="7" spans="1:12" ht="18.75" x14ac:dyDescent="0.3">
      <c r="B7" s="33"/>
      <c r="D7" s="71" t="s">
        <v>30</v>
      </c>
      <c r="E7" s="71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71"/>
      <c r="E9" s="71"/>
      <c r="F9" s="71"/>
      <c r="G9" s="71"/>
      <c r="H9" s="71"/>
      <c r="I9" s="71"/>
      <c r="J9" s="71"/>
      <c r="K9" s="17"/>
      <c r="L9" s="17"/>
    </row>
    <row r="10" spans="1:12" ht="17.25" customHeight="1" x14ac:dyDescent="0.35">
      <c r="E10" s="87" t="s">
        <v>33</v>
      </c>
      <c r="F10" s="87"/>
      <c r="G10" s="72"/>
      <c r="H10" s="33"/>
    </row>
    <row r="11" spans="1:12" ht="7.5" customHeight="1" x14ac:dyDescent="0.35">
      <c r="E11" s="21"/>
      <c r="F11" s="21"/>
      <c r="G11" s="72"/>
    </row>
    <row r="12" spans="1:12" ht="15.75" x14ac:dyDescent="0.25">
      <c r="A12" s="1" t="s">
        <v>0</v>
      </c>
      <c r="B12" s="1" t="s">
        <v>1</v>
      </c>
      <c r="C12" s="24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74</v>
      </c>
      <c r="E13" s="15">
        <v>15000</v>
      </c>
      <c r="F13" s="15">
        <v>15000</v>
      </c>
      <c r="G13" s="15">
        <v>15000</v>
      </c>
      <c r="H13" s="57">
        <v>15000</v>
      </c>
      <c r="I13" s="15"/>
      <c r="J13" s="57">
        <f>H13+I13</f>
        <v>15000</v>
      </c>
      <c r="K13" s="30" t="s">
        <v>88</v>
      </c>
      <c r="L13" s="38" t="s">
        <v>89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15000</v>
      </c>
      <c r="G14" s="31">
        <f>SUM(G13:G13)</f>
        <v>15000</v>
      </c>
      <c r="H14" s="39">
        <f>SUM(H13)</f>
        <v>15000</v>
      </c>
      <c r="I14" s="39">
        <f t="shared" ref="I14:J14" si="0">SUM(I13)</f>
        <v>0</v>
      </c>
      <c r="J14" s="39">
        <f t="shared" si="0"/>
        <v>15000</v>
      </c>
      <c r="K14" s="30" t="s">
        <v>90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92</v>
      </c>
      <c r="B16" s="89"/>
      <c r="C16" s="89"/>
      <c r="D16" s="89"/>
      <c r="E16" s="89"/>
      <c r="F16" s="89"/>
      <c r="G16" s="89"/>
      <c r="H16" s="89"/>
      <c r="I16" s="89"/>
      <c r="J16" s="40">
        <f>J14+J15</f>
        <v>13500</v>
      </c>
      <c r="K16" s="27"/>
      <c r="L16" s="27"/>
    </row>
    <row r="17" spans="5:6" ht="15.75" x14ac:dyDescent="0.25">
      <c r="E17" s="34"/>
      <c r="F17" s="33"/>
    </row>
    <row r="18" spans="5:6" ht="15.75" x14ac:dyDescent="0.25">
      <c r="E18" s="34"/>
      <c r="F18" s="33"/>
    </row>
    <row r="19" spans="5:6" ht="15.75" x14ac:dyDescent="0.25">
      <c r="E19" s="34"/>
    </row>
    <row r="20" spans="5:6" ht="15.75" x14ac:dyDescent="0.25">
      <c r="E20" s="34"/>
    </row>
    <row r="21" spans="5:6" ht="15.75" x14ac:dyDescent="0.25">
      <c r="E21" s="35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zoomScale="95" zoomScalePageLayoutView="95" workbookViewId="0">
      <selection activeCell="L15" sqref="L15"/>
    </sheetView>
  </sheetViews>
  <sheetFormatPr baseColWidth="10" defaultRowHeight="15" x14ac:dyDescent="0.25"/>
  <cols>
    <col min="1" max="1" width="3.28515625" customWidth="1"/>
    <col min="2" max="2" width="25.710937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91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73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74"/>
      <c r="H6" s="17" t="s">
        <v>29</v>
      </c>
      <c r="I6" s="17"/>
      <c r="L6" s="27"/>
    </row>
    <row r="7" spans="1:12" ht="18.75" x14ac:dyDescent="0.3">
      <c r="B7" s="33"/>
      <c r="D7" s="74" t="s">
        <v>30</v>
      </c>
      <c r="E7" s="74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74"/>
      <c r="E9" s="74"/>
      <c r="F9" s="74"/>
      <c r="G9" s="74"/>
      <c r="H9" s="74"/>
      <c r="I9" s="74"/>
      <c r="J9" s="74"/>
      <c r="K9" s="17"/>
      <c r="L9" s="17"/>
    </row>
    <row r="10" spans="1:12" ht="17.25" customHeight="1" x14ac:dyDescent="0.35">
      <c r="E10" s="87" t="s">
        <v>33</v>
      </c>
      <c r="F10" s="87"/>
      <c r="G10" s="75"/>
      <c r="H10" s="33"/>
    </row>
    <row r="11" spans="1:12" ht="7.5" customHeight="1" x14ac:dyDescent="0.35">
      <c r="E11" s="21"/>
      <c r="F11" s="21"/>
      <c r="G11" s="75"/>
    </row>
    <row r="12" spans="1:12" ht="15.75" x14ac:dyDescent="0.25">
      <c r="A12" s="1" t="s">
        <v>0</v>
      </c>
      <c r="B12" s="1" t="s">
        <v>1</v>
      </c>
      <c r="C12" s="79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74</v>
      </c>
      <c r="E13" s="15">
        <v>15000</v>
      </c>
      <c r="F13" s="15">
        <v>16500</v>
      </c>
      <c r="G13" s="15">
        <v>16500</v>
      </c>
      <c r="H13" s="57">
        <v>15000</v>
      </c>
      <c r="I13" s="15"/>
      <c r="J13" s="57">
        <f>H13+I13</f>
        <v>15000</v>
      </c>
      <c r="K13" s="30" t="s">
        <v>93</v>
      </c>
      <c r="L13" s="38" t="s">
        <v>89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16500</v>
      </c>
      <c r="G14" s="31">
        <f>SUM(G13:G13)</f>
        <v>16500</v>
      </c>
      <c r="H14" s="39">
        <f>SUM(H13)</f>
        <v>15000</v>
      </c>
      <c r="I14" s="39">
        <f t="shared" ref="I14:J14" si="0">SUM(I13)</f>
        <v>0</v>
      </c>
      <c r="J14" s="39">
        <f t="shared" si="0"/>
        <v>15000</v>
      </c>
      <c r="K14" s="30" t="s">
        <v>96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95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5:10" ht="15.75" x14ac:dyDescent="0.25">
      <c r="E17" s="34"/>
      <c r="F17" s="33"/>
    </row>
    <row r="18" spans="5:10" ht="15.75" x14ac:dyDescent="0.25">
      <c r="E18" s="34"/>
      <c r="F18" s="33"/>
    </row>
    <row r="19" spans="5:10" ht="15.75" x14ac:dyDescent="0.25">
      <c r="E19" s="34"/>
      <c r="J19" s="33"/>
    </row>
    <row r="20" spans="5:10" ht="15.75" x14ac:dyDescent="0.25">
      <c r="E20" s="34"/>
    </row>
    <row r="21" spans="5:10" ht="15.75" x14ac:dyDescent="0.25">
      <c r="E21" s="35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zoomScale="95" zoomScalePageLayoutView="95" workbookViewId="0">
      <selection activeCell="K15" sqref="K15"/>
    </sheetView>
  </sheetViews>
  <sheetFormatPr baseColWidth="10" defaultRowHeight="15" x14ac:dyDescent="0.25"/>
  <cols>
    <col min="1" max="1" width="3.28515625" customWidth="1"/>
    <col min="2" max="2" width="25.710937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94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76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77"/>
      <c r="H6" s="17" t="s">
        <v>29</v>
      </c>
      <c r="I6" s="17"/>
      <c r="L6" s="27"/>
    </row>
    <row r="7" spans="1:12" ht="18.75" x14ac:dyDescent="0.3">
      <c r="B7" s="33"/>
      <c r="D7" s="77" t="s">
        <v>30</v>
      </c>
      <c r="E7" s="77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77"/>
      <c r="E9" s="77"/>
      <c r="F9" s="77"/>
      <c r="G9" s="77"/>
      <c r="H9" s="77"/>
      <c r="I9" s="77"/>
      <c r="J9" s="77"/>
      <c r="K9" s="17"/>
      <c r="L9" s="17"/>
    </row>
    <row r="10" spans="1:12" ht="17.25" customHeight="1" x14ac:dyDescent="0.35">
      <c r="E10" s="87" t="s">
        <v>33</v>
      </c>
      <c r="F10" s="87"/>
      <c r="G10" s="78"/>
      <c r="H10" s="33"/>
    </row>
    <row r="11" spans="1:12" ht="7.5" customHeight="1" x14ac:dyDescent="0.35">
      <c r="E11" s="21"/>
      <c r="F11" s="21"/>
      <c r="G11" s="78"/>
    </row>
    <row r="12" spans="1:12" ht="15.75" x14ac:dyDescent="0.25">
      <c r="A12" s="1" t="s">
        <v>0</v>
      </c>
      <c r="B12" s="1" t="s">
        <v>1</v>
      </c>
      <c r="C12" s="79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74</v>
      </c>
      <c r="E13" s="15">
        <v>15000</v>
      </c>
      <c r="F13" s="15">
        <v>18000</v>
      </c>
      <c r="G13" s="15">
        <v>18000</v>
      </c>
      <c r="H13" s="57">
        <v>15000</v>
      </c>
      <c r="I13" s="15"/>
      <c r="J13" s="57">
        <f>H13+I13</f>
        <v>15000</v>
      </c>
      <c r="K13" s="30" t="s">
        <v>99</v>
      </c>
      <c r="L13" s="38" t="s">
        <v>98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18000</v>
      </c>
      <c r="G14" s="31">
        <f>SUM(G13:G13)</f>
        <v>18000</v>
      </c>
      <c r="H14" s="39">
        <f>SUM(H13)</f>
        <v>15000</v>
      </c>
      <c r="I14" s="39">
        <f t="shared" ref="I14:J14" si="0">SUM(I13)</f>
        <v>0</v>
      </c>
      <c r="J14" s="39">
        <f t="shared" si="0"/>
        <v>15000</v>
      </c>
      <c r="K14" s="30" t="s">
        <v>100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97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5:10" ht="15.75" x14ac:dyDescent="0.25">
      <c r="E17" s="34"/>
      <c r="F17" s="33"/>
    </row>
    <row r="18" spans="5:10" ht="15.75" x14ac:dyDescent="0.25">
      <c r="E18" s="34"/>
      <c r="F18" s="33"/>
    </row>
    <row r="19" spans="5:10" ht="15.75" x14ac:dyDescent="0.25">
      <c r="E19" s="34"/>
      <c r="J19" s="33"/>
    </row>
    <row r="20" spans="5:10" ht="15.75" x14ac:dyDescent="0.25">
      <c r="E20" s="34"/>
    </row>
    <row r="21" spans="5:10" ht="15.75" x14ac:dyDescent="0.25">
      <c r="E21" s="35"/>
      <c r="H21" s="33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view="pageLayout" zoomScale="95" zoomScalePageLayoutView="95" workbookViewId="0">
      <selection activeCell="J12" sqref="J12"/>
    </sheetView>
  </sheetViews>
  <sheetFormatPr baseColWidth="10" defaultRowHeight="15" x14ac:dyDescent="0.25"/>
  <cols>
    <col min="1" max="1" width="3.28515625" customWidth="1"/>
    <col min="2" max="2" width="25.710937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101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0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81"/>
      <c r="H6" s="17" t="s">
        <v>29</v>
      </c>
      <c r="I6" s="17"/>
      <c r="L6" s="27"/>
    </row>
    <row r="7" spans="1:12" ht="18.75" x14ac:dyDescent="0.3">
      <c r="B7" s="33"/>
      <c r="D7" s="81" t="s">
        <v>30</v>
      </c>
      <c r="E7" s="81"/>
      <c r="F7" s="84" t="s">
        <v>105</v>
      </c>
      <c r="G7" s="84"/>
      <c r="H7" s="84"/>
      <c r="I7" s="84" t="s">
        <v>106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81"/>
      <c r="E9" s="81"/>
      <c r="F9" s="81"/>
      <c r="G9" s="81"/>
      <c r="H9" s="81"/>
      <c r="I9" s="81"/>
      <c r="J9" s="81"/>
      <c r="K9" s="17"/>
      <c r="L9" s="17"/>
    </row>
    <row r="10" spans="1:12" ht="17.25" customHeight="1" x14ac:dyDescent="0.35">
      <c r="E10" s="87" t="s">
        <v>33</v>
      </c>
      <c r="F10" s="87"/>
      <c r="G10" s="82"/>
      <c r="H10" s="33"/>
    </row>
    <row r="11" spans="1:12" ht="7.5" customHeight="1" x14ac:dyDescent="0.35">
      <c r="E11" s="21"/>
      <c r="F11" s="21"/>
      <c r="G11" s="82"/>
    </row>
    <row r="12" spans="1:12" ht="15.75" x14ac:dyDescent="0.25">
      <c r="A12" s="1" t="s">
        <v>0</v>
      </c>
      <c r="B12" s="1" t="s">
        <v>1</v>
      </c>
      <c r="C12" s="79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74</v>
      </c>
      <c r="E13" s="15">
        <v>15000</v>
      </c>
      <c r="F13" s="15">
        <v>19500</v>
      </c>
      <c r="G13" s="15">
        <v>19500</v>
      </c>
      <c r="H13" s="57">
        <v>15000</v>
      </c>
      <c r="I13" s="15"/>
      <c r="J13" s="57">
        <f>H13+I13</f>
        <v>15000</v>
      </c>
      <c r="K13" s="30" t="s">
        <v>102</v>
      </c>
      <c r="L13" s="38" t="s">
        <v>49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19500</v>
      </c>
      <c r="G14" s="31">
        <f>SUM(G13:G13)</f>
        <v>19500</v>
      </c>
      <c r="H14" s="39">
        <f>SUM(H13)</f>
        <v>15000</v>
      </c>
      <c r="I14" s="39">
        <f t="shared" ref="I14:J14" si="0">SUM(I13)</f>
        <v>0</v>
      </c>
      <c r="J14" s="39">
        <f t="shared" si="0"/>
        <v>15000</v>
      </c>
      <c r="K14" s="30" t="s">
        <v>103</v>
      </c>
      <c r="L14" s="44"/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104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5:10" ht="15.75" x14ac:dyDescent="0.25">
      <c r="E17" s="34"/>
      <c r="F17" s="33"/>
    </row>
    <row r="18" spans="5:10" ht="15.75" x14ac:dyDescent="0.25">
      <c r="E18" s="34"/>
      <c r="F18" s="33"/>
    </row>
    <row r="19" spans="5:10" ht="15.75" x14ac:dyDescent="0.25">
      <c r="E19" s="34"/>
      <c r="J19" s="33"/>
    </row>
    <row r="20" spans="5:10" ht="15.75" x14ac:dyDescent="0.25">
      <c r="E20" s="34"/>
    </row>
    <row r="21" spans="5:10" ht="15.75" x14ac:dyDescent="0.25">
      <c r="E21" s="35"/>
      <c r="H21" s="33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view="pageLayout" zoomScale="95" zoomScalePageLayoutView="95" workbookViewId="0">
      <selection activeCell="A21" sqref="A21:K2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53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41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42"/>
      <c r="H6" s="17" t="s">
        <v>29</v>
      </c>
      <c r="I6" s="17"/>
      <c r="L6" s="27"/>
    </row>
    <row r="7" spans="1:12" ht="18.75" x14ac:dyDescent="0.3">
      <c r="B7" s="33"/>
      <c r="D7" s="42" t="s">
        <v>30</v>
      </c>
      <c r="E7" s="42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42"/>
      <c r="E9" s="42"/>
      <c r="F9" s="42"/>
      <c r="G9" s="42"/>
      <c r="H9" s="42"/>
      <c r="I9" s="42"/>
      <c r="J9" s="42"/>
      <c r="K9" s="17"/>
      <c r="L9" s="17"/>
    </row>
    <row r="10" spans="1:12" ht="17.25" customHeight="1" x14ac:dyDescent="0.35">
      <c r="E10" s="87" t="s">
        <v>33</v>
      </c>
      <c r="F10" s="87"/>
      <c r="G10" s="43"/>
      <c r="H10" s="33"/>
    </row>
    <row r="11" spans="1:12" ht="7.5" customHeight="1" x14ac:dyDescent="0.35">
      <c r="E11" s="21"/>
      <c r="F11" s="21"/>
      <c r="G11" s="43"/>
    </row>
    <row r="12" spans="1:12" ht="15.75" x14ac:dyDescent="0.25">
      <c r="A12" s="1" t="s">
        <v>0</v>
      </c>
      <c r="B12" s="1" t="s">
        <v>1</v>
      </c>
      <c r="C12" s="24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46</v>
      </c>
      <c r="E13" s="15">
        <v>15000</v>
      </c>
      <c r="F13" s="28">
        <v>12000</v>
      </c>
      <c r="G13" s="28">
        <v>12000</v>
      </c>
      <c r="H13" s="15">
        <v>15000</v>
      </c>
      <c r="I13" s="15"/>
      <c r="J13" s="15">
        <f>H13+I13</f>
        <v>15000</v>
      </c>
      <c r="K13" s="30" t="s">
        <v>54</v>
      </c>
      <c r="L13" s="38" t="s">
        <v>49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12000</v>
      </c>
      <c r="G14" s="31">
        <f>SUM(G13:G13)</f>
        <v>12000</v>
      </c>
      <c r="H14" s="31">
        <f>SUM(H13)</f>
        <v>15000</v>
      </c>
      <c r="I14" s="31">
        <f t="shared" ref="I14:J14" si="0">SUM(I13)</f>
        <v>0</v>
      </c>
      <c r="J14" s="31">
        <f t="shared" si="0"/>
        <v>15000</v>
      </c>
      <c r="K14" s="32" t="s">
        <v>56</v>
      </c>
      <c r="L14" s="38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8">
        <f>-J14*0.1</f>
        <v>-1500</v>
      </c>
      <c r="K15" s="49"/>
      <c r="L15" s="50"/>
    </row>
    <row r="16" spans="1:12" ht="18.75" x14ac:dyDescent="0.25">
      <c r="A16" s="89" t="s">
        <v>55</v>
      </c>
      <c r="B16" s="89"/>
      <c r="C16" s="89"/>
      <c r="D16" s="89"/>
      <c r="E16" s="89"/>
      <c r="F16" s="89"/>
      <c r="G16" s="89"/>
      <c r="H16" s="89"/>
      <c r="I16" s="89"/>
      <c r="J16" s="40">
        <f>J14+J15</f>
        <v>13500</v>
      </c>
      <c r="K16" s="27"/>
      <c r="L16" s="27"/>
    </row>
    <row r="17" spans="1:12" ht="15.75" x14ac:dyDescent="0.25">
      <c r="E17" s="34"/>
      <c r="F17" s="33"/>
    </row>
    <row r="18" spans="1:12" ht="18.75" x14ac:dyDescent="0.25">
      <c r="A18" s="2">
        <v>1</v>
      </c>
      <c r="B18" s="19" t="s">
        <v>34</v>
      </c>
      <c r="C18" s="23" t="s">
        <v>41</v>
      </c>
      <c r="D18" s="20" t="s">
        <v>35</v>
      </c>
      <c r="E18" s="15">
        <v>15000</v>
      </c>
      <c r="F18" s="15">
        <v>151000</v>
      </c>
      <c r="G18" s="28">
        <v>30000</v>
      </c>
      <c r="H18" s="90" t="s">
        <v>50</v>
      </c>
      <c r="I18" s="91"/>
      <c r="J18" s="91"/>
      <c r="K18" s="91"/>
      <c r="L18" s="92"/>
    </row>
    <row r="19" spans="1:12" ht="15.75" customHeight="1" x14ac:dyDescent="0.25">
      <c r="A19" s="93" t="s">
        <v>51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ht="15.75" x14ac:dyDescent="0.25">
      <c r="E20" s="34"/>
      <c r="F20" s="33"/>
    </row>
    <row r="21" spans="1:12" ht="15.75" customHeight="1" x14ac:dyDescent="0.25">
      <c r="A21" s="86" t="s">
        <v>52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12" ht="15.75" x14ac:dyDescent="0.25">
      <c r="E22" s="34"/>
    </row>
    <row r="23" spans="1:12" ht="15.75" x14ac:dyDescent="0.25">
      <c r="E23" s="34"/>
    </row>
    <row r="24" spans="1:12" ht="15.75" x14ac:dyDescent="0.25">
      <c r="E24" s="34"/>
    </row>
    <row r="25" spans="1:12" ht="15.75" x14ac:dyDescent="0.25">
      <c r="E25" s="35"/>
    </row>
  </sheetData>
  <mergeCells count="11">
    <mergeCell ref="A21:K21"/>
    <mergeCell ref="A4:K4"/>
    <mergeCell ref="F7:H7"/>
    <mergeCell ref="I7:J7"/>
    <mergeCell ref="A8:L8"/>
    <mergeCell ref="E10:F10"/>
    <mergeCell ref="A14:D14"/>
    <mergeCell ref="A15:I15"/>
    <mergeCell ref="A16:I16"/>
    <mergeCell ref="H18:L18"/>
    <mergeCell ref="A19:L1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view="pageLayout" zoomScale="95" zoomScalePageLayoutView="95" workbookViewId="0">
      <selection activeCell="L14" sqref="L1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57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45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46"/>
      <c r="H6" s="17" t="s">
        <v>29</v>
      </c>
      <c r="I6" s="17"/>
      <c r="L6" s="27"/>
    </row>
    <row r="7" spans="1:12" ht="18.75" x14ac:dyDescent="0.3">
      <c r="B7" s="33"/>
      <c r="D7" s="46" t="s">
        <v>30</v>
      </c>
      <c r="E7" s="46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46"/>
      <c r="E9" s="46"/>
      <c r="F9" s="46"/>
      <c r="G9" s="46"/>
      <c r="H9" s="46"/>
      <c r="I9" s="46"/>
      <c r="J9" s="46"/>
      <c r="K9" s="17"/>
      <c r="L9" s="17"/>
    </row>
    <row r="10" spans="1:12" ht="17.25" customHeight="1" x14ac:dyDescent="0.35">
      <c r="E10" s="87" t="s">
        <v>33</v>
      </c>
      <c r="F10" s="87"/>
      <c r="G10" s="47"/>
      <c r="H10" s="33"/>
    </row>
    <row r="11" spans="1:12" ht="7.5" customHeight="1" x14ac:dyDescent="0.35">
      <c r="E11" s="21"/>
      <c r="F11" s="21"/>
      <c r="G11" s="47"/>
    </row>
    <row r="12" spans="1:12" ht="15.75" x14ac:dyDescent="0.25">
      <c r="A12" s="1" t="s">
        <v>0</v>
      </c>
      <c r="B12" s="1" t="s">
        <v>1</v>
      </c>
      <c r="C12" s="24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46</v>
      </c>
      <c r="E13" s="15">
        <v>15000</v>
      </c>
      <c r="F13" s="28">
        <v>12000</v>
      </c>
      <c r="G13" s="28">
        <v>12000</v>
      </c>
      <c r="H13" s="15">
        <v>15000</v>
      </c>
      <c r="I13" s="15"/>
      <c r="J13" s="15">
        <f>SUM(H13:I13)</f>
        <v>15000</v>
      </c>
      <c r="K13" s="30" t="s">
        <v>59</v>
      </c>
      <c r="L13" s="38" t="s">
        <v>49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12000</v>
      </c>
      <c r="G14" s="31">
        <f>SUM(G13:G13)</f>
        <v>12000</v>
      </c>
      <c r="H14" s="31">
        <f t="shared" ref="H14:J14" si="0">SUM(H13:H13)</f>
        <v>15000</v>
      </c>
      <c r="I14" s="31">
        <f t="shared" si="0"/>
        <v>0</v>
      </c>
      <c r="J14" s="31">
        <f t="shared" si="0"/>
        <v>15000</v>
      </c>
      <c r="K14" s="30" t="s">
        <v>60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58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1:12" ht="15.75" x14ac:dyDescent="0.25">
      <c r="E17" s="34"/>
      <c r="F17" s="33"/>
    </row>
    <row r="18" spans="1:12" ht="18.75" x14ac:dyDescent="0.25">
      <c r="A18" s="2">
        <v>1</v>
      </c>
      <c r="B18" s="19" t="s">
        <v>34</v>
      </c>
      <c r="C18" s="23" t="s">
        <v>41</v>
      </c>
      <c r="D18" s="20" t="s">
        <v>35</v>
      </c>
      <c r="E18" s="15">
        <v>15000</v>
      </c>
      <c r="F18" s="15">
        <v>151000</v>
      </c>
      <c r="G18" s="28">
        <v>30000</v>
      </c>
      <c r="H18" s="90" t="s">
        <v>50</v>
      </c>
      <c r="I18" s="91"/>
      <c r="J18" s="91"/>
      <c r="K18" s="91"/>
      <c r="L18" s="92"/>
    </row>
    <row r="19" spans="1:12" ht="15.75" customHeight="1" x14ac:dyDescent="0.25">
      <c r="A19" s="93" t="s">
        <v>51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ht="15.75" x14ac:dyDescent="0.25">
      <c r="E20" s="34"/>
      <c r="F20" s="33"/>
    </row>
    <row r="21" spans="1:12" ht="15.75" customHeight="1" x14ac:dyDescent="0.25">
      <c r="A21" s="86" t="s">
        <v>52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12" ht="15.75" x14ac:dyDescent="0.25">
      <c r="E22" s="34"/>
    </row>
    <row r="23" spans="1:12" ht="15.75" x14ac:dyDescent="0.25">
      <c r="E23" s="34"/>
    </row>
    <row r="24" spans="1:12" ht="15.75" x14ac:dyDescent="0.25">
      <c r="E24" s="34"/>
    </row>
    <row r="25" spans="1:12" ht="15.75" x14ac:dyDescent="0.25">
      <c r="E25" s="35"/>
    </row>
  </sheetData>
  <mergeCells count="11">
    <mergeCell ref="A14:D14"/>
    <mergeCell ref="A4:K4"/>
    <mergeCell ref="F7:H7"/>
    <mergeCell ref="I7:J7"/>
    <mergeCell ref="A8:L8"/>
    <mergeCell ref="E10:F10"/>
    <mergeCell ref="A15:I15"/>
    <mergeCell ref="A16:I16"/>
    <mergeCell ref="H18:L18"/>
    <mergeCell ref="A19:L19"/>
    <mergeCell ref="A21:K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view="pageLayout" zoomScale="95" zoomScalePageLayoutView="95" workbookViewId="0">
      <selection activeCell="L14" sqref="L1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61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51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52"/>
      <c r="H6" s="17" t="s">
        <v>29</v>
      </c>
      <c r="I6" s="17"/>
      <c r="L6" s="27"/>
    </row>
    <row r="7" spans="1:12" ht="18.75" x14ac:dyDescent="0.3">
      <c r="B7" s="33"/>
      <c r="D7" s="52" t="s">
        <v>30</v>
      </c>
      <c r="E7" s="52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52"/>
      <c r="E9" s="52"/>
      <c r="F9" s="52"/>
      <c r="G9" s="52"/>
      <c r="H9" s="52"/>
      <c r="I9" s="52"/>
      <c r="J9" s="52"/>
      <c r="K9" s="17"/>
      <c r="L9" s="17"/>
    </row>
    <row r="10" spans="1:12" ht="17.25" customHeight="1" x14ac:dyDescent="0.35">
      <c r="E10" s="87" t="s">
        <v>33</v>
      </c>
      <c r="F10" s="87"/>
      <c r="G10" s="53"/>
      <c r="H10" s="33"/>
    </row>
    <row r="11" spans="1:12" ht="7.5" customHeight="1" x14ac:dyDescent="0.35">
      <c r="E11" s="21"/>
      <c r="F11" s="21"/>
      <c r="G11" s="53"/>
    </row>
    <row r="12" spans="1:12" ht="15.75" x14ac:dyDescent="0.25">
      <c r="A12" s="1" t="s">
        <v>0</v>
      </c>
      <c r="B12" s="1" t="s">
        <v>1</v>
      </c>
      <c r="C12" s="24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46</v>
      </c>
      <c r="E13" s="15">
        <v>15000</v>
      </c>
      <c r="F13" s="28">
        <v>12000</v>
      </c>
      <c r="G13" s="28">
        <v>12000</v>
      </c>
      <c r="H13" s="15">
        <v>15000</v>
      </c>
      <c r="I13" s="15"/>
      <c r="J13" s="57">
        <f>SUM(H13:I13)</f>
        <v>15000</v>
      </c>
      <c r="K13" s="30" t="s">
        <v>62</v>
      </c>
      <c r="L13" s="38" t="s">
        <v>49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12000</v>
      </c>
      <c r="G14" s="31">
        <f>SUM(G13:G13)</f>
        <v>12000</v>
      </c>
      <c r="H14" s="31">
        <f t="shared" ref="H14:J14" si="0">SUM(H13:H13)</f>
        <v>15000</v>
      </c>
      <c r="I14" s="31">
        <f t="shared" si="0"/>
        <v>0</v>
      </c>
      <c r="J14" s="39">
        <f t="shared" si="0"/>
        <v>15000</v>
      </c>
      <c r="K14" s="30" t="s">
        <v>63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64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1:12" ht="15.75" x14ac:dyDescent="0.25">
      <c r="E17" s="34"/>
      <c r="F17" s="33"/>
    </row>
    <row r="18" spans="1:12" ht="18.75" x14ac:dyDescent="0.25">
      <c r="A18" s="2">
        <v>1</v>
      </c>
      <c r="B18" s="19" t="s">
        <v>34</v>
      </c>
      <c r="C18" s="23" t="s">
        <v>41</v>
      </c>
      <c r="D18" s="20" t="s">
        <v>35</v>
      </c>
      <c r="E18" s="15">
        <v>15000</v>
      </c>
      <c r="F18" s="15">
        <v>151000</v>
      </c>
      <c r="G18" s="28">
        <v>30000</v>
      </c>
      <c r="H18" s="90" t="s">
        <v>50</v>
      </c>
      <c r="I18" s="91"/>
      <c r="J18" s="91"/>
      <c r="K18" s="91"/>
      <c r="L18" s="92"/>
    </row>
    <row r="19" spans="1:12" ht="15.75" customHeight="1" x14ac:dyDescent="0.25">
      <c r="A19" s="93" t="s">
        <v>51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ht="15.75" x14ac:dyDescent="0.25">
      <c r="E20" s="34"/>
      <c r="F20" s="33"/>
    </row>
    <row r="21" spans="1:12" ht="15.75" customHeight="1" x14ac:dyDescent="0.25">
      <c r="A21" s="86" t="s">
        <v>52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12" ht="15.75" x14ac:dyDescent="0.25">
      <c r="E22" s="34"/>
    </row>
    <row r="23" spans="1:12" ht="15.75" x14ac:dyDescent="0.25">
      <c r="E23" s="34"/>
    </row>
    <row r="24" spans="1:12" ht="15.75" x14ac:dyDescent="0.25">
      <c r="E24" s="34"/>
    </row>
    <row r="25" spans="1:12" ht="15.75" x14ac:dyDescent="0.25">
      <c r="E25" s="35"/>
    </row>
  </sheetData>
  <mergeCells count="11">
    <mergeCell ref="A14:D14"/>
    <mergeCell ref="A4:K4"/>
    <mergeCell ref="F7:H7"/>
    <mergeCell ref="I7:J7"/>
    <mergeCell ref="A8:L8"/>
    <mergeCell ref="E10:F10"/>
    <mergeCell ref="A15:I15"/>
    <mergeCell ref="A16:I16"/>
    <mergeCell ref="H18:L18"/>
    <mergeCell ref="A19:L19"/>
    <mergeCell ref="A21:K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zoomScale="95" zoomScalePageLayoutView="95" workbookViewId="0">
      <selection activeCell="K19" sqref="K19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65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54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55"/>
      <c r="H6" s="17" t="s">
        <v>29</v>
      </c>
      <c r="I6" s="17"/>
      <c r="L6" s="27"/>
    </row>
    <row r="7" spans="1:12" ht="18.75" x14ac:dyDescent="0.3">
      <c r="B7" s="33"/>
      <c r="D7" s="55" t="s">
        <v>30</v>
      </c>
      <c r="E7" s="55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55"/>
      <c r="E9" s="55"/>
      <c r="F9" s="55"/>
      <c r="G9" s="55"/>
      <c r="H9" s="55"/>
      <c r="I9" s="55"/>
      <c r="J9" s="55"/>
      <c r="K9" s="17"/>
      <c r="L9" s="17"/>
    </row>
    <row r="10" spans="1:12" ht="17.25" customHeight="1" x14ac:dyDescent="0.35">
      <c r="E10" s="87" t="s">
        <v>33</v>
      </c>
      <c r="F10" s="87"/>
      <c r="G10" s="56"/>
      <c r="H10" s="33"/>
    </row>
    <row r="11" spans="1:12" ht="7.5" customHeight="1" x14ac:dyDescent="0.35">
      <c r="E11" s="21"/>
      <c r="F11" s="21"/>
      <c r="G11" s="56"/>
    </row>
    <row r="12" spans="1:12" ht="15.75" x14ac:dyDescent="0.25">
      <c r="A12" s="1" t="s">
        <v>0</v>
      </c>
      <c r="B12" s="1" t="s">
        <v>1</v>
      </c>
      <c r="C12" s="24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46</v>
      </c>
      <c r="E13" s="15">
        <v>15000</v>
      </c>
      <c r="F13" s="15">
        <v>12000</v>
      </c>
      <c r="G13" s="15">
        <v>12000</v>
      </c>
      <c r="H13" s="15">
        <v>15000</v>
      </c>
      <c r="I13" s="15"/>
      <c r="J13" s="15">
        <f>SUM(H13:I13)</f>
        <v>15000</v>
      </c>
      <c r="K13" s="30" t="s">
        <v>67</v>
      </c>
      <c r="L13" s="38" t="s">
        <v>49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12000</v>
      </c>
      <c r="G14" s="31">
        <f>SUM(G13:G13)</f>
        <v>12000</v>
      </c>
      <c r="H14" s="31">
        <f t="shared" ref="H14:J14" si="0">SUM(H13:H13)</f>
        <v>15000</v>
      </c>
      <c r="I14" s="31">
        <f t="shared" si="0"/>
        <v>0</v>
      </c>
      <c r="J14" s="31">
        <f t="shared" si="0"/>
        <v>15000</v>
      </c>
      <c r="K14" s="30" t="s">
        <v>68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66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5:6" ht="15.75" x14ac:dyDescent="0.25">
      <c r="E17" s="34"/>
      <c r="F17" s="33"/>
    </row>
    <row r="18" spans="5:6" ht="15.75" x14ac:dyDescent="0.25">
      <c r="E18" s="34"/>
    </row>
    <row r="19" spans="5:6" ht="15.75" x14ac:dyDescent="0.25">
      <c r="E19" s="34"/>
    </row>
    <row r="20" spans="5:6" ht="15.75" x14ac:dyDescent="0.25">
      <c r="E20" s="34"/>
    </row>
    <row r="21" spans="5:6" ht="15.75" x14ac:dyDescent="0.25">
      <c r="E21" s="35"/>
    </row>
  </sheetData>
  <mergeCells count="8">
    <mergeCell ref="A15:I15"/>
    <mergeCell ref="A16:I16"/>
    <mergeCell ref="A14:D14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zoomScale="95" zoomScalePageLayoutView="95" workbookViewId="0">
      <selection activeCell="L14" sqref="L1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69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58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59"/>
      <c r="H6" s="17" t="s">
        <v>29</v>
      </c>
      <c r="I6" s="17"/>
      <c r="L6" s="27"/>
    </row>
    <row r="7" spans="1:12" ht="18.75" x14ac:dyDescent="0.3">
      <c r="B7" s="33"/>
      <c r="D7" s="59" t="s">
        <v>30</v>
      </c>
      <c r="E7" s="59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59"/>
      <c r="E9" s="59"/>
      <c r="F9" s="59"/>
      <c r="G9" s="59"/>
      <c r="H9" s="59"/>
      <c r="I9" s="59"/>
      <c r="J9" s="59"/>
      <c r="K9" s="17"/>
      <c r="L9" s="17"/>
    </row>
    <row r="10" spans="1:12" ht="17.25" customHeight="1" x14ac:dyDescent="0.35">
      <c r="E10" s="87" t="s">
        <v>33</v>
      </c>
      <c r="F10" s="87"/>
      <c r="G10" s="60"/>
      <c r="H10" s="33"/>
    </row>
    <row r="11" spans="1:12" ht="7.5" customHeight="1" x14ac:dyDescent="0.35">
      <c r="E11" s="21"/>
      <c r="F11" s="21"/>
      <c r="G11" s="60"/>
    </row>
    <row r="12" spans="1:12" ht="15.75" x14ac:dyDescent="0.25">
      <c r="A12" s="1" t="s">
        <v>0</v>
      </c>
      <c r="B12" s="1" t="s">
        <v>1</v>
      </c>
      <c r="C12" s="24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46</v>
      </c>
      <c r="E13" s="15">
        <v>15000</v>
      </c>
      <c r="F13" s="15">
        <v>12000</v>
      </c>
      <c r="G13" s="15">
        <v>12000</v>
      </c>
      <c r="H13" s="57">
        <v>15000</v>
      </c>
      <c r="I13" s="15"/>
      <c r="J13" s="57">
        <f>SUM(H13:I13)</f>
        <v>15000</v>
      </c>
      <c r="K13" s="30" t="s">
        <v>71</v>
      </c>
      <c r="L13" s="38" t="s">
        <v>49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12000</v>
      </c>
      <c r="G14" s="31">
        <f>SUM(G13:G13)</f>
        <v>12000</v>
      </c>
      <c r="H14" s="39">
        <f t="shared" ref="H14:J14" si="0">SUM(H13:H13)</f>
        <v>15000</v>
      </c>
      <c r="I14" s="31">
        <f t="shared" si="0"/>
        <v>0</v>
      </c>
      <c r="J14" s="39">
        <f t="shared" si="0"/>
        <v>15000</v>
      </c>
      <c r="K14" s="30" t="s">
        <v>72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70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5:6" ht="15.75" x14ac:dyDescent="0.25">
      <c r="E17" s="34"/>
      <c r="F17" s="33"/>
    </row>
    <row r="18" spans="5:6" ht="15.75" x14ac:dyDescent="0.25">
      <c r="E18" s="34"/>
    </row>
    <row r="19" spans="5:6" ht="15.75" x14ac:dyDescent="0.25">
      <c r="E19" s="34"/>
    </row>
    <row r="20" spans="5:6" ht="15.75" x14ac:dyDescent="0.25">
      <c r="E20" s="34"/>
    </row>
    <row r="21" spans="5:6" ht="15.75" x14ac:dyDescent="0.25">
      <c r="E21" s="35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zoomScale="95" zoomScalePageLayoutView="95" workbookViewId="0">
      <selection activeCell="I22" sqref="I22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73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61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62"/>
      <c r="H6" s="17" t="s">
        <v>29</v>
      </c>
      <c r="I6" s="17"/>
      <c r="L6" s="27"/>
    </row>
    <row r="7" spans="1:12" ht="18.75" x14ac:dyDescent="0.3">
      <c r="B7" s="33"/>
      <c r="D7" s="62" t="s">
        <v>30</v>
      </c>
      <c r="E7" s="62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62"/>
      <c r="E9" s="62"/>
      <c r="F9" s="62"/>
      <c r="G9" s="62"/>
      <c r="H9" s="62"/>
      <c r="I9" s="62"/>
      <c r="J9" s="62"/>
      <c r="K9" s="17"/>
      <c r="L9" s="17"/>
    </row>
    <row r="10" spans="1:12" ht="17.25" customHeight="1" x14ac:dyDescent="0.35">
      <c r="E10" s="87" t="s">
        <v>33</v>
      </c>
      <c r="F10" s="87"/>
      <c r="G10" s="63"/>
      <c r="H10" s="33"/>
    </row>
    <row r="11" spans="1:12" ht="7.5" customHeight="1" x14ac:dyDescent="0.35">
      <c r="E11" s="21"/>
      <c r="F11" s="21"/>
      <c r="G11" s="63"/>
    </row>
    <row r="12" spans="1:12" ht="15.75" x14ac:dyDescent="0.25">
      <c r="A12" s="1" t="s">
        <v>0</v>
      </c>
      <c r="B12" s="1" t="s">
        <v>1</v>
      </c>
      <c r="C12" s="24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74</v>
      </c>
      <c r="E13" s="15">
        <v>15000</v>
      </c>
      <c r="F13" s="15">
        <v>12000</v>
      </c>
      <c r="G13" s="15">
        <v>12000</v>
      </c>
      <c r="H13" s="57">
        <v>15000</v>
      </c>
      <c r="I13" s="15"/>
      <c r="J13" s="57">
        <f>H13+I13</f>
        <v>15000</v>
      </c>
      <c r="K13" s="30" t="s">
        <v>75</v>
      </c>
      <c r="L13" s="38" t="s">
        <v>49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12000</v>
      </c>
      <c r="G14" s="31">
        <f>SUM(G13:G13)</f>
        <v>12000</v>
      </c>
      <c r="H14" s="39">
        <f>SUM(H13)</f>
        <v>15000</v>
      </c>
      <c r="I14" s="39">
        <f t="shared" ref="I14:J14" si="0">SUM(I13)</f>
        <v>0</v>
      </c>
      <c r="J14" s="39">
        <f t="shared" si="0"/>
        <v>15000</v>
      </c>
      <c r="K14" s="30" t="s">
        <v>76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79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5:6" ht="15.75" x14ac:dyDescent="0.25">
      <c r="E17" s="34"/>
      <c r="F17" s="33"/>
    </row>
    <row r="18" spans="5:6" ht="15.75" x14ac:dyDescent="0.25">
      <c r="E18" s="34"/>
    </row>
    <row r="19" spans="5:6" ht="15.75" x14ac:dyDescent="0.25">
      <c r="E19" s="34"/>
    </row>
    <row r="20" spans="5:6" ht="15.75" x14ac:dyDescent="0.25">
      <c r="E20" s="34"/>
    </row>
    <row r="21" spans="5:6" ht="15.75" x14ac:dyDescent="0.25">
      <c r="E21" s="35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zoomScale="95" zoomScalePageLayoutView="95" workbookViewId="0">
      <selection activeCell="A16" sqref="A16:I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77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64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65"/>
      <c r="H6" s="17" t="s">
        <v>29</v>
      </c>
      <c r="I6" s="17"/>
      <c r="L6" s="27"/>
    </row>
    <row r="7" spans="1:12" ht="18.75" x14ac:dyDescent="0.3">
      <c r="B7" s="33"/>
      <c r="D7" s="65" t="s">
        <v>30</v>
      </c>
      <c r="E7" s="65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65"/>
      <c r="E9" s="65"/>
      <c r="F9" s="65"/>
      <c r="G9" s="65"/>
      <c r="H9" s="65"/>
      <c r="I9" s="65"/>
      <c r="J9" s="65"/>
      <c r="K9" s="17"/>
      <c r="L9" s="17"/>
    </row>
    <row r="10" spans="1:12" ht="17.25" customHeight="1" x14ac:dyDescent="0.35">
      <c r="E10" s="87" t="s">
        <v>33</v>
      </c>
      <c r="F10" s="87"/>
      <c r="G10" s="66"/>
      <c r="H10" s="33"/>
    </row>
    <row r="11" spans="1:12" ht="7.5" customHeight="1" x14ac:dyDescent="0.35">
      <c r="E11" s="21"/>
      <c r="F11" s="21"/>
      <c r="G11" s="66"/>
    </row>
    <row r="12" spans="1:12" ht="15.75" x14ac:dyDescent="0.25">
      <c r="A12" s="1" t="s">
        <v>0</v>
      </c>
      <c r="B12" s="1" t="s">
        <v>1</v>
      </c>
      <c r="C12" s="24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74</v>
      </c>
      <c r="E13" s="15">
        <v>15000</v>
      </c>
      <c r="F13" s="15">
        <v>13500</v>
      </c>
      <c r="G13" s="15">
        <v>13500</v>
      </c>
      <c r="H13" s="57">
        <v>15000</v>
      </c>
      <c r="I13" s="15"/>
      <c r="J13" s="57">
        <f>SUM(H13:I13)</f>
        <v>15000</v>
      </c>
      <c r="K13" s="30" t="s">
        <v>80</v>
      </c>
      <c r="L13" s="38" t="s">
        <v>81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13500</v>
      </c>
      <c r="G14" s="31">
        <f>SUM(G13:G13)</f>
        <v>13500</v>
      </c>
      <c r="H14" s="39">
        <f>SUM(H13)</f>
        <v>15000</v>
      </c>
      <c r="I14" s="39">
        <f>SUM(I13)</f>
        <v>0</v>
      </c>
      <c r="J14" s="57">
        <f>SUM(H14:I14)</f>
        <v>15000</v>
      </c>
      <c r="K14" s="30" t="s">
        <v>82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78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5:6" ht="15.75" x14ac:dyDescent="0.25">
      <c r="E17" s="34"/>
      <c r="F17" s="33"/>
    </row>
    <row r="18" spans="5:6" ht="15.75" x14ac:dyDescent="0.25">
      <c r="E18" s="34"/>
      <c r="F18" s="33"/>
    </row>
    <row r="19" spans="5:6" ht="15.75" x14ac:dyDescent="0.25">
      <c r="E19" s="34"/>
    </row>
    <row r="20" spans="5:6" ht="15.75" x14ac:dyDescent="0.25">
      <c r="E20" s="34"/>
    </row>
    <row r="21" spans="5:6" ht="15.75" x14ac:dyDescent="0.25">
      <c r="E21" s="35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zoomScale="95" zoomScalePageLayoutView="95" workbookViewId="0">
      <selection activeCell="L19" sqref="L19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4"/>
      <c r="K2" s="27"/>
      <c r="L2" s="27"/>
    </row>
    <row r="3" spans="1:12" x14ac:dyDescent="0.25">
      <c r="A3" s="16" t="s">
        <v>24</v>
      </c>
      <c r="J3" s="27"/>
      <c r="K3" s="27"/>
      <c r="L3" s="36"/>
    </row>
    <row r="4" spans="1:12" ht="18.75" x14ac:dyDescent="0.25">
      <c r="A4" s="83" t="s">
        <v>83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67"/>
    </row>
    <row r="5" spans="1:12" ht="18.75" x14ac:dyDescent="0.3">
      <c r="E5" s="17"/>
      <c r="I5" s="17"/>
      <c r="J5" s="17" t="s">
        <v>27</v>
      </c>
      <c r="L5" s="34"/>
    </row>
    <row r="6" spans="1:12" ht="18.75" x14ac:dyDescent="0.3">
      <c r="D6" s="29" t="s">
        <v>28</v>
      </c>
      <c r="E6" s="29"/>
      <c r="F6" s="29"/>
      <c r="G6" s="68"/>
      <c r="H6" s="17" t="s">
        <v>29</v>
      </c>
      <c r="I6" s="17"/>
      <c r="L6" s="27"/>
    </row>
    <row r="7" spans="1:12" ht="18.75" x14ac:dyDescent="0.3">
      <c r="B7" s="33"/>
      <c r="D7" s="68" t="s">
        <v>30</v>
      </c>
      <c r="E7" s="68"/>
      <c r="F7" s="84" t="s">
        <v>31</v>
      </c>
      <c r="G7" s="84"/>
      <c r="H7" s="84"/>
      <c r="I7" s="84" t="s">
        <v>32</v>
      </c>
      <c r="J7" s="84"/>
      <c r="K7" s="17"/>
      <c r="L7" s="37"/>
    </row>
    <row r="8" spans="1:12" ht="18.75" customHeight="1" x14ac:dyDescent="0.3">
      <c r="A8" s="84" t="s">
        <v>48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9" customHeight="1" x14ac:dyDescent="0.3">
      <c r="A9" s="16"/>
      <c r="D9" s="68"/>
      <c r="E9" s="68"/>
      <c r="F9" s="68"/>
      <c r="G9" s="68"/>
      <c r="H9" s="68"/>
      <c r="I9" s="68"/>
      <c r="J9" s="68"/>
      <c r="K9" s="17"/>
      <c r="L9" s="17"/>
    </row>
    <row r="10" spans="1:12" ht="17.25" customHeight="1" x14ac:dyDescent="0.35">
      <c r="E10" s="87" t="s">
        <v>33</v>
      </c>
      <c r="F10" s="87"/>
      <c r="G10" s="69"/>
      <c r="H10" s="33"/>
    </row>
    <row r="11" spans="1:12" ht="7.5" customHeight="1" x14ac:dyDescent="0.35">
      <c r="E11" s="21"/>
      <c r="F11" s="21"/>
      <c r="G11" s="69"/>
    </row>
    <row r="12" spans="1:12" ht="15.75" x14ac:dyDescent="0.25">
      <c r="A12" s="1" t="s">
        <v>0</v>
      </c>
      <c r="B12" s="1" t="s">
        <v>1</v>
      </c>
      <c r="C12" s="24" t="s">
        <v>21</v>
      </c>
      <c r="D12" s="1" t="s">
        <v>20</v>
      </c>
      <c r="E12" s="1" t="s">
        <v>2</v>
      </c>
      <c r="F12" s="1" t="s">
        <v>3</v>
      </c>
      <c r="G12" s="26" t="s">
        <v>45</v>
      </c>
      <c r="H12" s="25" t="s">
        <v>9</v>
      </c>
      <c r="I12" s="1" t="s">
        <v>5</v>
      </c>
      <c r="J12" s="26" t="s">
        <v>4</v>
      </c>
      <c r="K12" s="1" t="s">
        <v>8</v>
      </c>
      <c r="L12" s="24" t="s">
        <v>6</v>
      </c>
    </row>
    <row r="13" spans="1:12" ht="21" customHeight="1" x14ac:dyDescent="0.25">
      <c r="A13" s="2">
        <v>1</v>
      </c>
      <c r="B13" s="19" t="s">
        <v>43</v>
      </c>
      <c r="C13" s="23" t="s">
        <v>42</v>
      </c>
      <c r="D13" s="20" t="s">
        <v>74</v>
      </c>
      <c r="E13" s="15">
        <v>15000</v>
      </c>
      <c r="F13" s="15">
        <v>13500</v>
      </c>
      <c r="G13" s="15">
        <v>13500</v>
      </c>
      <c r="H13" s="57">
        <v>15000</v>
      </c>
      <c r="I13" s="15"/>
      <c r="J13" s="57">
        <f>H13+I13</f>
        <v>15000</v>
      </c>
      <c r="K13" s="30" t="s">
        <v>84</v>
      </c>
      <c r="L13" s="38" t="s">
        <v>49</v>
      </c>
    </row>
    <row r="14" spans="1:12" ht="21" customHeight="1" x14ac:dyDescent="0.25">
      <c r="A14" s="88" t="s">
        <v>7</v>
      </c>
      <c r="B14" s="88"/>
      <c r="C14" s="88"/>
      <c r="D14" s="88"/>
      <c r="E14" s="31">
        <f>SUM(E13:E13)</f>
        <v>15000</v>
      </c>
      <c r="F14" s="31">
        <f>SUM(F13:F13)</f>
        <v>13500</v>
      </c>
      <c r="G14" s="31">
        <f>SUM(G13:G13)</f>
        <v>13500</v>
      </c>
      <c r="H14" s="39">
        <f>SUM(H13)</f>
        <v>15000</v>
      </c>
      <c r="I14" s="39">
        <f t="shared" ref="I14:J14" si="0">SUM(I13)</f>
        <v>0</v>
      </c>
      <c r="J14" s="39">
        <f t="shared" si="0"/>
        <v>15000</v>
      </c>
      <c r="K14" s="30" t="s">
        <v>87</v>
      </c>
      <c r="L14" s="44" t="s">
        <v>47</v>
      </c>
    </row>
    <row r="15" spans="1:12" ht="18.75" x14ac:dyDescent="0.25">
      <c r="A15" s="89" t="s">
        <v>44</v>
      </c>
      <c r="B15" s="89"/>
      <c r="C15" s="89"/>
      <c r="D15" s="89"/>
      <c r="E15" s="89"/>
      <c r="F15" s="89"/>
      <c r="G15" s="89"/>
      <c r="H15" s="89"/>
      <c r="I15" s="89"/>
      <c r="J15" s="40">
        <f>-J14*0.1</f>
        <v>-1500</v>
      </c>
      <c r="K15" s="49"/>
      <c r="L15" s="50"/>
    </row>
    <row r="16" spans="1:12" ht="18.75" x14ac:dyDescent="0.25">
      <c r="A16" s="89" t="s">
        <v>86</v>
      </c>
      <c r="B16" s="89"/>
      <c r="C16" s="89"/>
      <c r="D16" s="89"/>
      <c r="E16" s="89"/>
      <c r="F16" s="89"/>
      <c r="G16" s="89"/>
      <c r="H16" s="89"/>
      <c r="I16" s="89"/>
      <c r="J16" s="40">
        <f>SUM(J14:J15)</f>
        <v>13500</v>
      </c>
      <c r="K16" s="27"/>
      <c r="L16" s="27"/>
    </row>
    <row r="17" spans="5:6" ht="15.75" x14ac:dyDescent="0.25">
      <c r="E17" s="34"/>
      <c r="F17" s="33"/>
    </row>
    <row r="18" spans="5:6" ht="15.75" x14ac:dyDescent="0.25">
      <c r="E18" s="34"/>
      <c r="F18" s="33"/>
    </row>
    <row r="19" spans="5:6" ht="15.75" x14ac:dyDescent="0.25">
      <c r="E19" s="34"/>
    </row>
    <row r="20" spans="5:6" ht="15.75" x14ac:dyDescent="0.25">
      <c r="E20" s="34"/>
    </row>
    <row r="21" spans="5:6" ht="15.75" x14ac:dyDescent="0.25">
      <c r="E21" s="35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BILAN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2021-12-14T09:23:45Z</cp:lastPrinted>
  <dcterms:created xsi:type="dcterms:W3CDTF">2013-02-10T07:37:00Z</dcterms:created>
  <dcterms:modified xsi:type="dcterms:W3CDTF">2021-12-14T09:26:33Z</dcterms:modified>
</cp:coreProperties>
</file>