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21\PROPRIETAIRES\TRAORE YOUSSOUF\FICHES D'ENCAISSEMENTS\"/>
    </mc:Choice>
  </mc:AlternateContent>
  <bookViews>
    <workbookView xWindow="0" yWindow="0" windowWidth="19200" windowHeight="11595" firstSheet="34" activeTab="37"/>
  </bookViews>
  <sheets>
    <sheet name="JANVIER 2019" sheetId="50" r:id="rId1"/>
    <sheet name="FEVRIER 2019" sheetId="51" r:id="rId2"/>
    <sheet name="MARS 2019" sheetId="52" r:id="rId3"/>
    <sheet name=" AVRIL 2019" sheetId="53" r:id="rId4"/>
    <sheet name="MAI 2019" sheetId="54" r:id="rId5"/>
    <sheet name="JUIN 2019" sheetId="55" r:id="rId6"/>
    <sheet name="JUILLET 2019 " sheetId="56" r:id="rId7"/>
    <sheet name="AOUT 2019" sheetId="57" r:id="rId8"/>
    <sheet name="SEPTEMBRE 2019" sheetId="58" r:id="rId9"/>
    <sheet name="OCTOBRE 2019" sheetId="59" r:id="rId10"/>
    <sheet name="OCTOBRE 2019 (2)" sheetId="60" r:id="rId11"/>
    <sheet name="NOVEMBRE 2019" sheetId="61" r:id="rId12"/>
    <sheet name="DECEMBRE 2019" sheetId="62" r:id="rId13"/>
    <sheet name="JANVIER 2020" sheetId="63" r:id="rId14"/>
    <sheet name="FEVRIER 2020" sheetId="64" r:id="rId15"/>
    <sheet name="MARS 2020" sheetId="65" r:id="rId16"/>
    <sheet name="AVRIL 2020" sheetId="66" r:id="rId17"/>
    <sheet name="MAI 2020" sheetId="67" r:id="rId18"/>
    <sheet name="JUIN 2020" sheetId="68" r:id="rId19"/>
    <sheet name="JUILLET 2020" sheetId="69" r:id="rId20"/>
    <sheet name="AOUT 2020" sheetId="70" r:id="rId21"/>
    <sheet name="SEPTEMBRE 2020" sheetId="71" r:id="rId22"/>
    <sheet name="OCTOBRE 2020" sheetId="72" r:id="rId23"/>
    <sheet name="NOVEMBRE 2020" sheetId="73" r:id="rId24"/>
    <sheet name="DECEMBRE 2020" sheetId="74" r:id="rId25"/>
    <sheet name="DECEMBRE 2020 (2)" sheetId="76" r:id="rId26"/>
    <sheet name="JANVIER 2021" sheetId="75" r:id="rId27"/>
    <sheet name="FEVRIER 2021" sheetId="77" r:id="rId28"/>
    <sheet name="MARS 2021" sheetId="78" r:id="rId29"/>
    <sheet name="AVRIL 2021" sheetId="79" r:id="rId30"/>
    <sheet name="MAI 2021" sheetId="80" r:id="rId31"/>
    <sheet name="JUIN 2021" sheetId="81" r:id="rId32"/>
    <sheet name="JUILLET 2021" sheetId="82" r:id="rId33"/>
    <sheet name="AOUT 2021" sheetId="83" r:id="rId34"/>
    <sheet name="SEPTEMBRE 2021" sheetId="84" r:id="rId35"/>
    <sheet name="OCTOBRE 2021" sheetId="85" r:id="rId36"/>
    <sheet name="NOVEMBRE 2021" sheetId="86" r:id="rId37"/>
    <sheet name="DECEMBRE 2021" sheetId="87" r:id="rId38"/>
  </sheets>
  <calcPr calcId="152511"/>
</workbook>
</file>

<file path=xl/calcChain.xml><?xml version="1.0" encoding="utf-8"?>
<calcChain xmlns="http://schemas.openxmlformats.org/spreadsheetml/2006/main">
  <c r="J24" i="87" l="1"/>
  <c r="I20" i="87" l="1"/>
  <c r="H20" i="87"/>
  <c r="G20" i="87"/>
  <c r="F20" i="87"/>
  <c r="E20" i="87"/>
  <c r="J19" i="87"/>
  <c r="J18" i="87"/>
  <c r="J17" i="87"/>
  <c r="J16" i="87"/>
  <c r="J15" i="87"/>
  <c r="J14" i="87"/>
  <c r="J13" i="87"/>
  <c r="J20" i="87" s="1"/>
  <c r="J24" i="86"/>
  <c r="J22" i="86"/>
  <c r="J21" i="86"/>
  <c r="I20" i="86"/>
  <c r="J20" i="86"/>
  <c r="H20" i="86"/>
  <c r="J14" i="86"/>
  <c r="J15" i="86"/>
  <c r="J16" i="86"/>
  <c r="J17" i="86"/>
  <c r="J18" i="86"/>
  <c r="J19" i="86"/>
  <c r="J13" i="86"/>
  <c r="J21" i="87" l="1"/>
  <c r="J22" i="87" s="1"/>
  <c r="J24" i="85"/>
  <c r="G20" i="86"/>
  <c r="F20" i="86"/>
  <c r="E20" i="86"/>
  <c r="J13" i="85"/>
  <c r="I20" i="85" l="1"/>
  <c r="H20" i="85"/>
  <c r="J14" i="85"/>
  <c r="J15" i="85"/>
  <c r="J16" i="85"/>
  <c r="J17" i="85"/>
  <c r="J18" i="85"/>
  <c r="J19" i="85"/>
  <c r="J20" i="85"/>
  <c r="J21" i="85" l="1"/>
  <c r="J22" i="85" s="1"/>
  <c r="G20" i="85"/>
  <c r="F20" i="85"/>
  <c r="E20" i="85"/>
  <c r="J13" i="84"/>
  <c r="J14" i="84"/>
  <c r="J15" i="84" l="1"/>
  <c r="J16" i="84"/>
  <c r="J17" i="84"/>
  <c r="J18" i="84"/>
  <c r="J19" i="84"/>
  <c r="H20" i="84"/>
  <c r="I20" i="84"/>
  <c r="J20" i="84" l="1"/>
  <c r="J21" i="84"/>
  <c r="J22" i="84" s="1"/>
  <c r="J24" i="84" s="1"/>
  <c r="G20" i="84"/>
  <c r="F20" i="84"/>
  <c r="E20" i="84"/>
  <c r="I20" i="83" l="1"/>
  <c r="H20" i="83"/>
  <c r="J17" i="83"/>
  <c r="J18" i="83"/>
  <c r="J19" i="83"/>
  <c r="J13" i="83"/>
  <c r="J20" i="83" s="1"/>
  <c r="J14" i="83"/>
  <c r="J15" i="83"/>
  <c r="J16" i="83"/>
  <c r="J21" i="83" l="1"/>
  <c r="J22" i="83" s="1"/>
  <c r="J24" i="83" s="1"/>
  <c r="G20" i="83"/>
  <c r="F20" i="83"/>
  <c r="E20" i="83"/>
  <c r="J20" i="82" l="1"/>
  <c r="J14" i="82"/>
  <c r="J15" i="82"/>
  <c r="J19" i="82" l="1"/>
  <c r="J13" i="82" l="1"/>
  <c r="I20" i="82" l="1"/>
  <c r="J21" i="82"/>
  <c r="J22" i="82" s="1"/>
  <c r="J24" i="82" s="1"/>
  <c r="H20" i="82"/>
  <c r="J17" i="82"/>
  <c r="J18" i="82"/>
  <c r="J16" i="82"/>
  <c r="G20" i="82" l="1"/>
  <c r="F20" i="82"/>
  <c r="E20" i="82"/>
  <c r="J15" i="81" l="1"/>
  <c r="J16" i="81"/>
  <c r="J17" i="81"/>
  <c r="J18" i="81"/>
  <c r="J19" i="81"/>
  <c r="J13" i="81"/>
  <c r="J14" i="81"/>
  <c r="I20" i="81" l="1"/>
  <c r="J20" i="81"/>
  <c r="H20" i="81"/>
  <c r="J21" i="81" l="1"/>
  <c r="J23" i="81"/>
  <c r="G20" i="81"/>
  <c r="F20" i="81"/>
  <c r="E20" i="81"/>
  <c r="J13" i="80" l="1"/>
  <c r="J20" i="80" l="1"/>
  <c r="I20" i="80" l="1"/>
  <c r="H20" i="80"/>
  <c r="J14" i="80"/>
  <c r="J15" i="80"/>
  <c r="J16" i="80"/>
  <c r="J17" i="80"/>
  <c r="J18" i="80"/>
  <c r="J19" i="80"/>
  <c r="J21" i="80" l="1"/>
  <c r="J23" i="80" s="1"/>
  <c r="J24" i="79"/>
  <c r="G20" i="80" l="1"/>
  <c r="F20" i="80"/>
  <c r="E20" i="80"/>
  <c r="J21" i="79" l="1"/>
  <c r="H20" i="79" l="1"/>
  <c r="I20" i="79"/>
  <c r="J14" i="79"/>
  <c r="J20" i="79" s="1"/>
  <c r="J15" i="79"/>
  <c r="J18" i="79"/>
  <c r="J19" i="79"/>
  <c r="J13" i="79"/>
  <c r="H26" i="75" l="1"/>
  <c r="G20" i="79" l="1"/>
  <c r="F20" i="79"/>
  <c r="E20" i="79"/>
  <c r="I20" i="78" l="1"/>
  <c r="H20" i="78"/>
  <c r="J15" i="78"/>
  <c r="J16" i="78"/>
  <c r="J17" i="78"/>
  <c r="J18" i="78"/>
  <c r="J19" i="78"/>
  <c r="J13" i="78"/>
  <c r="J14" i="78"/>
  <c r="J20" i="78" l="1"/>
  <c r="J18" i="77"/>
  <c r="J17" i="77"/>
  <c r="J16" i="77"/>
  <c r="G20" i="78"/>
  <c r="F20" i="78"/>
  <c r="E20" i="78"/>
  <c r="J23" i="78" l="1"/>
  <c r="J21" i="78"/>
  <c r="I20" i="77"/>
  <c r="H20" i="77"/>
  <c r="G20" i="77"/>
  <c r="F20" i="77"/>
  <c r="E20" i="77"/>
  <c r="J19" i="77"/>
  <c r="J15" i="77"/>
  <c r="J14" i="77"/>
  <c r="J13" i="77"/>
  <c r="J20" i="77" l="1"/>
  <c r="J21" i="77" s="1"/>
  <c r="J23" i="77" s="1"/>
  <c r="J23" i="75"/>
  <c r="J21" i="75" l="1"/>
  <c r="I20" i="75"/>
  <c r="J20" i="75"/>
  <c r="H20" i="75"/>
  <c r="J14" i="75"/>
  <c r="J15" i="75"/>
  <c r="J16" i="75"/>
  <c r="J17" i="75"/>
  <c r="J18" i="75"/>
  <c r="J19" i="75"/>
  <c r="J13" i="75"/>
  <c r="J26" i="76" l="1"/>
  <c r="J21" i="76"/>
  <c r="J20" i="76"/>
  <c r="I20" i="76"/>
  <c r="H20" i="76"/>
  <c r="G20" i="76"/>
  <c r="F20" i="76"/>
  <c r="E20" i="76"/>
  <c r="J19" i="76"/>
  <c r="J18" i="76"/>
  <c r="J17" i="76"/>
  <c r="J16" i="76"/>
  <c r="J13" i="76"/>
  <c r="J23" i="76" l="1"/>
  <c r="J23" i="74"/>
  <c r="J14" i="74"/>
  <c r="G20" i="75" l="1"/>
  <c r="F20" i="75"/>
  <c r="E20" i="75"/>
  <c r="I20" i="74"/>
  <c r="H20" i="74"/>
  <c r="J20" i="74"/>
  <c r="J21" i="74" s="1"/>
  <c r="J16" i="74"/>
  <c r="J17" i="74"/>
  <c r="J18" i="74"/>
  <c r="J19" i="74"/>
  <c r="J13" i="74"/>
  <c r="G20" i="74" l="1"/>
  <c r="F20" i="74"/>
  <c r="E20" i="74"/>
  <c r="H20" i="73" l="1"/>
  <c r="I20" i="73"/>
  <c r="J14" i="73"/>
  <c r="J15" i="73"/>
  <c r="J16" i="73"/>
  <c r="J17" i="73"/>
  <c r="J18" i="73"/>
  <c r="J19" i="73"/>
  <c r="J13" i="73"/>
  <c r="J20" i="73" l="1"/>
  <c r="G20" i="73"/>
  <c r="F20" i="73"/>
  <c r="E20" i="73"/>
  <c r="H20" i="72"/>
  <c r="I20" i="72"/>
  <c r="J14" i="72"/>
  <c r="J15" i="72"/>
  <c r="J16" i="72"/>
  <c r="J17" i="72"/>
  <c r="J18" i="72"/>
  <c r="J19" i="72"/>
  <c r="J20" i="72" s="1"/>
  <c r="J13" i="72"/>
  <c r="J21" i="73" l="1"/>
  <c r="J23" i="73"/>
  <c r="J21" i="72"/>
  <c r="J23" i="72" s="1"/>
  <c r="G20" i="72"/>
  <c r="F20" i="72"/>
  <c r="E20" i="72"/>
  <c r="H20" i="71" l="1"/>
  <c r="I20" i="71"/>
  <c r="J14" i="71"/>
  <c r="J15" i="71"/>
  <c r="J16" i="71"/>
  <c r="J17" i="71"/>
  <c r="J18" i="71"/>
  <c r="J19" i="71"/>
  <c r="J13" i="71"/>
  <c r="J20" i="71" l="1"/>
  <c r="J21" i="71" s="1"/>
  <c r="J23" i="71"/>
  <c r="G20" i="71"/>
  <c r="F20" i="71"/>
  <c r="E20" i="71"/>
  <c r="J23" i="70"/>
  <c r="H20" i="70" l="1"/>
  <c r="I20" i="70"/>
  <c r="J14" i="70"/>
  <c r="J15" i="70"/>
  <c r="J16" i="70"/>
  <c r="J17" i="70"/>
  <c r="J18" i="70"/>
  <c r="J19" i="70"/>
  <c r="J13" i="70"/>
  <c r="J20" i="70" l="1"/>
  <c r="J21" i="70" s="1"/>
  <c r="E20" i="70"/>
  <c r="F20" i="70"/>
  <c r="G20" i="70"/>
  <c r="J22" i="69"/>
  <c r="J23" i="69"/>
  <c r="J20" i="69"/>
  <c r="J14" i="69" l="1"/>
  <c r="J15" i="69"/>
  <c r="J16" i="69"/>
  <c r="J17" i="69"/>
  <c r="J18" i="69"/>
  <c r="J19" i="69"/>
  <c r="J13" i="69"/>
  <c r="I20" i="69" l="1"/>
  <c r="H20" i="69"/>
  <c r="G20" i="69"/>
  <c r="F20" i="69"/>
  <c r="E20" i="69"/>
  <c r="J21" i="69" l="1"/>
  <c r="J23" i="68"/>
  <c r="H20" i="68" l="1"/>
  <c r="I20" i="68"/>
  <c r="J14" i="68"/>
  <c r="J15" i="68"/>
  <c r="J16" i="68"/>
  <c r="J17" i="68"/>
  <c r="J18" i="68"/>
  <c r="J19" i="68"/>
  <c r="J13" i="68"/>
  <c r="J20" i="68" s="1"/>
  <c r="J21" i="68" s="1"/>
  <c r="G20" i="68" l="1"/>
  <c r="F20" i="68"/>
  <c r="E20" i="68"/>
  <c r="J14" i="67" l="1"/>
  <c r="J15" i="67"/>
  <c r="J16" i="67"/>
  <c r="J17" i="67"/>
  <c r="J18" i="67"/>
  <c r="J19" i="67"/>
  <c r="J13" i="67"/>
  <c r="H20" i="67" l="1"/>
  <c r="I20" i="67"/>
  <c r="J20" i="67"/>
  <c r="J21" i="67" s="1"/>
  <c r="J22" i="67" s="1"/>
  <c r="G20" i="67" l="1"/>
  <c r="F20" i="67"/>
  <c r="E20" i="67"/>
  <c r="H20" i="66" l="1"/>
  <c r="I20" i="66"/>
  <c r="J16" i="66"/>
  <c r="J17" i="66"/>
  <c r="J18" i="66"/>
  <c r="J13" i="66"/>
  <c r="J20" i="66" l="1"/>
  <c r="J21" i="66" s="1"/>
  <c r="J22" i="66" s="1"/>
  <c r="J23" i="65"/>
  <c r="G20" i="66"/>
  <c r="F20" i="66"/>
  <c r="E20" i="66"/>
  <c r="H20" i="65"/>
  <c r="I20" i="65"/>
  <c r="J14" i="65"/>
  <c r="J15" i="65"/>
  <c r="J16" i="65"/>
  <c r="J17" i="65"/>
  <c r="J18" i="65"/>
  <c r="J19" i="65"/>
  <c r="J13" i="65"/>
  <c r="J20" i="65" s="1"/>
  <c r="J21" i="65" l="1"/>
  <c r="J23" i="64"/>
  <c r="G20" i="65"/>
  <c r="F20" i="65"/>
  <c r="E20" i="65"/>
  <c r="H20" i="64" l="1"/>
  <c r="I20" i="64"/>
  <c r="J14" i="64"/>
  <c r="J15" i="64"/>
  <c r="J16" i="64"/>
  <c r="J20" i="64" s="1"/>
  <c r="J17" i="64"/>
  <c r="J18" i="64"/>
  <c r="J19" i="64"/>
  <c r="J13" i="64"/>
  <c r="J23" i="63" l="1"/>
  <c r="G20" i="64"/>
  <c r="F20" i="64"/>
  <c r="E20" i="64"/>
  <c r="J21" i="64" l="1"/>
  <c r="J22" i="64" s="1"/>
  <c r="J24" i="64" s="1"/>
  <c r="F20" i="63"/>
  <c r="G20" i="63"/>
  <c r="H20" i="63"/>
  <c r="I20" i="63"/>
  <c r="J14" i="63"/>
  <c r="J15" i="63"/>
  <c r="J17" i="63"/>
  <c r="J18" i="63"/>
  <c r="E20" i="63"/>
  <c r="J13" i="63"/>
  <c r="J20" i="63" l="1"/>
  <c r="J21" i="63" s="1"/>
  <c r="J25" i="62"/>
  <c r="H21" i="62"/>
  <c r="I21" i="62"/>
  <c r="J17" i="62"/>
  <c r="J18" i="62"/>
  <c r="J19" i="62"/>
  <c r="J20" i="62"/>
  <c r="J13" i="62"/>
  <c r="J21" i="62" l="1"/>
  <c r="J22" i="62" s="1"/>
  <c r="J23" i="62" s="1"/>
  <c r="J23" i="61"/>
  <c r="G21" i="62"/>
  <c r="F21" i="62"/>
  <c r="E21" i="62"/>
  <c r="J14" i="61"/>
  <c r="J15" i="61"/>
  <c r="J16" i="61"/>
  <c r="J18" i="61"/>
  <c r="J19" i="61"/>
  <c r="J20" i="61"/>
  <c r="J13" i="61"/>
  <c r="I21" i="61" l="1"/>
  <c r="H21" i="61"/>
  <c r="G21" i="61"/>
  <c r="F21" i="61"/>
  <c r="E21" i="61"/>
  <c r="J21" i="61"/>
  <c r="J25" i="61" l="1"/>
  <c r="J22" i="61"/>
  <c r="J25" i="60"/>
  <c r="I21" i="60" l="1"/>
  <c r="H21" i="60"/>
  <c r="G21" i="60"/>
  <c r="F21" i="60"/>
  <c r="E21" i="60"/>
  <c r="J20" i="60"/>
  <c r="J19" i="60"/>
  <c r="J18" i="60"/>
  <c r="J17" i="60"/>
  <c r="J16" i="60"/>
  <c r="J15" i="60"/>
  <c r="J14" i="60"/>
  <c r="J13" i="60"/>
  <c r="J21" i="60" s="1"/>
  <c r="J22" i="60" l="1"/>
  <c r="H21" i="59"/>
  <c r="I21" i="59"/>
  <c r="J14" i="59"/>
  <c r="J15" i="59"/>
  <c r="J16" i="59"/>
  <c r="J17" i="59"/>
  <c r="J18" i="59"/>
  <c r="J19" i="59"/>
  <c r="J20" i="59"/>
  <c r="J13" i="59"/>
  <c r="F21" i="50"/>
  <c r="G21" i="50"/>
  <c r="H21" i="50"/>
  <c r="I21" i="50"/>
  <c r="J14" i="50"/>
  <c r="J21" i="50" s="1"/>
  <c r="J15" i="50"/>
  <c r="J16" i="50"/>
  <c r="J17" i="50"/>
  <c r="J18" i="50"/>
  <c r="J19" i="50"/>
  <c r="J20" i="50"/>
  <c r="J13" i="50"/>
  <c r="J21" i="59" l="1"/>
  <c r="J28" i="58"/>
  <c r="J25" i="58"/>
  <c r="J19" i="58"/>
  <c r="G21" i="59"/>
  <c r="F21" i="59"/>
  <c r="E21" i="59"/>
  <c r="J22" i="59" l="1"/>
  <c r="J25" i="59" s="1"/>
  <c r="J20" i="58"/>
  <c r="J13" i="58" l="1"/>
  <c r="H21" i="58"/>
  <c r="G21" i="58"/>
  <c r="F21" i="58"/>
  <c r="E21" i="58"/>
  <c r="J21" i="58" l="1"/>
  <c r="J22" i="58" s="1"/>
  <c r="I21" i="57"/>
  <c r="H21" i="57"/>
  <c r="G21" i="57"/>
  <c r="F21" i="57"/>
  <c r="E21" i="57"/>
  <c r="J20" i="57"/>
  <c r="J16" i="57"/>
  <c r="J15" i="57"/>
  <c r="J21" i="57" l="1"/>
  <c r="J24" i="56"/>
  <c r="H21" i="56"/>
  <c r="I21" i="56"/>
  <c r="J14" i="56"/>
  <c r="J15" i="56"/>
  <c r="J16" i="56"/>
  <c r="J17" i="56"/>
  <c r="J18" i="56"/>
  <c r="J20" i="56"/>
  <c r="J13" i="56"/>
  <c r="J21" i="56" s="1"/>
  <c r="J22" i="57" l="1"/>
  <c r="J24" i="57" s="1"/>
  <c r="J22" i="56"/>
  <c r="J23" i="56" s="1"/>
  <c r="G21" i="56"/>
  <c r="F21" i="56"/>
  <c r="E21" i="56"/>
  <c r="J26" i="55" l="1"/>
  <c r="J23" i="55"/>
  <c r="J22" i="55"/>
  <c r="J21" i="55"/>
  <c r="G21" i="55" l="1"/>
  <c r="F21" i="55"/>
  <c r="E21" i="55"/>
  <c r="J21" i="54" l="1"/>
  <c r="J22" i="54"/>
  <c r="J23" i="54" l="1"/>
  <c r="G21" i="54"/>
  <c r="F21" i="54"/>
  <c r="E21" i="54"/>
  <c r="J24" i="53"/>
  <c r="J22" i="53" l="1"/>
  <c r="H21" i="53"/>
  <c r="I21" i="53"/>
  <c r="J21" i="53"/>
  <c r="J20" i="53"/>
  <c r="J16" i="53"/>
  <c r="J15" i="53"/>
  <c r="J14" i="53"/>
  <c r="J13" i="53"/>
  <c r="G21" i="53" l="1"/>
  <c r="F21" i="53"/>
  <c r="E21" i="53"/>
  <c r="J16" i="52" l="1"/>
  <c r="J14" i="52"/>
  <c r="J13" i="52"/>
  <c r="J20" i="52" l="1"/>
  <c r="J18" i="52"/>
  <c r="J15" i="52"/>
  <c r="I21" i="52" l="1"/>
  <c r="H21" i="52"/>
  <c r="G21" i="52"/>
  <c r="F21" i="52"/>
  <c r="E21" i="52"/>
  <c r="J17" i="52"/>
  <c r="J21" i="52" s="1"/>
  <c r="I21" i="51"/>
  <c r="H21" i="51"/>
  <c r="G21" i="51"/>
  <c r="F21" i="51"/>
  <c r="E21" i="51"/>
  <c r="J20" i="51"/>
  <c r="J19" i="51"/>
  <c r="J18" i="51"/>
  <c r="J17" i="51"/>
  <c r="J16" i="51"/>
  <c r="J15" i="51"/>
  <c r="J14" i="51"/>
  <c r="J13" i="51"/>
  <c r="J21" i="51" s="1"/>
  <c r="J22" i="52" l="1"/>
  <c r="J23" i="52" s="1"/>
  <c r="J22" i="51"/>
  <c r="J23" i="51" s="1"/>
  <c r="E21" i="50" l="1"/>
  <c r="J22" i="50" l="1"/>
  <c r="J23" i="50" s="1"/>
</calcChain>
</file>

<file path=xl/sharedStrings.xml><?xml version="1.0" encoding="utf-8"?>
<sst xmlns="http://schemas.openxmlformats.org/spreadsheetml/2006/main" count="1994" uniqueCount="291">
  <si>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</si>
  <si>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</si>
  <si>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</si>
  <si>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</si>
  <si>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</si>
  <si>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</si>
  <si>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</si>
  <si>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</si>
  <si>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</si>
  <si>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</si>
  <si>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</si>
  <si>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</si>
  <si>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</si>
  <si>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</si>
  <si>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</si>
  <si>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PENALITES</t>
  </si>
  <si>
    <t>COMMISSION CCGIM</t>
  </si>
  <si>
    <t>SOMME A VERSER</t>
  </si>
  <si>
    <t>BENEFICIAIRE: TRAORE YOUSSOUF</t>
  </si>
  <si>
    <t xml:space="preserve">N° CC: </t>
  </si>
  <si>
    <t xml:space="preserve">01 BP 3269 ABIDJAN 01  </t>
  </si>
  <si>
    <t>Cel. 05 09 80 29 - 07 22 70 52 - 01 50 72 89</t>
  </si>
  <si>
    <t>Km 22 DOMICILE: LOT N° 460 / ÎLOT 45</t>
  </si>
  <si>
    <t xml:space="preserve">CENTRE D'IMPOSITION: </t>
  </si>
  <si>
    <t>SANOGO MOUSTAPHA</t>
  </si>
  <si>
    <t>55464649 -55557756</t>
  </si>
  <si>
    <t>07017332-45627176</t>
  </si>
  <si>
    <t>N'TCHO SOBE HERVE JEAN JACQUES</t>
  </si>
  <si>
    <t>09460826-74784828</t>
  </si>
  <si>
    <t>GOH BI IRIE FERNAND</t>
  </si>
  <si>
    <t>OUATTARA ALASSANE</t>
  </si>
  <si>
    <t>07948331-08170425</t>
  </si>
  <si>
    <t>DIOMANDE OUMAR</t>
  </si>
  <si>
    <t>07130347-84034241</t>
  </si>
  <si>
    <t>BABY BABA</t>
  </si>
  <si>
    <t>08978009</t>
  </si>
  <si>
    <t>COULIBALY PEH ZOUMANA</t>
  </si>
  <si>
    <t>YOMI JEANNE</t>
  </si>
  <si>
    <t>03742451-89677436</t>
  </si>
  <si>
    <t>09/01/19</t>
  </si>
  <si>
    <t>11/02/19</t>
  </si>
  <si>
    <t>20/01/19 OA</t>
  </si>
  <si>
    <t>15/02/19 OA</t>
  </si>
  <si>
    <t xml:space="preserve">OUATTARA </t>
  </si>
  <si>
    <t>15/02/19</t>
  </si>
  <si>
    <t>02+AV03/19</t>
  </si>
  <si>
    <t>ETAT DES ENCAISSEMENTS : MOIS DE FEVRIER  2019</t>
  </si>
  <si>
    <t>CCGIM</t>
  </si>
  <si>
    <t>ETAT DES ENCAISSEMENTS : MOIS DE MARS  2019</t>
  </si>
  <si>
    <t>ETAT DES ENCAISSEMENTS : MOIS DE JANVIER  2019</t>
  </si>
  <si>
    <t>19/02/19 TY</t>
  </si>
  <si>
    <t>OUATTARA</t>
  </si>
  <si>
    <t>26/02/19 OM</t>
  </si>
  <si>
    <t>16/03/19</t>
  </si>
  <si>
    <t xml:space="preserve">ESPECES </t>
  </si>
  <si>
    <t>TRAORE</t>
  </si>
  <si>
    <t>10/03/19</t>
  </si>
  <si>
    <t>ETAT DES ENCAISSEMENTS : MOIS D AVRIL  2019</t>
  </si>
  <si>
    <t>COULIBALY PEH ZOUMANA SESILIE FIN MARS 2019</t>
  </si>
  <si>
    <t>10/04/19</t>
  </si>
  <si>
    <t>10/04/20</t>
  </si>
  <si>
    <t>10/04/21</t>
  </si>
  <si>
    <t>10/04/22</t>
  </si>
  <si>
    <t>04/05/19</t>
  </si>
  <si>
    <t>TRAORE Y</t>
  </si>
  <si>
    <t>OUAT</t>
  </si>
  <si>
    <t>16/04/19</t>
  </si>
  <si>
    <t>REGULARISATION 03/2019 APPARTEMENT N°1</t>
  </si>
  <si>
    <t>ETAT DES ENCAISSEMENTS : MOIS DE MAI  2019</t>
  </si>
  <si>
    <t>10/05/19</t>
  </si>
  <si>
    <t>M.TRAORE</t>
  </si>
  <si>
    <t>ETAT DES ENCAISSEMENTS : MOIS DE JUIN  2019</t>
  </si>
  <si>
    <t>12/06/19</t>
  </si>
  <si>
    <t>ESPECES</t>
  </si>
  <si>
    <t>COMMISSION CCGIM MAI 2019</t>
  </si>
  <si>
    <t>PERCU PAR LE PROPRIETAIRE</t>
  </si>
  <si>
    <t>RESTE A VERSER LE 15/06/2019</t>
  </si>
  <si>
    <t>15/06/19</t>
  </si>
  <si>
    <t>10/06/19</t>
  </si>
  <si>
    <t>ETAT DES ENCAISSEMENTS : MOIS DE JUILLET  2019</t>
  </si>
  <si>
    <t>10/07/19</t>
  </si>
  <si>
    <t>M TY</t>
  </si>
  <si>
    <t>59578360-01683974</t>
  </si>
  <si>
    <t>26/06/19</t>
  </si>
  <si>
    <t xml:space="preserve"> M TY</t>
  </si>
  <si>
    <t>11/07/19</t>
  </si>
  <si>
    <t>MONTANT VERSE LE 16 AOUT 2019</t>
  </si>
  <si>
    <t>16/08/19</t>
  </si>
  <si>
    <t>10/08/19</t>
  </si>
  <si>
    <t>06+07/19M TY</t>
  </si>
  <si>
    <t>ETAT DES ENCAISSEMENTS : MOIS DE AOUT  2019</t>
  </si>
  <si>
    <t>ETAT DES ENCAISSEMENTS : MOIS DE SEPTEMBRE  2019</t>
  </si>
  <si>
    <t>10/09/19</t>
  </si>
  <si>
    <t>AV 09/19 TY</t>
  </si>
  <si>
    <t>CIRMA (BIRMA SALIF)</t>
  </si>
  <si>
    <t>22504588-07406846</t>
  </si>
  <si>
    <t>11/09/19</t>
  </si>
  <si>
    <t>CONTRATS  LOCATIFS 2 DEUX PIECES  N° 7 +8</t>
  </si>
  <si>
    <t>16/09/19</t>
  </si>
  <si>
    <t>ETAT DES ENCAISSEMENTS : MOIS D'OCTOBRE  2019</t>
  </si>
  <si>
    <t>CIRMA (BIRMA SALIF RAIS)</t>
  </si>
  <si>
    <t>AV 07+08/19 M TY</t>
  </si>
  <si>
    <t>CIRMA (ALLANGBA KOUAME)</t>
  </si>
  <si>
    <t>49308015-40116579</t>
  </si>
  <si>
    <t>ENCAISSE PAR M OUATTARA</t>
  </si>
  <si>
    <t>2 MOIS D'AVANCE + 2 MOIS DE CAUTION + 40 000 F POUR LE CCGIM VERSES A M OUATTARA 01/09/2019 (14/09/2019)</t>
  </si>
  <si>
    <t>10/01/19</t>
  </si>
  <si>
    <t>06/01/19</t>
  </si>
  <si>
    <t>14/10/19</t>
  </si>
  <si>
    <t>08/10/19</t>
  </si>
  <si>
    <t>24/09/19</t>
  </si>
  <si>
    <t>11/10/19</t>
  </si>
  <si>
    <t>21/09/19 ESP</t>
  </si>
  <si>
    <t>ENCAISSE PAR M TRAORE</t>
  </si>
  <si>
    <t>REGULARISATION: REVERSEMENT AVANCES 2 MOIS N°8</t>
  </si>
  <si>
    <t>ETAT DES ENCAISSEMENTS : MOIS D'OCTOBRE  2019 CORRIGE</t>
  </si>
  <si>
    <t xml:space="preserve">ETAT DES ENCAISSEMENTS : MOIS DE NOVEMBRE  2019 </t>
  </si>
  <si>
    <t>10/11/19</t>
  </si>
  <si>
    <t>25/11/19</t>
  </si>
  <si>
    <t>30/11/19</t>
  </si>
  <si>
    <t>19/11/19</t>
  </si>
  <si>
    <t>22504588-06139309</t>
  </si>
  <si>
    <t>COMMISSION CCGIM AVANCEE</t>
  </si>
  <si>
    <t>07/12/19</t>
  </si>
  <si>
    <t>Propriétaire</t>
  </si>
  <si>
    <t xml:space="preserve">ETAT DES ENCAISSEMENTS : MOIS DE DECEMBRE  2019 </t>
  </si>
  <si>
    <t>KONE YOUSSOUF AYMAR</t>
  </si>
  <si>
    <t>48713544-01104744</t>
  </si>
  <si>
    <t>10/12/19</t>
  </si>
  <si>
    <t>AV12/19+01/20</t>
  </si>
  <si>
    <t>11/12/19</t>
  </si>
  <si>
    <t>CAUTION 2 MOIS PAYES  80 000 F A M TRAORE YOUSSOUF LE 10/12/2019</t>
  </si>
  <si>
    <t>05/12/19</t>
  </si>
  <si>
    <t>PART KONE</t>
  </si>
  <si>
    <r>
      <t>PART KONE 75 000 F REMIS A M KONE YACOUBA LE 07/01/2020 25</t>
    </r>
    <r>
      <rPr>
        <sz val="11"/>
        <color theme="1"/>
        <rFont val="Calibri"/>
        <family val="2"/>
      </rPr>
      <t>% caution CCGIM</t>
    </r>
  </si>
  <si>
    <t xml:space="preserve">ETAT DES ENCAISSEMENTS : MOIS DE JANVIER  2020 </t>
  </si>
  <si>
    <t>11/01/20</t>
  </si>
  <si>
    <t>10/01/20</t>
  </si>
  <si>
    <t>AV 12/19+01/20</t>
  </si>
  <si>
    <t>13/01/20</t>
  </si>
  <si>
    <t>M TRAORE Y</t>
  </si>
  <si>
    <t>ENCAISSE PAR LE PROPRIETAIRE N°4</t>
  </si>
  <si>
    <t xml:space="preserve">ETAT DES ENCAISSEMENTS : MOIS DE FEVRIER  2020 </t>
  </si>
  <si>
    <t>10/02/20</t>
  </si>
  <si>
    <t>Proprietaire</t>
  </si>
  <si>
    <t>17/01/20 Esp</t>
  </si>
  <si>
    <t>17/02/20</t>
  </si>
  <si>
    <t>18/02/20</t>
  </si>
  <si>
    <t xml:space="preserve">ETAT DES ENCAISSEMENTS : MOIS DE MARS  2020 </t>
  </si>
  <si>
    <t>DÉJÀ ENCAISSE PAR LE PROPRIETAIRE</t>
  </si>
  <si>
    <t>RESTE A VERSER A N'SIA BANQUE</t>
  </si>
  <si>
    <t>N'SIA BANQUE: 01230 3034372473507</t>
  </si>
  <si>
    <t>10/03/20</t>
  </si>
  <si>
    <t>TRAORE YOUSSOUF</t>
  </si>
  <si>
    <t>07/03/20</t>
  </si>
  <si>
    <t>BACI</t>
  </si>
  <si>
    <t>14/03/20</t>
  </si>
  <si>
    <t xml:space="preserve">ETAT DES ENCAISSEMENTS : MOIS D'AVRIL  2020 </t>
  </si>
  <si>
    <t>11/04/20</t>
  </si>
  <si>
    <t>14/04/20</t>
  </si>
  <si>
    <t>20/03/20</t>
  </si>
  <si>
    <t xml:space="preserve">ETAT DES ENCAISSEMENTS : MOIS DE MAI  2020 </t>
  </si>
  <si>
    <t>11/05/20</t>
  </si>
  <si>
    <t>14/05/20</t>
  </si>
  <si>
    <t xml:space="preserve">ETAT DES ENCAISSEMENTS : MOIS DE JUIN  2020 </t>
  </si>
  <si>
    <t>11/06/20</t>
  </si>
  <si>
    <t>06/06/20</t>
  </si>
  <si>
    <t>13/06/20</t>
  </si>
  <si>
    <t>ENCAISSE PAR LE PROPRIETAIRE</t>
  </si>
  <si>
    <t xml:space="preserve">ETAT DES ENCAISSEMENTS : MOIS DE JUILLET  2020 </t>
  </si>
  <si>
    <t>04/07/20</t>
  </si>
  <si>
    <t>11/07/20</t>
  </si>
  <si>
    <t>12/07 M TY</t>
  </si>
  <si>
    <t>PROPRIETAIRE</t>
  </si>
  <si>
    <t>16/07/20</t>
  </si>
  <si>
    <t>08/07 MTN</t>
  </si>
  <si>
    <t>25/07/20</t>
  </si>
  <si>
    <t>13/08/20</t>
  </si>
  <si>
    <t>12/08/20</t>
  </si>
  <si>
    <t xml:space="preserve">ETAT DES ENCAISSEMENTS : MOIS DE SEPTEMBRE  2020 </t>
  </si>
  <si>
    <t xml:space="preserve">ETAT DES ENCAISSEMENTS : MOIS D'AOUT  2020 </t>
  </si>
  <si>
    <t>21/08/20</t>
  </si>
  <si>
    <t>15/08 OM</t>
  </si>
  <si>
    <t>14/09/20</t>
  </si>
  <si>
    <t>13/09/20</t>
  </si>
  <si>
    <t xml:space="preserve">ETAT DES ENCAISSEMENTS : MOIS D'OCTOBRE  2020 </t>
  </si>
  <si>
    <t>29/09/20</t>
  </si>
  <si>
    <t>10/10/20</t>
  </si>
  <si>
    <t>14/10/20</t>
  </si>
  <si>
    <t xml:space="preserve">ETAT DES ENCAISSEMENTS : MOIS DE NOVEMBRE  2020 </t>
  </si>
  <si>
    <t>24/10/20</t>
  </si>
  <si>
    <t>ORANGE</t>
  </si>
  <si>
    <t>11/11/20</t>
  </si>
  <si>
    <t>15/10 ESP</t>
  </si>
  <si>
    <t>12/11/20</t>
  </si>
  <si>
    <t xml:space="preserve">ETAT DES ENCAISSEMENTS : MOIS DE DECEMBRE  2020 </t>
  </si>
  <si>
    <t>13/11/20</t>
  </si>
  <si>
    <t>12/12/20</t>
  </si>
  <si>
    <t>12/12/21</t>
  </si>
  <si>
    <t>12/12/22</t>
  </si>
  <si>
    <t>ETAT DES ENCAISSEMENTS : MOIS DE JANVIER 2021</t>
  </si>
  <si>
    <t>12/12/20 ESP</t>
  </si>
  <si>
    <t>OM</t>
  </si>
  <si>
    <t>12/12 TY</t>
  </si>
  <si>
    <t>TROP OERCU PAR ERREUR D'ENREGISTREMENT CONFIRMATION FAITE PAR M N'CHO LE 08/01/2021</t>
  </si>
  <si>
    <t>08/01/21</t>
  </si>
  <si>
    <t>ETAT DES ENCAISSEMENTS : MOIS DE DECEMBRE  2020  CORRIGE LE 08/01/2021</t>
  </si>
  <si>
    <t>10/01/21</t>
  </si>
  <si>
    <t>12/01/21</t>
  </si>
  <si>
    <t>SOMME A VERSER LE 12/01/2021</t>
  </si>
  <si>
    <t>ETAT DES ENCAISSEMENTS : MOIS DE FEVRIER 2021</t>
  </si>
  <si>
    <t>05/02/21</t>
  </si>
  <si>
    <t>09/02/21</t>
  </si>
  <si>
    <t>10/02/21</t>
  </si>
  <si>
    <t>12/02/21</t>
  </si>
  <si>
    <t>0708978009</t>
  </si>
  <si>
    <t>0709460826-0574784828</t>
  </si>
  <si>
    <t>0707130347-0584034241</t>
  </si>
  <si>
    <t>0748713544-0101104744</t>
  </si>
  <si>
    <t>2722504588-0506139309</t>
  </si>
  <si>
    <t>0749308015-0140116579</t>
  </si>
  <si>
    <t>0555464649 -0555557756</t>
  </si>
  <si>
    <t>ETAT DES ENCAISSEMENTS : MOIS DE MARS 2021</t>
  </si>
  <si>
    <t>SOMME A VERSER LE 13/02/2021</t>
  </si>
  <si>
    <t>22/02 TY</t>
  </si>
  <si>
    <t>10/03/21</t>
  </si>
  <si>
    <t>ETAT DES ENCAISSEMENTS : MOIS D'AVRIL 2021</t>
  </si>
  <si>
    <t>16/03/21</t>
  </si>
  <si>
    <t>SOMME A VERSER LE 19/03/2021</t>
  </si>
  <si>
    <t>22/02/21</t>
  </si>
  <si>
    <t>13/04/21</t>
  </si>
  <si>
    <t>SOMME A VERSER LE 13/04/2021</t>
  </si>
  <si>
    <t>TROP PERCU MARS 2021 15 000  DE PENALITE SUR LES 35 000 PAYES</t>
  </si>
  <si>
    <t>ETAT DES ENCAISSEMENTS : MOIS DE MAI 2021</t>
  </si>
  <si>
    <t>19/04/21 MTN</t>
  </si>
  <si>
    <t>29/04/21</t>
  </si>
  <si>
    <t>10/05/21</t>
  </si>
  <si>
    <t>11/05/21</t>
  </si>
  <si>
    <t>ETAT DES ENCAISSEMENTS : MOIS DE JUIN 2021</t>
  </si>
  <si>
    <t>SOMME A VERSER LE 11/05/2021</t>
  </si>
  <si>
    <t>A LIBERE LE STUDIO FIN AVRIL 2021</t>
  </si>
  <si>
    <t>04/06/21</t>
  </si>
  <si>
    <t>09/06/21</t>
  </si>
  <si>
    <t>14/06/21</t>
  </si>
  <si>
    <t>18/06/21</t>
  </si>
  <si>
    <t>SOMME A VERSER LE 15/06/2021</t>
  </si>
  <si>
    <t>ETAT DES ENCAISSEMENTS : MOIS DE JUILLET 2021</t>
  </si>
  <si>
    <t>A LIBERE LE STUDIO FIN MAI 2021</t>
  </si>
  <si>
    <t>22/06/21</t>
  </si>
  <si>
    <t>100 000f RELIQUAT LOYER A AMPUTER SUR LES LOYERS DE M TRAORE A REMETTRE A M NCHO</t>
  </si>
  <si>
    <t>10/07/21</t>
  </si>
  <si>
    <t>TOTAL 07/2021</t>
  </si>
  <si>
    <t>15/07/21</t>
  </si>
  <si>
    <t>16/07/21</t>
  </si>
  <si>
    <t>SOMME A VERSER LE 16/07/2021</t>
  </si>
  <si>
    <t>ETAT DES ENCAISSEMENTS : MOIS D'AOUT 2021</t>
  </si>
  <si>
    <t>TOTAL 08/2021</t>
  </si>
  <si>
    <t>10/08/21</t>
  </si>
  <si>
    <t>12/08/21</t>
  </si>
  <si>
    <t>ETAT DES ENCAISSEMENTS : MOIS DE SEPTEMBRE 2021</t>
  </si>
  <si>
    <t>TOTAL 09/2021</t>
  </si>
  <si>
    <t>17/08/21</t>
  </si>
  <si>
    <t>wave</t>
  </si>
  <si>
    <t>23/08/21</t>
  </si>
  <si>
    <t>SOMME A VERSER LE 23/08/2021</t>
  </si>
  <si>
    <t>100 000 F RELIQUAT LOYER A AMPUTER SUR LES LOYERS DE M TRAORE A REMETTRE A M NCHO</t>
  </si>
  <si>
    <t>TRAORE OUMAR</t>
  </si>
  <si>
    <t>30/08/21</t>
  </si>
  <si>
    <t>TRAORE OUMAR A PAYE LA SOMME DE 200 000 F CFA DONT 02 MOIS CAUTION + 01 MOIS AVANCE + 01 MOIS CCGIM LE 30/08/2021</t>
  </si>
  <si>
    <t>MAIS A CE JOUR NOUS AVONS RECU LA SOMME DE 150 000 F CFA , CAUTION GEREE PAR CCGIM</t>
  </si>
  <si>
    <t>10/09/21</t>
  </si>
  <si>
    <t>15/09/21</t>
  </si>
  <si>
    <t>ETAT DES ENCAISSEMENTS : MOIS D'OCTOBRE 2021</t>
  </si>
  <si>
    <t>TOTAL 10/2021</t>
  </si>
  <si>
    <t>SOMME A VERSER LE 15/09/2021</t>
  </si>
  <si>
    <t>11/10/21</t>
  </si>
  <si>
    <t>ETAT DES ENCAISSEMENTS : MOIS DE NOVEMBRE 2021</t>
  </si>
  <si>
    <t>TOTAL 11/2021</t>
  </si>
  <si>
    <t>SOMME A VERSER LE 14/10/2021</t>
  </si>
  <si>
    <t>14/10/21</t>
  </si>
  <si>
    <t>10/11/21</t>
  </si>
  <si>
    <t>15/11/21</t>
  </si>
  <si>
    <t>11/11/21</t>
  </si>
  <si>
    <t>16/11/21</t>
  </si>
  <si>
    <t>WAVE</t>
  </si>
  <si>
    <t>SOMME A VERSER LE  16/11/2021</t>
  </si>
  <si>
    <t>ETAT DES ENCAISSEMENTS : MOIS DE DECEMBRE 2021</t>
  </si>
  <si>
    <t>SOMME A VERSER LE  …../12/2021</t>
  </si>
  <si>
    <t>TOTAL 12/2021</t>
  </si>
  <si>
    <t>10/12/21</t>
  </si>
  <si>
    <t>14/12/21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</si>
</sst>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7">
    <xf numFmtId="0" fontId="0" fillId="0" borderId="0" xfId="0"/>
    <xf numFmtId="0" fontId="1" fillId="0" borderId="0" xfId="0" applyFont="1"/>
    <xf numFmtId="0" fontId="4" fillId="0" borderId="0" xfId="0" applyFont="1"/>
    <xf numFmtId="49" fontId="0" fillId="2" borderId="1" xfId="0" applyNumberForma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/>
    <xf numFmtId="0" fontId="7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164" fontId="4" fillId="0" borderId="1" xfId="0" applyNumberFormat="1" applyFont="1" applyBorder="1"/>
    <xf numFmtId="164" fontId="10" fillId="2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0" fillId="0" borderId="1" xfId="0" applyBorder="1" applyAlignment="1">
      <alignment horizontal="left"/>
    </xf>
    <xf numFmtId="14" fontId="2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14" fontId="0" fillId="2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164" fontId="0" fillId="0" borderId="0" xfId="0" applyNumberFormat="1"/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/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13" fillId="2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Border="1" applyAlignment="1">
      <alignment horizontal="right"/>
    </xf>
    <xf numFmtId="164" fontId="3" fillId="0" borderId="0" xfId="0" applyNumberFormat="1" applyFont="1" applyBorder="1"/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1" fillId="0" borderId="0" xfId="0" applyFont="1" applyFill="1" applyBorder="1"/>
    <xf numFmtId="49" fontId="12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49" fontId="12" fillId="2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14" fontId="6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4" fontId="2" fillId="2" borderId="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164" fontId="0" fillId="2" borderId="1" xfId="0" applyNumberFormat="1" applyFont="1" applyFill="1" applyBorder="1" applyAlignment="1">
      <alignment horizontal="center" vertical="center"/>
    </xf>
    <xf numFmtId="14" fontId="15" fillId="3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14" fontId="3" fillId="2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164" fontId="7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15" fillId="2" borderId="1" xfId="0" applyNumberFormat="1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/>
    </xf>
    <xf numFmtId="49" fontId="6" fillId="2" borderId="1" xfId="0" applyNumberFormat="1" applyFont="1" applyFill="1" applyBorder="1" applyAlignment="1">
      <alignment horizontal="left" vertical="center"/>
    </xf>
    <xf numFmtId="14" fontId="15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right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right"/>
    </xf>
    <xf numFmtId="0" fontId="0" fillId="0" borderId="6" xfId="0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164" fontId="2" fillId="2" borderId="3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K16" sqref="K16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ht="14.25" customHeight="1" x14ac:dyDescent="0.25">
      <c r="A2" s="1" t="s">
        <v>12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ht="13.5" customHeight="1" x14ac:dyDescent="0.25">
      <c r="A3" s="1" t="s">
        <v>13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2" ht="23.25" x14ac:dyDescent="0.25">
      <c r="A4" s="200" t="s">
        <v>49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</row>
    <row r="5" spans="1:12" ht="10.5" customHeight="1" x14ac:dyDescent="0.3">
      <c r="E5" s="2"/>
      <c r="I5" s="2"/>
    </row>
    <row r="6" spans="1:12" ht="23.25" customHeight="1" x14ac:dyDescent="0.4">
      <c r="A6" s="1"/>
      <c r="C6" s="201" t="s">
        <v>18</v>
      </c>
      <c r="D6" s="201"/>
      <c r="E6" s="201"/>
      <c r="F6" s="201"/>
      <c r="G6" s="201"/>
      <c r="H6" s="201"/>
      <c r="I6" s="201"/>
      <c r="J6" s="202" t="s">
        <v>19</v>
      </c>
      <c r="K6" s="202"/>
      <c r="L6" s="202"/>
    </row>
    <row r="7" spans="1:12" ht="18.75" x14ac:dyDescent="0.3">
      <c r="A7" s="1"/>
      <c r="D7" s="18" t="s">
        <v>20</v>
      </c>
      <c r="E7" s="18"/>
      <c r="F7" s="202" t="s">
        <v>21</v>
      </c>
      <c r="G7" s="202"/>
      <c r="H7" s="202"/>
      <c r="I7" s="202"/>
      <c r="J7" s="202"/>
      <c r="K7" s="202"/>
      <c r="L7" s="202"/>
    </row>
    <row r="8" spans="1:12" ht="9" customHeight="1" x14ac:dyDescent="0.3">
      <c r="A8" s="1"/>
      <c r="D8" s="18"/>
      <c r="E8" s="18"/>
      <c r="F8" s="18"/>
      <c r="G8" s="18"/>
      <c r="H8" s="18"/>
      <c r="I8" s="18"/>
      <c r="J8" s="18"/>
      <c r="K8" s="19"/>
      <c r="L8" s="19"/>
    </row>
    <row r="9" spans="1:12" ht="18.75" customHeight="1" x14ac:dyDescent="0.3">
      <c r="A9" s="199" t="s">
        <v>22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</row>
    <row r="10" spans="1:12" ht="18.75" customHeight="1" x14ac:dyDescent="0.3">
      <c r="A10" s="199" t="s">
        <v>23</v>
      </c>
      <c r="B10" s="199"/>
      <c r="C10" s="199"/>
      <c r="D10" s="199"/>
      <c r="E10" s="199"/>
      <c r="F10" s="199"/>
      <c r="G10" s="199"/>
      <c r="H10" s="199"/>
      <c r="I10" s="199"/>
      <c r="J10" s="199"/>
      <c r="K10" s="199"/>
      <c r="L10" s="199"/>
    </row>
    <row r="11" spans="1:12" ht="7.5" customHeight="1" x14ac:dyDescent="0.3">
      <c r="K11" s="195"/>
      <c r="L11" s="195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50000</v>
      </c>
      <c r="F13" s="4"/>
      <c r="G13" s="4"/>
      <c r="H13" s="4">
        <v>50000</v>
      </c>
      <c r="I13" s="4"/>
      <c r="J13" s="4">
        <f>SUM(H13:I13)</f>
        <v>50000</v>
      </c>
      <c r="K13" s="3" t="s">
        <v>106</v>
      </c>
      <c r="L13" s="21"/>
    </row>
    <row r="14" spans="1:12" ht="20.25" customHeight="1" x14ac:dyDescent="0.25">
      <c r="A14" s="5">
        <v>2</v>
      </c>
      <c r="B14" s="11" t="s">
        <v>30</v>
      </c>
      <c r="C14" s="12">
        <v>3</v>
      </c>
      <c r="D14" s="13" t="s">
        <v>31</v>
      </c>
      <c r="E14" s="4">
        <v>25000</v>
      </c>
      <c r="F14" s="4"/>
      <c r="G14" s="4"/>
      <c r="H14" s="4"/>
      <c r="I14" s="4"/>
      <c r="J14" s="4">
        <f t="shared" ref="J14:J20" si="0">SUM(H14:I14)</f>
        <v>0</v>
      </c>
      <c r="K14" s="3"/>
      <c r="L14" s="21"/>
    </row>
    <row r="15" spans="1:12" ht="20.25" customHeight="1" x14ac:dyDescent="0.25">
      <c r="A15" s="5">
        <v>3</v>
      </c>
      <c r="B15" s="6" t="s">
        <v>27</v>
      </c>
      <c r="C15" s="12">
        <v>4</v>
      </c>
      <c r="D15" s="13" t="s">
        <v>28</v>
      </c>
      <c r="E15" s="4">
        <v>30000</v>
      </c>
      <c r="F15" s="4"/>
      <c r="G15" s="4"/>
      <c r="H15" s="4">
        <v>30000</v>
      </c>
      <c r="I15" s="4"/>
      <c r="J15" s="4">
        <f t="shared" si="0"/>
        <v>30000</v>
      </c>
      <c r="K15" s="3" t="s">
        <v>107</v>
      </c>
      <c r="L15" s="21" t="s">
        <v>73</v>
      </c>
    </row>
    <row r="16" spans="1:12" ht="20.25" customHeight="1" x14ac:dyDescent="0.25">
      <c r="A16" s="5">
        <v>4</v>
      </c>
      <c r="B16" s="11" t="s">
        <v>32</v>
      </c>
      <c r="C16" s="12">
        <v>5</v>
      </c>
      <c r="D16" s="13" t="s">
        <v>33</v>
      </c>
      <c r="E16" s="4">
        <v>30000</v>
      </c>
      <c r="F16" s="4"/>
      <c r="G16" s="4"/>
      <c r="H16" s="4">
        <v>30000</v>
      </c>
      <c r="I16" s="4"/>
      <c r="J16" s="4">
        <f t="shared" si="0"/>
        <v>30000</v>
      </c>
      <c r="K16" s="3" t="s">
        <v>106</v>
      </c>
      <c r="L16" s="21"/>
    </row>
    <row r="17" spans="1:12" ht="20.25" customHeight="1" x14ac:dyDescent="0.25">
      <c r="A17" s="5">
        <v>5</v>
      </c>
      <c r="B17" s="11" t="s">
        <v>29</v>
      </c>
      <c r="C17" s="12">
        <v>6</v>
      </c>
      <c r="D17" s="6" t="s">
        <v>38</v>
      </c>
      <c r="E17" s="4">
        <v>30000</v>
      </c>
      <c r="F17" s="4"/>
      <c r="G17" s="4"/>
      <c r="H17" s="4">
        <v>30000</v>
      </c>
      <c r="I17" s="4"/>
      <c r="J17" s="4">
        <f t="shared" si="0"/>
        <v>30000</v>
      </c>
      <c r="K17" s="3"/>
      <c r="L17" s="5"/>
    </row>
    <row r="18" spans="1:12" ht="20.25" customHeight="1" x14ac:dyDescent="0.25">
      <c r="A18" s="5">
        <v>6</v>
      </c>
      <c r="B18" s="11" t="s">
        <v>36</v>
      </c>
      <c r="C18" s="12">
        <v>7</v>
      </c>
      <c r="D18" s="13" t="s">
        <v>26</v>
      </c>
      <c r="E18" s="4">
        <v>35000</v>
      </c>
      <c r="F18" s="4"/>
      <c r="G18" s="4"/>
      <c r="H18" s="4">
        <v>35000</v>
      </c>
      <c r="I18" s="4"/>
      <c r="J18" s="4">
        <f t="shared" si="0"/>
        <v>35000</v>
      </c>
      <c r="K18" s="3"/>
      <c r="L18" s="22"/>
    </row>
    <row r="19" spans="1:12" ht="20.25" customHeight="1" x14ac:dyDescent="0.25">
      <c r="A19" s="5">
        <v>7</v>
      </c>
      <c r="B19" s="11" t="s">
        <v>37</v>
      </c>
      <c r="C19" s="12">
        <v>8</v>
      </c>
      <c r="D19" s="20">
        <v>65848153</v>
      </c>
      <c r="E19" s="4">
        <v>30000</v>
      </c>
      <c r="F19" s="4"/>
      <c r="G19" s="4"/>
      <c r="H19" s="4">
        <v>30000</v>
      </c>
      <c r="I19" s="4"/>
      <c r="J19" s="4">
        <f t="shared" si="0"/>
        <v>30000</v>
      </c>
      <c r="K19" s="3"/>
      <c r="L19" s="22"/>
    </row>
    <row r="20" spans="1:12" ht="20.25" customHeight="1" x14ac:dyDescent="0.25">
      <c r="A20" s="5">
        <v>8</v>
      </c>
      <c r="B20" s="11" t="s">
        <v>24</v>
      </c>
      <c r="C20" s="12">
        <v>9</v>
      </c>
      <c r="D20" s="13" t="s">
        <v>25</v>
      </c>
      <c r="E20" s="4">
        <v>30000</v>
      </c>
      <c r="F20" s="4"/>
      <c r="G20" s="4"/>
      <c r="H20" s="4">
        <v>30000</v>
      </c>
      <c r="I20" s="4"/>
      <c r="J20" s="4">
        <f t="shared" si="0"/>
        <v>30000</v>
      </c>
      <c r="K20" s="3"/>
      <c r="L20" s="5"/>
    </row>
    <row r="21" spans="1:12" ht="21" customHeight="1" x14ac:dyDescent="0.25">
      <c r="A21" s="196" t="s">
        <v>6</v>
      </c>
      <c r="B21" s="196"/>
      <c r="C21" s="196"/>
      <c r="D21" s="196"/>
      <c r="E21" s="16">
        <f>SUM(E13:E20)</f>
        <v>260000</v>
      </c>
      <c r="F21" s="16">
        <f t="shared" ref="F21:J21" si="1">SUM(F13:F20)</f>
        <v>0</v>
      </c>
      <c r="G21" s="16">
        <f t="shared" si="1"/>
        <v>0</v>
      </c>
      <c r="H21" s="16">
        <f t="shared" si="1"/>
        <v>235000</v>
      </c>
      <c r="I21" s="16">
        <f t="shared" si="1"/>
        <v>0</v>
      </c>
      <c r="J21" s="16">
        <f t="shared" si="1"/>
        <v>235000</v>
      </c>
      <c r="K21" s="3"/>
      <c r="L21" s="14"/>
    </row>
    <row r="22" spans="1:12" ht="21" customHeight="1" x14ac:dyDescent="0.3">
      <c r="A22" s="197" t="s">
        <v>16</v>
      </c>
      <c r="B22" s="197"/>
      <c r="C22" s="197"/>
      <c r="D22" s="197"/>
      <c r="E22" s="197"/>
      <c r="F22" s="197"/>
      <c r="G22" s="197"/>
      <c r="H22" s="197"/>
      <c r="I22" s="197"/>
      <c r="J22" s="15">
        <f>-J21*0.1</f>
        <v>-23500</v>
      </c>
    </row>
    <row r="23" spans="1:12" ht="18.75" x14ac:dyDescent="0.3">
      <c r="A23" s="197" t="s">
        <v>17</v>
      </c>
      <c r="B23" s="197"/>
      <c r="C23" s="197"/>
      <c r="D23" s="197"/>
      <c r="E23" s="197"/>
      <c r="F23" s="197"/>
      <c r="G23" s="197"/>
      <c r="H23" s="197"/>
      <c r="I23" s="197"/>
      <c r="J23" s="15">
        <f>SUM(J21:J22)</f>
        <v>211500</v>
      </c>
    </row>
    <row r="24" spans="1:12" ht="9" customHeight="1" x14ac:dyDescent="0.25"/>
    <row r="25" spans="1:12" x14ac:dyDescent="0.25">
      <c r="A25" s="198"/>
      <c r="B25" s="198"/>
      <c r="C25" s="198"/>
      <c r="D25" s="198"/>
      <c r="E25" s="198"/>
      <c r="F25" s="198"/>
      <c r="G25" s="198"/>
      <c r="H25" s="198"/>
      <c r="I25" s="198"/>
      <c r="J25" s="198"/>
      <c r="K25" s="198"/>
      <c r="L25" s="198"/>
    </row>
  </sheetData>
  <mergeCells count="11">
    <mergeCell ref="A10:L10"/>
    <mergeCell ref="A4:L4"/>
    <mergeCell ref="C6:I6"/>
    <mergeCell ref="F7:L7"/>
    <mergeCell ref="A9:L9"/>
    <mergeCell ref="J6:L6"/>
    <mergeCell ref="K11:L11"/>
    <mergeCell ref="A21:D21"/>
    <mergeCell ref="A22:I22"/>
    <mergeCell ref="A23:I23"/>
    <mergeCell ref="A25:L2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M19" sqref="M19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spans="1:12" ht="14.25" customHeight="1" x14ac:dyDescent="0.25">
      <c r="A2" s="1" t="s">
        <v>12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spans="1:12" ht="13.5" customHeight="1" x14ac:dyDescent="0.25">
      <c r="A3" s="1" t="s">
        <v>13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</row>
    <row r="4" spans="1:12" ht="23.25" x14ac:dyDescent="0.25">
      <c r="A4" s="200" t="s">
        <v>99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</row>
    <row r="5" spans="1:12" ht="10.5" customHeight="1" x14ac:dyDescent="0.3">
      <c r="E5" s="2"/>
      <c r="I5" s="2"/>
    </row>
    <row r="6" spans="1:12" ht="23.25" customHeight="1" x14ac:dyDescent="0.4">
      <c r="A6" s="1"/>
      <c r="C6" s="201" t="s">
        <v>18</v>
      </c>
      <c r="D6" s="201"/>
      <c r="E6" s="201"/>
      <c r="F6" s="201"/>
      <c r="G6" s="201"/>
      <c r="H6" s="201"/>
      <c r="I6" s="201"/>
      <c r="J6" s="202" t="s">
        <v>19</v>
      </c>
      <c r="K6" s="202"/>
      <c r="L6" s="202"/>
    </row>
    <row r="7" spans="1:12" ht="18.75" x14ac:dyDescent="0.3">
      <c r="A7" s="1"/>
      <c r="D7" s="62" t="s">
        <v>20</v>
      </c>
      <c r="E7" s="62"/>
      <c r="F7" s="202" t="s">
        <v>21</v>
      </c>
      <c r="G7" s="202"/>
      <c r="H7" s="202"/>
      <c r="I7" s="202"/>
      <c r="J7" s="202"/>
      <c r="K7" s="202"/>
      <c r="L7" s="202"/>
    </row>
    <row r="8" spans="1:12" ht="9" customHeight="1" x14ac:dyDescent="0.3">
      <c r="A8" s="1"/>
      <c r="D8" s="62"/>
      <c r="E8" s="62"/>
      <c r="F8" s="62"/>
      <c r="G8" s="62"/>
      <c r="H8" s="62"/>
      <c r="I8" s="62"/>
      <c r="J8" s="62"/>
      <c r="K8" s="60"/>
      <c r="L8" s="60"/>
    </row>
    <row r="9" spans="1:12" ht="18.75" customHeight="1" x14ac:dyDescent="0.3">
      <c r="A9" s="199" t="s">
        <v>22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</row>
    <row r="10" spans="1:12" ht="18.75" customHeight="1" x14ac:dyDescent="0.3">
      <c r="A10" s="199" t="s">
        <v>23</v>
      </c>
      <c r="B10" s="199"/>
      <c r="C10" s="199"/>
      <c r="D10" s="199"/>
      <c r="E10" s="199"/>
      <c r="F10" s="199"/>
      <c r="G10" s="199"/>
      <c r="H10" s="199"/>
      <c r="I10" s="199"/>
      <c r="J10" s="199"/>
      <c r="K10" s="199"/>
      <c r="L10" s="199"/>
    </row>
    <row r="11" spans="1:12" ht="7.5" customHeight="1" x14ac:dyDescent="0.3">
      <c r="K11" s="195"/>
      <c r="L11" s="195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50000</v>
      </c>
      <c r="F13" s="4">
        <v>60000</v>
      </c>
      <c r="G13" s="4">
        <v>10000</v>
      </c>
      <c r="H13" s="4">
        <v>50000</v>
      </c>
      <c r="I13" s="4"/>
      <c r="J13" s="4">
        <f>SUM(H13:I13)</f>
        <v>50000</v>
      </c>
      <c r="K13" s="3" t="s">
        <v>108</v>
      </c>
      <c r="L13" s="21" t="s">
        <v>81</v>
      </c>
    </row>
    <row r="14" spans="1:12" ht="20.25" customHeight="1" x14ac:dyDescent="0.25">
      <c r="A14" s="48"/>
      <c r="B14" s="49" t="s">
        <v>30</v>
      </c>
      <c r="C14" s="50">
        <v>3</v>
      </c>
      <c r="D14" s="51" t="s">
        <v>31</v>
      </c>
      <c r="E14" s="52"/>
      <c r="F14" s="52"/>
      <c r="G14" s="52"/>
      <c r="H14" s="52"/>
      <c r="I14" s="52"/>
      <c r="J14" s="4">
        <f t="shared" ref="J14:J20" si="0">SUM(H14:I14)</f>
        <v>0</v>
      </c>
      <c r="K14" s="53"/>
      <c r="L14" s="54"/>
    </row>
    <row r="15" spans="1:12" ht="20.25" customHeight="1" x14ac:dyDescent="0.25">
      <c r="A15" s="5">
        <v>2</v>
      </c>
      <c r="B15" s="6" t="s">
        <v>27</v>
      </c>
      <c r="C15" s="12">
        <v>4</v>
      </c>
      <c r="D15" s="13" t="s">
        <v>28</v>
      </c>
      <c r="E15" s="4">
        <v>30000</v>
      </c>
      <c r="F15" s="4"/>
      <c r="G15" s="4"/>
      <c r="H15" s="4">
        <v>30000</v>
      </c>
      <c r="I15" s="4"/>
      <c r="J15" s="4">
        <f t="shared" si="0"/>
        <v>30000</v>
      </c>
      <c r="K15" s="3" t="s">
        <v>108</v>
      </c>
      <c r="L15" s="21" t="s">
        <v>81</v>
      </c>
    </row>
    <row r="16" spans="1:12" ht="20.25" customHeight="1" x14ac:dyDescent="0.25">
      <c r="A16" s="5">
        <v>3</v>
      </c>
      <c r="B16" s="11" t="s">
        <v>32</v>
      </c>
      <c r="C16" s="12">
        <v>5</v>
      </c>
      <c r="D16" s="13" t="s">
        <v>33</v>
      </c>
      <c r="E16" s="4">
        <v>30000</v>
      </c>
      <c r="F16" s="4">
        <v>33000</v>
      </c>
      <c r="G16" s="4">
        <v>3000</v>
      </c>
      <c r="H16" s="4">
        <v>30000</v>
      </c>
      <c r="I16" s="4"/>
      <c r="J16" s="4">
        <f t="shared" si="0"/>
        <v>30000</v>
      </c>
      <c r="K16" s="3" t="s">
        <v>109</v>
      </c>
      <c r="L16" s="22" t="s">
        <v>73</v>
      </c>
    </row>
    <row r="17" spans="1:15" ht="20.25" customHeight="1" x14ac:dyDescent="0.25">
      <c r="A17" s="5">
        <v>4</v>
      </c>
      <c r="B17" s="11" t="s">
        <v>29</v>
      </c>
      <c r="C17" s="12">
        <v>6</v>
      </c>
      <c r="D17" s="6" t="s">
        <v>38</v>
      </c>
      <c r="E17" s="4">
        <v>30000</v>
      </c>
      <c r="F17" s="4">
        <v>207000</v>
      </c>
      <c r="G17" s="4">
        <v>27000</v>
      </c>
      <c r="H17" s="4">
        <v>30000</v>
      </c>
      <c r="I17" s="4">
        <v>30000</v>
      </c>
      <c r="J17" s="4">
        <f t="shared" si="0"/>
        <v>60000</v>
      </c>
      <c r="K17" s="3" t="s">
        <v>110</v>
      </c>
      <c r="L17" s="3" t="s">
        <v>81</v>
      </c>
      <c r="M17" s="203"/>
      <c r="N17" s="204"/>
      <c r="O17" s="204"/>
    </row>
    <row r="18" spans="1:15" ht="20.25" customHeight="1" x14ac:dyDescent="0.25">
      <c r="A18" s="5">
        <v>5</v>
      </c>
      <c r="B18" s="11" t="s">
        <v>94</v>
      </c>
      <c r="C18" s="12">
        <v>7</v>
      </c>
      <c r="D18" s="13" t="s">
        <v>95</v>
      </c>
      <c r="E18" s="4">
        <v>40000</v>
      </c>
      <c r="F18" s="4">
        <v>44000</v>
      </c>
      <c r="G18" s="4">
        <v>4000</v>
      </c>
      <c r="H18" s="4">
        <v>40000</v>
      </c>
      <c r="I18" s="4">
        <v>40000</v>
      </c>
      <c r="J18" s="4">
        <f t="shared" si="0"/>
        <v>80000</v>
      </c>
      <c r="K18" s="3" t="s">
        <v>111</v>
      </c>
      <c r="L18" s="22" t="s">
        <v>112</v>
      </c>
    </row>
    <row r="19" spans="1:15" ht="20.25" customHeight="1" x14ac:dyDescent="0.25">
      <c r="A19" s="5">
        <v>6</v>
      </c>
      <c r="B19" s="11" t="s">
        <v>102</v>
      </c>
      <c r="C19" s="12">
        <v>8</v>
      </c>
      <c r="D19" s="20" t="s">
        <v>103</v>
      </c>
      <c r="E19" s="4">
        <v>40000</v>
      </c>
      <c r="F19" s="4"/>
      <c r="G19" s="4"/>
      <c r="H19" s="4"/>
      <c r="I19" s="4"/>
      <c r="J19" s="4">
        <f t="shared" si="0"/>
        <v>0</v>
      </c>
      <c r="K19" s="3" t="s">
        <v>92</v>
      </c>
      <c r="L19" s="26" t="s">
        <v>93</v>
      </c>
      <c r="M19" s="21" t="s">
        <v>133</v>
      </c>
    </row>
    <row r="20" spans="1:15" ht="20.25" customHeight="1" x14ac:dyDescent="0.25">
      <c r="A20" s="5">
        <v>7</v>
      </c>
      <c r="B20" s="11" t="s">
        <v>24</v>
      </c>
      <c r="C20" s="12">
        <v>9</v>
      </c>
      <c r="D20" s="13" t="s">
        <v>25</v>
      </c>
      <c r="E20" s="4">
        <v>30000</v>
      </c>
      <c r="F20" s="4"/>
      <c r="G20" s="4">
        <v>3000</v>
      </c>
      <c r="H20" s="4">
        <v>30000</v>
      </c>
      <c r="I20" s="4"/>
      <c r="J20" s="4">
        <f t="shared" si="0"/>
        <v>30000</v>
      </c>
      <c r="K20" s="3" t="s">
        <v>111</v>
      </c>
      <c r="L20" s="21" t="s">
        <v>73</v>
      </c>
    </row>
    <row r="21" spans="1:15" ht="21" customHeight="1" x14ac:dyDescent="0.25">
      <c r="A21" s="196" t="s">
        <v>6</v>
      </c>
      <c r="B21" s="196"/>
      <c r="C21" s="196"/>
      <c r="D21" s="196"/>
      <c r="E21" s="16">
        <f>SUM(E13:E20)</f>
        <v>250000</v>
      </c>
      <c r="F21" s="16">
        <f t="shared" ref="F21:J21" si="1">SUM(F13:F20)</f>
        <v>344000</v>
      </c>
      <c r="G21" s="16">
        <f t="shared" si="1"/>
        <v>47000</v>
      </c>
      <c r="H21" s="16">
        <f t="shared" si="1"/>
        <v>210000</v>
      </c>
      <c r="I21" s="16">
        <f t="shared" si="1"/>
        <v>70000</v>
      </c>
      <c r="J21" s="16">
        <f t="shared" si="1"/>
        <v>280000</v>
      </c>
      <c r="K21" s="3" t="s">
        <v>108</v>
      </c>
      <c r="L21" s="61" t="s">
        <v>47</v>
      </c>
    </row>
    <row r="22" spans="1:15" ht="21" customHeight="1" x14ac:dyDescent="0.3">
      <c r="A22" s="197" t="s">
        <v>16</v>
      </c>
      <c r="B22" s="197"/>
      <c r="C22" s="197"/>
      <c r="D22" s="197"/>
      <c r="E22" s="197"/>
      <c r="F22" s="197"/>
      <c r="G22" s="197"/>
      <c r="H22" s="197"/>
      <c r="I22" s="197"/>
      <c r="J22" s="15">
        <f>-0.1*J21</f>
        <v>-28000</v>
      </c>
    </row>
    <row r="23" spans="1:15" ht="21" customHeight="1" x14ac:dyDescent="0.3">
      <c r="A23" s="205" t="s">
        <v>113</v>
      </c>
      <c r="B23" s="206"/>
      <c r="C23" s="206"/>
      <c r="D23" s="206"/>
      <c r="E23" s="206"/>
      <c r="F23" s="206"/>
      <c r="G23" s="206"/>
      <c r="H23" s="206"/>
      <c r="I23" s="207"/>
      <c r="J23" s="15">
        <v>-90000</v>
      </c>
    </row>
    <row r="24" spans="1:15" ht="21" customHeight="1" x14ac:dyDescent="0.3">
      <c r="A24" s="205" t="s">
        <v>114</v>
      </c>
      <c r="B24" s="206"/>
      <c r="C24" s="206"/>
      <c r="D24" s="206"/>
      <c r="E24" s="206"/>
      <c r="F24" s="206"/>
      <c r="G24" s="206"/>
      <c r="H24" s="206"/>
      <c r="I24" s="207"/>
      <c r="J24" s="15">
        <v>80000</v>
      </c>
    </row>
    <row r="25" spans="1:15" ht="19.5" customHeight="1" x14ac:dyDescent="0.3">
      <c r="A25" s="197" t="s">
        <v>17</v>
      </c>
      <c r="B25" s="197"/>
      <c r="C25" s="197"/>
      <c r="D25" s="197"/>
      <c r="E25" s="197"/>
      <c r="F25" s="197"/>
      <c r="G25" s="197"/>
      <c r="H25" s="197"/>
      <c r="I25" s="197"/>
      <c r="J25" s="43">
        <f>SUM(J21:J24)</f>
        <v>242000</v>
      </c>
    </row>
    <row r="26" spans="1:15" x14ac:dyDescent="0.25">
      <c r="A26" s="198" t="s">
        <v>58</v>
      </c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</row>
    <row r="27" spans="1:15" x14ac:dyDescent="0.25">
      <c r="D27" s="33"/>
    </row>
    <row r="28" spans="1:15" x14ac:dyDescent="0.25">
      <c r="E28" s="33"/>
    </row>
  </sheetData>
  <mergeCells count="14">
    <mergeCell ref="A10:L10"/>
    <mergeCell ref="A4:L4"/>
    <mergeCell ref="C6:I6"/>
    <mergeCell ref="J6:L6"/>
    <mergeCell ref="F7:L7"/>
    <mergeCell ref="A9:L9"/>
    <mergeCell ref="A26:L26"/>
    <mergeCell ref="K11:L11"/>
    <mergeCell ref="M17:O17"/>
    <mergeCell ref="A21:D21"/>
    <mergeCell ref="A22:I22"/>
    <mergeCell ref="A25:I25"/>
    <mergeCell ref="A23:I23"/>
    <mergeCell ref="A24:I2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M19" sqref="M19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</row>
    <row r="2" spans="1:12" ht="14.25" customHeight="1" x14ac:dyDescent="0.25">
      <c r="A2" s="1" t="s">
        <v>12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</row>
    <row r="3" spans="1:12" ht="13.5" customHeight="1" x14ac:dyDescent="0.25">
      <c r="A3" s="1" t="s">
        <v>13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</row>
    <row r="4" spans="1:12" ht="23.25" x14ac:dyDescent="0.25">
      <c r="A4" s="200" t="s">
        <v>115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</row>
    <row r="5" spans="1:12" ht="10.5" customHeight="1" x14ac:dyDescent="0.3">
      <c r="E5" s="2"/>
      <c r="I5" s="2"/>
    </row>
    <row r="6" spans="1:12" ht="23.25" customHeight="1" x14ac:dyDescent="0.4">
      <c r="A6" s="1"/>
      <c r="C6" s="201" t="s">
        <v>18</v>
      </c>
      <c r="D6" s="201"/>
      <c r="E6" s="201"/>
      <c r="F6" s="201"/>
      <c r="G6" s="201"/>
      <c r="H6" s="201"/>
      <c r="I6" s="201"/>
      <c r="J6" s="202" t="s">
        <v>19</v>
      </c>
      <c r="K6" s="202"/>
      <c r="L6" s="202"/>
    </row>
    <row r="7" spans="1:12" ht="18.75" x14ac:dyDescent="0.3">
      <c r="A7" s="1"/>
      <c r="D7" s="67" t="s">
        <v>20</v>
      </c>
      <c r="E7" s="67"/>
      <c r="F7" s="202" t="s">
        <v>21</v>
      </c>
      <c r="G7" s="202"/>
      <c r="H7" s="202"/>
      <c r="I7" s="202"/>
      <c r="J7" s="202"/>
      <c r="K7" s="202"/>
      <c r="L7" s="202"/>
    </row>
    <row r="8" spans="1:12" ht="9" customHeight="1" x14ac:dyDescent="0.3">
      <c r="A8" s="1"/>
      <c r="D8" s="67"/>
      <c r="E8" s="67"/>
      <c r="F8" s="67"/>
      <c r="G8" s="67"/>
      <c r="H8" s="67"/>
      <c r="I8" s="67"/>
      <c r="J8" s="67"/>
      <c r="K8" s="65"/>
      <c r="L8" s="65"/>
    </row>
    <row r="9" spans="1:12" ht="18.75" customHeight="1" x14ac:dyDescent="0.3">
      <c r="A9" s="199" t="s">
        <v>22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</row>
    <row r="10" spans="1:12" ht="18.75" customHeight="1" x14ac:dyDescent="0.3">
      <c r="A10" s="199" t="s">
        <v>23</v>
      </c>
      <c r="B10" s="199"/>
      <c r="C10" s="199"/>
      <c r="D10" s="199"/>
      <c r="E10" s="199"/>
      <c r="F10" s="199"/>
      <c r="G10" s="199"/>
      <c r="H10" s="199"/>
      <c r="I10" s="199"/>
      <c r="J10" s="199"/>
      <c r="K10" s="199"/>
      <c r="L10" s="199"/>
    </row>
    <row r="11" spans="1:12" ht="7.5" customHeight="1" x14ac:dyDescent="0.3">
      <c r="K11" s="195"/>
      <c r="L11" s="195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50000</v>
      </c>
      <c r="F13" s="4">
        <v>60000</v>
      </c>
      <c r="G13" s="4">
        <v>10000</v>
      </c>
      <c r="H13" s="4">
        <v>50000</v>
      </c>
      <c r="I13" s="4"/>
      <c r="J13" s="4">
        <f>SUM(H13:I13)</f>
        <v>50000</v>
      </c>
      <c r="K13" s="3" t="s">
        <v>108</v>
      </c>
      <c r="L13" s="21" t="s">
        <v>81</v>
      </c>
    </row>
    <row r="14" spans="1:12" ht="20.25" customHeight="1" x14ac:dyDescent="0.25">
      <c r="A14" s="48"/>
      <c r="B14" s="49" t="s">
        <v>30</v>
      </c>
      <c r="C14" s="50">
        <v>3</v>
      </c>
      <c r="D14" s="51" t="s">
        <v>31</v>
      </c>
      <c r="E14" s="52"/>
      <c r="F14" s="52"/>
      <c r="G14" s="52"/>
      <c r="H14" s="52"/>
      <c r="I14" s="52"/>
      <c r="J14" s="4">
        <f t="shared" ref="J14:J20" si="0">SUM(H14:I14)</f>
        <v>0</v>
      </c>
      <c r="K14" s="53"/>
      <c r="L14" s="54"/>
    </row>
    <row r="15" spans="1:12" ht="20.25" customHeight="1" x14ac:dyDescent="0.25">
      <c r="A15" s="5">
        <v>2</v>
      </c>
      <c r="B15" s="6" t="s">
        <v>27</v>
      </c>
      <c r="C15" s="12">
        <v>4</v>
      </c>
      <c r="D15" s="13" t="s">
        <v>28</v>
      </c>
      <c r="E15" s="4">
        <v>30000</v>
      </c>
      <c r="F15" s="4"/>
      <c r="G15" s="4"/>
      <c r="H15" s="4">
        <v>30000</v>
      </c>
      <c r="I15" s="4"/>
      <c r="J15" s="4">
        <f t="shared" si="0"/>
        <v>30000</v>
      </c>
      <c r="K15" s="3" t="s">
        <v>108</v>
      </c>
      <c r="L15" s="21" t="s">
        <v>81</v>
      </c>
    </row>
    <row r="16" spans="1:12" ht="20.25" customHeight="1" x14ac:dyDescent="0.25">
      <c r="A16" s="5">
        <v>3</v>
      </c>
      <c r="B16" s="11" t="s">
        <v>32</v>
      </c>
      <c r="C16" s="12">
        <v>5</v>
      </c>
      <c r="D16" s="13" t="s">
        <v>33</v>
      </c>
      <c r="E16" s="4">
        <v>30000</v>
      </c>
      <c r="F16" s="4">
        <v>33000</v>
      </c>
      <c r="G16" s="4">
        <v>3000</v>
      </c>
      <c r="H16" s="4">
        <v>30000</v>
      </c>
      <c r="I16" s="4"/>
      <c r="J16" s="4">
        <f t="shared" si="0"/>
        <v>30000</v>
      </c>
      <c r="K16" s="3" t="s">
        <v>109</v>
      </c>
      <c r="L16" s="22" t="s">
        <v>73</v>
      </c>
    </row>
    <row r="17" spans="1:15" ht="20.25" customHeight="1" x14ac:dyDescent="0.25">
      <c r="A17" s="5">
        <v>4</v>
      </c>
      <c r="B17" s="11" t="s">
        <v>29</v>
      </c>
      <c r="C17" s="12">
        <v>6</v>
      </c>
      <c r="D17" s="6" t="s">
        <v>38</v>
      </c>
      <c r="E17" s="4">
        <v>30000</v>
      </c>
      <c r="F17" s="4">
        <v>207000</v>
      </c>
      <c r="G17" s="4">
        <v>27000</v>
      </c>
      <c r="H17" s="4">
        <v>30000</v>
      </c>
      <c r="I17" s="4">
        <v>30000</v>
      </c>
      <c r="J17" s="4">
        <f t="shared" si="0"/>
        <v>60000</v>
      </c>
      <c r="K17" s="3" t="s">
        <v>110</v>
      </c>
      <c r="L17" s="3" t="s">
        <v>81</v>
      </c>
      <c r="M17" s="203"/>
      <c r="N17" s="204"/>
      <c r="O17" s="204"/>
    </row>
    <row r="18" spans="1:15" ht="20.25" customHeight="1" x14ac:dyDescent="0.25">
      <c r="A18" s="5">
        <v>5</v>
      </c>
      <c r="B18" s="11" t="s">
        <v>94</v>
      </c>
      <c r="C18" s="12">
        <v>7</v>
      </c>
      <c r="D18" s="13" t="s">
        <v>95</v>
      </c>
      <c r="E18" s="4">
        <v>40000</v>
      </c>
      <c r="F18" s="4">
        <v>44000</v>
      </c>
      <c r="G18" s="4">
        <v>4000</v>
      </c>
      <c r="H18" s="4">
        <v>40000</v>
      </c>
      <c r="I18" s="4">
        <v>40000</v>
      </c>
      <c r="J18" s="4">
        <f t="shared" si="0"/>
        <v>80000</v>
      </c>
      <c r="K18" s="3" t="s">
        <v>111</v>
      </c>
      <c r="L18" s="22" t="s">
        <v>112</v>
      </c>
    </row>
    <row r="19" spans="1:15" ht="20.25" customHeight="1" x14ac:dyDescent="0.25">
      <c r="A19" s="5">
        <v>6</v>
      </c>
      <c r="B19" s="11" t="s">
        <v>102</v>
      </c>
      <c r="C19" s="12">
        <v>8</v>
      </c>
      <c r="D19" s="20" t="s">
        <v>103</v>
      </c>
      <c r="E19" s="4">
        <v>40000</v>
      </c>
      <c r="F19" s="4"/>
      <c r="G19" s="4"/>
      <c r="H19" s="4"/>
      <c r="I19" s="4"/>
      <c r="J19" s="4">
        <f t="shared" si="0"/>
        <v>0</v>
      </c>
      <c r="K19" s="3" t="s">
        <v>92</v>
      </c>
      <c r="L19" s="26" t="s">
        <v>93</v>
      </c>
      <c r="M19" s="21" t="s">
        <v>133</v>
      </c>
    </row>
    <row r="20" spans="1:15" ht="20.25" customHeight="1" x14ac:dyDescent="0.25">
      <c r="A20" s="5">
        <v>7</v>
      </c>
      <c r="B20" s="11" t="s">
        <v>24</v>
      </c>
      <c r="C20" s="12">
        <v>9</v>
      </c>
      <c r="D20" s="13" t="s">
        <v>25</v>
      </c>
      <c r="E20" s="4">
        <v>30000</v>
      </c>
      <c r="F20" s="4"/>
      <c r="G20" s="4">
        <v>3000</v>
      </c>
      <c r="H20" s="4">
        <v>30000</v>
      </c>
      <c r="I20" s="4"/>
      <c r="J20" s="4">
        <f t="shared" si="0"/>
        <v>30000</v>
      </c>
      <c r="K20" s="3" t="s">
        <v>111</v>
      </c>
      <c r="L20" s="21" t="s">
        <v>73</v>
      </c>
    </row>
    <row r="21" spans="1:15" ht="21" customHeight="1" x14ac:dyDescent="0.25">
      <c r="A21" s="196" t="s">
        <v>6</v>
      </c>
      <c r="B21" s="196"/>
      <c r="C21" s="196"/>
      <c r="D21" s="196"/>
      <c r="E21" s="16">
        <f>SUM(E13:E20)</f>
        <v>250000</v>
      </c>
      <c r="F21" s="16">
        <f t="shared" ref="F21:J21" si="1">SUM(F13:F20)</f>
        <v>344000</v>
      </c>
      <c r="G21" s="16">
        <f t="shared" si="1"/>
        <v>47000</v>
      </c>
      <c r="H21" s="16">
        <f t="shared" si="1"/>
        <v>210000</v>
      </c>
      <c r="I21" s="16">
        <f t="shared" si="1"/>
        <v>70000</v>
      </c>
      <c r="J21" s="16">
        <f t="shared" si="1"/>
        <v>280000</v>
      </c>
      <c r="K21" s="3" t="s">
        <v>108</v>
      </c>
      <c r="L21" s="66" t="s">
        <v>47</v>
      </c>
    </row>
    <row r="22" spans="1:15" ht="21" customHeight="1" x14ac:dyDescent="0.3">
      <c r="A22" s="197" t="s">
        <v>16</v>
      </c>
      <c r="B22" s="197"/>
      <c r="C22" s="197"/>
      <c r="D22" s="197"/>
      <c r="E22" s="197"/>
      <c r="F22" s="197"/>
      <c r="G22" s="197"/>
      <c r="H22" s="197"/>
      <c r="I22" s="197"/>
      <c r="J22" s="15">
        <f>-0.1*J21</f>
        <v>-28000</v>
      </c>
    </row>
    <row r="23" spans="1:15" ht="21" customHeight="1" x14ac:dyDescent="0.3">
      <c r="A23" s="205" t="s">
        <v>113</v>
      </c>
      <c r="B23" s="206"/>
      <c r="C23" s="206"/>
      <c r="D23" s="206"/>
      <c r="E23" s="206"/>
      <c r="F23" s="206"/>
      <c r="G23" s="206"/>
      <c r="H23" s="206"/>
      <c r="I23" s="207"/>
      <c r="J23" s="15">
        <v>-140000</v>
      </c>
    </row>
    <row r="24" spans="1:15" ht="21" customHeight="1" x14ac:dyDescent="0.3">
      <c r="A24" s="205" t="s">
        <v>114</v>
      </c>
      <c r="B24" s="206"/>
      <c r="C24" s="206"/>
      <c r="D24" s="206"/>
      <c r="E24" s="206"/>
      <c r="F24" s="206"/>
      <c r="G24" s="206"/>
      <c r="H24" s="206"/>
      <c r="I24" s="207"/>
      <c r="J24" s="15">
        <v>80000</v>
      </c>
    </row>
    <row r="25" spans="1:15" ht="19.5" customHeight="1" x14ac:dyDescent="0.3">
      <c r="A25" s="197" t="s">
        <v>17</v>
      </c>
      <c r="B25" s="197"/>
      <c r="C25" s="197"/>
      <c r="D25" s="197"/>
      <c r="E25" s="197"/>
      <c r="F25" s="197"/>
      <c r="G25" s="197"/>
      <c r="H25" s="197"/>
      <c r="I25" s="197"/>
      <c r="J25" s="43">
        <f>SUM(J21:J24)</f>
        <v>192000</v>
      </c>
    </row>
    <row r="26" spans="1:15" ht="19.5" customHeight="1" x14ac:dyDescent="0.3">
      <c r="A26" s="69"/>
      <c r="B26" s="69"/>
      <c r="C26" s="69"/>
      <c r="D26" s="69"/>
      <c r="E26" s="69"/>
      <c r="F26" s="69"/>
      <c r="G26" s="69"/>
      <c r="H26" s="69"/>
      <c r="I26" s="69"/>
      <c r="J26" s="70"/>
    </row>
    <row r="27" spans="1:15" x14ac:dyDescent="0.25">
      <c r="A27" s="198" t="s">
        <v>58</v>
      </c>
      <c r="B27" s="198"/>
      <c r="C27" s="198"/>
      <c r="D27" s="198"/>
      <c r="E27" s="198"/>
      <c r="F27" s="198"/>
      <c r="G27" s="198"/>
      <c r="H27" s="198"/>
      <c r="I27" s="198"/>
      <c r="J27" s="198"/>
      <c r="K27" s="198"/>
      <c r="L27" s="198"/>
    </row>
    <row r="28" spans="1:15" x14ac:dyDescent="0.25">
      <c r="D28" s="33"/>
    </row>
    <row r="29" spans="1:15" x14ac:dyDescent="0.25">
      <c r="E29" s="33"/>
    </row>
  </sheetData>
  <mergeCells count="14">
    <mergeCell ref="A10:L10"/>
    <mergeCell ref="A4:L4"/>
    <mergeCell ref="C6:I6"/>
    <mergeCell ref="J6:L6"/>
    <mergeCell ref="F7:L7"/>
    <mergeCell ref="A9:L9"/>
    <mergeCell ref="A25:I25"/>
    <mergeCell ref="A27:L27"/>
    <mergeCell ref="K11:L11"/>
    <mergeCell ref="M17:O17"/>
    <mergeCell ref="A21:D21"/>
    <mergeCell ref="A22:I22"/>
    <mergeCell ref="A23:I23"/>
    <mergeCell ref="A24:I2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F18" sqref="F1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</row>
    <row r="2" spans="1:12" ht="14.25" customHeight="1" x14ac:dyDescent="0.25">
      <c r="A2" s="1" t="s">
        <v>12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</row>
    <row r="3" spans="1:12" ht="13.5" customHeight="1" x14ac:dyDescent="0.25">
      <c r="A3" s="1" t="s">
        <v>13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</row>
    <row r="4" spans="1:12" ht="23.25" x14ac:dyDescent="0.25">
      <c r="A4" s="200" t="s">
        <v>116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</row>
    <row r="5" spans="1:12" ht="10.5" customHeight="1" x14ac:dyDescent="0.3">
      <c r="E5" s="2"/>
      <c r="I5" s="2"/>
    </row>
    <row r="6" spans="1:12" ht="23.25" customHeight="1" x14ac:dyDescent="0.4">
      <c r="A6" s="1"/>
      <c r="C6" s="201" t="s">
        <v>18</v>
      </c>
      <c r="D6" s="201"/>
      <c r="E6" s="201"/>
      <c r="F6" s="201"/>
      <c r="G6" s="201"/>
      <c r="H6" s="201"/>
      <c r="I6" s="201"/>
      <c r="J6" s="202" t="s">
        <v>19</v>
      </c>
      <c r="K6" s="202"/>
      <c r="L6" s="202"/>
    </row>
    <row r="7" spans="1:12" ht="18.75" x14ac:dyDescent="0.3">
      <c r="A7" s="1"/>
      <c r="D7" s="73" t="s">
        <v>20</v>
      </c>
      <c r="E7" s="73"/>
      <c r="F7" s="202" t="s">
        <v>21</v>
      </c>
      <c r="G7" s="202"/>
      <c r="H7" s="202"/>
      <c r="I7" s="202"/>
      <c r="J7" s="202"/>
      <c r="K7" s="202"/>
      <c r="L7" s="202"/>
    </row>
    <row r="8" spans="1:12" ht="9" customHeight="1" x14ac:dyDescent="0.3">
      <c r="A8" s="1"/>
      <c r="D8" s="73"/>
      <c r="E8" s="73"/>
      <c r="F8" s="73"/>
      <c r="G8" s="73"/>
      <c r="H8" s="73"/>
      <c r="I8" s="73"/>
      <c r="J8" s="73"/>
      <c r="K8" s="71"/>
      <c r="L8" s="71"/>
    </row>
    <row r="9" spans="1:12" ht="18.75" customHeight="1" x14ac:dyDescent="0.3">
      <c r="A9" s="199" t="s">
        <v>22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</row>
    <row r="10" spans="1:12" ht="18.75" customHeight="1" x14ac:dyDescent="0.3">
      <c r="A10" s="199" t="s">
        <v>23</v>
      </c>
      <c r="B10" s="199"/>
      <c r="C10" s="199"/>
      <c r="D10" s="199"/>
      <c r="E10" s="199"/>
      <c r="F10" s="199"/>
      <c r="G10" s="199"/>
      <c r="H10" s="199"/>
      <c r="I10" s="199"/>
      <c r="J10" s="199"/>
      <c r="K10" s="199"/>
      <c r="L10" s="199"/>
    </row>
    <row r="11" spans="1:12" ht="7.5" customHeight="1" x14ac:dyDescent="0.3">
      <c r="K11" s="195"/>
      <c r="L11" s="195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50000</v>
      </c>
      <c r="F13" s="4">
        <v>65000</v>
      </c>
      <c r="G13" s="4">
        <v>10000</v>
      </c>
      <c r="H13" s="4">
        <v>50000</v>
      </c>
      <c r="I13" s="4"/>
      <c r="J13" s="4">
        <f>SUM(H13:I13)</f>
        <v>50000</v>
      </c>
      <c r="K13" s="3" t="s">
        <v>118</v>
      </c>
      <c r="L13" s="21" t="s">
        <v>124</v>
      </c>
    </row>
    <row r="14" spans="1:12" ht="20.25" customHeight="1" x14ac:dyDescent="0.25">
      <c r="A14" s="48"/>
      <c r="B14" s="49" t="s">
        <v>30</v>
      </c>
      <c r="C14" s="50">
        <v>3</v>
      </c>
      <c r="D14" s="51" t="s">
        <v>31</v>
      </c>
      <c r="E14" s="52"/>
      <c r="F14" s="52"/>
      <c r="G14" s="52"/>
      <c r="H14" s="52"/>
      <c r="I14" s="52"/>
      <c r="J14" s="52">
        <f t="shared" ref="J14:J20" si="0">SUM(H14:I14)</f>
        <v>0</v>
      </c>
      <c r="K14" s="53"/>
      <c r="L14" s="54"/>
    </row>
    <row r="15" spans="1:12" ht="20.25" customHeight="1" x14ac:dyDescent="0.25">
      <c r="A15" s="5">
        <v>2</v>
      </c>
      <c r="B15" s="6" t="s">
        <v>27</v>
      </c>
      <c r="C15" s="12">
        <v>4</v>
      </c>
      <c r="D15" s="13" t="s">
        <v>28</v>
      </c>
      <c r="E15" s="4">
        <v>30000</v>
      </c>
      <c r="F15" s="4"/>
      <c r="G15" s="4"/>
      <c r="H15" s="4">
        <v>30000</v>
      </c>
      <c r="I15" s="4"/>
      <c r="J15" s="4">
        <f t="shared" si="0"/>
        <v>30000</v>
      </c>
      <c r="K15" s="3" t="s">
        <v>119</v>
      </c>
      <c r="L15" s="21" t="s">
        <v>124</v>
      </c>
    </row>
    <row r="16" spans="1:12" ht="20.25" customHeight="1" x14ac:dyDescent="0.25">
      <c r="A16" s="5">
        <v>3</v>
      </c>
      <c r="B16" s="11" t="s">
        <v>32</v>
      </c>
      <c r="C16" s="12">
        <v>5</v>
      </c>
      <c r="D16" s="13" t="s">
        <v>33</v>
      </c>
      <c r="E16" s="4">
        <v>30000</v>
      </c>
      <c r="F16" s="4">
        <v>33000</v>
      </c>
      <c r="G16" s="4">
        <v>3000</v>
      </c>
      <c r="H16" s="4"/>
      <c r="I16" s="4"/>
      <c r="J16" s="4">
        <f t="shared" si="0"/>
        <v>0</v>
      </c>
      <c r="K16" s="3"/>
      <c r="L16" s="22"/>
    </row>
    <row r="17" spans="1:15" ht="20.25" customHeight="1" x14ac:dyDescent="0.25">
      <c r="A17" s="5">
        <v>4</v>
      </c>
      <c r="B17" s="11" t="s">
        <v>29</v>
      </c>
      <c r="C17" s="12">
        <v>6</v>
      </c>
      <c r="D17" s="6" t="s">
        <v>38</v>
      </c>
      <c r="E17" s="4">
        <v>30000</v>
      </c>
      <c r="F17" s="4">
        <v>207000</v>
      </c>
      <c r="G17" s="4">
        <v>27000</v>
      </c>
      <c r="H17" s="4"/>
      <c r="I17" s="4"/>
      <c r="J17" s="4"/>
      <c r="K17" s="3"/>
      <c r="L17" s="3"/>
      <c r="M17" s="203"/>
      <c r="N17" s="204"/>
      <c r="O17" s="204"/>
    </row>
    <row r="18" spans="1:15" ht="20.25" customHeight="1" x14ac:dyDescent="0.25">
      <c r="A18" s="5">
        <v>5</v>
      </c>
      <c r="B18" s="11" t="s">
        <v>94</v>
      </c>
      <c r="C18" s="12">
        <v>7</v>
      </c>
      <c r="D18" s="13" t="s">
        <v>121</v>
      </c>
      <c r="E18" s="4">
        <v>40000</v>
      </c>
      <c r="F18" s="4"/>
      <c r="G18" s="4">
        <v>4000</v>
      </c>
      <c r="H18" s="4">
        <v>40000</v>
      </c>
      <c r="I18" s="4"/>
      <c r="J18" s="4">
        <f t="shared" si="0"/>
        <v>40000</v>
      </c>
      <c r="K18" s="3" t="s">
        <v>120</v>
      </c>
      <c r="L18" s="21" t="s">
        <v>73</v>
      </c>
    </row>
    <row r="19" spans="1:15" ht="20.25" customHeight="1" x14ac:dyDescent="0.25">
      <c r="A19" s="5">
        <v>6</v>
      </c>
      <c r="B19" s="11" t="s">
        <v>102</v>
      </c>
      <c r="C19" s="12">
        <v>8</v>
      </c>
      <c r="D19" s="20" t="s">
        <v>103</v>
      </c>
      <c r="E19" s="4">
        <v>40000</v>
      </c>
      <c r="F19" s="4"/>
      <c r="G19" s="4"/>
      <c r="H19" s="4"/>
      <c r="I19" s="4"/>
      <c r="J19" s="4">
        <f t="shared" si="0"/>
        <v>0</v>
      </c>
      <c r="K19" s="3"/>
      <c r="L19" s="26"/>
    </row>
    <row r="20" spans="1:15" ht="20.25" customHeight="1" x14ac:dyDescent="0.25">
      <c r="A20" s="5">
        <v>7</v>
      </c>
      <c r="B20" s="11" t="s">
        <v>24</v>
      </c>
      <c r="C20" s="12">
        <v>9</v>
      </c>
      <c r="D20" s="13" t="s">
        <v>25</v>
      </c>
      <c r="E20" s="4">
        <v>30000</v>
      </c>
      <c r="F20" s="4"/>
      <c r="G20" s="4">
        <v>3000</v>
      </c>
      <c r="H20" s="4">
        <v>30000</v>
      </c>
      <c r="I20" s="4"/>
      <c r="J20" s="4">
        <f t="shared" si="0"/>
        <v>30000</v>
      </c>
      <c r="K20" s="3" t="s">
        <v>117</v>
      </c>
      <c r="L20" s="21" t="s">
        <v>73</v>
      </c>
    </row>
    <row r="21" spans="1:15" ht="21" customHeight="1" x14ac:dyDescent="0.25">
      <c r="A21" s="196" t="s">
        <v>6</v>
      </c>
      <c r="B21" s="196"/>
      <c r="C21" s="196"/>
      <c r="D21" s="196"/>
      <c r="E21" s="16">
        <f>SUM(E13:E20)</f>
        <v>250000</v>
      </c>
      <c r="F21" s="16">
        <f t="shared" ref="F21:J21" si="1">SUM(F13:F20)</f>
        <v>305000</v>
      </c>
      <c r="G21" s="16">
        <f t="shared" si="1"/>
        <v>47000</v>
      </c>
      <c r="H21" s="16">
        <f t="shared" si="1"/>
        <v>150000</v>
      </c>
      <c r="I21" s="16">
        <f t="shared" si="1"/>
        <v>0</v>
      </c>
      <c r="J21" s="16">
        <f t="shared" si="1"/>
        <v>150000</v>
      </c>
      <c r="K21" s="3" t="s">
        <v>123</v>
      </c>
      <c r="L21" s="72"/>
    </row>
    <row r="22" spans="1:15" ht="21" customHeight="1" x14ac:dyDescent="0.3">
      <c r="A22" s="197" t="s">
        <v>16</v>
      </c>
      <c r="B22" s="197"/>
      <c r="C22" s="197"/>
      <c r="D22" s="197"/>
      <c r="E22" s="197"/>
      <c r="F22" s="197"/>
      <c r="G22" s="197"/>
      <c r="H22" s="197"/>
      <c r="I22" s="197"/>
      <c r="J22" s="15">
        <f>-0.1*J21</f>
        <v>-15000</v>
      </c>
    </row>
    <row r="23" spans="1:15" ht="21" customHeight="1" x14ac:dyDescent="0.3">
      <c r="A23" s="205" t="s">
        <v>113</v>
      </c>
      <c r="B23" s="206"/>
      <c r="C23" s="206"/>
      <c r="D23" s="206"/>
      <c r="E23" s="206"/>
      <c r="F23" s="206"/>
      <c r="G23" s="206"/>
      <c r="H23" s="206"/>
      <c r="I23" s="207"/>
      <c r="J23" s="15">
        <f>-(J13+J15)</f>
        <v>-80000</v>
      </c>
    </row>
    <row r="24" spans="1:15" ht="21" customHeight="1" x14ac:dyDescent="0.3">
      <c r="A24" s="205" t="s">
        <v>122</v>
      </c>
      <c r="B24" s="206"/>
      <c r="C24" s="206"/>
      <c r="D24" s="206"/>
      <c r="E24" s="206"/>
      <c r="F24" s="206"/>
      <c r="G24" s="206"/>
      <c r="H24" s="206"/>
      <c r="I24" s="207"/>
      <c r="J24" s="15">
        <v>8000</v>
      </c>
    </row>
    <row r="25" spans="1:15" ht="19.5" customHeight="1" x14ac:dyDescent="0.3">
      <c r="A25" s="197" t="s">
        <v>17</v>
      </c>
      <c r="B25" s="197"/>
      <c r="C25" s="197"/>
      <c r="D25" s="197"/>
      <c r="E25" s="197"/>
      <c r="F25" s="197"/>
      <c r="G25" s="197"/>
      <c r="H25" s="197"/>
      <c r="I25" s="197"/>
      <c r="J25" s="43">
        <f>SUM(J21:J24)</f>
        <v>63000</v>
      </c>
    </row>
    <row r="26" spans="1:15" ht="19.5" customHeight="1" x14ac:dyDescent="0.3">
      <c r="A26" s="69"/>
      <c r="B26" s="69"/>
      <c r="C26" s="69"/>
      <c r="D26" s="69"/>
      <c r="E26" s="69"/>
      <c r="F26" s="69"/>
      <c r="G26" s="69"/>
      <c r="H26" s="69"/>
      <c r="I26" s="69"/>
      <c r="J26" s="70"/>
    </row>
    <row r="27" spans="1:15" x14ac:dyDescent="0.25">
      <c r="A27" s="198" t="s">
        <v>58</v>
      </c>
      <c r="B27" s="198"/>
      <c r="C27" s="198"/>
      <c r="D27" s="198"/>
      <c r="E27" s="198"/>
      <c r="F27" s="198"/>
      <c r="G27" s="198"/>
      <c r="H27" s="198"/>
      <c r="I27" s="198"/>
      <c r="J27" s="198"/>
      <c r="K27" s="198"/>
      <c r="L27" s="198"/>
    </row>
    <row r="28" spans="1:15" x14ac:dyDescent="0.25">
      <c r="D28" s="33"/>
    </row>
    <row r="29" spans="1:15" x14ac:dyDescent="0.25">
      <c r="E29" s="33"/>
    </row>
  </sheetData>
  <mergeCells count="14">
    <mergeCell ref="A10:L10"/>
    <mergeCell ref="A4:L4"/>
    <mergeCell ref="C6:I6"/>
    <mergeCell ref="J6:L6"/>
    <mergeCell ref="F7:L7"/>
    <mergeCell ref="A9:L9"/>
    <mergeCell ref="A25:I25"/>
    <mergeCell ref="A27:L27"/>
    <mergeCell ref="K11:L11"/>
    <mergeCell ref="M17:O17"/>
    <mergeCell ref="A21:D21"/>
    <mergeCell ref="A22:I22"/>
    <mergeCell ref="A23:I23"/>
    <mergeCell ref="A24:I2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opLeftCell="A6" workbookViewId="0">
      <selection activeCell="K20" sqref="K20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</row>
    <row r="2" spans="1:12" ht="14.25" customHeight="1" x14ac:dyDescent="0.25">
      <c r="A2" s="1" t="s">
        <v>12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</row>
    <row r="3" spans="1:12" ht="13.5" customHeight="1" x14ac:dyDescent="0.25">
      <c r="A3" s="1" t="s">
        <v>13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</row>
    <row r="4" spans="1:12" ht="23.25" x14ac:dyDescent="0.25">
      <c r="A4" s="200" t="s">
        <v>125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</row>
    <row r="5" spans="1:12" ht="10.5" customHeight="1" x14ac:dyDescent="0.3">
      <c r="A5" s="79"/>
      <c r="E5" s="2"/>
      <c r="I5" s="2"/>
    </row>
    <row r="6" spans="1:12" ht="23.25" customHeight="1" x14ac:dyDescent="0.4">
      <c r="A6" s="1"/>
      <c r="C6" s="201" t="s">
        <v>18</v>
      </c>
      <c r="D6" s="201"/>
      <c r="E6" s="201"/>
      <c r="F6" s="201"/>
      <c r="G6" s="201"/>
      <c r="H6" s="201"/>
      <c r="I6" s="201"/>
      <c r="J6" s="202" t="s">
        <v>19</v>
      </c>
      <c r="K6" s="202"/>
      <c r="L6" s="202"/>
    </row>
    <row r="7" spans="1:12" ht="18.75" x14ac:dyDescent="0.3">
      <c r="A7" s="1"/>
      <c r="D7" s="77" t="s">
        <v>20</v>
      </c>
      <c r="E7" s="77"/>
      <c r="F7" s="202" t="s">
        <v>21</v>
      </c>
      <c r="G7" s="202"/>
      <c r="H7" s="202"/>
      <c r="I7" s="202"/>
      <c r="J7" s="202"/>
      <c r="K7" s="202"/>
      <c r="L7" s="202"/>
    </row>
    <row r="8" spans="1:12" ht="9" customHeight="1" x14ac:dyDescent="0.3">
      <c r="A8" s="1"/>
      <c r="D8" s="77"/>
      <c r="E8" s="77"/>
      <c r="F8" s="77"/>
      <c r="G8" s="77"/>
      <c r="H8" s="77"/>
      <c r="I8" s="77"/>
      <c r="J8" s="77"/>
      <c r="K8" s="75"/>
      <c r="L8" s="75"/>
    </row>
    <row r="9" spans="1:12" ht="18.75" customHeight="1" x14ac:dyDescent="0.3">
      <c r="A9" s="199" t="s">
        <v>22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</row>
    <row r="10" spans="1:12" ht="18.75" customHeight="1" x14ac:dyDescent="0.3">
      <c r="A10" s="199" t="s">
        <v>23</v>
      </c>
      <c r="B10" s="199"/>
      <c r="C10" s="199"/>
      <c r="D10" s="199"/>
      <c r="E10" s="199"/>
      <c r="F10" s="199"/>
      <c r="G10" s="199"/>
      <c r="H10" s="199"/>
      <c r="I10" s="199"/>
      <c r="J10" s="199"/>
      <c r="K10" s="199"/>
      <c r="L10" s="199"/>
    </row>
    <row r="11" spans="1:12" ht="7.5" customHeight="1" x14ac:dyDescent="0.3">
      <c r="K11" s="195"/>
      <c r="L11" s="195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50000</v>
      </c>
      <c r="F13" s="4">
        <v>65000</v>
      </c>
      <c r="G13" s="4">
        <v>10000</v>
      </c>
      <c r="H13" s="4">
        <v>50000</v>
      </c>
      <c r="I13" s="4"/>
      <c r="J13" s="4">
        <f>SUM(H13:I13)</f>
        <v>50000</v>
      </c>
      <c r="K13" s="3"/>
      <c r="L13" s="21"/>
    </row>
    <row r="14" spans="1:12" ht="20.25" customHeight="1" x14ac:dyDescent="0.25">
      <c r="A14" s="48"/>
      <c r="B14" s="49" t="s">
        <v>30</v>
      </c>
      <c r="C14" s="50">
        <v>3</v>
      </c>
      <c r="D14" s="51" t="s">
        <v>31</v>
      </c>
      <c r="E14" s="52"/>
      <c r="F14" s="52"/>
      <c r="G14" s="52"/>
      <c r="H14" s="52"/>
      <c r="I14" s="52"/>
      <c r="J14" s="52"/>
      <c r="K14" s="53"/>
      <c r="L14" s="54"/>
    </row>
    <row r="15" spans="1:12" ht="20.25" customHeight="1" x14ac:dyDescent="0.25">
      <c r="A15" s="5">
        <v>2</v>
      </c>
      <c r="B15" s="6" t="s">
        <v>27</v>
      </c>
      <c r="C15" s="12">
        <v>4</v>
      </c>
      <c r="D15" s="13" t="s">
        <v>28</v>
      </c>
      <c r="E15" s="4">
        <v>30000</v>
      </c>
      <c r="F15" s="4"/>
      <c r="G15" s="4"/>
      <c r="H15" s="4"/>
      <c r="I15" s="4"/>
      <c r="J15" s="4"/>
      <c r="K15" s="3"/>
      <c r="L15" s="21"/>
    </row>
    <row r="16" spans="1:12" ht="20.25" customHeight="1" x14ac:dyDescent="0.25">
      <c r="A16" s="5">
        <v>3</v>
      </c>
      <c r="B16" s="11" t="s">
        <v>32</v>
      </c>
      <c r="C16" s="12">
        <v>5</v>
      </c>
      <c r="D16" s="13" t="s">
        <v>33</v>
      </c>
      <c r="E16" s="4">
        <v>30000</v>
      </c>
      <c r="F16" s="4">
        <v>66000</v>
      </c>
      <c r="G16" s="4">
        <v>6000</v>
      </c>
      <c r="H16" s="4"/>
      <c r="I16" s="4"/>
      <c r="J16" s="4"/>
      <c r="K16" s="3"/>
      <c r="L16" s="22"/>
    </row>
    <row r="17" spans="1:15" ht="20.25" customHeight="1" x14ac:dyDescent="0.25">
      <c r="A17" s="5">
        <v>4</v>
      </c>
      <c r="B17" s="11" t="s">
        <v>126</v>
      </c>
      <c r="C17" s="12">
        <v>6</v>
      </c>
      <c r="D17" s="6" t="s">
        <v>127</v>
      </c>
      <c r="E17" s="4">
        <v>40000</v>
      </c>
      <c r="F17" s="4"/>
      <c r="G17" s="4"/>
      <c r="H17" s="4">
        <v>40000</v>
      </c>
      <c r="I17" s="4">
        <v>40000</v>
      </c>
      <c r="J17" s="4">
        <f t="shared" ref="J17:J20" si="0">SUM(H17:I17)</f>
        <v>80000</v>
      </c>
      <c r="K17" s="3" t="s">
        <v>128</v>
      </c>
      <c r="L17" s="80" t="s">
        <v>129</v>
      </c>
      <c r="M17" s="21" t="s">
        <v>133</v>
      </c>
      <c r="N17" s="85"/>
      <c r="O17" s="85"/>
    </row>
    <row r="18" spans="1:15" ht="20.25" customHeight="1" x14ac:dyDescent="0.25">
      <c r="A18" s="5">
        <v>5</v>
      </c>
      <c r="B18" s="11" t="s">
        <v>94</v>
      </c>
      <c r="C18" s="12">
        <v>7</v>
      </c>
      <c r="D18" s="13" t="s">
        <v>121</v>
      </c>
      <c r="E18" s="4">
        <v>40000</v>
      </c>
      <c r="F18" s="4"/>
      <c r="G18" s="4">
        <v>4000</v>
      </c>
      <c r="H18" s="4">
        <v>40000</v>
      </c>
      <c r="I18" s="4"/>
      <c r="J18" s="4">
        <f t="shared" si="0"/>
        <v>40000</v>
      </c>
      <c r="K18" s="3" t="s">
        <v>132</v>
      </c>
      <c r="L18" s="21" t="s">
        <v>73</v>
      </c>
    </row>
    <row r="19" spans="1:15" ht="20.25" customHeight="1" x14ac:dyDescent="0.25">
      <c r="A19" s="5">
        <v>6</v>
      </c>
      <c r="B19" s="11" t="s">
        <v>102</v>
      </c>
      <c r="C19" s="12">
        <v>8</v>
      </c>
      <c r="D19" s="20" t="s">
        <v>103</v>
      </c>
      <c r="E19" s="4">
        <v>40000</v>
      </c>
      <c r="F19" s="4">
        <v>44000</v>
      </c>
      <c r="G19" s="4">
        <v>4000</v>
      </c>
      <c r="H19" s="4">
        <v>40000</v>
      </c>
      <c r="I19" s="4">
        <v>40000</v>
      </c>
      <c r="J19" s="4">
        <f t="shared" si="0"/>
        <v>80000</v>
      </c>
      <c r="K19" s="3" t="s">
        <v>132</v>
      </c>
      <c r="L19" s="26" t="s">
        <v>73</v>
      </c>
    </row>
    <row r="20" spans="1:15" ht="20.25" customHeight="1" x14ac:dyDescent="0.25">
      <c r="A20" s="5">
        <v>7</v>
      </c>
      <c r="B20" s="11" t="s">
        <v>24</v>
      </c>
      <c r="C20" s="12">
        <v>9</v>
      </c>
      <c r="D20" s="13" t="s">
        <v>25</v>
      </c>
      <c r="E20" s="4">
        <v>30000</v>
      </c>
      <c r="F20" s="4"/>
      <c r="G20" s="4">
        <v>3000</v>
      </c>
      <c r="H20" s="4">
        <v>30000</v>
      </c>
      <c r="I20" s="4"/>
      <c r="J20" s="4">
        <f t="shared" si="0"/>
        <v>30000</v>
      </c>
      <c r="K20" s="3" t="s">
        <v>128</v>
      </c>
      <c r="L20" s="21" t="s">
        <v>73</v>
      </c>
    </row>
    <row r="21" spans="1:15" ht="21" customHeight="1" x14ac:dyDescent="0.25">
      <c r="A21" s="196" t="s">
        <v>6</v>
      </c>
      <c r="B21" s="196"/>
      <c r="C21" s="196"/>
      <c r="D21" s="196"/>
      <c r="E21" s="16">
        <f>SUM(E13:E20)</f>
        <v>260000</v>
      </c>
      <c r="F21" s="16">
        <f t="shared" ref="F21:J21" si="1">SUM(F13:F20)</f>
        <v>175000</v>
      </c>
      <c r="G21" s="16">
        <f t="shared" si="1"/>
        <v>27000</v>
      </c>
      <c r="H21" s="16">
        <f t="shared" si="1"/>
        <v>200000</v>
      </c>
      <c r="I21" s="16">
        <f t="shared" si="1"/>
        <v>80000</v>
      </c>
      <c r="J21" s="16">
        <f t="shared" si="1"/>
        <v>280000</v>
      </c>
      <c r="K21" s="3" t="s">
        <v>130</v>
      </c>
      <c r="L21" s="76" t="s">
        <v>47</v>
      </c>
    </row>
    <row r="22" spans="1:15" ht="21" customHeight="1" x14ac:dyDescent="0.3">
      <c r="A22" s="197" t="s">
        <v>16</v>
      </c>
      <c r="B22" s="197"/>
      <c r="C22" s="197"/>
      <c r="D22" s="197"/>
      <c r="E22" s="197"/>
      <c r="F22" s="197"/>
      <c r="G22" s="197"/>
      <c r="H22" s="197"/>
      <c r="I22" s="197"/>
      <c r="J22" s="15">
        <f>-J21*0.1</f>
        <v>-28000</v>
      </c>
    </row>
    <row r="23" spans="1:15" ht="21" customHeight="1" x14ac:dyDescent="0.3">
      <c r="A23" s="197" t="s">
        <v>17</v>
      </c>
      <c r="B23" s="197"/>
      <c r="C23" s="197"/>
      <c r="D23" s="197"/>
      <c r="E23" s="197"/>
      <c r="F23" s="197"/>
      <c r="G23" s="197"/>
      <c r="H23" s="197"/>
      <c r="I23" s="197"/>
      <c r="J23" s="15">
        <f>SUM(J21:J22)</f>
        <v>252000</v>
      </c>
    </row>
    <row r="24" spans="1:15" ht="19.5" customHeight="1" x14ac:dyDescent="0.3">
      <c r="A24" s="69"/>
      <c r="B24" s="69"/>
      <c r="C24" s="69"/>
      <c r="D24" s="69"/>
      <c r="E24" s="69"/>
      <c r="F24" s="69"/>
      <c r="G24" s="69"/>
      <c r="H24" s="69"/>
      <c r="I24" s="69"/>
      <c r="J24" s="70"/>
    </row>
    <row r="25" spans="1:15" ht="15.75" x14ac:dyDescent="0.25">
      <c r="A25" s="5">
        <v>4</v>
      </c>
      <c r="B25" s="11" t="s">
        <v>126</v>
      </c>
      <c r="C25" s="12">
        <v>6</v>
      </c>
      <c r="D25" s="6" t="s">
        <v>127</v>
      </c>
      <c r="E25" s="4">
        <v>40000</v>
      </c>
      <c r="F25" s="4"/>
      <c r="G25" s="4"/>
      <c r="H25" s="4">
        <v>40000</v>
      </c>
      <c r="I25" s="4">
        <v>40000</v>
      </c>
      <c r="J25" s="4">
        <f t="shared" ref="J25" si="2">SUM(H25:I25)</f>
        <v>80000</v>
      </c>
      <c r="K25" s="3" t="s">
        <v>128</v>
      </c>
      <c r="L25" s="80" t="s">
        <v>129</v>
      </c>
    </row>
    <row r="26" spans="1:15" x14ac:dyDescent="0.25">
      <c r="A26" s="210" t="s">
        <v>131</v>
      </c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</row>
    <row r="27" spans="1:15" x14ac:dyDescent="0.25">
      <c r="A27" s="198" t="s">
        <v>134</v>
      </c>
      <c r="B27" s="198"/>
      <c r="C27" s="198"/>
      <c r="D27" s="198"/>
      <c r="E27" s="198"/>
      <c r="F27" s="198"/>
      <c r="G27" s="198"/>
      <c r="H27" s="198"/>
      <c r="I27" s="198"/>
      <c r="J27" s="198"/>
      <c r="K27" s="198"/>
      <c r="L27" s="198"/>
    </row>
  </sheetData>
  <mergeCells count="12">
    <mergeCell ref="A27:L27"/>
    <mergeCell ref="A26:L26"/>
    <mergeCell ref="A4:L4"/>
    <mergeCell ref="C6:I6"/>
    <mergeCell ref="J6:L6"/>
    <mergeCell ref="F7:L7"/>
    <mergeCell ref="A9:L9"/>
    <mergeCell ref="K11:L11"/>
    <mergeCell ref="A21:D21"/>
    <mergeCell ref="A22:I22"/>
    <mergeCell ref="A23:I23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M18" sqref="M1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5" ht="23.25" x14ac:dyDescent="0.25">
      <c r="A1" s="1" t="s">
        <v>11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</row>
    <row r="2" spans="1:15" ht="14.25" customHeight="1" x14ac:dyDescent="0.25">
      <c r="A2" s="1" t="s">
        <v>12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</row>
    <row r="3" spans="1:15" ht="13.5" customHeight="1" x14ac:dyDescent="0.25">
      <c r="A3" s="1" t="s">
        <v>13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</row>
    <row r="4" spans="1:15" ht="23.25" x14ac:dyDescent="0.25">
      <c r="A4" s="200" t="s">
        <v>135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</row>
    <row r="5" spans="1:15" ht="10.5" customHeight="1" x14ac:dyDescent="0.3">
      <c r="A5" s="79"/>
      <c r="E5" s="2"/>
      <c r="I5" s="2"/>
    </row>
    <row r="6" spans="1:15" ht="23.25" customHeight="1" x14ac:dyDescent="0.4">
      <c r="A6" s="1"/>
      <c r="C6" s="201" t="s">
        <v>18</v>
      </c>
      <c r="D6" s="201"/>
      <c r="E6" s="201"/>
      <c r="F6" s="201"/>
      <c r="G6" s="201"/>
      <c r="H6" s="201"/>
      <c r="I6" s="201"/>
      <c r="J6" s="202" t="s">
        <v>19</v>
      </c>
      <c r="K6" s="202"/>
      <c r="L6" s="202"/>
    </row>
    <row r="7" spans="1:15" ht="18.75" x14ac:dyDescent="0.3">
      <c r="A7" s="1"/>
      <c r="D7" s="81" t="s">
        <v>20</v>
      </c>
      <c r="E7" s="81"/>
      <c r="F7" s="202" t="s">
        <v>21</v>
      </c>
      <c r="G7" s="202"/>
      <c r="H7" s="202"/>
      <c r="I7" s="202"/>
      <c r="J7" s="202"/>
      <c r="K7" s="202"/>
      <c r="L7" s="202"/>
    </row>
    <row r="8" spans="1:15" ht="9" customHeight="1" x14ac:dyDescent="0.3">
      <c r="A8" s="1"/>
      <c r="D8" s="81"/>
      <c r="E8" s="81"/>
      <c r="F8" s="81"/>
      <c r="G8" s="81"/>
      <c r="H8" s="81"/>
      <c r="I8" s="81"/>
      <c r="J8" s="81"/>
      <c r="K8" s="83"/>
      <c r="L8" s="83"/>
    </row>
    <row r="9" spans="1:15" ht="18.75" customHeight="1" x14ac:dyDescent="0.3">
      <c r="A9" s="199" t="s">
        <v>22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</row>
    <row r="10" spans="1:15" ht="18.75" customHeight="1" x14ac:dyDescent="0.3">
      <c r="A10" s="199" t="s">
        <v>23</v>
      </c>
      <c r="B10" s="199"/>
      <c r="C10" s="199"/>
      <c r="D10" s="199"/>
      <c r="E10" s="199"/>
      <c r="F10" s="199"/>
      <c r="G10" s="199"/>
      <c r="H10" s="199"/>
      <c r="I10" s="199"/>
      <c r="J10" s="199"/>
      <c r="K10" s="199"/>
      <c r="L10" s="199"/>
    </row>
    <row r="11" spans="1:15" ht="7.5" customHeight="1" x14ac:dyDescent="0.3">
      <c r="K11" s="195"/>
      <c r="L11" s="195"/>
    </row>
    <row r="12" spans="1:15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5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75000</v>
      </c>
      <c r="F13" s="4">
        <v>65000</v>
      </c>
      <c r="G13" s="4">
        <v>10000</v>
      </c>
      <c r="H13" s="4">
        <v>75000</v>
      </c>
      <c r="I13" s="4">
        <v>15000</v>
      </c>
      <c r="J13" s="4">
        <f>SUM(H13:I13)</f>
        <v>90000</v>
      </c>
      <c r="K13" s="3" t="s">
        <v>136</v>
      </c>
      <c r="L13" s="21" t="s">
        <v>73</v>
      </c>
    </row>
    <row r="14" spans="1:15" ht="20.25" customHeight="1" x14ac:dyDescent="0.25">
      <c r="A14" s="5">
        <v>2</v>
      </c>
      <c r="B14" s="6" t="s">
        <v>27</v>
      </c>
      <c r="C14" s="12">
        <v>4</v>
      </c>
      <c r="D14" s="13" t="s">
        <v>28</v>
      </c>
      <c r="E14" s="4">
        <v>40000</v>
      </c>
      <c r="F14" s="4">
        <v>33000</v>
      </c>
      <c r="G14" s="4">
        <v>3000</v>
      </c>
      <c r="H14" s="4">
        <v>40000</v>
      </c>
      <c r="I14" s="4"/>
      <c r="J14" s="4">
        <f t="shared" ref="J14:J18" si="0">SUM(H14:I14)</f>
        <v>40000</v>
      </c>
      <c r="K14" s="3" t="s">
        <v>137</v>
      </c>
      <c r="L14" s="90" t="s">
        <v>140</v>
      </c>
    </row>
    <row r="15" spans="1:15" ht="20.25" customHeight="1" x14ac:dyDescent="0.25">
      <c r="A15" s="5">
        <v>3</v>
      </c>
      <c r="B15" s="11" t="s">
        <v>32</v>
      </c>
      <c r="C15" s="12">
        <v>5</v>
      </c>
      <c r="D15" s="13" t="s">
        <v>33</v>
      </c>
      <c r="E15" s="4">
        <v>40000</v>
      </c>
      <c r="F15" s="4">
        <v>66000</v>
      </c>
      <c r="G15" s="4">
        <v>6000</v>
      </c>
      <c r="H15" s="4"/>
      <c r="I15" s="4"/>
      <c r="J15" s="4">
        <f t="shared" si="0"/>
        <v>0</v>
      </c>
      <c r="K15" s="3"/>
      <c r="L15" s="22"/>
    </row>
    <row r="16" spans="1:15" ht="20.25" customHeight="1" x14ac:dyDescent="0.25">
      <c r="A16" s="5">
        <v>4</v>
      </c>
      <c r="B16" s="11" t="s">
        <v>126</v>
      </c>
      <c r="C16" s="12">
        <v>6</v>
      </c>
      <c r="D16" s="6" t="s">
        <v>127</v>
      </c>
      <c r="E16" s="4">
        <v>40000</v>
      </c>
      <c r="F16" s="4"/>
      <c r="G16" s="4"/>
      <c r="H16" s="4"/>
      <c r="I16" s="4"/>
      <c r="J16" s="4"/>
      <c r="K16" s="3" t="s">
        <v>128</v>
      </c>
      <c r="L16" s="80" t="s">
        <v>138</v>
      </c>
      <c r="M16" s="21"/>
      <c r="N16" s="85"/>
      <c r="O16" s="85"/>
    </row>
    <row r="17" spans="1:12" ht="20.25" customHeight="1" x14ac:dyDescent="0.25">
      <c r="A17" s="5">
        <v>5</v>
      </c>
      <c r="B17" s="11" t="s">
        <v>94</v>
      </c>
      <c r="C17" s="12">
        <v>7</v>
      </c>
      <c r="D17" s="13" t="s">
        <v>121</v>
      </c>
      <c r="E17" s="4">
        <v>40000</v>
      </c>
      <c r="F17" s="4"/>
      <c r="G17" s="4">
        <v>4000</v>
      </c>
      <c r="H17" s="4">
        <v>40000</v>
      </c>
      <c r="I17" s="4"/>
      <c r="J17" s="4">
        <f t="shared" si="0"/>
        <v>40000</v>
      </c>
      <c r="K17" s="3" t="s">
        <v>136</v>
      </c>
      <c r="L17" s="21" t="s">
        <v>73</v>
      </c>
    </row>
    <row r="18" spans="1:12" ht="20.25" customHeight="1" x14ac:dyDescent="0.25">
      <c r="A18" s="5">
        <v>6</v>
      </c>
      <c r="B18" s="11" t="s">
        <v>102</v>
      </c>
      <c r="C18" s="12">
        <v>8</v>
      </c>
      <c r="D18" s="20" t="s">
        <v>103</v>
      </c>
      <c r="E18" s="4">
        <v>40000</v>
      </c>
      <c r="F18" s="4"/>
      <c r="G18" s="4">
        <v>4000</v>
      </c>
      <c r="H18" s="4">
        <v>40000</v>
      </c>
      <c r="I18" s="4"/>
      <c r="J18" s="4">
        <f t="shared" si="0"/>
        <v>40000</v>
      </c>
      <c r="K18" s="3" t="s">
        <v>136</v>
      </c>
      <c r="L18" s="21" t="s">
        <v>73</v>
      </c>
    </row>
    <row r="19" spans="1:12" ht="20.25" customHeight="1" x14ac:dyDescent="0.25">
      <c r="A19" s="5">
        <v>7</v>
      </c>
      <c r="B19" s="11" t="s">
        <v>24</v>
      </c>
      <c r="C19" s="12">
        <v>9</v>
      </c>
      <c r="D19" s="13" t="s">
        <v>25</v>
      </c>
      <c r="E19" s="4">
        <v>40000</v>
      </c>
      <c r="F19" s="4"/>
      <c r="G19" s="4">
        <v>3000</v>
      </c>
      <c r="H19" s="4"/>
      <c r="I19" s="4"/>
      <c r="J19" s="4"/>
      <c r="K19" s="3"/>
      <c r="L19" s="21"/>
    </row>
    <row r="20" spans="1:12" ht="21" customHeight="1" x14ac:dyDescent="0.25">
      <c r="A20" s="196" t="s">
        <v>6</v>
      </c>
      <c r="B20" s="196"/>
      <c r="C20" s="196"/>
      <c r="D20" s="196"/>
      <c r="E20" s="16">
        <f>SUM(E13:E19)</f>
        <v>315000</v>
      </c>
      <c r="F20" s="16">
        <f t="shared" ref="F20:I20" si="1">SUM(F13:F19)</f>
        <v>164000</v>
      </c>
      <c r="G20" s="16">
        <f t="shared" si="1"/>
        <v>30000</v>
      </c>
      <c r="H20" s="16">
        <f t="shared" si="1"/>
        <v>195000</v>
      </c>
      <c r="I20" s="16">
        <f t="shared" si="1"/>
        <v>15000</v>
      </c>
      <c r="J20" s="16">
        <f>SUM(J13:J19)</f>
        <v>210000</v>
      </c>
      <c r="K20" s="3" t="s">
        <v>139</v>
      </c>
      <c r="L20" s="84" t="s">
        <v>47</v>
      </c>
    </row>
    <row r="21" spans="1:12" ht="21" customHeight="1" x14ac:dyDescent="0.3">
      <c r="A21" s="197" t="s">
        <v>16</v>
      </c>
      <c r="B21" s="197"/>
      <c r="C21" s="197"/>
      <c r="D21" s="197"/>
      <c r="E21" s="197"/>
      <c r="F21" s="197"/>
      <c r="G21" s="197"/>
      <c r="H21" s="197"/>
      <c r="I21" s="197"/>
      <c r="J21" s="15">
        <f>-J20*0.1</f>
        <v>-21000</v>
      </c>
    </row>
    <row r="22" spans="1:12" ht="21" customHeight="1" x14ac:dyDescent="0.3">
      <c r="A22" s="205" t="s">
        <v>141</v>
      </c>
      <c r="B22" s="206"/>
      <c r="C22" s="206"/>
      <c r="D22" s="206"/>
      <c r="E22" s="206"/>
      <c r="F22" s="206"/>
      <c r="G22" s="206"/>
      <c r="H22" s="206"/>
      <c r="I22" s="207"/>
      <c r="J22" s="15">
        <v>-40000</v>
      </c>
    </row>
    <row r="23" spans="1:12" ht="21" customHeight="1" x14ac:dyDescent="0.3">
      <c r="A23" s="197" t="s">
        <v>17</v>
      </c>
      <c r="B23" s="197"/>
      <c r="C23" s="197"/>
      <c r="D23" s="197"/>
      <c r="E23" s="197"/>
      <c r="F23" s="197"/>
      <c r="G23" s="197"/>
      <c r="H23" s="197"/>
      <c r="I23" s="197"/>
      <c r="J23" s="15">
        <f>SUM(J20:J22)</f>
        <v>149000</v>
      </c>
    </row>
    <row r="24" spans="1:12" ht="19.5" customHeight="1" x14ac:dyDescent="0.3">
      <c r="A24" s="69"/>
      <c r="B24" s="69"/>
      <c r="C24" s="69"/>
      <c r="D24" s="69"/>
      <c r="E24" s="69"/>
      <c r="F24" s="69"/>
      <c r="G24" s="69"/>
      <c r="H24" s="69"/>
      <c r="I24" s="69"/>
      <c r="J24" s="70"/>
    </row>
  </sheetData>
  <mergeCells count="11">
    <mergeCell ref="K11:L11"/>
    <mergeCell ref="A20:D20"/>
    <mergeCell ref="A21:I21"/>
    <mergeCell ref="A23:I23"/>
    <mergeCell ref="A4:L4"/>
    <mergeCell ref="C6:I6"/>
    <mergeCell ref="J6:L6"/>
    <mergeCell ref="F7:L7"/>
    <mergeCell ref="A9:L9"/>
    <mergeCell ref="A10:L10"/>
    <mergeCell ref="A22:I2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E14" sqref="E1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5" ht="23.25" x14ac:dyDescent="0.25">
      <c r="A1" s="1" t="s">
        <v>11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</row>
    <row r="2" spans="1:15" ht="14.25" customHeight="1" x14ac:dyDescent="0.25">
      <c r="A2" s="1" t="s">
        <v>12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</row>
    <row r="3" spans="1:15" ht="13.5" customHeight="1" x14ac:dyDescent="0.25">
      <c r="A3" s="1" t="s">
        <v>13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</row>
    <row r="4" spans="1:15" ht="23.25" x14ac:dyDescent="0.25">
      <c r="A4" s="200" t="s">
        <v>142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</row>
    <row r="5" spans="1:15" ht="10.5" customHeight="1" x14ac:dyDescent="0.3">
      <c r="A5" s="79"/>
      <c r="E5" s="2"/>
      <c r="I5" s="2"/>
    </row>
    <row r="6" spans="1:15" ht="23.25" customHeight="1" x14ac:dyDescent="0.4">
      <c r="A6" s="1"/>
      <c r="C6" s="201" t="s">
        <v>18</v>
      </c>
      <c r="D6" s="201"/>
      <c r="E6" s="201"/>
      <c r="F6" s="201"/>
      <c r="G6" s="201"/>
      <c r="H6" s="201"/>
      <c r="I6" s="201"/>
      <c r="J6" s="202" t="s">
        <v>19</v>
      </c>
      <c r="K6" s="202"/>
      <c r="L6" s="202"/>
    </row>
    <row r="7" spans="1:15" ht="18.75" x14ac:dyDescent="0.3">
      <c r="A7" s="1"/>
      <c r="D7" s="88" t="s">
        <v>20</v>
      </c>
      <c r="E7" s="88"/>
      <c r="F7" s="202" t="s">
        <v>21</v>
      </c>
      <c r="G7" s="202"/>
      <c r="H7" s="202"/>
      <c r="I7" s="202"/>
      <c r="J7" s="202"/>
      <c r="K7" s="202"/>
      <c r="L7" s="202"/>
    </row>
    <row r="8" spans="1:15" ht="9" customHeight="1" x14ac:dyDescent="0.3">
      <c r="A8" s="1"/>
      <c r="D8" s="88"/>
      <c r="E8" s="88"/>
      <c r="F8" s="88"/>
      <c r="G8" s="88"/>
      <c r="H8" s="88"/>
      <c r="I8" s="88"/>
      <c r="J8" s="88"/>
      <c r="K8" s="86"/>
      <c r="L8" s="86"/>
    </row>
    <row r="9" spans="1:15" ht="18.75" customHeight="1" x14ac:dyDescent="0.3">
      <c r="A9" s="199" t="s">
        <v>22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</row>
    <row r="10" spans="1:15" ht="18.75" customHeight="1" x14ac:dyDescent="0.3">
      <c r="A10" s="199" t="s">
        <v>23</v>
      </c>
      <c r="B10" s="199"/>
      <c r="C10" s="199"/>
      <c r="D10" s="199"/>
      <c r="E10" s="199"/>
      <c r="F10" s="199"/>
      <c r="G10" s="199"/>
      <c r="H10" s="199"/>
      <c r="I10" s="199"/>
      <c r="J10" s="199"/>
      <c r="K10" s="199"/>
      <c r="L10" s="199"/>
    </row>
    <row r="11" spans="1:15" ht="7.5" customHeight="1" x14ac:dyDescent="0.3">
      <c r="K11" s="195"/>
      <c r="L11" s="195"/>
    </row>
    <row r="12" spans="1:15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5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75000</v>
      </c>
      <c r="F13" s="4">
        <v>50000</v>
      </c>
      <c r="G13" s="4">
        <v>10000</v>
      </c>
      <c r="H13" s="4">
        <v>50000</v>
      </c>
      <c r="I13" s="4"/>
      <c r="J13" s="4">
        <f>SUM(H13:I13)</f>
        <v>50000</v>
      </c>
      <c r="K13" s="3" t="s">
        <v>146</v>
      </c>
      <c r="L13" s="90" t="s">
        <v>144</v>
      </c>
    </row>
    <row r="14" spans="1:15" ht="20.25" customHeight="1" x14ac:dyDescent="0.25">
      <c r="A14" s="5">
        <v>2</v>
      </c>
      <c r="B14" s="6" t="s">
        <v>27</v>
      </c>
      <c r="C14" s="12">
        <v>4</v>
      </c>
      <c r="D14" s="13" t="s">
        <v>28</v>
      </c>
      <c r="E14" s="4">
        <v>40000</v>
      </c>
      <c r="F14" s="4">
        <v>33000</v>
      </c>
      <c r="G14" s="4">
        <v>3000</v>
      </c>
      <c r="H14" s="4">
        <v>30000</v>
      </c>
      <c r="I14" s="4"/>
      <c r="J14" s="4">
        <f t="shared" ref="J14:J19" si="0">SUM(H14:I14)</f>
        <v>30000</v>
      </c>
      <c r="K14" s="3" t="s">
        <v>143</v>
      </c>
      <c r="L14" s="90" t="s">
        <v>144</v>
      </c>
    </row>
    <row r="15" spans="1:15" ht="20.25" customHeight="1" x14ac:dyDescent="0.25">
      <c r="A15" s="5">
        <v>3</v>
      </c>
      <c r="B15" s="11" t="s">
        <v>32</v>
      </c>
      <c r="C15" s="12">
        <v>5</v>
      </c>
      <c r="D15" s="13" t="s">
        <v>33</v>
      </c>
      <c r="E15" s="4">
        <v>40000</v>
      </c>
      <c r="F15" s="4">
        <v>110000</v>
      </c>
      <c r="G15" s="4">
        <v>10000</v>
      </c>
      <c r="H15" s="4"/>
      <c r="I15" s="4"/>
      <c r="J15" s="4">
        <f t="shared" si="0"/>
        <v>0</v>
      </c>
      <c r="K15" s="3"/>
      <c r="L15" s="22"/>
    </row>
    <row r="16" spans="1:15" ht="20.25" customHeight="1" x14ac:dyDescent="0.25">
      <c r="A16" s="5">
        <v>4</v>
      </c>
      <c r="B16" s="11" t="s">
        <v>126</v>
      </c>
      <c r="C16" s="12">
        <v>6</v>
      </c>
      <c r="D16" s="6" t="s">
        <v>127</v>
      </c>
      <c r="E16" s="4">
        <v>40000</v>
      </c>
      <c r="F16" s="4"/>
      <c r="G16" s="4"/>
      <c r="H16" s="4">
        <v>40000</v>
      </c>
      <c r="I16" s="4"/>
      <c r="J16" s="4">
        <f t="shared" si="0"/>
        <v>40000</v>
      </c>
      <c r="K16" s="3" t="s">
        <v>147</v>
      </c>
      <c r="L16" s="11" t="s">
        <v>73</v>
      </c>
      <c r="M16" s="95"/>
      <c r="N16" s="85"/>
      <c r="O16" s="85"/>
    </row>
    <row r="17" spans="1:12" ht="20.25" customHeight="1" x14ac:dyDescent="0.25">
      <c r="A17" s="5">
        <v>5</v>
      </c>
      <c r="B17" s="11" t="s">
        <v>94</v>
      </c>
      <c r="C17" s="12">
        <v>7</v>
      </c>
      <c r="D17" s="13" t="s">
        <v>121</v>
      </c>
      <c r="E17" s="4">
        <v>40000</v>
      </c>
      <c r="F17" s="4"/>
      <c r="G17" s="4">
        <v>4000</v>
      </c>
      <c r="H17" s="4">
        <v>40000</v>
      </c>
      <c r="I17" s="4"/>
      <c r="J17" s="4">
        <f t="shared" si="0"/>
        <v>40000</v>
      </c>
      <c r="K17" s="3" t="s">
        <v>147</v>
      </c>
      <c r="L17" s="11" t="s">
        <v>73</v>
      </c>
    </row>
    <row r="18" spans="1:12" ht="20.25" customHeight="1" x14ac:dyDescent="0.25">
      <c r="A18" s="5">
        <v>6</v>
      </c>
      <c r="B18" s="11" t="s">
        <v>102</v>
      </c>
      <c r="C18" s="12">
        <v>8</v>
      </c>
      <c r="D18" s="20" t="s">
        <v>103</v>
      </c>
      <c r="E18" s="4">
        <v>40000</v>
      </c>
      <c r="F18" s="4"/>
      <c r="G18" s="4">
        <v>4000</v>
      </c>
      <c r="H18" s="4">
        <v>40000</v>
      </c>
      <c r="I18" s="4"/>
      <c r="J18" s="4">
        <f t="shared" si="0"/>
        <v>40000</v>
      </c>
      <c r="K18" s="3" t="s">
        <v>147</v>
      </c>
      <c r="L18" s="11" t="s">
        <v>73</v>
      </c>
    </row>
    <row r="19" spans="1:12" ht="20.25" customHeight="1" x14ac:dyDescent="0.25">
      <c r="A19" s="5">
        <v>7</v>
      </c>
      <c r="B19" s="11" t="s">
        <v>24</v>
      </c>
      <c r="C19" s="12">
        <v>9</v>
      </c>
      <c r="D19" s="13" t="s">
        <v>25</v>
      </c>
      <c r="E19" s="4">
        <v>40000</v>
      </c>
      <c r="F19" s="4">
        <v>47000</v>
      </c>
      <c r="G19" s="4">
        <v>7000</v>
      </c>
      <c r="H19" s="4">
        <v>40000</v>
      </c>
      <c r="I19" s="4">
        <v>40000</v>
      </c>
      <c r="J19" s="4">
        <f t="shared" si="0"/>
        <v>80000</v>
      </c>
      <c r="K19" s="3" t="s">
        <v>146</v>
      </c>
      <c r="L19" s="90" t="s">
        <v>145</v>
      </c>
    </row>
    <row r="20" spans="1:12" ht="21" customHeight="1" x14ac:dyDescent="0.25">
      <c r="A20" s="196" t="s">
        <v>6</v>
      </c>
      <c r="B20" s="196"/>
      <c r="C20" s="196"/>
      <c r="D20" s="196"/>
      <c r="E20" s="16">
        <f>SUM(E13:E19)</f>
        <v>315000</v>
      </c>
      <c r="F20" s="16">
        <f t="shared" ref="F20:J20" si="1">SUM(F13:F19)</f>
        <v>240000</v>
      </c>
      <c r="G20" s="16">
        <f t="shared" si="1"/>
        <v>38000</v>
      </c>
      <c r="H20" s="16">
        <f t="shared" si="1"/>
        <v>240000</v>
      </c>
      <c r="I20" s="16">
        <f t="shared" si="1"/>
        <v>40000</v>
      </c>
      <c r="J20" s="16">
        <f t="shared" si="1"/>
        <v>280000</v>
      </c>
      <c r="K20" s="3" t="s">
        <v>147</v>
      </c>
      <c r="L20" s="87"/>
    </row>
    <row r="21" spans="1:12" ht="21" customHeight="1" x14ac:dyDescent="0.3">
      <c r="A21" s="197" t="s">
        <v>16</v>
      </c>
      <c r="B21" s="197"/>
      <c r="C21" s="197"/>
      <c r="D21" s="197"/>
      <c r="E21" s="197"/>
      <c r="F21" s="197"/>
      <c r="G21" s="197"/>
      <c r="H21" s="197"/>
      <c r="I21" s="197"/>
      <c r="J21" s="15">
        <f>-J20*0.1</f>
        <v>-28000</v>
      </c>
    </row>
    <row r="22" spans="1:12" ht="21" customHeight="1" x14ac:dyDescent="0.3">
      <c r="A22" s="197" t="s">
        <v>17</v>
      </c>
      <c r="B22" s="197"/>
      <c r="C22" s="197"/>
      <c r="D22" s="197"/>
      <c r="E22" s="197"/>
      <c r="F22" s="197"/>
      <c r="G22" s="197"/>
      <c r="H22" s="197"/>
      <c r="I22" s="197"/>
      <c r="J22" s="15">
        <f>SUM(J20:J21)</f>
        <v>252000</v>
      </c>
    </row>
    <row r="23" spans="1:12" ht="21" customHeight="1" x14ac:dyDescent="0.3">
      <c r="A23" s="197" t="s">
        <v>149</v>
      </c>
      <c r="B23" s="197"/>
      <c r="C23" s="197"/>
      <c r="D23" s="197"/>
      <c r="E23" s="197"/>
      <c r="F23" s="197"/>
      <c r="G23" s="197"/>
      <c r="H23" s="197"/>
      <c r="I23" s="197"/>
      <c r="J23" s="15">
        <f>J13+J14</f>
        <v>80000</v>
      </c>
    </row>
    <row r="24" spans="1:12" ht="19.5" customHeight="1" x14ac:dyDescent="0.3">
      <c r="A24" s="213" t="s">
        <v>150</v>
      </c>
      <c r="B24" s="213"/>
      <c r="C24" s="213"/>
      <c r="D24" s="213"/>
      <c r="E24" s="213"/>
      <c r="F24" s="213"/>
      <c r="G24" s="213"/>
      <c r="H24" s="213"/>
      <c r="I24" s="213"/>
      <c r="J24" s="43">
        <f>J22-J23</f>
        <v>172000</v>
      </c>
    </row>
    <row r="25" spans="1:12" x14ac:dyDescent="0.25">
      <c r="F25" s="33"/>
    </row>
  </sheetData>
  <mergeCells count="12">
    <mergeCell ref="A23:I23"/>
    <mergeCell ref="A24:I24"/>
    <mergeCell ref="K11:L11"/>
    <mergeCell ref="A20:D20"/>
    <mergeCell ref="A21:I21"/>
    <mergeCell ref="A22:I22"/>
    <mergeCell ref="A10:L10"/>
    <mergeCell ref="A4:L4"/>
    <mergeCell ref="C6:I6"/>
    <mergeCell ref="J6:L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F15" sqref="F1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5" ht="23.25" x14ac:dyDescent="0.25">
      <c r="A1" s="1" t="s">
        <v>11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</row>
    <row r="2" spans="1:15" ht="14.25" customHeight="1" x14ac:dyDescent="0.25">
      <c r="A2" s="1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</row>
    <row r="3" spans="1:15" ht="13.5" customHeight="1" x14ac:dyDescent="0.25">
      <c r="A3" s="1" t="s">
        <v>13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</row>
    <row r="4" spans="1:15" ht="23.25" x14ac:dyDescent="0.25">
      <c r="A4" s="200" t="s">
        <v>148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</row>
    <row r="5" spans="1:15" ht="10.5" customHeight="1" x14ac:dyDescent="0.3">
      <c r="A5" s="79"/>
      <c r="E5" s="2"/>
      <c r="I5" s="2"/>
    </row>
    <row r="6" spans="1:15" ht="23.25" customHeight="1" x14ac:dyDescent="0.4">
      <c r="A6" s="1"/>
      <c r="C6" s="201" t="s">
        <v>18</v>
      </c>
      <c r="D6" s="201"/>
      <c r="E6" s="201"/>
      <c r="F6" s="201"/>
      <c r="G6" s="201"/>
      <c r="H6" s="201"/>
      <c r="I6" s="201"/>
      <c r="J6" s="202" t="s">
        <v>19</v>
      </c>
      <c r="K6" s="202"/>
      <c r="L6" s="202"/>
    </row>
    <row r="7" spans="1:15" ht="18.75" x14ac:dyDescent="0.3">
      <c r="A7" s="1"/>
      <c r="D7" s="91" t="s">
        <v>20</v>
      </c>
      <c r="E7" s="91"/>
      <c r="F7" s="202" t="s">
        <v>21</v>
      </c>
      <c r="G7" s="202"/>
      <c r="H7" s="202"/>
      <c r="I7" s="202"/>
      <c r="J7" s="202"/>
      <c r="K7" s="202"/>
      <c r="L7" s="202"/>
    </row>
    <row r="8" spans="1:15" ht="9" customHeight="1" x14ac:dyDescent="0.3">
      <c r="A8" s="1"/>
      <c r="D8" s="91"/>
      <c r="E8" s="91"/>
      <c r="F8" s="91"/>
      <c r="G8" s="91"/>
      <c r="H8" s="91"/>
      <c r="I8" s="91"/>
      <c r="J8" s="91"/>
      <c r="K8" s="93"/>
      <c r="L8" s="93"/>
    </row>
    <row r="9" spans="1:15" ht="18.75" customHeight="1" x14ac:dyDescent="0.3">
      <c r="A9" s="199" t="s">
        <v>22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</row>
    <row r="10" spans="1:15" ht="18.75" customHeight="1" x14ac:dyDescent="0.3">
      <c r="A10" s="199" t="s">
        <v>23</v>
      </c>
      <c r="B10" s="199"/>
      <c r="C10" s="199"/>
      <c r="D10" s="199"/>
      <c r="E10" s="199"/>
      <c r="F10" s="199"/>
      <c r="G10" s="199"/>
      <c r="H10" s="199"/>
      <c r="I10" s="199"/>
      <c r="J10" s="199"/>
      <c r="K10" s="199"/>
      <c r="L10" s="199"/>
    </row>
    <row r="11" spans="1:15" ht="7.5" customHeight="1" x14ac:dyDescent="0.3">
      <c r="K11" s="195"/>
      <c r="L11" s="195"/>
    </row>
    <row r="12" spans="1:15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5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65000</v>
      </c>
      <c r="F13" s="4">
        <v>75000</v>
      </c>
      <c r="G13" s="4">
        <v>10000</v>
      </c>
      <c r="H13" s="4">
        <v>65000</v>
      </c>
      <c r="I13" s="4"/>
      <c r="J13" s="4">
        <f>SUM(H13:I13)</f>
        <v>65000</v>
      </c>
      <c r="K13" s="3" t="s">
        <v>152</v>
      </c>
      <c r="L13" s="90" t="s">
        <v>73</v>
      </c>
    </row>
    <row r="14" spans="1:15" ht="20.25" customHeight="1" x14ac:dyDescent="0.25">
      <c r="A14" s="5">
        <v>2</v>
      </c>
      <c r="B14" s="6" t="s">
        <v>27</v>
      </c>
      <c r="C14" s="12">
        <v>4</v>
      </c>
      <c r="D14" s="13" t="s">
        <v>28</v>
      </c>
      <c r="E14" s="4">
        <v>35000</v>
      </c>
      <c r="F14" s="4">
        <v>43000</v>
      </c>
      <c r="G14" s="4">
        <v>3000</v>
      </c>
      <c r="H14" s="4">
        <v>40000</v>
      </c>
      <c r="I14" s="4"/>
      <c r="J14" s="4">
        <f t="shared" ref="J14:J19" si="0">SUM(H14:I14)</f>
        <v>40000</v>
      </c>
      <c r="K14" s="3" t="s">
        <v>152</v>
      </c>
      <c r="L14" s="55" t="s">
        <v>153</v>
      </c>
    </row>
    <row r="15" spans="1:15" ht="20.25" customHeight="1" x14ac:dyDescent="0.25">
      <c r="A15" s="5">
        <v>3</v>
      </c>
      <c r="B15" s="11" t="s">
        <v>32</v>
      </c>
      <c r="C15" s="12">
        <v>5</v>
      </c>
      <c r="D15" s="13" t="s">
        <v>33</v>
      </c>
      <c r="E15" s="4">
        <v>35000</v>
      </c>
      <c r="F15" s="4">
        <v>154000</v>
      </c>
      <c r="G15" s="4">
        <v>14000</v>
      </c>
      <c r="H15" s="4">
        <v>40000</v>
      </c>
      <c r="I15" s="4">
        <v>10000</v>
      </c>
      <c r="J15" s="4">
        <f t="shared" si="0"/>
        <v>50000</v>
      </c>
      <c r="K15" s="3" t="s">
        <v>152</v>
      </c>
      <c r="L15" s="22" t="s">
        <v>73</v>
      </c>
    </row>
    <row r="16" spans="1:15" ht="20.25" customHeight="1" x14ac:dyDescent="0.25">
      <c r="A16" s="5">
        <v>4</v>
      </c>
      <c r="B16" s="11" t="s">
        <v>126</v>
      </c>
      <c r="C16" s="12">
        <v>6</v>
      </c>
      <c r="D16" s="6" t="s">
        <v>127</v>
      </c>
      <c r="E16" s="4">
        <v>40000</v>
      </c>
      <c r="F16" s="4">
        <v>4000</v>
      </c>
      <c r="G16" s="4">
        <v>4000</v>
      </c>
      <c r="H16" s="4"/>
      <c r="I16" s="4"/>
      <c r="J16" s="4">
        <f t="shared" si="0"/>
        <v>0</v>
      </c>
      <c r="K16" s="3"/>
      <c r="L16" s="80"/>
      <c r="M16" s="95"/>
      <c r="N16" s="85"/>
      <c r="O16" s="85"/>
    </row>
    <row r="17" spans="1:12" ht="20.25" customHeight="1" x14ac:dyDescent="0.25">
      <c r="A17" s="5">
        <v>5</v>
      </c>
      <c r="B17" s="11" t="s">
        <v>94</v>
      </c>
      <c r="C17" s="12">
        <v>7</v>
      </c>
      <c r="D17" s="13" t="s">
        <v>121</v>
      </c>
      <c r="E17" s="4">
        <v>40000</v>
      </c>
      <c r="F17" s="4">
        <v>8000</v>
      </c>
      <c r="G17" s="4">
        <v>8000</v>
      </c>
      <c r="H17" s="4"/>
      <c r="I17" s="4"/>
      <c r="J17" s="4">
        <f t="shared" si="0"/>
        <v>0</v>
      </c>
      <c r="K17" s="3"/>
      <c r="L17" s="21"/>
    </row>
    <row r="18" spans="1:12" ht="20.25" customHeight="1" x14ac:dyDescent="0.25">
      <c r="A18" s="5">
        <v>6</v>
      </c>
      <c r="B18" s="11" t="s">
        <v>102</v>
      </c>
      <c r="C18" s="12">
        <v>8</v>
      </c>
      <c r="D18" s="20" t="s">
        <v>103</v>
      </c>
      <c r="E18" s="4">
        <v>40000</v>
      </c>
      <c r="F18" s="4">
        <v>8000</v>
      </c>
      <c r="G18" s="4">
        <v>8000</v>
      </c>
      <c r="H18" s="4"/>
      <c r="I18" s="4"/>
      <c r="J18" s="4">
        <f t="shared" si="0"/>
        <v>0</v>
      </c>
      <c r="K18" s="3"/>
      <c r="L18" s="21"/>
    </row>
    <row r="19" spans="1:12" ht="20.25" customHeight="1" x14ac:dyDescent="0.25">
      <c r="A19" s="5">
        <v>7</v>
      </c>
      <c r="B19" s="11" t="s">
        <v>24</v>
      </c>
      <c r="C19" s="12">
        <v>9</v>
      </c>
      <c r="D19" s="13" t="s">
        <v>25</v>
      </c>
      <c r="E19" s="4">
        <v>35000</v>
      </c>
      <c r="F19" s="4">
        <v>7000</v>
      </c>
      <c r="G19" s="4">
        <v>7000</v>
      </c>
      <c r="H19" s="4">
        <v>35000</v>
      </c>
      <c r="I19" s="4"/>
      <c r="J19" s="4">
        <f t="shared" si="0"/>
        <v>35000</v>
      </c>
      <c r="K19" s="3" t="s">
        <v>154</v>
      </c>
      <c r="L19" s="100" t="s">
        <v>155</v>
      </c>
    </row>
    <row r="20" spans="1:12" ht="21" customHeight="1" x14ac:dyDescent="0.25">
      <c r="A20" s="196" t="s">
        <v>6</v>
      </c>
      <c r="B20" s="196"/>
      <c r="C20" s="196"/>
      <c r="D20" s="196"/>
      <c r="E20" s="16">
        <f>SUM(E13:E19)</f>
        <v>290000</v>
      </c>
      <c r="F20" s="16">
        <f t="shared" ref="F20:J20" si="1">SUM(F13:F19)</f>
        <v>299000</v>
      </c>
      <c r="G20" s="16">
        <f t="shared" si="1"/>
        <v>54000</v>
      </c>
      <c r="H20" s="16">
        <f t="shared" si="1"/>
        <v>180000</v>
      </c>
      <c r="I20" s="16">
        <f t="shared" si="1"/>
        <v>10000</v>
      </c>
      <c r="J20" s="16">
        <f t="shared" si="1"/>
        <v>190000</v>
      </c>
      <c r="K20" s="3" t="s">
        <v>156</v>
      </c>
      <c r="L20" s="94" t="s">
        <v>47</v>
      </c>
    </row>
    <row r="21" spans="1:12" ht="21" customHeight="1" x14ac:dyDescent="0.3">
      <c r="A21" s="197" t="s">
        <v>16</v>
      </c>
      <c r="B21" s="197"/>
      <c r="C21" s="197"/>
      <c r="D21" s="197"/>
      <c r="E21" s="197"/>
      <c r="F21" s="197"/>
      <c r="G21" s="197"/>
      <c r="H21" s="197"/>
      <c r="I21" s="197"/>
      <c r="J21" s="15">
        <f>-J20*0.1</f>
        <v>-19000</v>
      </c>
    </row>
    <row r="22" spans="1:12" ht="21" customHeight="1" x14ac:dyDescent="0.3">
      <c r="A22" s="205" t="s">
        <v>149</v>
      </c>
      <c r="B22" s="206"/>
      <c r="C22" s="206"/>
      <c r="D22" s="206"/>
      <c r="E22" s="206"/>
      <c r="F22" s="206"/>
      <c r="G22" s="206"/>
      <c r="H22" s="206"/>
      <c r="I22" s="207"/>
      <c r="J22" s="15">
        <v>-40000</v>
      </c>
    </row>
    <row r="23" spans="1:12" ht="21" customHeight="1" x14ac:dyDescent="0.3">
      <c r="A23" s="197" t="s">
        <v>17</v>
      </c>
      <c r="B23" s="197"/>
      <c r="C23" s="197"/>
      <c r="D23" s="197"/>
      <c r="E23" s="197"/>
      <c r="F23" s="197"/>
      <c r="G23" s="197"/>
      <c r="H23" s="197"/>
      <c r="I23" s="197"/>
      <c r="J23" s="15">
        <f>SUM(J20:J22)</f>
        <v>131000</v>
      </c>
    </row>
    <row r="24" spans="1:12" ht="19.5" customHeight="1" x14ac:dyDescent="0.3">
      <c r="A24" s="69"/>
      <c r="B24" s="69"/>
      <c r="C24" s="69"/>
      <c r="D24" s="69"/>
      <c r="E24" s="69"/>
      <c r="F24" s="69"/>
      <c r="G24" s="69"/>
      <c r="H24" s="69"/>
      <c r="I24" s="69"/>
      <c r="J24" s="70"/>
    </row>
    <row r="25" spans="1:12" ht="18.75" x14ac:dyDescent="0.3">
      <c r="A25" s="202" t="s">
        <v>151</v>
      </c>
      <c r="B25" s="202"/>
      <c r="C25" s="202"/>
      <c r="D25" s="202"/>
      <c r="E25" s="202"/>
      <c r="F25" s="202"/>
      <c r="G25" s="202"/>
      <c r="H25" s="202"/>
      <c r="I25" s="202"/>
      <c r="J25" s="202"/>
      <c r="K25" s="202"/>
      <c r="L25" s="202"/>
    </row>
  </sheetData>
  <mergeCells count="12">
    <mergeCell ref="A25:L25"/>
    <mergeCell ref="A22:I22"/>
    <mergeCell ref="K11:L11"/>
    <mergeCell ref="A20:D20"/>
    <mergeCell ref="A21:I21"/>
    <mergeCell ref="A23:I23"/>
    <mergeCell ref="A10:L10"/>
    <mergeCell ref="A4:L4"/>
    <mergeCell ref="C6:I6"/>
    <mergeCell ref="J6:L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F16" sqref="F16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5" ht="23.25" x14ac:dyDescent="0.25">
      <c r="A1" s="1" t="s">
        <v>11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</row>
    <row r="2" spans="1:15" ht="14.25" customHeight="1" x14ac:dyDescent="0.25">
      <c r="A2" s="1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</row>
    <row r="3" spans="1:15" ht="13.5" customHeight="1" x14ac:dyDescent="0.25">
      <c r="A3" s="1" t="s">
        <v>13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</row>
    <row r="4" spans="1:15" ht="23.25" x14ac:dyDescent="0.25">
      <c r="A4" s="200" t="s">
        <v>157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</row>
    <row r="5" spans="1:15" ht="10.5" customHeight="1" x14ac:dyDescent="0.3">
      <c r="A5" s="79"/>
      <c r="E5" s="2"/>
      <c r="I5" s="2"/>
    </row>
    <row r="6" spans="1:15" ht="23.25" customHeight="1" x14ac:dyDescent="0.4">
      <c r="A6" s="1"/>
      <c r="C6" s="201" t="s">
        <v>18</v>
      </c>
      <c r="D6" s="201"/>
      <c r="E6" s="201"/>
      <c r="F6" s="201"/>
      <c r="G6" s="201"/>
      <c r="H6" s="201"/>
      <c r="I6" s="201"/>
      <c r="J6" s="202" t="s">
        <v>19</v>
      </c>
      <c r="K6" s="202"/>
      <c r="L6" s="202"/>
    </row>
    <row r="7" spans="1:15" ht="18.75" x14ac:dyDescent="0.3">
      <c r="A7" s="1"/>
      <c r="D7" s="96" t="s">
        <v>20</v>
      </c>
      <c r="E7" s="96"/>
      <c r="F7" s="202" t="s">
        <v>21</v>
      </c>
      <c r="G7" s="202"/>
      <c r="H7" s="202"/>
      <c r="I7" s="202"/>
      <c r="J7" s="202"/>
      <c r="K7" s="202"/>
      <c r="L7" s="202"/>
    </row>
    <row r="8" spans="1:15" ht="9" customHeight="1" x14ac:dyDescent="0.3">
      <c r="A8" s="1"/>
      <c r="D8" s="96"/>
      <c r="E8" s="96"/>
      <c r="F8" s="96"/>
      <c r="G8" s="96"/>
      <c r="H8" s="96"/>
      <c r="I8" s="96"/>
      <c r="J8" s="96"/>
      <c r="K8" s="98"/>
      <c r="L8" s="98"/>
    </row>
    <row r="9" spans="1:15" ht="18.75" customHeight="1" x14ac:dyDescent="0.3">
      <c r="A9" s="199" t="s">
        <v>22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</row>
    <row r="10" spans="1:15" ht="18.75" customHeight="1" x14ac:dyDescent="0.3">
      <c r="A10" s="199" t="s">
        <v>23</v>
      </c>
      <c r="B10" s="199"/>
      <c r="C10" s="199"/>
      <c r="D10" s="199"/>
      <c r="E10" s="199"/>
      <c r="F10" s="199"/>
      <c r="G10" s="199"/>
      <c r="H10" s="199"/>
      <c r="I10" s="199"/>
      <c r="J10" s="199"/>
      <c r="K10" s="199"/>
      <c r="L10" s="199"/>
    </row>
    <row r="11" spans="1:15" ht="7.5" customHeight="1" x14ac:dyDescent="0.3">
      <c r="K11" s="195"/>
      <c r="L11" s="195"/>
    </row>
    <row r="12" spans="1:15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5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65000</v>
      </c>
      <c r="F13" s="4">
        <v>75000</v>
      </c>
      <c r="G13" s="4">
        <v>10000</v>
      </c>
      <c r="H13" s="4">
        <v>65000</v>
      </c>
      <c r="I13" s="4"/>
      <c r="J13" s="4">
        <f>SUM(H13:I13)</f>
        <v>65000</v>
      </c>
      <c r="K13" s="3" t="s">
        <v>158</v>
      </c>
      <c r="L13" s="21" t="s">
        <v>73</v>
      </c>
    </row>
    <row r="14" spans="1:15" ht="20.25" customHeight="1" x14ac:dyDescent="0.25">
      <c r="A14" s="5">
        <v>2</v>
      </c>
      <c r="B14" s="6" t="s">
        <v>27</v>
      </c>
      <c r="C14" s="12">
        <v>4</v>
      </c>
      <c r="D14" s="13" t="s">
        <v>28</v>
      </c>
      <c r="E14" s="4">
        <v>35000</v>
      </c>
      <c r="F14" s="4">
        <v>38000</v>
      </c>
      <c r="G14" s="4">
        <v>3000</v>
      </c>
      <c r="H14" s="4"/>
      <c r="I14" s="4"/>
      <c r="J14" s="4"/>
      <c r="K14" s="3"/>
      <c r="L14" s="55"/>
    </row>
    <row r="15" spans="1:15" ht="20.25" customHeight="1" x14ac:dyDescent="0.25">
      <c r="A15" s="5">
        <v>3</v>
      </c>
      <c r="B15" s="11" t="s">
        <v>32</v>
      </c>
      <c r="C15" s="12">
        <v>5</v>
      </c>
      <c r="D15" s="13" t="s">
        <v>33</v>
      </c>
      <c r="E15" s="4">
        <v>35000</v>
      </c>
      <c r="F15" s="4">
        <v>144000</v>
      </c>
      <c r="G15" s="4">
        <v>14000</v>
      </c>
      <c r="H15" s="4"/>
      <c r="I15" s="4"/>
      <c r="J15" s="4"/>
      <c r="K15" s="3"/>
      <c r="L15" s="22"/>
    </row>
    <row r="16" spans="1:15" ht="20.25" customHeight="1" x14ac:dyDescent="0.25">
      <c r="A16" s="5">
        <v>4</v>
      </c>
      <c r="B16" s="11" t="s">
        <v>126</v>
      </c>
      <c r="C16" s="12">
        <v>6</v>
      </c>
      <c r="D16" s="6" t="s">
        <v>127</v>
      </c>
      <c r="E16" s="4">
        <v>40000</v>
      </c>
      <c r="F16" s="4">
        <v>48000</v>
      </c>
      <c r="G16" s="4">
        <v>8000</v>
      </c>
      <c r="H16" s="4"/>
      <c r="I16" s="4">
        <v>40000</v>
      </c>
      <c r="J16" s="4">
        <f t="shared" ref="J16:J18" si="0">SUM(H16:I16)</f>
        <v>40000</v>
      </c>
      <c r="K16" s="3" t="s">
        <v>160</v>
      </c>
      <c r="L16" s="21" t="s">
        <v>73</v>
      </c>
      <c r="M16" s="95"/>
      <c r="N16" s="85"/>
      <c r="O16" s="85"/>
    </row>
    <row r="17" spans="1:12" ht="20.25" customHeight="1" x14ac:dyDescent="0.25">
      <c r="A17" s="5">
        <v>5</v>
      </c>
      <c r="B17" s="11" t="s">
        <v>94</v>
      </c>
      <c r="C17" s="12">
        <v>7</v>
      </c>
      <c r="D17" s="13" t="s">
        <v>121</v>
      </c>
      <c r="E17" s="4">
        <v>40000</v>
      </c>
      <c r="F17" s="4">
        <v>52000</v>
      </c>
      <c r="G17" s="4">
        <v>12000</v>
      </c>
      <c r="H17" s="4"/>
      <c r="I17" s="4">
        <v>40000</v>
      </c>
      <c r="J17" s="4">
        <f t="shared" si="0"/>
        <v>40000</v>
      </c>
      <c r="K17" s="3" t="s">
        <v>160</v>
      </c>
      <c r="L17" s="21" t="s">
        <v>73</v>
      </c>
    </row>
    <row r="18" spans="1:12" ht="20.25" customHeight="1" x14ac:dyDescent="0.25">
      <c r="A18" s="5">
        <v>6</v>
      </c>
      <c r="B18" s="11" t="s">
        <v>102</v>
      </c>
      <c r="C18" s="12">
        <v>8</v>
      </c>
      <c r="D18" s="20" t="s">
        <v>103</v>
      </c>
      <c r="E18" s="4">
        <v>40000</v>
      </c>
      <c r="F18" s="4">
        <v>52000</v>
      </c>
      <c r="G18" s="4">
        <v>12000</v>
      </c>
      <c r="H18" s="4"/>
      <c r="I18" s="4">
        <v>40000</v>
      </c>
      <c r="J18" s="4">
        <f t="shared" si="0"/>
        <v>40000</v>
      </c>
      <c r="K18" s="3" t="s">
        <v>160</v>
      </c>
      <c r="L18" s="21" t="s">
        <v>73</v>
      </c>
    </row>
    <row r="19" spans="1:12" ht="20.25" customHeight="1" x14ac:dyDescent="0.25">
      <c r="A19" s="5">
        <v>7</v>
      </c>
      <c r="B19" s="11" t="s">
        <v>24</v>
      </c>
      <c r="C19" s="12">
        <v>9</v>
      </c>
      <c r="D19" s="13" t="s">
        <v>25</v>
      </c>
      <c r="E19" s="4">
        <v>35000</v>
      </c>
      <c r="F19" s="4">
        <v>7000</v>
      </c>
      <c r="G19" s="4">
        <v>7000</v>
      </c>
      <c r="H19" s="4"/>
      <c r="I19" s="4"/>
      <c r="J19" s="4"/>
      <c r="K19" s="3"/>
      <c r="L19" s="21"/>
    </row>
    <row r="20" spans="1:12" ht="21" customHeight="1" x14ac:dyDescent="0.25">
      <c r="A20" s="196" t="s">
        <v>6</v>
      </c>
      <c r="B20" s="196"/>
      <c r="C20" s="196"/>
      <c r="D20" s="196"/>
      <c r="E20" s="16">
        <f>SUM(E13:E19)</f>
        <v>290000</v>
      </c>
      <c r="F20" s="16">
        <f t="shared" ref="F20:J20" si="1">SUM(F13:F19)</f>
        <v>416000</v>
      </c>
      <c r="G20" s="16">
        <f t="shared" si="1"/>
        <v>66000</v>
      </c>
      <c r="H20" s="16">
        <f t="shared" si="1"/>
        <v>65000</v>
      </c>
      <c r="I20" s="105">
        <f t="shared" si="1"/>
        <v>120000</v>
      </c>
      <c r="J20" s="16">
        <f t="shared" si="1"/>
        <v>185000</v>
      </c>
      <c r="K20" s="3" t="s">
        <v>159</v>
      </c>
      <c r="L20" s="99" t="s">
        <v>47</v>
      </c>
    </row>
    <row r="21" spans="1:12" ht="21" customHeight="1" x14ac:dyDescent="0.3">
      <c r="A21" s="197" t="s">
        <v>16</v>
      </c>
      <c r="B21" s="197"/>
      <c r="C21" s="197"/>
      <c r="D21" s="197"/>
      <c r="E21" s="197"/>
      <c r="F21" s="197"/>
      <c r="G21" s="197"/>
      <c r="H21" s="197"/>
      <c r="I21" s="197"/>
      <c r="J21" s="15">
        <f>-J20*0.1</f>
        <v>-18500</v>
      </c>
    </row>
    <row r="22" spans="1:12" ht="21" customHeight="1" x14ac:dyDescent="0.3">
      <c r="A22" s="197" t="s">
        <v>17</v>
      </c>
      <c r="B22" s="197"/>
      <c r="C22" s="197"/>
      <c r="D22" s="197"/>
      <c r="E22" s="197"/>
      <c r="F22" s="197"/>
      <c r="G22" s="197"/>
      <c r="H22" s="197"/>
      <c r="I22" s="197"/>
      <c r="J22" s="15">
        <f>SUM(J20:J21)</f>
        <v>166500</v>
      </c>
    </row>
    <row r="23" spans="1:12" ht="19.5" customHeight="1" x14ac:dyDescent="0.3">
      <c r="A23" s="69"/>
      <c r="B23" s="69"/>
      <c r="C23" s="69"/>
      <c r="D23" s="69"/>
      <c r="E23" s="69"/>
      <c r="F23" s="69"/>
      <c r="G23" s="69"/>
      <c r="H23" s="69"/>
      <c r="I23" s="69"/>
      <c r="J23" s="70"/>
    </row>
    <row r="24" spans="1:12" ht="18.75" x14ac:dyDescent="0.3">
      <c r="A24" s="202" t="s">
        <v>151</v>
      </c>
      <c r="B24" s="202"/>
      <c r="C24" s="202"/>
      <c r="D24" s="202"/>
      <c r="E24" s="202"/>
      <c r="F24" s="202"/>
      <c r="G24" s="202"/>
      <c r="H24" s="202"/>
      <c r="I24" s="202"/>
      <c r="J24" s="202"/>
      <c r="K24" s="202"/>
      <c r="L24" s="202"/>
    </row>
  </sheetData>
  <mergeCells count="11">
    <mergeCell ref="K11:L11"/>
    <mergeCell ref="A20:D20"/>
    <mergeCell ref="A21:I21"/>
    <mergeCell ref="A22:I22"/>
    <mergeCell ref="A24:L24"/>
    <mergeCell ref="A10:L10"/>
    <mergeCell ref="A4:L4"/>
    <mergeCell ref="C6:I6"/>
    <mergeCell ref="J6:L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H27" sqref="H27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5" ht="23.25" x14ac:dyDescent="0.25">
      <c r="A1" s="1" t="s">
        <v>11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</row>
    <row r="2" spans="1:15" ht="14.25" customHeight="1" x14ac:dyDescent="0.25">
      <c r="A2" s="1" t="s">
        <v>12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</row>
    <row r="3" spans="1:15" ht="13.5" customHeight="1" x14ac:dyDescent="0.25">
      <c r="A3" s="1" t="s">
        <v>13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</row>
    <row r="4" spans="1:15" ht="23.25" x14ac:dyDescent="0.25">
      <c r="A4" s="200" t="s">
        <v>161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</row>
    <row r="5" spans="1:15" ht="10.5" customHeight="1" x14ac:dyDescent="0.3">
      <c r="A5" s="79"/>
      <c r="E5" s="2"/>
      <c r="I5" s="2"/>
    </row>
    <row r="6" spans="1:15" ht="23.25" customHeight="1" x14ac:dyDescent="0.4">
      <c r="A6" s="1"/>
      <c r="C6" s="201" t="s">
        <v>18</v>
      </c>
      <c r="D6" s="201"/>
      <c r="E6" s="201"/>
      <c r="F6" s="201"/>
      <c r="G6" s="201"/>
      <c r="H6" s="201"/>
      <c r="I6" s="201"/>
      <c r="J6" s="202" t="s">
        <v>19</v>
      </c>
      <c r="K6" s="202"/>
      <c r="L6" s="202"/>
    </row>
    <row r="7" spans="1:15" ht="18.75" x14ac:dyDescent="0.3">
      <c r="A7" s="1"/>
      <c r="D7" s="101" t="s">
        <v>20</v>
      </c>
      <c r="E7" s="101"/>
      <c r="F7" s="202" t="s">
        <v>21</v>
      </c>
      <c r="G7" s="202"/>
      <c r="H7" s="202"/>
      <c r="I7" s="202"/>
      <c r="J7" s="202"/>
      <c r="K7" s="202"/>
      <c r="L7" s="202"/>
    </row>
    <row r="8" spans="1:15" ht="9" customHeight="1" x14ac:dyDescent="0.3">
      <c r="A8" s="1"/>
      <c r="D8" s="101"/>
      <c r="E8" s="101"/>
      <c r="F8" s="101"/>
      <c r="G8" s="101"/>
      <c r="H8" s="101"/>
      <c r="I8" s="101"/>
      <c r="J8" s="101"/>
      <c r="K8" s="103"/>
      <c r="L8" s="103"/>
    </row>
    <row r="9" spans="1:15" ht="18.75" customHeight="1" x14ac:dyDescent="0.3">
      <c r="A9" s="199" t="s">
        <v>22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</row>
    <row r="10" spans="1:15" ht="18.75" customHeight="1" x14ac:dyDescent="0.3">
      <c r="A10" s="199" t="s">
        <v>23</v>
      </c>
      <c r="B10" s="199"/>
      <c r="C10" s="199"/>
      <c r="D10" s="199"/>
      <c r="E10" s="199"/>
      <c r="F10" s="199"/>
      <c r="G10" s="199"/>
      <c r="H10" s="199"/>
      <c r="I10" s="199"/>
      <c r="J10" s="199"/>
      <c r="K10" s="199"/>
      <c r="L10" s="199"/>
    </row>
    <row r="11" spans="1:15" ht="7.5" customHeight="1" x14ac:dyDescent="0.3">
      <c r="K11" s="195"/>
      <c r="L11" s="195"/>
    </row>
    <row r="12" spans="1:15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5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65000</v>
      </c>
      <c r="F13" s="4">
        <v>75000</v>
      </c>
      <c r="G13" s="4">
        <v>10000</v>
      </c>
      <c r="H13" s="4"/>
      <c r="I13" s="4"/>
      <c r="J13" s="4">
        <f>SUM(H13:I13)</f>
        <v>0</v>
      </c>
      <c r="K13" s="3"/>
      <c r="L13" s="21"/>
    </row>
    <row r="14" spans="1:15" ht="20.25" customHeight="1" x14ac:dyDescent="0.25">
      <c r="A14" s="5">
        <v>2</v>
      </c>
      <c r="B14" s="6" t="s">
        <v>27</v>
      </c>
      <c r="C14" s="12">
        <v>4</v>
      </c>
      <c r="D14" s="13" t="s">
        <v>28</v>
      </c>
      <c r="E14" s="4">
        <v>35000</v>
      </c>
      <c r="F14" s="4">
        <v>76500</v>
      </c>
      <c r="G14" s="4">
        <v>6500</v>
      </c>
      <c r="H14" s="4"/>
      <c r="I14" s="4"/>
      <c r="J14" s="4">
        <f t="shared" ref="J14:J19" si="0">SUM(H14:I14)</f>
        <v>0</v>
      </c>
      <c r="K14" s="3"/>
      <c r="L14" s="55"/>
    </row>
    <row r="15" spans="1:15" ht="20.25" customHeight="1" x14ac:dyDescent="0.25">
      <c r="A15" s="5">
        <v>3</v>
      </c>
      <c r="B15" s="11" t="s">
        <v>32</v>
      </c>
      <c r="C15" s="12">
        <v>5</v>
      </c>
      <c r="D15" s="13" t="s">
        <v>33</v>
      </c>
      <c r="E15" s="4">
        <v>35000</v>
      </c>
      <c r="F15" s="4">
        <v>188000</v>
      </c>
      <c r="G15" s="4">
        <v>18000</v>
      </c>
      <c r="H15" s="4"/>
      <c r="I15" s="4"/>
      <c r="J15" s="4">
        <f t="shared" si="0"/>
        <v>0</v>
      </c>
      <c r="K15" s="3"/>
      <c r="L15" s="22"/>
    </row>
    <row r="16" spans="1:15" ht="20.25" customHeight="1" x14ac:dyDescent="0.25">
      <c r="A16" s="5">
        <v>4</v>
      </c>
      <c r="B16" s="11" t="s">
        <v>126</v>
      </c>
      <c r="C16" s="12">
        <v>6</v>
      </c>
      <c r="D16" s="6" t="s">
        <v>127</v>
      </c>
      <c r="E16" s="4">
        <v>40000</v>
      </c>
      <c r="F16" s="4">
        <v>48000</v>
      </c>
      <c r="G16" s="4">
        <v>8000</v>
      </c>
      <c r="H16" s="4">
        <v>40000</v>
      </c>
      <c r="I16" s="4"/>
      <c r="J16" s="4">
        <f t="shared" si="0"/>
        <v>40000</v>
      </c>
      <c r="K16" s="3" t="s">
        <v>162</v>
      </c>
      <c r="L16" s="21" t="s">
        <v>73</v>
      </c>
      <c r="M16" s="95"/>
      <c r="N16" s="85"/>
      <c r="O16" s="85"/>
    </row>
    <row r="17" spans="1:12" ht="20.25" customHeight="1" x14ac:dyDescent="0.25">
      <c r="A17" s="5">
        <v>5</v>
      </c>
      <c r="B17" s="11" t="s">
        <v>94</v>
      </c>
      <c r="C17" s="12">
        <v>7</v>
      </c>
      <c r="D17" s="13" t="s">
        <v>121</v>
      </c>
      <c r="E17" s="4">
        <v>40000</v>
      </c>
      <c r="F17" s="4">
        <v>52000</v>
      </c>
      <c r="G17" s="4">
        <v>12000</v>
      </c>
      <c r="H17" s="4">
        <v>40000</v>
      </c>
      <c r="I17" s="4"/>
      <c r="J17" s="4">
        <f t="shared" si="0"/>
        <v>40000</v>
      </c>
      <c r="K17" s="3" t="s">
        <v>162</v>
      </c>
      <c r="L17" s="21" t="s">
        <v>73</v>
      </c>
    </row>
    <row r="18" spans="1:12" ht="20.25" customHeight="1" x14ac:dyDescent="0.25">
      <c r="A18" s="5">
        <v>6</v>
      </c>
      <c r="B18" s="11" t="s">
        <v>102</v>
      </c>
      <c r="C18" s="12">
        <v>8</v>
      </c>
      <c r="D18" s="20" t="s">
        <v>103</v>
      </c>
      <c r="E18" s="4">
        <v>40000</v>
      </c>
      <c r="F18" s="4">
        <v>52000</v>
      </c>
      <c r="G18" s="4">
        <v>12000</v>
      </c>
      <c r="H18" s="4">
        <v>40000</v>
      </c>
      <c r="I18" s="4"/>
      <c r="J18" s="4">
        <f t="shared" si="0"/>
        <v>40000</v>
      </c>
      <c r="K18" s="3" t="s">
        <v>162</v>
      </c>
      <c r="L18" s="21" t="s">
        <v>73</v>
      </c>
    </row>
    <row r="19" spans="1:12" ht="20.25" customHeight="1" x14ac:dyDescent="0.25">
      <c r="A19" s="5">
        <v>7</v>
      </c>
      <c r="B19" s="11" t="s">
        <v>24</v>
      </c>
      <c r="C19" s="12">
        <v>9</v>
      </c>
      <c r="D19" s="13" t="s">
        <v>25</v>
      </c>
      <c r="E19" s="4">
        <v>35000</v>
      </c>
      <c r="F19" s="4">
        <v>45500</v>
      </c>
      <c r="G19" s="4">
        <v>10500</v>
      </c>
      <c r="H19" s="4"/>
      <c r="I19" s="4"/>
      <c r="J19" s="4">
        <f t="shared" si="0"/>
        <v>0</v>
      </c>
      <c r="K19" s="3"/>
      <c r="L19" s="21"/>
    </row>
    <row r="20" spans="1:12" ht="21" customHeight="1" x14ac:dyDescent="0.25">
      <c r="A20" s="196" t="s">
        <v>6</v>
      </c>
      <c r="B20" s="196"/>
      <c r="C20" s="196"/>
      <c r="D20" s="196"/>
      <c r="E20" s="16">
        <f>SUM(E13:E19)</f>
        <v>290000</v>
      </c>
      <c r="F20" s="16">
        <f t="shared" ref="F20:J20" si="1">SUM(F13:F19)</f>
        <v>537000</v>
      </c>
      <c r="G20" s="16">
        <f t="shared" si="1"/>
        <v>77000</v>
      </c>
      <c r="H20" s="16">
        <f t="shared" si="1"/>
        <v>120000</v>
      </c>
      <c r="I20" s="16">
        <f t="shared" si="1"/>
        <v>0</v>
      </c>
      <c r="J20" s="16">
        <f t="shared" si="1"/>
        <v>120000</v>
      </c>
      <c r="K20" s="3" t="s">
        <v>163</v>
      </c>
      <c r="L20" s="104" t="s">
        <v>47</v>
      </c>
    </row>
    <row r="21" spans="1:12" ht="21" customHeight="1" x14ac:dyDescent="0.3">
      <c r="A21" s="197" t="s">
        <v>16</v>
      </c>
      <c r="B21" s="197"/>
      <c r="C21" s="197"/>
      <c r="D21" s="197"/>
      <c r="E21" s="197"/>
      <c r="F21" s="197"/>
      <c r="G21" s="197"/>
      <c r="H21" s="197"/>
      <c r="I21" s="197"/>
      <c r="J21" s="15">
        <f>-J20*0.1</f>
        <v>-12000</v>
      </c>
    </row>
    <row r="22" spans="1:12" ht="21" customHeight="1" x14ac:dyDescent="0.3">
      <c r="A22" s="197" t="s">
        <v>17</v>
      </c>
      <c r="B22" s="197"/>
      <c r="C22" s="197"/>
      <c r="D22" s="197"/>
      <c r="E22" s="197"/>
      <c r="F22" s="197"/>
      <c r="G22" s="197"/>
      <c r="H22" s="197"/>
      <c r="I22" s="197"/>
      <c r="J22" s="15">
        <f>SUM(J20:J21)</f>
        <v>108000</v>
      </c>
    </row>
    <row r="23" spans="1:12" ht="19.5" customHeight="1" x14ac:dyDescent="0.3">
      <c r="A23" s="69"/>
      <c r="B23" s="69"/>
      <c r="C23" s="69"/>
      <c r="D23" s="69"/>
      <c r="E23" s="69"/>
      <c r="F23" s="69"/>
      <c r="G23" s="69"/>
      <c r="H23" s="69"/>
      <c r="I23" s="69"/>
      <c r="J23" s="70"/>
    </row>
    <row r="24" spans="1:12" ht="18.75" x14ac:dyDescent="0.3">
      <c r="A24" s="202" t="s">
        <v>151</v>
      </c>
      <c r="B24" s="202"/>
      <c r="C24" s="202"/>
      <c r="D24" s="202"/>
      <c r="E24" s="202"/>
      <c r="F24" s="202"/>
      <c r="G24" s="202"/>
      <c r="H24" s="202"/>
      <c r="I24" s="202"/>
      <c r="J24" s="202"/>
      <c r="K24" s="202"/>
      <c r="L24" s="202"/>
    </row>
    <row r="25" spans="1:12" x14ac:dyDescent="0.25">
      <c r="F25" s="33"/>
    </row>
    <row r="26" spans="1:12" x14ac:dyDescent="0.25">
      <c r="F26" s="33"/>
    </row>
  </sheetData>
  <mergeCells count="11">
    <mergeCell ref="K11:L11"/>
    <mergeCell ref="A20:D20"/>
    <mergeCell ref="A21:I21"/>
    <mergeCell ref="A22:I22"/>
    <mergeCell ref="A24:L24"/>
    <mergeCell ref="A10:L10"/>
    <mergeCell ref="A4:L4"/>
    <mergeCell ref="C6:I6"/>
    <mergeCell ref="J6:L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F15" sqref="F1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5" ht="23.25" x14ac:dyDescent="0.25">
      <c r="A1" s="1" t="s">
        <v>11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</row>
    <row r="2" spans="1:15" ht="14.25" customHeight="1" x14ac:dyDescent="0.25">
      <c r="A2" s="1" t="s">
        <v>12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</row>
    <row r="3" spans="1:15" ht="13.5" customHeight="1" x14ac:dyDescent="0.25">
      <c r="A3" s="1" t="s">
        <v>13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</row>
    <row r="4" spans="1:15" ht="23.25" x14ac:dyDescent="0.25">
      <c r="A4" s="200" t="s">
        <v>164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</row>
    <row r="5" spans="1:15" ht="10.5" customHeight="1" x14ac:dyDescent="0.3">
      <c r="A5" s="79"/>
      <c r="E5" s="2"/>
      <c r="I5" s="2"/>
    </row>
    <row r="6" spans="1:15" ht="23.25" customHeight="1" x14ac:dyDescent="0.4">
      <c r="A6" s="1"/>
      <c r="C6" s="201" t="s">
        <v>18</v>
      </c>
      <c r="D6" s="201"/>
      <c r="E6" s="201"/>
      <c r="F6" s="201"/>
      <c r="G6" s="201"/>
      <c r="H6" s="201"/>
      <c r="I6" s="201"/>
      <c r="J6" s="202" t="s">
        <v>19</v>
      </c>
      <c r="K6" s="202"/>
      <c r="L6" s="202"/>
    </row>
    <row r="7" spans="1:15" ht="18.75" x14ac:dyDescent="0.3">
      <c r="A7" s="1"/>
      <c r="D7" s="106" t="s">
        <v>20</v>
      </c>
      <c r="E7" s="106"/>
      <c r="F7" s="202" t="s">
        <v>21</v>
      </c>
      <c r="G7" s="202"/>
      <c r="H7" s="202"/>
      <c r="I7" s="202"/>
      <c r="J7" s="202"/>
      <c r="K7" s="202"/>
      <c r="L7" s="202"/>
    </row>
    <row r="8" spans="1:15" ht="9" customHeight="1" x14ac:dyDescent="0.3">
      <c r="A8" s="1"/>
      <c r="D8" s="106"/>
      <c r="E8" s="106"/>
      <c r="F8" s="106"/>
      <c r="G8" s="106"/>
      <c r="H8" s="106"/>
      <c r="I8" s="106"/>
      <c r="J8" s="106"/>
      <c r="K8" s="108"/>
      <c r="L8" s="108"/>
    </row>
    <row r="9" spans="1:15" ht="18.75" customHeight="1" x14ac:dyDescent="0.3">
      <c r="A9" s="199" t="s">
        <v>22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</row>
    <row r="10" spans="1:15" ht="18.75" customHeight="1" x14ac:dyDescent="0.3">
      <c r="A10" s="199" t="s">
        <v>23</v>
      </c>
      <c r="B10" s="199"/>
      <c r="C10" s="199"/>
      <c r="D10" s="199"/>
      <c r="E10" s="199"/>
      <c r="F10" s="199"/>
      <c r="G10" s="199"/>
      <c r="H10" s="199"/>
      <c r="I10" s="199"/>
      <c r="J10" s="199"/>
      <c r="K10" s="199"/>
      <c r="L10" s="199"/>
    </row>
    <row r="11" spans="1:15" ht="7.5" customHeight="1" x14ac:dyDescent="0.3">
      <c r="K11" s="195"/>
      <c r="L11" s="195"/>
    </row>
    <row r="12" spans="1:15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5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65000</v>
      </c>
      <c r="F13" s="4">
        <v>146500</v>
      </c>
      <c r="G13" s="4">
        <v>16500</v>
      </c>
      <c r="H13" s="4"/>
      <c r="I13" s="4">
        <v>65000</v>
      </c>
      <c r="J13" s="4">
        <f>SUM(H13:I13)</f>
        <v>65000</v>
      </c>
      <c r="K13" s="3"/>
      <c r="L13" s="21">
        <v>43968</v>
      </c>
    </row>
    <row r="14" spans="1:15" ht="20.25" customHeight="1" x14ac:dyDescent="0.25">
      <c r="A14" s="5">
        <v>2</v>
      </c>
      <c r="B14" s="6" t="s">
        <v>27</v>
      </c>
      <c r="C14" s="12">
        <v>4</v>
      </c>
      <c r="D14" s="13" t="s">
        <v>28</v>
      </c>
      <c r="E14" s="4">
        <v>35000</v>
      </c>
      <c r="F14" s="4">
        <v>115000</v>
      </c>
      <c r="G14" s="4">
        <v>10000</v>
      </c>
      <c r="H14" s="4"/>
      <c r="I14" s="4"/>
      <c r="J14" s="4">
        <f t="shared" ref="J14:J19" si="0">SUM(H14:I14)</f>
        <v>0</v>
      </c>
      <c r="K14" s="3"/>
      <c r="L14" s="55"/>
    </row>
    <row r="15" spans="1:15" ht="20.25" customHeight="1" x14ac:dyDescent="0.25">
      <c r="A15" s="5">
        <v>3</v>
      </c>
      <c r="B15" s="11" t="s">
        <v>32</v>
      </c>
      <c r="C15" s="12">
        <v>5</v>
      </c>
      <c r="D15" s="13" t="s">
        <v>33</v>
      </c>
      <c r="E15" s="4">
        <v>35000</v>
      </c>
      <c r="F15" s="4">
        <v>232000</v>
      </c>
      <c r="G15" s="4">
        <v>22000</v>
      </c>
      <c r="H15" s="4"/>
      <c r="I15" s="4"/>
      <c r="J15" s="4">
        <f t="shared" si="0"/>
        <v>0</v>
      </c>
      <c r="K15" s="3"/>
      <c r="L15" s="22"/>
    </row>
    <row r="16" spans="1:15" ht="20.25" customHeight="1" x14ac:dyDescent="0.25">
      <c r="A16" s="5">
        <v>4</v>
      </c>
      <c r="B16" s="11" t="s">
        <v>126</v>
      </c>
      <c r="C16" s="12">
        <v>6</v>
      </c>
      <c r="D16" s="6" t="s">
        <v>127</v>
      </c>
      <c r="E16" s="4">
        <v>40000</v>
      </c>
      <c r="F16" s="4">
        <v>48000</v>
      </c>
      <c r="G16" s="4">
        <v>8000</v>
      </c>
      <c r="H16" s="4">
        <v>40000</v>
      </c>
      <c r="I16" s="4"/>
      <c r="J16" s="4">
        <f t="shared" si="0"/>
        <v>40000</v>
      </c>
      <c r="K16" s="3" t="s">
        <v>165</v>
      </c>
      <c r="L16" s="21" t="s">
        <v>73</v>
      </c>
      <c r="M16" s="95"/>
      <c r="N16" s="85"/>
      <c r="O16" s="85"/>
    </row>
    <row r="17" spans="1:12" ht="20.25" customHeight="1" x14ac:dyDescent="0.25">
      <c r="A17" s="5">
        <v>5</v>
      </c>
      <c r="B17" s="11" t="s">
        <v>94</v>
      </c>
      <c r="C17" s="12">
        <v>7</v>
      </c>
      <c r="D17" s="13" t="s">
        <v>121</v>
      </c>
      <c r="E17" s="4">
        <v>40000</v>
      </c>
      <c r="F17" s="4">
        <v>52000</v>
      </c>
      <c r="G17" s="4">
        <v>12000</v>
      </c>
      <c r="H17" s="4">
        <v>40000</v>
      </c>
      <c r="I17" s="4"/>
      <c r="J17" s="4">
        <f t="shared" si="0"/>
        <v>40000</v>
      </c>
      <c r="K17" s="3" t="s">
        <v>165</v>
      </c>
      <c r="L17" s="21" t="s">
        <v>73</v>
      </c>
    </row>
    <row r="18" spans="1:12" ht="20.25" customHeight="1" x14ac:dyDescent="0.25">
      <c r="A18" s="5">
        <v>6</v>
      </c>
      <c r="B18" s="11" t="s">
        <v>102</v>
      </c>
      <c r="C18" s="12">
        <v>8</v>
      </c>
      <c r="D18" s="20" t="s">
        <v>103</v>
      </c>
      <c r="E18" s="4">
        <v>40000</v>
      </c>
      <c r="F18" s="4">
        <v>52000</v>
      </c>
      <c r="G18" s="4">
        <v>12000</v>
      </c>
      <c r="H18" s="4">
        <v>40000</v>
      </c>
      <c r="I18" s="4"/>
      <c r="J18" s="4">
        <f t="shared" si="0"/>
        <v>40000</v>
      </c>
      <c r="K18" s="3" t="s">
        <v>165</v>
      </c>
      <c r="L18" s="21" t="s">
        <v>73</v>
      </c>
    </row>
    <row r="19" spans="1:12" ht="20.25" customHeight="1" x14ac:dyDescent="0.25">
      <c r="A19" s="5">
        <v>7</v>
      </c>
      <c r="B19" s="11" t="s">
        <v>24</v>
      </c>
      <c r="C19" s="12">
        <v>9</v>
      </c>
      <c r="D19" s="13" t="s">
        <v>25</v>
      </c>
      <c r="E19" s="4">
        <v>35000</v>
      </c>
      <c r="F19" s="4">
        <v>84000</v>
      </c>
      <c r="G19" s="4">
        <v>14000</v>
      </c>
      <c r="H19" s="4">
        <v>35000</v>
      </c>
      <c r="I19" s="4">
        <v>35000</v>
      </c>
      <c r="J19" s="4">
        <f t="shared" si="0"/>
        <v>70000</v>
      </c>
      <c r="K19" s="3" t="s">
        <v>166</v>
      </c>
      <c r="L19" s="21" t="s">
        <v>73</v>
      </c>
    </row>
    <row r="20" spans="1:12" ht="21" customHeight="1" x14ac:dyDescent="0.25">
      <c r="A20" s="196" t="s">
        <v>6</v>
      </c>
      <c r="B20" s="196"/>
      <c r="C20" s="196"/>
      <c r="D20" s="196"/>
      <c r="E20" s="16">
        <f>SUM(E13:E19)</f>
        <v>290000</v>
      </c>
      <c r="F20" s="16">
        <f t="shared" ref="F20:J20" si="1">SUM(F13:F19)</f>
        <v>729500</v>
      </c>
      <c r="G20" s="16">
        <f t="shared" si="1"/>
        <v>94500</v>
      </c>
      <c r="H20" s="16">
        <f t="shared" si="1"/>
        <v>155000</v>
      </c>
      <c r="I20" s="42">
        <f t="shared" si="1"/>
        <v>100000</v>
      </c>
      <c r="J20" s="16">
        <f t="shared" si="1"/>
        <v>255000</v>
      </c>
      <c r="K20" s="3" t="s">
        <v>167</v>
      </c>
      <c r="L20" s="109" t="s">
        <v>47</v>
      </c>
    </row>
    <row r="21" spans="1:12" ht="21" customHeight="1" x14ac:dyDescent="0.3">
      <c r="A21" s="197" t="s">
        <v>16</v>
      </c>
      <c r="B21" s="197"/>
      <c r="C21" s="197"/>
      <c r="D21" s="197"/>
      <c r="E21" s="197"/>
      <c r="F21" s="197"/>
      <c r="G21" s="197"/>
      <c r="H21" s="197"/>
      <c r="I21" s="197"/>
      <c r="J21" s="15">
        <f>-J20*0.1</f>
        <v>-25500</v>
      </c>
    </row>
    <row r="22" spans="1:12" ht="21" customHeight="1" x14ac:dyDescent="0.3">
      <c r="A22" s="205" t="s">
        <v>168</v>
      </c>
      <c r="B22" s="206"/>
      <c r="C22" s="206"/>
      <c r="D22" s="206"/>
      <c r="E22" s="206"/>
      <c r="F22" s="206"/>
      <c r="G22" s="206"/>
      <c r="H22" s="206"/>
      <c r="I22" s="207"/>
      <c r="J22" s="15">
        <v>-65000</v>
      </c>
    </row>
    <row r="23" spans="1:12" ht="21" customHeight="1" x14ac:dyDescent="0.3">
      <c r="A23" s="197" t="s">
        <v>17</v>
      </c>
      <c r="B23" s="197"/>
      <c r="C23" s="197"/>
      <c r="D23" s="197"/>
      <c r="E23" s="197"/>
      <c r="F23" s="197"/>
      <c r="G23" s="197"/>
      <c r="H23" s="197"/>
      <c r="I23" s="197"/>
      <c r="J23" s="15">
        <f>SUM(J20:J22)</f>
        <v>164500</v>
      </c>
    </row>
    <row r="24" spans="1:12" ht="19.5" customHeight="1" x14ac:dyDescent="0.3">
      <c r="A24" s="69"/>
      <c r="B24" s="69"/>
      <c r="C24" s="69"/>
      <c r="D24" s="69"/>
      <c r="E24" s="69"/>
      <c r="F24" s="69"/>
      <c r="G24" s="69"/>
      <c r="H24" s="69"/>
      <c r="I24" s="69"/>
      <c r="J24" s="70"/>
    </row>
    <row r="25" spans="1:12" ht="18.75" x14ac:dyDescent="0.3">
      <c r="A25" s="202" t="s">
        <v>151</v>
      </c>
      <c r="B25" s="202"/>
      <c r="C25" s="202"/>
      <c r="D25" s="202"/>
      <c r="E25" s="202"/>
      <c r="F25" s="202"/>
      <c r="G25" s="202"/>
      <c r="H25" s="202"/>
      <c r="I25" s="202"/>
      <c r="J25" s="202"/>
      <c r="K25" s="202"/>
      <c r="L25" s="202"/>
    </row>
    <row r="26" spans="1:12" x14ac:dyDescent="0.25">
      <c r="F26" s="33"/>
    </row>
    <row r="27" spans="1:12" x14ac:dyDescent="0.25">
      <c r="F27" s="33"/>
    </row>
  </sheetData>
  <mergeCells count="12">
    <mergeCell ref="K11:L11"/>
    <mergeCell ref="A20:D20"/>
    <mergeCell ref="A21:I21"/>
    <mergeCell ref="A23:I23"/>
    <mergeCell ref="A25:L25"/>
    <mergeCell ref="A22:I22"/>
    <mergeCell ref="A10:L10"/>
    <mergeCell ref="A4:L4"/>
    <mergeCell ref="C6:I6"/>
    <mergeCell ref="J6:L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L16" sqref="L16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14.25" customHeight="1" x14ac:dyDescent="0.25">
      <c r="A2" s="1" t="s">
        <v>12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2" ht="13.5" customHeight="1" x14ac:dyDescent="0.25">
      <c r="A3" s="1" t="s">
        <v>13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ht="23.25" x14ac:dyDescent="0.25">
      <c r="A4" s="200" t="s">
        <v>46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</row>
    <row r="5" spans="1:12" ht="10.5" customHeight="1" x14ac:dyDescent="0.3">
      <c r="E5" s="2"/>
      <c r="I5" s="2"/>
    </row>
    <row r="6" spans="1:12" ht="23.25" customHeight="1" x14ac:dyDescent="0.4">
      <c r="A6" s="1"/>
      <c r="C6" s="201" t="s">
        <v>18</v>
      </c>
      <c r="D6" s="201"/>
      <c r="E6" s="201"/>
      <c r="F6" s="201"/>
      <c r="G6" s="201"/>
      <c r="H6" s="201"/>
      <c r="I6" s="201"/>
      <c r="J6" s="202" t="s">
        <v>19</v>
      </c>
      <c r="K6" s="202"/>
      <c r="L6" s="202"/>
    </row>
    <row r="7" spans="1:12" ht="18.75" x14ac:dyDescent="0.3">
      <c r="A7" s="1"/>
      <c r="D7" s="24" t="s">
        <v>20</v>
      </c>
      <c r="E7" s="24"/>
      <c r="F7" s="202" t="s">
        <v>21</v>
      </c>
      <c r="G7" s="202"/>
      <c r="H7" s="202"/>
      <c r="I7" s="202"/>
      <c r="J7" s="202"/>
      <c r="K7" s="202"/>
      <c r="L7" s="202"/>
    </row>
    <row r="8" spans="1:12" ht="9" customHeight="1" x14ac:dyDescent="0.3">
      <c r="A8" s="1"/>
      <c r="D8" s="24"/>
      <c r="E8" s="24"/>
      <c r="F8" s="24"/>
      <c r="G8" s="24"/>
      <c r="H8" s="24"/>
      <c r="I8" s="24"/>
      <c r="J8" s="24"/>
      <c r="K8" s="23"/>
      <c r="L8" s="23"/>
    </row>
    <row r="9" spans="1:12" ht="18.75" customHeight="1" x14ac:dyDescent="0.3">
      <c r="A9" s="199" t="s">
        <v>22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</row>
    <row r="10" spans="1:12" ht="18.75" customHeight="1" x14ac:dyDescent="0.3">
      <c r="A10" s="199" t="s">
        <v>23</v>
      </c>
      <c r="B10" s="199"/>
      <c r="C10" s="199"/>
      <c r="D10" s="199"/>
      <c r="E10" s="199"/>
      <c r="F10" s="199"/>
      <c r="G10" s="199"/>
      <c r="H10" s="199"/>
      <c r="I10" s="199"/>
      <c r="J10" s="199"/>
      <c r="K10" s="199"/>
      <c r="L10" s="199"/>
    </row>
    <row r="11" spans="1:12" ht="7.5" customHeight="1" x14ac:dyDescent="0.3">
      <c r="K11" s="195"/>
      <c r="L11" s="195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50000</v>
      </c>
      <c r="F13" s="4"/>
      <c r="G13" s="4"/>
      <c r="H13" s="4">
        <v>50000</v>
      </c>
      <c r="I13" s="4"/>
      <c r="J13" s="4">
        <f>SUM(H13:I13)</f>
        <v>50000</v>
      </c>
      <c r="K13" s="3" t="s">
        <v>40</v>
      </c>
      <c r="L13" s="21">
        <v>43511</v>
      </c>
    </row>
    <row r="14" spans="1:12" ht="20.25" customHeight="1" x14ac:dyDescent="0.25">
      <c r="A14" s="5">
        <v>2</v>
      </c>
      <c r="B14" s="11" t="s">
        <v>30</v>
      </c>
      <c r="C14" s="12">
        <v>3</v>
      </c>
      <c r="D14" s="13" t="s">
        <v>31</v>
      </c>
      <c r="E14" s="4">
        <v>25000</v>
      </c>
      <c r="F14" s="4"/>
      <c r="G14" s="4"/>
      <c r="H14" s="4">
        <v>25000</v>
      </c>
      <c r="I14" s="4">
        <v>25000</v>
      </c>
      <c r="J14" s="4">
        <f t="shared" ref="J14:J20" si="0">SUM(H14:I14)</f>
        <v>50000</v>
      </c>
      <c r="K14" s="3" t="s">
        <v>40</v>
      </c>
      <c r="L14" s="21">
        <v>43511</v>
      </c>
    </row>
    <row r="15" spans="1:12" ht="20.25" customHeight="1" x14ac:dyDescent="0.25">
      <c r="A15" s="5">
        <v>3</v>
      </c>
      <c r="B15" s="6" t="s">
        <v>27</v>
      </c>
      <c r="C15" s="12">
        <v>4</v>
      </c>
      <c r="D15" s="13" t="s">
        <v>28</v>
      </c>
      <c r="E15" s="4">
        <v>30000</v>
      </c>
      <c r="F15" s="4"/>
      <c r="G15" s="4"/>
      <c r="H15" s="4">
        <v>30000</v>
      </c>
      <c r="I15" s="4"/>
      <c r="J15" s="4">
        <f t="shared" si="0"/>
        <v>30000</v>
      </c>
      <c r="K15" s="3" t="s">
        <v>40</v>
      </c>
      <c r="L15" s="21">
        <v>43511</v>
      </c>
    </row>
    <row r="16" spans="1:12" ht="20.25" customHeight="1" x14ac:dyDescent="0.25">
      <c r="A16" s="5">
        <v>4</v>
      </c>
      <c r="B16" s="11" t="s">
        <v>32</v>
      </c>
      <c r="C16" s="12">
        <v>5</v>
      </c>
      <c r="D16" s="13" t="s">
        <v>33</v>
      </c>
      <c r="E16" s="4">
        <v>30000</v>
      </c>
      <c r="F16" s="4"/>
      <c r="G16" s="4"/>
      <c r="H16" s="4">
        <v>30000</v>
      </c>
      <c r="I16" s="4">
        <v>30000</v>
      </c>
      <c r="J16" s="4">
        <f t="shared" si="0"/>
        <v>60000</v>
      </c>
      <c r="K16" s="3" t="s">
        <v>40</v>
      </c>
      <c r="L16" s="21" t="s">
        <v>45</v>
      </c>
    </row>
    <row r="17" spans="1:12" ht="20.25" customHeight="1" x14ac:dyDescent="0.25">
      <c r="A17" s="5">
        <v>5</v>
      </c>
      <c r="B17" s="11" t="s">
        <v>29</v>
      </c>
      <c r="C17" s="12">
        <v>6</v>
      </c>
      <c r="D17" s="6" t="s">
        <v>38</v>
      </c>
      <c r="E17" s="4">
        <v>30000</v>
      </c>
      <c r="F17" s="4">
        <v>30000</v>
      </c>
      <c r="G17" s="4">
        <v>3000</v>
      </c>
      <c r="H17" s="4"/>
      <c r="I17" s="4"/>
      <c r="J17" s="4">
        <f t="shared" si="0"/>
        <v>0</v>
      </c>
      <c r="K17" s="3"/>
      <c r="L17" s="5"/>
    </row>
    <row r="18" spans="1:12" ht="20.25" customHeight="1" x14ac:dyDescent="0.25">
      <c r="A18" s="5">
        <v>6</v>
      </c>
      <c r="B18" s="11" t="s">
        <v>36</v>
      </c>
      <c r="C18" s="12">
        <v>7</v>
      </c>
      <c r="D18" s="13" t="s">
        <v>26</v>
      </c>
      <c r="E18" s="4">
        <v>35000</v>
      </c>
      <c r="F18" s="4">
        <v>38500</v>
      </c>
      <c r="G18" s="4">
        <v>3500</v>
      </c>
      <c r="H18" s="4"/>
      <c r="I18" s="4">
        <v>35000</v>
      </c>
      <c r="J18" s="4">
        <f t="shared" si="0"/>
        <v>35000</v>
      </c>
      <c r="K18" s="3"/>
      <c r="L18" s="22" t="s">
        <v>41</v>
      </c>
    </row>
    <row r="19" spans="1:12" ht="20.25" customHeight="1" x14ac:dyDescent="0.25">
      <c r="A19" s="5">
        <v>7</v>
      </c>
      <c r="B19" s="11" t="s">
        <v>37</v>
      </c>
      <c r="C19" s="12">
        <v>8</v>
      </c>
      <c r="D19" s="20">
        <v>65848153</v>
      </c>
      <c r="E19" s="4">
        <v>30000</v>
      </c>
      <c r="F19" s="4"/>
      <c r="G19" s="4"/>
      <c r="H19" s="4">
        <v>30000</v>
      </c>
      <c r="I19" s="4"/>
      <c r="J19" s="4">
        <f t="shared" si="0"/>
        <v>30000</v>
      </c>
      <c r="K19" s="3" t="s">
        <v>40</v>
      </c>
      <c r="L19" s="22" t="s">
        <v>42</v>
      </c>
    </row>
    <row r="20" spans="1:12" ht="20.25" customHeight="1" x14ac:dyDescent="0.25">
      <c r="A20" s="5">
        <v>8</v>
      </c>
      <c r="B20" s="11" t="s">
        <v>24</v>
      </c>
      <c r="C20" s="12">
        <v>9</v>
      </c>
      <c r="D20" s="13" t="s">
        <v>25</v>
      </c>
      <c r="E20" s="4">
        <v>30000</v>
      </c>
      <c r="F20" s="4"/>
      <c r="G20" s="4"/>
      <c r="H20" s="4">
        <v>30000</v>
      </c>
      <c r="I20" s="4"/>
      <c r="J20" s="4">
        <f t="shared" si="0"/>
        <v>30000</v>
      </c>
      <c r="K20" s="3" t="s">
        <v>39</v>
      </c>
      <c r="L20" s="5" t="s">
        <v>43</v>
      </c>
    </row>
    <row r="21" spans="1:12" ht="21" customHeight="1" x14ac:dyDescent="0.25">
      <c r="A21" s="196" t="s">
        <v>6</v>
      </c>
      <c r="B21" s="196"/>
      <c r="C21" s="196"/>
      <c r="D21" s="196"/>
      <c r="E21" s="16">
        <f>SUM(E13:E20)</f>
        <v>260000</v>
      </c>
      <c r="F21" s="16">
        <f t="shared" ref="F21:J21" si="1">SUM(F13:F20)</f>
        <v>68500</v>
      </c>
      <c r="G21" s="16">
        <f t="shared" si="1"/>
        <v>6500</v>
      </c>
      <c r="H21" s="16">
        <f t="shared" si="1"/>
        <v>195000</v>
      </c>
      <c r="I21" s="16">
        <f t="shared" si="1"/>
        <v>90000</v>
      </c>
      <c r="J21" s="16">
        <f t="shared" si="1"/>
        <v>285000</v>
      </c>
      <c r="K21" s="3" t="s">
        <v>44</v>
      </c>
      <c r="L21" s="14" t="s">
        <v>47</v>
      </c>
    </row>
    <row r="22" spans="1:12" ht="21" customHeight="1" x14ac:dyDescent="0.3">
      <c r="A22" s="197" t="s">
        <v>16</v>
      </c>
      <c r="B22" s="197"/>
      <c r="C22" s="197"/>
      <c r="D22" s="197"/>
      <c r="E22" s="197"/>
      <c r="F22" s="197"/>
      <c r="G22" s="197"/>
      <c r="H22" s="197"/>
      <c r="I22" s="197"/>
      <c r="J22" s="15">
        <f>-J21*0.1</f>
        <v>-28500</v>
      </c>
    </row>
    <row r="23" spans="1:12" ht="18.75" x14ac:dyDescent="0.3">
      <c r="A23" s="197" t="s">
        <v>17</v>
      </c>
      <c r="B23" s="197"/>
      <c r="C23" s="197"/>
      <c r="D23" s="197"/>
      <c r="E23" s="197"/>
      <c r="F23" s="197"/>
      <c r="G23" s="197"/>
      <c r="H23" s="197"/>
      <c r="I23" s="197"/>
      <c r="J23" s="15">
        <f>SUM(J21:J22)</f>
        <v>256500</v>
      </c>
    </row>
    <row r="24" spans="1:12" ht="9" customHeight="1" x14ac:dyDescent="0.25"/>
    <row r="25" spans="1:12" x14ac:dyDescent="0.25">
      <c r="A25" s="198"/>
      <c r="B25" s="198"/>
      <c r="C25" s="198"/>
      <c r="D25" s="198"/>
      <c r="E25" s="198"/>
      <c r="F25" s="198"/>
      <c r="G25" s="198"/>
      <c r="H25" s="198"/>
      <c r="I25" s="198"/>
      <c r="J25" s="198"/>
      <c r="K25" s="198"/>
      <c r="L25" s="198"/>
    </row>
  </sheetData>
  <mergeCells count="11">
    <mergeCell ref="A10:L10"/>
    <mergeCell ref="A4:L4"/>
    <mergeCell ref="C6:I6"/>
    <mergeCell ref="J6:L6"/>
    <mergeCell ref="F7:L7"/>
    <mergeCell ref="A9:L9"/>
    <mergeCell ref="K11:L11"/>
    <mergeCell ref="A21:D21"/>
    <mergeCell ref="A22:I22"/>
    <mergeCell ref="A23:I23"/>
    <mergeCell ref="A25:L2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L21" sqref="L21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5" ht="23.25" x14ac:dyDescent="0.25">
      <c r="A1" s="1" t="s">
        <v>11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</row>
    <row r="2" spans="1:15" ht="14.25" customHeight="1" x14ac:dyDescent="0.25">
      <c r="A2" s="1" t="s">
        <v>12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</row>
    <row r="3" spans="1:15" ht="13.5" customHeight="1" x14ac:dyDescent="0.25">
      <c r="A3" s="1" t="s">
        <v>13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</row>
    <row r="4" spans="1:15" ht="23.25" x14ac:dyDescent="0.25">
      <c r="A4" s="200" t="s">
        <v>169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</row>
    <row r="5" spans="1:15" ht="10.5" customHeight="1" x14ac:dyDescent="0.3">
      <c r="A5" s="79"/>
      <c r="E5" s="2"/>
      <c r="I5" s="2"/>
    </row>
    <row r="6" spans="1:15" ht="23.25" customHeight="1" x14ac:dyDescent="0.4">
      <c r="A6" s="1"/>
      <c r="C6" s="201" t="s">
        <v>18</v>
      </c>
      <c r="D6" s="201"/>
      <c r="E6" s="201"/>
      <c r="F6" s="201"/>
      <c r="G6" s="201"/>
      <c r="H6" s="201"/>
      <c r="I6" s="201"/>
      <c r="J6" s="202" t="s">
        <v>19</v>
      </c>
      <c r="K6" s="202"/>
      <c r="L6" s="202"/>
    </row>
    <row r="7" spans="1:15" ht="18.75" x14ac:dyDescent="0.3">
      <c r="A7" s="1"/>
      <c r="D7" s="110" t="s">
        <v>20</v>
      </c>
      <c r="E7" s="110"/>
      <c r="F7" s="202" t="s">
        <v>21</v>
      </c>
      <c r="G7" s="202"/>
      <c r="H7" s="202"/>
      <c r="I7" s="202"/>
      <c r="J7" s="202"/>
      <c r="K7" s="202"/>
      <c r="L7" s="202"/>
    </row>
    <row r="8" spans="1:15" ht="9" customHeight="1" x14ac:dyDescent="0.3">
      <c r="A8" s="1"/>
      <c r="D8" s="110"/>
      <c r="E8" s="110"/>
      <c r="F8" s="110"/>
      <c r="G8" s="110"/>
      <c r="H8" s="110"/>
      <c r="I8" s="110"/>
      <c r="J8" s="110"/>
      <c r="K8" s="112"/>
      <c r="L8" s="112"/>
    </row>
    <row r="9" spans="1:15" ht="18.75" customHeight="1" x14ac:dyDescent="0.3">
      <c r="A9" s="199" t="s">
        <v>22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</row>
    <row r="10" spans="1:15" ht="18.75" customHeight="1" x14ac:dyDescent="0.3">
      <c r="A10" s="199" t="s">
        <v>23</v>
      </c>
      <c r="B10" s="199"/>
      <c r="C10" s="199"/>
      <c r="D10" s="199"/>
      <c r="E10" s="199"/>
      <c r="F10" s="199"/>
      <c r="G10" s="199"/>
      <c r="H10" s="199"/>
      <c r="I10" s="199"/>
      <c r="J10" s="199"/>
      <c r="K10" s="199"/>
      <c r="L10" s="199"/>
    </row>
    <row r="11" spans="1:15" ht="7.5" customHeight="1" x14ac:dyDescent="0.3">
      <c r="K11" s="195"/>
      <c r="L11" s="195"/>
    </row>
    <row r="12" spans="1:15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5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65000</v>
      </c>
      <c r="F13" s="4">
        <v>153000</v>
      </c>
      <c r="G13" s="4">
        <v>23000</v>
      </c>
      <c r="H13" s="4">
        <v>65000</v>
      </c>
      <c r="I13" s="117">
        <v>130000</v>
      </c>
      <c r="J13" s="52">
        <f>SUM(H13:I13)</f>
        <v>195000</v>
      </c>
      <c r="K13" s="3" t="s">
        <v>171</v>
      </c>
      <c r="L13" s="54" t="s">
        <v>172</v>
      </c>
    </row>
    <row r="14" spans="1:15" ht="20.25" customHeight="1" x14ac:dyDescent="0.25">
      <c r="A14" s="5">
        <v>2</v>
      </c>
      <c r="B14" s="6" t="s">
        <v>27</v>
      </c>
      <c r="C14" s="12">
        <v>4</v>
      </c>
      <c r="D14" s="13" t="s">
        <v>28</v>
      </c>
      <c r="E14" s="4">
        <v>35000</v>
      </c>
      <c r="F14" s="4">
        <v>153500</v>
      </c>
      <c r="G14" s="4">
        <v>13500</v>
      </c>
      <c r="H14" s="4">
        <v>35000</v>
      </c>
      <c r="I14" s="52">
        <v>70000</v>
      </c>
      <c r="J14" s="4">
        <f t="shared" ref="J14:J19" si="0">SUM(H14:I14)</f>
        <v>105000</v>
      </c>
      <c r="K14" s="3" t="s">
        <v>175</v>
      </c>
      <c r="L14" s="118" t="s">
        <v>173</v>
      </c>
    </row>
    <row r="15" spans="1:15" ht="20.25" customHeight="1" x14ac:dyDescent="0.25">
      <c r="A15" s="5">
        <v>3</v>
      </c>
      <c r="B15" s="11" t="s">
        <v>32</v>
      </c>
      <c r="C15" s="12">
        <v>5</v>
      </c>
      <c r="D15" s="13" t="s">
        <v>33</v>
      </c>
      <c r="E15" s="4">
        <v>35000</v>
      </c>
      <c r="F15" s="4">
        <v>276000</v>
      </c>
      <c r="G15" s="4">
        <v>26000</v>
      </c>
      <c r="H15" s="4"/>
      <c r="I15" s="4"/>
      <c r="J15" s="4">
        <f t="shared" si="0"/>
        <v>0</v>
      </c>
      <c r="K15" s="3"/>
      <c r="L15" s="22"/>
    </row>
    <row r="16" spans="1:15" ht="20.25" customHeight="1" x14ac:dyDescent="0.25">
      <c r="A16" s="5">
        <v>4</v>
      </c>
      <c r="B16" s="11" t="s">
        <v>126</v>
      </c>
      <c r="C16" s="12">
        <v>6</v>
      </c>
      <c r="D16" s="6" t="s">
        <v>127</v>
      </c>
      <c r="E16" s="4">
        <v>40000</v>
      </c>
      <c r="F16" s="4">
        <v>52000</v>
      </c>
      <c r="G16" s="4">
        <v>12000</v>
      </c>
      <c r="H16" s="4">
        <v>40000</v>
      </c>
      <c r="I16" s="4"/>
      <c r="J16" s="4">
        <f t="shared" si="0"/>
        <v>40000</v>
      </c>
      <c r="K16" s="3" t="s">
        <v>170</v>
      </c>
      <c r="L16" s="21" t="s">
        <v>73</v>
      </c>
      <c r="M16" s="95"/>
      <c r="N16" s="85"/>
      <c r="O16" s="85"/>
    </row>
    <row r="17" spans="1:12" ht="20.25" customHeight="1" x14ac:dyDescent="0.25">
      <c r="A17" s="5">
        <v>5</v>
      </c>
      <c r="B17" s="11" t="s">
        <v>94</v>
      </c>
      <c r="C17" s="12">
        <v>7</v>
      </c>
      <c r="D17" s="13" t="s">
        <v>121</v>
      </c>
      <c r="E17" s="4">
        <v>40000</v>
      </c>
      <c r="F17" s="4">
        <v>56000</v>
      </c>
      <c r="G17" s="4">
        <v>16000</v>
      </c>
      <c r="H17" s="4">
        <v>40000</v>
      </c>
      <c r="I17" s="4"/>
      <c r="J17" s="4">
        <f t="shared" si="0"/>
        <v>40000</v>
      </c>
      <c r="K17" s="3" t="s">
        <v>170</v>
      </c>
      <c r="L17" s="21" t="s">
        <v>73</v>
      </c>
    </row>
    <row r="18" spans="1:12" ht="20.25" customHeight="1" x14ac:dyDescent="0.25">
      <c r="A18" s="5">
        <v>6</v>
      </c>
      <c r="B18" s="11" t="s">
        <v>102</v>
      </c>
      <c r="C18" s="12">
        <v>8</v>
      </c>
      <c r="D18" s="20" t="s">
        <v>103</v>
      </c>
      <c r="E18" s="4">
        <v>40000</v>
      </c>
      <c r="F18" s="4">
        <v>56000</v>
      </c>
      <c r="G18" s="4">
        <v>16000</v>
      </c>
      <c r="H18" s="4">
        <v>40000</v>
      </c>
      <c r="I18" s="4"/>
      <c r="J18" s="4">
        <f t="shared" si="0"/>
        <v>40000</v>
      </c>
      <c r="K18" s="3" t="s">
        <v>170</v>
      </c>
      <c r="L18" s="21" t="s">
        <v>73</v>
      </c>
    </row>
    <row r="19" spans="1:12" ht="20.25" customHeight="1" x14ac:dyDescent="0.25">
      <c r="A19" s="5">
        <v>7</v>
      </c>
      <c r="B19" s="11" t="s">
        <v>24</v>
      </c>
      <c r="C19" s="12">
        <v>9</v>
      </c>
      <c r="D19" s="13" t="s">
        <v>25</v>
      </c>
      <c r="E19" s="4">
        <v>35000</v>
      </c>
      <c r="F19" s="4">
        <v>49000</v>
      </c>
      <c r="G19" s="4">
        <v>14000</v>
      </c>
      <c r="H19" s="4"/>
      <c r="I19" s="4"/>
      <c r="J19" s="4">
        <f t="shared" si="0"/>
        <v>0</v>
      </c>
      <c r="K19" s="3"/>
      <c r="L19" s="21"/>
    </row>
    <row r="20" spans="1:12" ht="21" customHeight="1" x14ac:dyDescent="0.25">
      <c r="A20" s="196" t="s">
        <v>6</v>
      </c>
      <c r="B20" s="196"/>
      <c r="C20" s="196"/>
      <c r="D20" s="196"/>
      <c r="E20" s="16">
        <f>SUM(E13:E19)</f>
        <v>290000</v>
      </c>
      <c r="F20" s="16">
        <f t="shared" ref="F20:I20" si="1">SUM(F13:F19)</f>
        <v>795500</v>
      </c>
      <c r="G20" s="16">
        <f t="shared" si="1"/>
        <v>120500</v>
      </c>
      <c r="H20" s="16">
        <f t="shared" si="1"/>
        <v>220000</v>
      </c>
      <c r="I20" s="42">
        <f t="shared" si="1"/>
        <v>200000</v>
      </c>
      <c r="J20" s="16">
        <f>SUM(J13:J19)</f>
        <v>420000</v>
      </c>
      <c r="K20" s="3" t="s">
        <v>174</v>
      </c>
      <c r="L20" s="113" t="s">
        <v>47</v>
      </c>
    </row>
    <row r="21" spans="1:12" ht="21" customHeight="1" x14ac:dyDescent="0.3">
      <c r="A21" s="197" t="s">
        <v>16</v>
      </c>
      <c r="B21" s="197"/>
      <c r="C21" s="197"/>
      <c r="D21" s="197"/>
      <c r="E21" s="197"/>
      <c r="F21" s="197"/>
      <c r="G21" s="197"/>
      <c r="H21" s="197"/>
      <c r="I21" s="197"/>
      <c r="J21" s="15">
        <f>-J20*0.1</f>
        <v>-42000</v>
      </c>
    </row>
    <row r="22" spans="1:12" ht="21" customHeight="1" x14ac:dyDescent="0.3">
      <c r="A22" s="205" t="s">
        <v>168</v>
      </c>
      <c r="B22" s="206"/>
      <c r="C22" s="206"/>
      <c r="D22" s="206"/>
      <c r="E22" s="206"/>
      <c r="F22" s="206"/>
      <c r="G22" s="206"/>
      <c r="H22" s="206"/>
      <c r="I22" s="207"/>
      <c r="J22" s="15">
        <f>-J13-I14</f>
        <v>-265000</v>
      </c>
    </row>
    <row r="23" spans="1:12" ht="21" customHeight="1" x14ac:dyDescent="0.3">
      <c r="A23" s="197" t="s">
        <v>17</v>
      </c>
      <c r="B23" s="197"/>
      <c r="C23" s="197"/>
      <c r="D23" s="197"/>
      <c r="E23" s="197"/>
      <c r="F23" s="197"/>
      <c r="G23" s="197"/>
      <c r="H23" s="197"/>
      <c r="I23" s="197"/>
      <c r="J23" s="15">
        <f>SUM(J20:J22)</f>
        <v>113000</v>
      </c>
    </row>
    <row r="24" spans="1:12" ht="19.5" customHeight="1" x14ac:dyDescent="0.3">
      <c r="A24" s="69"/>
      <c r="B24" s="69"/>
      <c r="C24" s="69"/>
      <c r="D24" s="69"/>
      <c r="E24" s="69"/>
      <c r="F24" s="69"/>
      <c r="G24" s="69"/>
      <c r="H24" s="69"/>
      <c r="I24" s="69"/>
      <c r="J24" s="70"/>
    </row>
    <row r="25" spans="1:12" ht="18.75" x14ac:dyDescent="0.3">
      <c r="A25" s="202" t="s">
        <v>151</v>
      </c>
      <c r="B25" s="202"/>
      <c r="C25" s="202"/>
      <c r="D25" s="202"/>
      <c r="E25" s="202"/>
      <c r="F25" s="202"/>
      <c r="G25" s="202"/>
      <c r="H25" s="202"/>
      <c r="I25" s="202"/>
      <c r="J25" s="202"/>
      <c r="K25" s="202"/>
      <c r="L25" s="202"/>
    </row>
    <row r="26" spans="1:12" x14ac:dyDescent="0.25">
      <c r="F26" s="33"/>
      <c r="J26" s="33"/>
    </row>
    <row r="27" spans="1:12" x14ac:dyDescent="0.25">
      <c r="F27" s="33"/>
    </row>
    <row r="28" spans="1:12" x14ac:dyDescent="0.25">
      <c r="J28" s="33"/>
    </row>
  </sheetData>
  <mergeCells count="12">
    <mergeCell ref="A25:L25"/>
    <mergeCell ref="A4:L4"/>
    <mergeCell ref="C6:I6"/>
    <mergeCell ref="J6:L6"/>
    <mergeCell ref="F7:L7"/>
    <mergeCell ref="A9:L9"/>
    <mergeCell ref="A10:L10"/>
    <mergeCell ref="K11:L11"/>
    <mergeCell ref="A20:D20"/>
    <mergeCell ref="A21:I21"/>
    <mergeCell ref="A22:I22"/>
    <mergeCell ref="A23:I2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L21" sqref="L21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5" ht="23.25" x14ac:dyDescent="0.25">
      <c r="A1" s="1" t="s">
        <v>11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</row>
    <row r="2" spans="1:15" ht="14.25" customHeight="1" x14ac:dyDescent="0.25">
      <c r="A2" s="1" t="s">
        <v>12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</row>
    <row r="3" spans="1:15" ht="13.5" customHeight="1" x14ac:dyDescent="0.25">
      <c r="A3" s="1" t="s">
        <v>13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</row>
    <row r="4" spans="1:15" ht="23.25" x14ac:dyDescent="0.25">
      <c r="A4" s="200" t="s">
        <v>180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</row>
    <row r="5" spans="1:15" ht="10.5" customHeight="1" x14ac:dyDescent="0.3">
      <c r="A5" s="79"/>
      <c r="E5" s="2"/>
      <c r="I5" s="2"/>
    </row>
    <row r="6" spans="1:15" ht="23.25" customHeight="1" x14ac:dyDescent="0.4">
      <c r="A6" s="1"/>
      <c r="C6" s="201" t="s">
        <v>18</v>
      </c>
      <c r="D6" s="201"/>
      <c r="E6" s="201"/>
      <c r="F6" s="201"/>
      <c r="G6" s="201"/>
      <c r="H6" s="201"/>
      <c r="I6" s="201"/>
      <c r="J6" s="202" t="s">
        <v>19</v>
      </c>
      <c r="K6" s="202"/>
      <c r="L6" s="202"/>
    </row>
    <row r="7" spans="1:15" ht="18.75" x14ac:dyDescent="0.3">
      <c r="A7" s="1"/>
      <c r="D7" s="115" t="s">
        <v>20</v>
      </c>
      <c r="E7" s="115"/>
      <c r="F7" s="202" t="s">
        <v>21</v>
      </c>
      <c r="G7" s="202"/>
      <c r="H7" s="202"/>
      <c r="I7" s="202"/>
      <c r="J7" s="202"/>
      <c r="K7" s="202"/>
      <c r="L7" s="202"/>
    </row>
    <row r="8" spans="1:15" ht="9" customHeight="1" x14ac:dyDescent="0.3">
      <c r="A8" s="1"/>
      <c r="D8" s="115"/>
      <c r="E8" s="115"/>
      <c r="F8" s="115"/>
      <c r="G8" s="115"/>
      <c r="H8" s="115"/>
      <c r="I8" s="115"/>
      <c r="J8" s="115"/>
      <c r="K8" s="114"/>
      <c r="L8" s="114"/>
    </row>
    <row r="9" spans="1:15" ht="18.75" customHeight="1" x14ac:dyDescent="0.3">
      <c r="A9" s="199" t="s">
        <v>22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</row>
    <row r="10" spans="1:15" ht="18.75" customHeight="1" x14ac:dyDescent="0.3">
      <c r="A10" s="199" t="s">
        <v>23</v>
      </c>
      <c r="B10" s="199"/>
      <c r="C10" s="199"/>
      <c r="D10" s="199"/>
      <c r="E10" s="199"/>
      <c r="F10" s="199"/>
      <c r="G10" s="199"/>
      <c r="H10" s="199"/>
      <c r="I10" s="199"/>
      <c r="J10" s="199"/>
      <c r="K10" s="199"/>
      <c r="L10" s="199"/>
    </row>
    <row r="11" spans="1:15" ht="7.5" customHeight="1" x14ac:dyDescent="0.3">
      <c r="K11" s="195"/>
      <c r="L11" s="195"/>
    </row>
    <row r="12" spans="1:15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5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65000</v>
      </c>
      <c r="F13" s="4"/>
      <c r="G13" s="4"/>
      <c r="H13" s="4">
        <v>65000</v>
      </c>
      <c r="I13" s="117"/>
      <c r="J13" s="4">
        <f>SUM(H13:I13)</f>
        <v>65000</v>
      </c>
      <c r="K13" s="3" t="s">
        <v>177</v>
      </c>
      <c r="L13" s="22" t="s">
        <v>144</v>
      </c>
    </row>
    <row r="14" spans="1:15" ht="20.25" customHeight="1" x14ac:dyDescent="0.25">
      <c r="A14" s="5">
        <v>2</v>
      </c>
      <c r="B14" s="6" t="s">
        <v>27</v>
      </c>
      <c r="C14" s="12">
        <v>4</v>
      </c>
      <c r="D14" s="13" t="s">
        <v>28</v>
      </c>
      <c r="E14" s="4">
        <v>35000</v>
      </c>
      <c r="F14" s="4">
        <v>83500</v>
      </c>
      <c r="G14" s="4">
        <v>13500</v>
      </c>
      <c r="H14" s="4"/>
      <c r="I14" s="117"/>
      <c r="J14" s="4">
        <f t="shared" ref="J14:J19" si="0">SUM(H14:I14)</f>
        <v>0</v>
      </c>
      <c r="K14" s="3"/>
      <c r="L14" s="22"/>
    </row>
    <row r="15" spans="1:15" ht="20.25" customHeight="1" x14ac:dyDescent="0.25">
      <c r="A15" s="5">
        <v>3</v>
      </c>
      <c r="B15" s="11" t="s">
        <v>32</v>
      </c>
      <c r="C15" s="12">
        <v>5</v>
      </c>
      <c r="D15" s="13" t="s">
        <v>33</v>
      </c>
      <c r="E15" s="4">
        <v>35000</v>
      </c>
      <c r="F15" s="4">
        <v>314500</v>
      </c>
      <c r="G15" s="4">
        <v>29500</v>
      </c>
      <c r="H15" s="4">
        <v>35000</v>
      </c>
      <c r="I15" s="4">
        <v>65000</v>
      </c>
      <c r="J15" s="4">
        <f t="shared" si="0"/>
        <v>100000</v>
      </c>
      <c r="K15" s="3" t="s">
        <v>176</v>
      </c>
      <c r="L15" s="22" t="s">
        <v>144</v>
      </c>
    </row>
    <row r="16" spans="1:15" ht="20.25" customHeight="1" x14ac:dyDescent="0.25">
      <c r="A16" s="5">
        <v>4</v>
      </c>
      <c r="B16" s="11" t="s">
        <v>126</v>
      </c>
      <c r="C16" s="12">
        <v>6</v>
      </c>
      <c r="D16" s="6" t="s">
        <v>127</v>
      </c>
      <c r="E16" s="4">
        <v>40000</v>
      </c>
      <c r="F16" s="4">
        <v>52000</v>
      </c>
      <c r="G16" s="4">
        <v>12000</v>
      </c>
      <c r="H16" s="4">
        <v>40000</v>
      </c>
      <c r="I16" s="4"/>
      <c r="J16" s="4">
        <f t="shared" si="0"/>
        <v>40000</v>
      </c>
      <c r="K16" s="3" t="s">
        <v>178</v>
      </c>
      <c r="L16" s="21" t="s">
        <v>73</v>
      </c>
      <c r="M16" s="95"/>
      <c r="N16" s="85"/>
      <c r="O16" s="85"/>
    </row>
    <row r="17" spans="1:12" ht="20.25" customHeight="1" x14ac:dyDescent="0.25">
      <c r="A17" s="5">
        <v>5</v>
      </c>
      <c r="B17" s="11" t="s">
        <v>94</v>
      </c>
      <c r="C17" s="12">
        <v>7</v>
      </c>
      <c r="D17" s="13" t="s">
        <v>121</v>
      </c>
      <c r="E17" s="4">
        <v>40000</v>
      </c>
      <c r="F17" s="4">
        <v>56000</v>
      </c>
      <c r="G17" s="4">
        <v>16000</v>
      </c>
      <c r="H17" s="4">
        <v>40000</v>
      </c>
      <c r="I17" s="4"/>
      <c r="J17" s="4">
        <f t="shared" si="0"/>
        <v>40000</v>
      </c>
      <c r="K17" s="3" t="s">
        <v>178</v>
      </c>
      <c r="L17" s="21" t="s">
        <v>73</v>
      </c>
    </row>
    <row r="18" spans="1:12" ht="20.25" customHeight="1" x14ac:dyDescent="0.25">
      <c r="A18" s="5">
        <v>6</v>
      </c>
      <c r="B18" s="11" t="s">
        <v>102</v>
      </c>
      <c r="C18" s="12">
        <v>8</v>
      </c>
      <c r="D18" s="20" t="s">
        <v>103</v>
      </c>
      <c r="E18" s="4">
        <v>40000</v>
      </c>
      <c r="F18" s="4">
        <v>56000</v>
      </c>
      <c r="G18" s="4">
        <v>16000</v>
      </c>
      <c r="H18" s="4">
        <v>40000</v>
      </c>
      <c r="I18" s="4"/>
      <c r="J18" s="4">
        <f t="shared" si="0"/>
        <v>40000</v>
      </c>
      <c r="K18" s="3" t="s">
        <v>178</v>
      </c>
      <c r="L18" s="21" t="s">
        <v>73</v>
      </c>
    </row>
    <row r="19" spans="1:12" ht="20.25" customHeight="1" x14ac:dyDescent="0.25">
      <c r="A19" s="5">
        <v>7</v>
      </c>
      <c r="B19" s="11" t="s">
        <v>24</v>
      </c>
      <c r="C19" s="12">
        <v>9</v>
      </c>
      <c r="D19" s="13" t="s">
        <v>25</v>
      </c>
      <c r="E19" s="4">
        <v>35000</v>
      </c>
      <c r="F19" s="4">
        <v>87500</v>
      </c>
      <c r="G19" s="4">
        <v>17500</v>
      </c>
      <c r="H19" s="4"/>
      <c r="I19" s="4"/>
      <c r="J19" s="4">
        <f t="shared" si="0"/>
        <v>0</v>
      </c>
      <c r="K19" s="3"/>
      <c r="L19" s="21"/>
    </row>
    <row r="20" spans="1:12" ht="21" customHeight="1" x14ac:dyDescent="0.25">
      <c r="A20" s="196" t="s">
        <v>6</v>
      </c>
      <c r="B20" s="196"/>
      <c r="C20" s="196"/>
      <c r="D20" s="196"/>
      <c r="E20" s="16">
        <f>SUM(E13:E19)</f>
        <v>290000</v>
      </c>
      <c r="F20" s="16">
        <f t="shared" ref="F20:J20" si="1">SUM(F13:F19)</f>
        <v>649500</v>
      </c>
      <c r="G20" s="16">
        <f t="shared" si="1"/>
        <v>104500</v>
      </c>
      <c r="H20" s="16">
        <f t="shared" si="1"/>
        <v>220000</v>
      </c>
      <c r="I20" s="16">
        <f t="shared" si="1"/>
        <v>65000</v>
      </c>
      <c r="J20" s="16">
        <f t="shared" si="1"/>
        <v>285000</v>
      </c>
      <c r="K20" s="3" t="s">
        <v>177</v>
      </c>
      <c r="L20" s="119" t="s">
        <v>47</v>
      </c>
    </row>
    <row r="21" spans="1:12" ht="21" customHeight="1" x14ac:dyDescent="0.3">
      <c r="A21" s="197" t="s">
        <v>16</v>
      </c>
      <c r="B21" s="197"/>
      <c r="C21" s="197"/>
      <c r="D21" s="197"/>
      <c r="E21" s="197"/>
      <c r="F21" s="197"/>
      <c r="G21" s="197"/>
      <c r="H21" s="197"/>
      <c r="I21" s="197"/>
      <c r="J21" s="15">
        <f>-J20*0.1</f>
        <v>-28500</v>
      </c>
    </row>
    <row r="22" spans="1:12" ht="21" customHeight="1" x14ac:dyDescent="0.3">
      <c r="A22" s="205" t="s">
        <v>168</v>
      </c>
      <c r="B22" s="206"/>
      <c r="C22" s="206"/>
      <c r="D22" s="206"/>
      <c r="E22" s="206"/>
      <c r="F22" s="206"/>
      <c r="G22" s="206"/>
      <c r="H22" s="206"/>
      <c r="I22" s="207"/>
      <c r="J22" s="15">
        <v>-165000</v>
      </c>
    </row>
    <row r="23" spans="1:12" ht="19.5" customHeight="1" x14ac:dyDescent="0.3">
      <c r="A23" s="197" t="s">
        <v>17</v>
      </c>
      <c r="B23" s="197"/>
      <c r="C23" s="197"/>
      <c r="D23" s="197"/>
      <c r="E23" s="197"/>
      <c r="F23" s="197"/>
      <c r="G23" s="197"/>
      <c r="H23" s="197"/>
      <c r="I23" s="197"/>
      <c r="J23" s="15">
        <f>SUM(J20:J22)</f>
        <v>91500</v>
      </c>
    </row>
    <row r="24" spans="1:12" ht="18.75" x14ac:dyDescent="0.3">
      <c r="A24" s="202" t="s">
        <v>151</v>
      </c>
      <c r="B24" s="202"/>
      <c r="C24" s="202"/>
      <c r="D24" s="202"/>
      <c r="E24" s="202"/>
      <c r="F24" s="202"/>
      <c r="G24" s="202"/>
      <c r="H24" s="202"/>
      <c r="I24" s="202"/>
      <c r="J24" s="202"/>
      <c r="K24" s="202"/>
      <c r="L24" s="202"/>
    </row>
    <row r="25" spans="1:12" x14ac:dyDescent="0.25">
      <c r="F25" s="33"/>
      <c r="H25" s="33"/>
      <c r="J25" s="33"/>
    </row>
    <row r="26" spans="1:12" x14ac:dyDescent="0.25">
      <c r="F26" s="33"/>
    </row>
    <row r="27" spans="1:12" x14ac:dyDescent="0.25">
      <c r="F27" s="33"/>
    </row>
    <row r="28" spans="1:12" x14ac:dyDescent="0.25">
      <c r="H28" s="33"/>
    </row>
    <row r="29" spans="1:12" x14ac:dyDescent="0.25">
      <c r="H29" s="33"/>
    </row>
  </sheetData>
  <mergeCells count="12">
    <mergeCell ref="A10:L10"/>
    <mergeCell ref="A4:L4"/>
    <mergeCell ref="C6:I6"/>
    <mergeCell ref="J6:L6"/>
    <mergeCell ref="F7:L7"/>
    <mergeCell ref="A9:L9"/>
    <mergeCell ref="K11:L11"/>
    <mergeCell ref="A20:D20"/>
    <mergeCell ref="A21:I21"/>
    <mergeCell ref="A22:I22"/>
    <mergeCell ref="A24:L24"/>
    <mergeCell ref="A23:I2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opLeftCell="A7" zoomScaleNormal="100" workbookViewId="0">
      <selection activeCell="F17" sqref="F17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5" ht="23.25" x14ac:dyDescent="0.25">
      <c r="A1" s="1" t="s">
        <v>11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</row>
    <row r="2" spans="1:15" ht="14.25" customHeight="1" x14ac:dyDescent="0.25">
      <c r="A2" s="1" t="s">
        <v>12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</row>
    <row r="3" spans="1:15" ht="13.5" customHeight="1" x14ac:dyDescent="0.25">
      <c r="A3" s="1" t="s">
        <v>13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</row>
    <row r="4" spans="1:15" ht="23.25" x14ac:dyDescent="0.25">
      <c r="A4" s="200" t="s">
        <v>179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</row>
    <row r="5" spans="1:15" ht="10.5" customHeight="1" x14ac:dyDescent="0.3">
      <c r="A5" s="79"/>
      <c r="E5" s="2"/>
      <c r="I5" s="2"/>
    </row>
    <row r="6" spans="1:15" ht="23.25" customHeight="1" x14ac:dyDescent="0.4">
      <c r="A6" s="1"/>
      <c r="C6" s="201" t="s">
        <v>18</v>
      </c>
      <c r="D6" s="201"/>
      <c r="E6" s="201"/>
      <c r="F6" s="201"/>
      <c r="G6" s="201"/>
      <c r="H6" s="201"/>
      <c r="I6" s="201"/>
      <c r="J6" s="202" t="s">
        <v>19</v>
      </c>
      <c r="K6" s="202"/>
      <c r="L6" s="202"/>
    </row>
    <row r="7" spans="1:15" ht="18.75" x14ac:dyDescent="0.3">
      <c r="A7" s="1"/>
      <c r="D7" s="122" t="s">
        <v>20</v>
      </c>
      <c r="E7" s="122"/>
      <c r="F7" s="202" t="s">
        <v>21</v>
      </c>
      <c r="G7" s="202"/>
      <c r="H7" s="202"/>
      <c r="I7" s="202"/>
      <c r="J7" s="202"/>
      <c r="K7" s="202"/>
      <c r="L7" s="202"/>
    </row>
    <row r="8" spans="1:15" ht="9" customHeight="1" x14ac:dyDescent="0.3">
      <c r="A8" s="1"/>
      <c r="D8" s="122"/>
      <c r="E8" s="122"/>
      <c r="F8" s="122"/>
      <c r="G8" s="122"/>
      <c r="H8" s="122"/>
      <c r="I8" s="122"/>
      <c r="J8" s="122"/>
      <c r="K8" s="120"/>
      <c r="L8" s="120"/>
    </row>
    <row r="9" spans="1:15" ht="18.75" customHeight="1" x14ac:dyDescent="0.3">
      <c r="A9" s="199" t="s">
        <v>22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</row>
    <row r="10" spans="1:15" ht="18.75" customHeight="1" x14ac:dyDescent="0.3">
      <c r="A10" s="199" t="s">
        <v>23</v>
      </c>
      <c r="B10" s="199"/>
      <c r="C10" s="199"/>
      <c r="D10" s="199"/>
      <c r="E10" s="199"/>
      <c r="F10" s="199"/>
      <c r="G10" s="199"/>
      <c r="H10" s="199"/>
      <c r="I10" s="199"/>
      <c r="J10" s="199"/>
      <c r="K10" s="199"/>
      <c r="L10" s="199"/>
    </row>
    <row r="11" spans="1:15" ht="7.5" customHeight="1" x14ac:dyDescent="0.3">
      <c r="K11" s="195"/>
      <c r="L11" s="195"/>
    </row>
    <row r="12" spans="1:15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5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65000</v>
      </c>
      <c r="F13" s="4"/>
      <c r="G13" s="4"/>
      <c r="H13" s="4">
        <v>65000</v>
      </c>
      <c r="I13" s="117"/>
      <c r="J13" s="4">
        <f>SUM(H13:I13)</f>
        <v>65000</v>
      </c>
      <c r="K13" s="3" t="s">
        <v>184</v>
      </c>
      <c r="L13" s="128" t="s">
        <v>173</v>
      </c>
    </row>
    <row r="14" spans="1:15" ht="20.25" customHeight="1" x14ac:dyDescent="0.25">
      <c r="A14" s="5">
        <v>2</v>
      </c>
      <c r="B14" s="129" t="s">
        <v>27</v>
      </c>
      <c r="C14" s="12">
        <v>4</v>
      </c>
      <c r="D14" s="13" t="s">
        <v>28</v>
      </c>
      <c r="E14" s="4">
        <v>35000</v>
      </c>
      <c r="F14" s="4">
        <v>122000</v>
      </c>
      <c r="G14" s="4">
        <v>18000</v>
      </c>
      <c r="H14" s="4">
        <v>35000</v>
      </c>
      <c r="I14" s="117">
        <v>35000</v>
      </c>
      <c r="J14" s="4">
        <f t="shared" ref="J14:J19" si="0">SUM(H14:I14)</f>
        <v>70000</v>
      </c>
      <c r="K14" s="3" t="s">
        <v>181</v>
      </c>
      <c r="L14" s="22" t="s">
        <v>182</v>
      </c>
    </row>
    <row r="15" spans="1:15" ht="20.25" customHeight="1" x14ac:dyDescent="0.25">
      <c r="A15" s="5">
        <v>3</v>
      </c>
      <c r="B15" s="11" t="s">
        <v>32</v>
      </c>
      <c r="C15" s="12">
        <v>5</v>
      </c>
      <c r="D15" s="13" t="s">
        <v>33</v>
      </c>
      <c r="E15" s="4">
        <v>35000</v>
      </c>
      <c r="F15" s="4">
        <v>249500</v>
      </c>
      <c r="G15" s="4">
        <v>29500</v>
      </c>
      <c r="H15" s="4"/>
      <c r="I15" s="4"/>
      <c r="J15" s="4">
        <f t="shared" si="0"/>
        <v>0</v>
      </c>
      <c r="K15" s="3"/>
      <c r="L15" s="22"/>
    </row>
    <row r="16" spans="1:15" ht="20.25" customHeight="1" x14ac:dyDescent="0.25">
      <c r="A16" s="5">
        <v>4</v>
      </c>
      <c r="B16" s="11" t="s">
        <v>126</v>
      </c>
      <c r="C16" s="12">
        <v>6</v>
      </c>
      <c r="D16" s="6" t="s">
        <v>127</v>
      </c>
      <c r="E16" s="4">
        <v>40000</v>
      </c>
      <c r="F16" s="4">
        <v>56000</v>
      </c>
      <c r="G16" s="4">
        <v>16000</v>
      </c>
      <c r="H16" s="4">
        <v>40000</v>
      </c>
      <c r="I16" s="4"/>
      <c r="J16" s="4">
        <f t="shared" si="0"/>
        <v>40000</v>
      </c>
      <c r="K16" s="3" t="s">
        <v>183</v>
      </c>
      <c r="L16" s="21" t="s">
        <v>73</v>
      </c>
      <c r="M16" s="95"/>
      <c r="N16" s="85"/>
      <c r="O16" s="85"/>
    </row>
    <row r="17" spans="1:12" ht="20.25" customHeight="1" x14ac:dyDescent="0.25">
      <c r="A17" s="5">
        <v>5</v>
      </c>
      <c r="B17" s="11" t="s">
        <v>94</v>
      </c>
      <c r="C17" s="12">
        <v>7</v>
      </c>
      <c r="D17" s="13" t="s">
        <v>121</v>
      </c>
      <c r="E17" s="4">
        <v>40000</v>
      </c>
      <c r="F17" s="4">
        <v>60000</v>
      </c>
      <c r="G17" s="4">
        <v>20000</v>
      </c>
      <c r="H17" s="4">
        <v>40000</v>
      </c>
      <c r="I17" s="4"/>
      <c r="J17" s="4">
        <f t="shared" si="0"/>
        <v>40000</v>
      </c>
      <c r="K17" s="3" t="s">
        <v>183</v>
      </c>
      <c r="L17" s="21" t="s">
        <v>73</v>
      </c>
    </row>
    <row r="18" spans="1:12" ht="20.25" customHeight="1" x14ac:dyDescent="0.25">
      <c r="A18" s="5">
        <v>6</v>
      </c>
      <c r="B18" s="11" t="s">
        <v>102</v>
      </c>
      <c r="C18" s="12">
        <v>8</v>
      </c>
      <c r="D18" s="20" t="s">
        <v>103</v>
      </c>
      <c r="E18" s="4">
        <v>40000</v>
      </c>
      <c r="F18" s="4">
        <v>60000</v>
      </c>
      <c r="G18" s="4">
        <v>20000</v>
      </c>
      <c r="H18" s="4">
        <v>40000</v>
      </c>
      <c r="I18" s="4"/>
      <c r="J18" s="4">
        <f t="shared" si="0"/>
        <v>40000</v>
      </c>
      <c r="K18" s="3" t="s">
        <v>183</v>
      </c>
      <c r="L18" s="21" t="s">
        <v>73</v>
      </c>
    </row>
    <row r="19" spans="1:12" ht="20.25" customHeight="1" x14ac:dyDescent="0.25">
      <c r="A19" s="5">
        <v>7</v>
      </c>
      <c r="B19" s="11" t="s">
        <v>24</v>
      </c>
      <c r="C19" s="12">
        <v>9</v>
      </c>
      <c r="D19" s="13" t="s">
        <v>25</v>
      </c>
      <c r="E19" s="4">
        <v>35000</v>
      </c>
      <c r="F19" s="4">
        <v>126000</v>
      </c>
      <c r="G19" s="4">
        <v>21000</v>
      </c>
      <c r="H19" s="4"/>
      <c r="I19" s="4">
        <v>35000</v>
      </c>
      <c r="J19" s="4">
        <f t="shared" si="0"/>
        <v>35000</v>
      </c>
      <c r="K19" s="3"/>
      <c r="L19" s="21">
        <v>44057</v>
      </c>
    </row>
    <row r="20" spans="1:12" ht="21" customHeight="1" x14ac:dyDescent="0.25">
      <c r="A20" s="196" t="s">
        <v>6</v>
      </c>
      <c r="B20" s="196"/>
      <c r="C20" s="196"/>
      <c r="D20" s="196"/>
      <c r="E20" s="16">
        <f>SUM(E13:E19)</f>
        <v>290000</v>
      </c>
      <c r="F20" s="16">
        <f t="shared" ref="F20:J20" si="1">SUM(F13:F19)</f>
        <v>673500</v>
      </c>
      <c r="G20" s="16">
        <f t="shared" si="1"/>
        <v>124500</v>
      </c>
      <c r="H20" s="16">
        <f t="shared" si="1"/>
        <v>220000</v>
      </c>
      <c r="I20" s="16">
        <f t="shared" si="1"/>
        <v>70000</v>
      </c>
      <c r="J20" s="16">
        <f t="shared" si="1"/>
        <v>290000</v>
      </c>
      <c r="K20" s="3" t="s">
        <v>183</v>
      </c>
      <c r="L20" s="121" t="s">
        <v>47</v>
      </c>
    </row>
    <row r="21" spans="1:12" ht="21" customHeight="1" x14ac:dyDescent="0.3">
      <c r="A21" s="197" t="s">
        <v>16</v>
      </c>
      <c r="B21" s="197"/>
      <c r="C21" s="197"/>
      <c r="D21" s="197"/>
      <c r="E21" s="197"/>
      <c r="F21" s="197"/>
      <c r="G21" s="197"/>
      <c r="H21" s="197"/>
      <c r="I21" s="197"/>
      <c r="J21" s="15">
        <f>-J20*0.1</f>
        <v>-29000</v>
      </c>
    </row>
    <row r="22" spans="1:12" ht="21" customHeight="1" x14ac:dyDescent="0.3">
      <c r="A22" s="205" t="s">
        <v>168</v>
      </c>
      <c r="B22" s="206"/>
      <c r="C22" s="206"/>
      <c r="D22" s="206"/>
      <c r="E22" s="206"/>
      <c r="F22" s="206"/>
      <c r="G22" s="206"/>
      <c r="H22" s="206"/>
      <c r="I22" s="207"/>
      <c r="J22" s="15">
        <v>-65000</v>
      </c>
    </row>
    <row r="23" spans="1:12" ht="19.5" customHeight="1" x14ac:dyDescent="0.3">
      <c r="A23" s="197" t="s">
        <v>17</v>
      </c>
      <c r="B23" s="197"/>
      <c r="C23" s="197"/>
      <c r="D23" s="197"/>
      <c r="E23" s="197"/>
      <c r="F23" s="197"/>
      <c r="G23" s="197"/>
      <c r="H23" s="197"/>
      <c r="I23" s="197"/>
      <c r="J23" s="15">
        <f>SUM(J20:J22)</f>
        <v>196000</v>
      </c>
    </row>
    <row r="24" spans="1:12" ht="18.75" x14ac:dyDescent="0.3">
      <c r="A24" s="202" t="s">
        <v>151</v>
      </c>
      <c r="B24" s="202"/>
      <c r="C24" s="202"/>
      <c r="D24" s="202"/>
      <c r="E24" s="202"/>
      <c r="F24" s="202"/>
      <c r="G24" s="202"/>
      <c r="H24" s="202"/>
      <c r="I24" s="202"/>
      <c r="J24" s="202"/>
      <c r="K24" s="202"/>
      <c r="L24" s="202"/>
    </row>
    <row r="25" spans="1:12" x14ac:dyDescent="0.25">
      <c r="F25" s="33"/>
      <c r="H25" s="33"/>
      <c r="J25" s="33"/>
    </row>
    <row r="26" spans="1:12" x14ac:dyDescent="0.25">
      <c r="F26" s="33"/>
    </row>
    <row r="27" spans="1:12" x14ac:dyDescent="0.25">
      <c r="F27" s="33"/>
    </row>
    <row r="28" spans="1:12" x14ac:dyDescent="0.25">
      <c r="H28" s="33"/>
    </row>
    <row r="29" spans="1:12" x14ac:dyDescent="0.25">
      <c r="H29" s="33"/>
    </row>
  </sheetData>
  <mergeCells count="12">
    <mergeCell ref="A24:L24"/>
    <mergeCell ref="A4:L4"/>
    <mergeCell ref="C6:I6"/>
    <mergeCell ref="J6:L6"/>
    <mergeCell ref="F7:L7"/>
    <mergeCell ref="A9:L9"/>
    <mergeCell ref="A10:L10"/>
    <mergeCell ref="K11:L11"/>
    <mergeCell ref="A20:D20"/>
    <mergeCell ref="A21:I21"/>
    <mergeCell ref="A22:I22"/>
    <mergeCell ref="A23:I2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opLeftCell="A7" zoomScaleNormal="100" workbookViewId="0">
      <selection activeCell="L30" sqref="L30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5" ht="23.25" x14ac:dyDescent="0.25">
      <c r="A1" s="1" t="s">
        <v>11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</row>
    <row r="2" spans="1:15" ht="14.25" customHeight="1" x14ac:dyDescent="0.25">
      <c r="A2" s="1" t="s">
        <v>12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</row>
    <row r="3" spans="1:15" ht="13.5" customHeight="1" x14ac:dyDescent="0.25">
      <c r="A3" s="1" t="s">
        <v>13</v>
      </c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</row>
    <row r="4" spans="1:15" ht="23.25" x14ac:dyDescent="0.25">
      <c r="A4" s="200" t="s">
        <v>185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</row>
    <row r="5" spans="1:15" ht="10.5" customHeight="1" x14ac:dyDescent="0.3">
      <c r="A5" s="79"/>
      <c r="E5" s="2"/>
      <c r="I5" s="2"/>
    </row>
    <row r="6" spans="1:15" ht="23.25" customHeight="1" x14ac:dyDescent="0.4">
      <c r="A6" s="1"/>
      <c r="C6" s="201" t="s">
        <v>18</v>
      </c>
      <c r="D6" s="201"/>
      <c r="E6" s="201"/>
      <c r="F6" s="201"/>
      <c r="G6" s="201"/>
      <c r="H6" s="201"/>
      <c r="I6" s="201"/>
      <c r="J6" s="202" t="s">
        <v>19</v>
      </c>
      <c r="K6" s="202"/>
      <c r="L6" s="202"/>
    </row>
    <row r="7" spans="1:15" ht="18.75" x14ac:dyDescent="0.3">
      <c r="A7" s="1"/>
      <c r="D7" s="124" t="s">
        <v>20</v>
      </c>
      <c r="E7" s="124"/>
      <c r="F7" s="202" t="s">
        <v>21</v>
      </c>
      <c r="G7" s="202"/>
      <c r="H7" s="202"/>
      <c r="I7" s="202"/>
      <c r="J7" s="202"/>
      <c r="K7" s="202"/>
      <c r="L7" s="202"/>
    </row>
    <row r="8" spans="1:15" ht="9" customHeight="1" x14ac:dyDescent="0.3">
      <c r="A8" s="1"/>
      <c r="D8" s="124"/>
      <c r="E8" s="124"/>
      <c r="F8" s="124"/>
      <c r="G8" s="124"/>
      <c r="H8" s="124"/>
      <c r="I8" s="124"/>
      <c r="J8" s="124"/>
      <c r="K8" s="126"/>
      <c r="L8" s="126"/>
    </row>
    <row r="9" spans="1:15" ht="18.75" customHeight="1" x14ac:dyDescent="0.3">
      <c r="A9" s="199" t="s">
        <v>22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</row>
    <row r="10" spans="1:15" ht="18.75" customHeight="1" x14ac:dyDescent="0.3">
      <c r="A10" s="199" t="s">
        <v>23</v>
      </c>
      <c r="B10" s="199"/>
      <c r="C10" s="199"/>
      <c r="D10" s="199"/>
      <c r="E10" s="199"/>
      <c r="F10" s="199"/>
      <c r="G10" s="199"/>
      <c r="H10" s="199"/>
      <c r="I10" s="199"/>
      <c r="J10" s="199"/>
      <c r="K10" s="199"/>
      <c r="L10" s="199"/>
      <c r="M10" s="33"/>
    </row>
    <row r="11" spans="1:15" ht="7.5" customHeight="1" x14ac:dyDescent="0.3">
      <c r="K11" s="195"/>
      <c r="L11" s="195"/>
    </row>
    <row r="12" spans="1:15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5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65000</v>
      </c>
      <c r="F13" s="4"/>
      <c r="G13" s="4"/>
      <c r="H13" s="4">
        <v>65000</v>
      </c>
      <c r="I13" s="117"/>
      <c r="J13" s="4">
        <f>SUM(H13:I13)</f>
        <v>65000</v>
      </c>
      <c r="K13" s="3" t="s">
        <v>186</v>
      </c>
      <c r="L13" s="128" t="s">
        <v>173</v>
      </c>
    </row>
    <row r="14" spans="1:15" ht="20.25" customHeight="1" x14ac:dyDescent="0.25">
      <c r="A14" s="5">
        <v>2</v>
      </c>
      <c r="B14" s="129" t="s">
        <v>27</v>
      </c>
      <c r="C14" s="12">
        <v>4</v>
      </c>
      <c r="D14" s="13" t="s">
        <v>28</v>
      </c>
      <c r="E14" s="4">
        <v>35000</v>
      </c>
      <c r="F14" s="4">
        <v>87000</v>
      </c>
      <c r="G14" s="4">
        <v>18000</v>
      </c>
      <c r="H14" s="4">
        <v>35000</v>
      </c>
      <c r="I14" s="117"/>
      <c r="J14" s="4">
        <f t="shared" ref="J14:J19" si="0">SUM(H14:I14)</f>
        <v>35000</v>
      </c>
      <c r="K14" s="3" t="s">
        <v>187</v>
      </c>
      <c r="L14" s="128" t="s">
        <v>173</v>
      </c>
      <c r="M14" s="33"/>
    </row>
    <row r="15" spans="1:15" ht="20.25" customHeight="1" x14ac:dyDescent="0.25">
      <c r="A15" s="5">
        <v>3</v>
      </c>
      <c r="B15" s="11" t="s">
        <v>32</v>
      </c>
      <c r="C15" s="12">
        <v>5</v>
      </c>
      <c r="D15" s="13" t="s">
        <v>33</v>
      </c>
      <c r="E15" s="4">
        <v>35000</v>
      </c>
      <c r="F15" s="4">
        <v>288000</v>
      </c>
      <c r="G15" s="4">
        <v>33000</v>
      </c>
      <c r="H15" s="4"/>
      <c r="I15" s="4"/>
      <c r="J15" s="4">
        <f t="shared" si="0"/>
        <v>0</v>
      </c>
      <c r="K15" s="3"/>
      <c r="L15" s="22"/>
      <c r="M15" s="33"/>
    </row>
    <row r="16" spans="1:15" ht="20.25" customHeight="1" x14ac:dyDescent="0.25">
      <c r="A16" s="5">
        <v>4</v>
      </c>
      <c r="B16" s="11" t="s">
        <v>126</v>
      </c>
      <c r="C16" s="12">
        <v>6</v>
      </c>
      <c r="D16" s="6" t="s">
        <v>127</v>
      </c>
      <c r="E16" s="4">
        <v>40000</v>
      </c>
      <c r="F16" s="4">
        <v>60000</v>
      </c>
      <c r="G16" s="4">
        <v>20000</v>
      </c>
      <c r="H16" s="4"/>
      <c r="I16" s="4"/>
      <c r="J16" s="4">
        <f t="shared" si="0"/>
        <v>0</v>
      </c>
      <c r="K16" s="3"/>
      <c r="L16" s="21"/>
      <c r="M16" s="95"/>
      <c r="N16" s="85"/>
      <c r="O16" s="85"/>
    </row>
    <row r="17" spans="1:12" ht="20.25" customHeight="1" x14ac:dyDescent="0.25">
      <c r="A17" s="5">
        <v>5</v>
      </c>
      <c r="B17" s="11" t="s">
        <v>94</v>
      </c>
      <c r="C17" s="12">
        <v>7</v>
      </c>
      <c r="D17" s="13" t="s">
        <v>121</v>
      </c>
      <c r="E17" s="4">
        <v>40000</v>
      </c>
      <c r="F17" s="4">
        <v>64000</v>
      </c>
      <c r="G17" s="4">
        <v>24000</v>
      </c>
      <c r="H17" s="4"/>
      <c r="I17" s="4"/>
      <c r="J17" s="4">
        <f t="shared" si="0"/>
        <v>0</v>
      </c>
      <c r="K17" s="3"/>
      <c r="L17" s="21"/>
    </row>
    <row r="18" spans="1:12" ht="20.25" customHeight="1" x14ac:dyDescent="0.25">
      <c r="A18" s="5">
        <v>6</v>
      </c>
      <c r="B18" s="11" t="s">
        <v>102</v>
      </c>
      <c r="C18" s="12">
        <v>8</v>
      </c>
      <c r="D18" s="20" t="s">
        <v>103</v>
      </c>
      <c r="E18" s="4">
        <v>40000</v>
      </c>
      <c r="F18" s="4">
        <v>64000</v>
      </c>
      <c r="G18" s="4">
        <v>24000</v>
      </c>
      <c r="H18" s="4"/>
      <c r="I18" s="4"/>
      <c r="J18" s="4">
        <f t="shared" si="0"/>
        <v>0</v>
      </c>
      <c r="K18" s="3"/>
      <c r="L18" s="21"/>
    </row>
    <row r="19" spans="1:12" ht="20.25" customHeight="1" x14ac:dyDescent="0.25">
      <c r="A19" s="5">
        <v>7</v>
      </c>
      <c r="B19" s="11" t="s">
        <v>24</v>
      </c>
      <c r="C19" s="12">
        <v>9</v>
      </c>
      <c r="D19" s="13" t="s">
        <v>25</v>
      </c>
      <c r="E19" s="4">
        <v>35000</v>
      </c>
      <c r="F19" s="4">
        <v>129500</v>
      </c>
      <c r="G19" s="4">
        <v>24500</v>
      </c>
      <c r="H19" s="4">
        <v>35000</v>
      </c>
      <c r="I19" s="4">
        <v>35000</v>
      </c>
      <c r="J19" s="4">
        <f t="shared" si="0"/>
        <v>70000</v>
      </c>
      <c r="K19" s="3" t="s">
        <v>183</v>
      </c>
      <c r="L19" s="21" t="s">
        <v>73</v>
      </c>
    </row>
    <row r="20" spans="1:12" ht="21" customHeight="1" x14ac:dyDescent="0.25">
      <c r="A20" s="196" t="s">
        <v>6</v>
      </c>
      <c r="B20" s="196"/>
      <c r="C20" s="196"/>
      <c r="D20" s="196"/>
      <c r="E20" s="16">
        <f>SUM(E13:E19)</f>
        <v>290000</v>
      </c>
      <c r="F20" s="16">
        <f t="shared" ref="F20:I20" si="1">SUM(F13:F19)</f>
        <v>692500</v>
      </c>
      <c r="G20" s="16">
        <f t="shared" si="1"/>
        <v>143500</v>
      </c>
      <c r="H20" s="16">
        <f t="shared" si="1"/>
        <v>135000</v>
      </c>
      <c r="I20" s="16">
        <f t="shared" si="1"/>
        <v>35000</v>
      </c>
      <c r="J20" s="16">
        <f>SUM(J13:J19)</f>
        <v>170000</v>
      </c>
      <c r="K20" s="3" t="s">
        <v>188</v>
      </c>
      <c r="L20" s="127" t="s">
        <v>47</v>
      </c>
    </row>
    <row r="21" spans="1:12" ht="21" customHeight="1" x14ac:dyDescent="0.3">
      <c r="A21" s="197" t="s">
        <v>16</v>
      </c>
      <c r="B21" s="197"/>
      <c r="C21" s="197"/>
      <c r="D21" s="197"/>
      <c r="E21" s="197"/>
      <c r="F21" s="197"/>
      <c r="G21" s="197"/>
      <c r="H21" s="197"/>
      <c r="I21" s="197"/>
      <c r="J21" s="15">
        <f>-J20*0.1</f>
        <v>-17000</v>
      </c>
    </row>
    <row r="22" spans="1:12" ht="21" customHeight="1" x14ac:dyDescent="0.3">
      <c r="A22" s="205" t="s">
        <v>168</v>
      </c>
      <c r="B22" s="206"/>
      <c r="C22" s="206"/>
      <c r="D22" s="206"/>
      <c r="E22" s="206"/>
      <c r="F22" s="206"/>
      <c r="G22" s="206"/>
      <c r="H22" s="206"/>
      <c r="I22" s="207"/>
      <c r="J22" s="15">
        <v>-100000</v>
      </c>
    </row>
    <row r="23" spans="1:12" ht="19.5" customHeight="1" x14ac:dyDescent="0.3">
      <c r="A23" s="197" t="s">
        <v>17</v>
      </c>
      <c r="B23" s="197"/>
      <c r="C23" s="197"/>
      <c r="D23" s="197"/>
      <c r="E23" s="197"/>
      <c r="F23" s="197"/>
      <c r="G23" s="197"/>
      <c r="H23" s="197"/>
      <c r="I23" s="197"/>
      <c r="J23" s="15">
        <f>SUM(J20:J22)</f>
        <v>53000</v>
      </c>
    </row>
    <row r="24" spans="1:12" ht="18.75" x14ac:dyDescent="0.3">
      <c r="A24" s="202" t="s">
        <v>151</v>
      </c>
      <c r="B24" s="202"/>
      <c r="C24" s="202"/>
      <c r="D24" s="202"/>
      <c r="E24" s="202"/>
      <c r="F24" s="202"/>
      <c r="G24" s="202"/>
      <c r="H24" s="202"/>
      <c r="I24" s="202"/>
      <c r="J24" s="202"/>
      <c r="K24" s="202"/>
      <c r="L24" s="202"/>
    </row>
    <row r="25" spans="1:12" x14ac:dyDescent="0.25">
      <c r="F25" s="33"/>
      <c r="H25" s="33"/>
      <c r="J25" s="33"/>
    </row>
    <row r="26" spans="1:12" x14ac:dyDescent="0.25">
      <c r="F26" s="33"/>
    </row>
    <row r="27" spans="1:12" x14ac:dyDescent="0.25">
      <c r="F27" s="33"/>
    </row>
    <row r="28" spans="1:12" x14ac:dyDescent="0.25">
      <c r="H28" s="33"/>
    </row>
    <row r="29" spans="1:12" x14ac:dyDescent="0.25">
      <c r="H29" s="33"/>
    </row>
  </sheetData>
  <mergeCells count="12">
    <mergeCell ref="A24:L24"/>
    <mergeCell ref="A4:L4"/>
    <mergeCell ref="C6:I6"/>
    <mergeCell ref="J6:L6"/>
    <mergeCell ref="F7:L7"/>
    <mergeCell ref="A9:L9"/>
    <mergeCell ref="A10:L10"/>
    <mergeCell ref="K11:L11"/>
    <mergeCell ref="A20:D20"/>
    <mergeCell ref="A21:I21"/>
    <mergeCell ref="A22:I22"/>
    <mergeCell ref="A23:I2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zoomScaleNormal="100" workbookViewId="0">
      <selection activeCell="H19" sqref="H19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  <col min="13" max="13" width="11.85546875" bestFit="1" customWidth="1"/>
  </cols>
  <sheetData>
    <row r="1" spans="1:15" ht="23.25" x14ac:dyDescent="0.25">
      <c r="A1" s="1" t="s">
        <v>11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</row>
    <row r="2" spans="1:15" ht="14.25" customHeight="1" x14ac:dyDescent="0.25">
      <c r="A2" s="1" t="s">
        <v>12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</row>
    <row r="3" spans="1:15" ht="13.5" customHeight="1" x14ac:dyDescent="0.25">
      <c r="A3" s="1" t="s">
        <v>13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</row>
    <row r="4" spans="1:15" ht="23.25" x14ac:dyDescent="0.25">
      <c r="A4" s="200" t="s">
        <v>189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</row>
    <row r="5" spans="1:15" ht="10.5" customHeight="1" x14ac:dyDescent="0.3">
      <c r="A5" s="79"/>
      <c r="E5" s="2"/>
      <c r="I5" s="2"/>
    </row>
    <row r="6" spans="1:15" ht="23.25" customHeight="1" x14ac:dyDescent="0.4">
      <c r="A6" s="1"/>
      <c r="C6" s="201" t="s">
        <v>18</v>
      </c>
      <c r="D6" s="201"/>
      <c r="E6" s="201"/>
      <c r="F6" s="201"/>
      <c r="G6" s="201"/>
      <c r="H6" s="201"/>
      <c r="I6" s="201"/>
      <c r="J6" s="202" t="s">
        <v>19</v>
      </c>
      <c r="K6" s="202"/>
      <c r="L6" s="202"/>
    </row>
    <row r="7" spans="1:15" ht="18.75" x14ac:dyDescent="0.3">
      <c r="A7" s="1"/>
      <c r="D7" s="132" t="s">
        <v>20</v>
      </c>
      <c r="E7" s="132"/>
      <c r="F7" s="202" t="s">
        <v>21</v>
      </c>
      <c r="G7" s="202"/>
      <c r="H7" s="202"/>
      <c r="I7" s="202"/>
      <c r="J7" s="202"/>
      <c r="K7" s="202"/>
      <c r="L7" s="202"/>
    </row>
    <row r="8" spans="1:15" ht="9" customHeight="1" x14ac:dyDescent="0.3">
      <c r="A8" s="1"/>
      <c r="D8" s="132"/>
      <c r="E8" s="132"/>
      <c r="F8" s="132"/>
      <c r="G8" s="132"/>
      <c r="H8" s="132"/>
      <c r="I8" s="132"/>
      <c r="J8" s="132"/>
      <c r="K8" s="130"/>
      <c r="L8" s="130"/>
    </row>
    <row r="9" spans="1:15" ht="18.75" customHeight="1" x14ac:dyDescent="0.3">
      <c r="A9" s="199" t="s">
        <v>22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</row>
    <row r="10" spans="1:15" ht="18.75" customHeight="1" x14ac:dyDescent="0.3">
      <c r="A10" s="199" t="s">
        <v>23</v>
      </c>
      <c r="B10" s="199"/>
      <c r="C10" s="199"/>
      <c r="D10" s="199"/>
      <c r="E10" s="199"/>
      <c r="F10" s="199"/>
      <c r="G10" s="199"/>
      <c r="H10" s="199"/>
      <c r="I10" s="199"/>
      <c r="J10" s="199"/>
      <c r="K10" s="199"/>
      <c r="L10" s="199"/>
      <c r="M10" s="33"/>
    </row>
    <row r="11" spans="1:15" ht="7.5" customHeight="1" x14ac:dyDescent="0.3">
      <c r="K11" s="195"/>
      <c r="L11" s="195"/>
    </row>
    <row r="12" spans="1:15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5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65000</v>
      </c>
      <c r="F13" s="4"/>
      <c r="G13" s="4"/>
      <c r="H13" s="4">
        <v>65000</v>
      </c>
      <c r="I13" s="117"/>
      <c r="J13" s="4">
        <f>SUM(H13:I13)</f>
        <v>65000</v>
      </c>
      <c r="K13" s="3" t="s">
        <v>192</v>
      </c>
      <c r="L13" s="128" t="s">
        <v>173</v>
      </c>
      <c r="M13" s="33"/>
    </row>
    <row r="14" spans="1:15" ht="20.25" customHeight="1" x14ac:dyDescent="0.25">
      <c r="A14" s="5">
        <v>2</v>
      </c>
      <c r="B14" s="129" t="s">
        <v>27</v>
      </c>
      <c r="C14" s="12">
        <v>4</v>
      </c>
      <c r="D14" s="13" t="s">
        <v>28</v>
      </c>
      <c r="E14" s="4">
        <v>35000</v>
      </c>
      <c r="F14" s="4">
        <v>87000</v>
      </c>
      <c r="G14" s="4">
        <v>18000</v>
      </c>
      <c r="H14" s="4">
        <v>35000</v>
      </c>
      <c r="I14" s="4">
        <v>35000</v>
      </c>
      <c r="J14" s="4">
        <f t="shared" ref="J14:J19" si="0">SUM(H14:I14)</f>
        <v>70000</v>
      </c>
      <c r="K14" s="3" t="s">
        <v>194</v>
      </c>
      <c r="L14" s="22" t="s">
        <v>191</v>
      </c>
      <c r="M14" s="33"/>
    </row>
    <row r="15" spans="1:15" ht="20.25" customHeight="1" x14ac:dyDescent="0.25">
      <c r="A15" s="5">
        <v>3</v>
      </c>
      <c r="B15" s="11" t="s">
        <v>32</v>
      </c>
      <c r="C15" s="12">
        <v>5</v>
      </c>
      <c r="D15" s="13" t="s">
        <v>33</v>
      </c>
      <c r="E15" s="4">
        <v>35000</v>
      </c>
      <c r="F15" s="4">
        <v>328600</v>
      </c>
      <c r="G15" s="4">
        <v>38600</v>
      </c>
      <c r="H15" s="4">
        <v>35000</v>
      </c>
      <c r="I15" s="4">
        <v>45000</v>
      </c>
      <c r="J15" s="4">
        <f t="shared" si="0"/>
        <v>80000</v>
      </c>
      <c r="K15" s="3" t="s">
        <v>190</v>
      </c>
      <c r="L15" s="22" t="s">
        <v>191</v>
      </c>
      <c r="M15" s="33"/>
    </row>
    <row r="16" spans="1:15" ht="20.25" customHeight="1" x14ac:dyDescent="0.25">
      <c r="A16" s="5">
        <v>4</v>
      </c>
      <c r="B16" s="11" t="s">
        <v>126</v>
      </c>
      <c r="C16" s="12">
        <v>6</v>
      </c>
      <c r="D16" s="6" t="s">
        <v>127</v>
      </c>
      <c r="E16" s="4">
        <v>40000</v>
      </c>
      <c r="F16" s="4">
        <v>104000</v>
      </c>
      <c r="G16" s="4">
        <v>24000</v>
      </c>
      <c r="H16" s="4"/>
      <c r="I16" s="4">
        <v>40000</v>
      </c>
      <c r="J16" s="4">
        <f t="shared" si="0"/>
        <v>40000</v>
      </c>
      <c r="K16" s="3"/>
      <c r="L16" s="21" t="s">
        <v>193</v>
      </c>
      <c r="M16" s="95"/>
      <c r="N16" s="85"/>
      <c r="O16" s="85"/>
    </row>
    <row r="17" spans="1:12" ht="20.25" customHeight="1" x14ac:dyDescent="0.25">
      <c r="A17" s="5">
        <v>5</v>
      </c>
      <c r="B17" s="11" t="s">
        <v>94</v>
      </c>
      <c r="C17" s="12">
        <v>7</v>
      </c>
      <c r="D17" s="13" t="s">
        <v>121</v>
      </c>
      <c r="E17" s="4">
        <v>40000</v>
      </c>
      <c r="F17" s="4">
        <v>108000</v>
      </c>
      <c r="G17" s="4">
        <v>28000</v>
      </c>
      <c r="H17" s="4"/>
      <c r="I17" s="4">
        <v>40000</v>
      </c>
      <c r="J17" s="4">
        <f t="shared" si="0"/>
        <v>40000</v>
      </c>
      <c r="K17" s="3"/>
      <c r="L17" s="21" t="s">
        <v>193</v>
      </c>
    </row>
    <row r="18" spans="1:12" ht="20.25" customHeight="1" x14ac:dyDescent="0.25">
      <c r="A18" s="5">
        <v>6</v>
      </c>
      <c r="B18" s="11" t="s">
        <v>102</v>
      </c>
      <c r="C18" s="12">
        <v>8</v>
      </c>
      <c r="D18" s="20" t="s">
        <v>103</v>
      </c>
      <c r="E18" s="4">
        <v>40000</v>
      </c>
      <c r="F18" s="4">
        <v>108000</v>
      </c>
      <c r="G18" s="4">
        <v>28000</v>
      </c>
      <c r="H18" s="4"/>
      <c r="I18" s="4">
        <v>40000</v>
      </c>
      <c r="J18" s="4">
        <f t="shared" si="0"/>
        <v>40000</v>
      </c>
      <c r="K18" s="3"/>
      <c r="L18" s="21" t="s">
        <v>193</v>
      </c>
    </row>
    <row r="19" spans="1:12" ht="20.25" customHeight="1" x14ac:dyDescent="0.25">
      <c r="A19" s="5">
        <v>7</v>
      </c>
      <c r="B19" s="11" t="s">
        <v>24</v>
      </c>
      <c r="C19" s="12">
        <v>9</v>
      </c>
      <c r="D19" s="13" t="s">
        <v>25</v>
      </c>
      <c r="E19" s="4">
        <v>35000</v>
      </c>
      <c r="F19" s="4">
        <v>94500</v>
      </c>
      <c r="G19" s="4">
        <v>24500</v>
      </c>
      <c r="H19" s="4"/>
      <c r="I19" s="4"/>
      <c r="J19" s="4">
        <f t="shared" si="0"/>
        <v>0</v>
      </c>
      <c r="K19" s="3"/>
      <c r="L19" s="21"/>
    </row>
    <row r="20" spans="1:12" ht="21" customHeight="1" x14ac:dyDescent="0.25">
      <c r="A20" s="196" t="s">
        <v>6</v>
      </c>
      <c r="B20" s="196"/>
      <c r="C20" s="196"/>
      <c r="D20" s="196"/>
      <c r="E20" s="16">
        <f>SUM(E13:E19)</f>
        <v>290000</v>
      </c>
      <c r="F20" s="16">
        <f t="shared" ref="F20:J20" si="1">SUM(F13:F19)</f>
        <v>830100</v>
      </c>
      <c r="G20" s="16">
        <f t="shared" si="1"/>
        <v>161100</v>
      </c>
      <c r="H20" s="16">
        <f t="shared" si="1"/>
        <v>135000</v>
      </c>
      <c r="I20" s="42">
        <f t="shared" si="1"/>
        <v>200000</v>
      </c>
      <c r="J20" s="16">
        <f t="shared" si="1"/>
        <v>335000</v>
      </c>
      <c r="K20" s="3" t="s">
        <v>196</v>
      </c>
      <c r="L20" s="131" t="s">
        <v>47</v>
      </c>
    </row>
    <row r="21" spans="1:12" ht="21" customHeight="1" x14ac:dyDescent="0.3">
      <c r="A21" s="197" t="s">
        <v>16</v>
      </c>
      <c r="B21" s="197"/>
      <c r="C21" s="197"/>
      <c r="D21" s="197"/>
      <c r="E21" s="197"/>
      <c r="F21" s="197"/>
      <c r="G21" s="197"/>
      <c r="H21" s="197"/>
      <c r="I21" s="197"/>
      <c r="J21" s="15">
        <f>-J20*0.1</f>
        <v>-33500</v>
      </c>
    </row>
    <row r="22" spans="1:12" ht="21" customHeight="1" x14ac:dyDescent="0.3">
      <c r="A22" s="205" t="s">
        <v>168</v>
      </c>
      <c r="B22" s="206"/>
      <c r="C22" s="206"/>
      <c r="D22" s="206"/>
      <c r="E22" s="206"/>
      <c r="F22" s="206"/>
      <c r="G22" s="206"/>
      <c r="H22" s="206"/>
      <c r="I22" s="207"/>
      <c r="J22" s="15">
        <v>-65000</v>
      </c>
    </row>
    <row r="23" spans="1:12" ht="19.5" customHeight="1" x14ac:dyDescent="0.3">
      <c r="A23" s="197" t="s">
        <v>17</v>
      </c>
      <c r="B23" s="197"/>
      <c r="C23" s="197"/>
      <c r="D23" s="197"/>
      <c r="E23" s="197"/>
      <c r="F23" s="197"/>
      <c r="G23" s="197"/>
      <c r="H23" s="197"/>
      <c r="I23" s="197"/>
      <c r="J23" s="15">
        <f>SUM(J20:J22)</f>
        <v>236500</v>
      </c>
    </row>
    <row r="24" spans="1:12" ht="18.75" x14ac:dyDescent="0.3">
      <c r="A24" s="202" t="s">
        <v>151</v>
      </c>
      <c r="B24" s="202"/>
      <c r="C24" s="202"/>
      <c r="D24" s="202"/>
      <c r="E24" s="202"/>
      <c r="F24" s="202"/>
      <c r="G24" s="202"/>
      <c r="H24" s="202"/>
      <c r="I24" s="202"/>
      <c r="J24" s="202"/>
      <c r="K24" s="202"/>
      <c r="L24" s="202"/>
    </row>
    <row r="25" spans="1:12" x14ac:dyDescent="0.25">
      <c r="F25" s="33"/>
      <c r="H25" s="33"/>
      <c r="J25" s="33"/>
    </row>
    <row r="26" spans="1:12" x14ac:dyDescent="0.25">
      <c r="F26" s="33"/>
    </row>
    <row r="27" spans="1:12" x14ac:dyDescent="0.25">
      <c r="F27" s="33"/>
      <c r="H27" s="33"/>
    </row>
    <row r="28" spans="1:12" x14ac:dyDescent="0.25">
      <c r="H28" s="33"/>
    </row>
    <row r="29" spans="1:12" x14ac:dyDescent="0.25">
      <c r="H29" s="33"/>
    </row>
  </sheetData>
  <mergeCells count="12">
    <mergeCell ref="A24:L24"/>
    <mergeCell ref="A4:L4"/>
    <mergeCell ref="C6:I6"/>
    <mergeCell ref="J6:L6"/>
    <mergeCell ref="F7:L7"/>
    <mergeCell ref="A9:L9"/>
    <mergeCell ref="A10:L10"/>
    <mergeCell ref="K11:L11"/>
    <mergeCell ref="A20:D20"/>
    <mergeCell ref="A21:I21"/>
    <mergeCell ref="A22:I22"/>
    <mergeCell ref="A23:I2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zoomScaleNormal="100" workbookViewId="0">
      <selection activeCell="D28" sqref="D2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  <col min="13" max="13" width="11.85546875" bestFit="1" customWidth="1"/>
  </cols>
  <sheetData>
    <row r="1" spans="1:15" ht="23.25" x14ac:dyDescent="0.25">
      <c r="A1" s="1" t="s">
        <v>11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</row>
    <row r="2" spans="1:15" ht="14.25" customHeight="1" x14ac:dyDescent="0.25">
      <c r="A2" s="1" t="s">
        <v>12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</row>
    <row r="3" spans="1:15" ht="13.5" customHeight="1" x14ac:dyDescent="0.25">
      <c r="A3" s="1" t="s">
        <v>13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</row>
    <row r="4" spans="1:15" ht="23.25" x14ac:dyDescent="0.25">
      <c r="A4" s="200" t="s">
        <v>195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</row>
    <row r="5" spans="1:15" ht="10.5" customHeight="1" x14ac:dyDescent="0.3">
      <c r="A5" s="79"/>
      <c r="E5" s="2"/>
      <c r="I5" s="2"/>
    </row>
    <row r="6" spans="1:15" ht="23.25" customHeight="1" x14ac:dyDescent="0.4">
      <c r="A6" s="1"/>
      <c r="C6" s="201" t="s">
        <v>18</v>
      </c>
      <c r="D6" s="201"/>
      <c r="E6" s="201"/>
      <c r="F6" s="201"/>
      <c r="G6" s="201"/>
      <c r="H6" s="201"/>
      <c r="I6" s="201"/>
      <c r="J6" s="202" t="s">
        <v>19</v>
      </c>
      <c r="K6" s="202"/>
      <c r="L6" s="202"/>
    </row>
    <row r="7" spans="1:15" ht="18.75" x14ac:dyDescent="0.3">
      <c r="A7" s="1"/>
      <c r="D7" s="136" t="s">
        <v>20</v>
      </c>
      <c r="E7" s="136"/>
      <c r="F7" s="202" t="s">
        <v>21</v>
      </c>
      <c r="G7" s="202"/>
      <c r="H7" s="202"/>
      <c r="I7" s="202"/>
      <c r="J7" s="202"/>
      <c r="K7" s="202"/>
      <c r="L7" s="202"/>
    </row>
    <row r="8" spans="1:15" ht="9" customHeight="1" x14ac:dyDescent="0.3">
      <c r="A8" s="1"/>
      <c r="D8" s="136"/>
      <c r="E8" s="136"/>
      <c r="F8" s="136"/>
      <c r="G8" s="136"/>
      <c r="H8" s="136"/>
      <c r="I8" s="136"/>
      <c r="J8" s="136"/>
      <c r="K8" s="134"/>
      <c r="L8" s="134"/>
    </row>
    <row r="9" spans="1:15" ht="18.75" customHeight="1" x14ac:dyDescent="0.3">
      <c r="A9" s="199" t="s">
        <v>22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</row>
    <row r="10" spans="1:15" ht="18.75" customHeight="1" x14ac:dyDescent="0.3">
      <c r="A10" s="199" t="s">
        <v>23</v>
      </c>
      <c r="B10" s="199"/>
      <c r="C10" s="199"/>
      <c r="D10" s="199"/>
      <c r="E10" s="199"/>
      <c r="F10" s="199"/>
      <c r="G10" s="199"/>
      <c r="H10" s="199"/>
      <c r="I10" s="199"/>
      <c r="J10" s="199"/>
      <c r="K10" s="199"/>
      <c r="L10" s="199"/>
      <c r="M10" s="33"/>
    </row>
    <row r="11" spans="1:15" ht="7.5" customHeight="1" x14ac:dyDescent="0.3">
      <c r="K11" s="195"/>
      <c r="L11" s="195"/>
    </row>
    <row r="12" spans="1:15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5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65000</v>
      </c>
      <c r="F13" s="4"/>
      <c r="G13" s="4"/>
      <c r="H13" s="4"/>
      <c r="I13" s="117"/>
      <c r="J13" s="4">
        <f>H13+I13</f>
        <v>0</v>
      </c>
      <c r="K13" s="3"/>
      <c r="L13" s="128"/>
      <c r="M13" s="33"/>
    </row>
    <row r="14" spans="1:15" ht="20.25" customHeight="1" x14ac:dyDescent="0.25">
      <c r="A14" s="5">
        <v>2</v>
      </c>
      <c r="B14" s="129" t="s">
        <v>27</v>
      </c>
      <c r="C14" s="12">
        <v>4</v>
      </c>
      <c r="D14" s="13" t="s">
        <v>28</v>
      </c>
      <c r="E14" s="4">
        <v>35000</v>
      </c>
      <c r="F14" s="4">
        <v>55500</v>
      </c>
      <c r="G14" s="4">
        <v>21500</v>
      </c>
      <c r="H14" s="4">
        <v>35000</v>
      </c>
      <c r="I14" s="117"/>
      <c r="J14" s="4">
        <f>H14+I14</f>
        <v>35000</v>
      </c>
      <c r="K14" s="3" t="s">
        <v>197</v>
      </c>
      <c r="L14" s="128" t="s">
        <v>202</v>
      </c>
      <c r="M14" s="33"/>
    </row>
    <row r="15" spans="1:15" ht="20.25" customHeight="1" x14ac:dyDescent="0.25">
      <c r="A15" s="5">
        <v>3</v>
      </c>
      <c r="B15" s="11" t="s">
        <v>32</v>
      </c>
      <c r="C15" s="12">
        <v>5</v>
      </c>
      <c r="D15" s="13" t="s">
        <v>33</v>
      </c>
      <c r="E15" s="4">
        <v>35000</v>
      </c>
      <c r="F15" s="4">
        <v>283600</v>
      </c>
      <c r="G15" s="4">
        <v>38600</v>
      </c>
      <c r="H15" s="4"/>
      <c r="I15" s="4"/>
      <c r="J15" s="4"/>
      <c r="K15" s="3"/>
      <c r="L15" s="128"/>
      <c r="M15" s="33"/>
    </row>
    <row r="16" spans="1:15" ht="20.25" customHeight="1" x14ac:dyDescent="0.25">
      <c r="A16" s="5">
        <v>4</v>
      </c>
      <c r="B16" s="11" t="s">
        <v>126</v>
      </c>
      <c r="C16" s="12">
        <v>6</v>
      </c>
      <c r="D16" s="6" t="s">
        <v>127</v>
      </c>
      <c r="E16" s="4">
        <v>40000</v>
      </c>
      <c r="F16" s="4">
        <v>108000</v>
      </c>
      <c r="G16" s="4">
        <v>28000</v>
      </c>
      <c r="H16" s="4">
        <v>40000</v>
      </c>
      <c r="I16" s="4">
        <v>40000</v>
      </c>
      <c r="J16" s="4">
        <f t="shared" ref="J16:J19" si="0">H16+I16</f>
        <v>80000</v>
      </c>
      <c r="K16" s="3" t="s">
        <v>197</v>
      </c>
      <c r="L16" s="21" t="s">
        <v>73</v>
      </c>
      <c r="M16" s="95"/>
      <c r="N16" s="85"/>
      <c r="O16" s="85"/>
    </row>
    <row r="17" spans="1:14" ht="20.25" customHeight="1" x14ac:dyDescent="0.25">
      <c r="A17" s="5">
        <v>5</v>
      </c>
      <c r="B17" s="11" t="s">
        <v>94</v>
      </c>
      <c r="C17" s="12">
        <v>7</v>
      </c>
      <c r="D17" s="13" t="s">
        <v>121</v>
      </c>
      <c r="E17" s="4">
        <v>40000</v>
      </c>
      <c r="F17" s="4">
        <v>112000</v>
      </c>
      <c r="G17" s="4">
        <v>32000</v>
      </c>
      <c r="H17" s="4">
        <v>40000</v>
      </c>
      <c r="I17" s="4">
        <v>40000</v>
      </c>
      <c r="J17" s="4">
        <f t="shared" si="0"/>
        <v>80000</v>
      </c>
      <c r="K17" s="3" t="s">
        <v>198</v>
      </c>
      <c r="L17" s="21" t="s">
        <v>73</v>
      </c>
    </row>
    <row r="18" spans="1:14" ht="20.25" customHeight="1" x14ac:dyDescent="0.25">
      <c r="A18" s="5">
        <v>6</v>
      </c>
      <c r="B18" s="11" t="s">
        <v>102</v>
      </c>
      <c r="C18" s="12">
        <v>8</v>
      </c>
      <c r="D18" s="20" t="s">
        <v>103</v>
      </c>
      <c r="E18" s="4">
        <v>40000</v>
      </c>
      <c r="F18" s="4">
        <v>112000</v>
      </c>
      <c r="G18" s="4">
        <v>32000</v>
      </c>
      <c r="H18" s="4">
        <v>40000</v>
      </c>
      <c r="I18" s="4">
        <v>40000</v>
      </c>
      <c r="J18" s="4">
        <f t="shared" si="0"/>
        <v>80000</v>
      </c>
      <c r="K18" s="3" t="s">
        <v>199</v>
      </c>
      <c r="L18" s="21" t="s">
        <v>73</v>
      </c>
    </row>
    <row r="19" spans="1:14" ht="20.25" customHeight="1" x14ac:dyDescent="0.25">
      <c r="A19" s="5">
        <v>7</v>
      </c>
      <c r="B19" s="11" t="s">
        <v>24</v>
      </c>
      <c r="C19" s="12">
        <v>9</v>
      </c>
      <c r="D19" s="13" t="s">
        <v>25</v>
      </c>
      <c r="E19" s="4">
        <v>35000</v>
      </c>
      <c r="F19" s="4">
        <v>133000</v>
      </c>
      <c r="G19" s="4">
        <v>28000</v>
      </c>
      <c r="H19" s="4"/>
      <c r="I19" s="4"/>
      <c r="J19" s="4">
        <f t="shared" si="0"/>
        <v>0</v>
      </c>
      <c r="K19" s="3"/>
      <c r="L19" s="21"/>
    </row>
    <row r="20" spans="1:14" ht="21" customHeight="1" x14ac:dyDescent="0.25">
      <c r="A20" s="196" t="s">
        <v>6</v>
      </c>
      <c r="B20" s="196"/>
      <c r="C20" s="196"/>
      <c r="D20" s="196"/>
      <c r="E20" s="16">
        <f>SUM(E13:E19)</f>
        <v>290000</v>
      </c>
      <c r="F20" s="16">
        <f t="shared" ref="F20:G20" si="1">SUM(F13:F19)</f>
        <v>804100</v>
      </c>
      <c r="G20" s="16">
        <f t="shared" si="1"/>
        <v>180100</v>
      </c>
      <c r="H20" s="16">
        <f>SUM(H13:H19)</f>
        <v>155000</v>
      </c>
      <c r="I20" s="42">
        <f>SUM(I13:I19)</f>
        <v>120000</v>
      </c>
      <c r="J20" s="16">
        <f>SUM(J13:J19)</f>
        <v>275000</v>
      </c>
      <c r="K20" s="3" t="s">
        <v>197</v>
      </c>
      <c r="L20" s="135" t="s">
        <v>47</v>
      </c>
    </row>
    <row r="21" spans="1:14" ht="21" customHeight="1" x14ac:dyDescent="0.3">
      <c r="A21" s="197" t="s">
        <v>16</v>
      </c>
      <c r="B21" s="197"/>
      <c r="C21" s="197"/>
      <c r="D21" s="197"/>
      <c r="E21" s="197"/>
      <c r="F21" s="197"/>
      <c r="G21" s="197"/>
      <c r="H21" s="197"/>
      <c r="I21" s="197"/>
      <c r="J21" s="15">
        <f>-0.1*J20</f>
        <v>-27500</v>
      </c>
    </row>
    <row r="22" spans="1:14" ht="21" customHeight="1" x14ac:dyDescent="0.3">
      <c r="A22" s="205" t="s">
        <v>168</v>
      </c>
      <c r="B22" s="206"/>
      <c r="C22" s="206"/>
      <c r="D22" s="206"/>
      <c r="E22" s="206"/>
      <c r="F22" s="206"/>
      <c r="G22" s="206"/>
      <c r="H22" s="206"/>
      <c r="I22" s="207"/>
      <c r="J22" s="15"/>
    </row>
    <row r="23" spans="1:14" ht="19.5" customHeight="1" x14ac:dyDescent="0.3">
      <c r="A23" s="197" t="s">
        <v>17</v>
      </c>
      <c r="B23" s="197"/>
      <c r="C23" s="197"/>
      <c r="D23" s="197"/>
      <c r="E23" s="197"/>
      <c r="F23" s="197"/>
      <c r="G23" s="197"/>
      <c r="H23" s="197"/>
      <c r="I23" s="197"/>
      <c r="J23" s="15">
        <f>J20+J21</f>
        <v>247500</v>
      </c>
    </row>
    <row r="24" spans="1:14" ht="18.75" x14ac:dyDescent="0.3">
      <c r="A24" s="202" t="s">
        <v>151</v>
      </c>
      <c r="B24" s="202"/>
      <c r="C24" s="202"/>
      <c r="D24" s="202"/>
      <c r="E24" s="202"/>
      <c r="F24" s="202"/>
      <c r="G24" s="202"/>
      <c r="H24" s="202"/>
      <c r="I24" s="202"/>
      <c r="J24" s="202"/>
      <c r="K24" s="202"/>
      <c r="L24" s="202"/>
      <c r="N24" s="33"/>
    </row>
    <row r="25" spans="1:14" x14ac:dyDescent="0.25">
      <c r="F25" s="33"/>
      <c r="H25" s="33"/>
      <c r="J25" s="33"/>
    </row>
    <row r="26" spans="1:14" x14ac:dyDescent="0.25">
      <c r="F26" s="33"/>
    </row>
    <row r="27" spans="1:14" x14ac:dyDescent="0.25">
      <c r="F27" s="33"/>
    </row>
    <row r="28" spans="1:14" x14ac:dyDescent="0.25">
      <c r="H28" s="33"/>
    </row>
    <row r="29" spans="1:14" x14ac:dyDescent="0.25">
      <c r="H29" s="33"/>
    </row>
  </sheetData>
  <mergeCells count="12">
    <mergeCell ref="A24:L24"/>
    <mergeCell ref="A4:L4"/>
    <mergeCell ref="C6:I6"/>
    <mergeCell ref="J6:L6"/>
    <mergeCell ref="F7:L7"/>
    <mergeCell ref="A9:L9"/>
    <mergeCell ref="A10:L10"/>
    <mergeCell ref="K11:L11"/>
    <mergeCell ref="A20:D20"/>
    <mergeCell ref="A21:I21"/>
    <mergeCell ref="A22:I22"/>
    <mergeCell ref="A23:I2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zoomScaleNormal="100" workbookViewId="0">
      <selection activeCell="A27" sqref="A27:L27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  <col min="13" max="13" width="11.85546875" bestFit="1" customWidth="1"/>
  </cols>
  <sheetData>
    <row r="1" spans="1:15" ht="23.25" x14ac:dyDescent="0.25">
      <c r="A1" s="1" t="s">
        <v>11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</row>
    <row r="2" spans="1:15" ht="14.25" customHeight="1" x14ac:dyDescent="0.25">
      <c r="A2" s="1" t="s">
        <v>12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</row>
    <row r="3" spans="1:15" ht="13.5" customHeight="1" x14ac:dyDescent="0.25">
      <c r="A3" s="1" t="s">
        <v>13</v>
      </c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</row>
    <row r="4" spans="1:15" ht="23.25" x14ac:dyDescent="0.25">
      <c r="A4" s="200" t="s">
        <v>206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</row>
    <row r="5" spans="1:15" ht="10.5" customHeight="1" x14ac:dyDescent="0.3">
      <c r="A5" s="79"/>
      <c r="E5" s="2"/>
      <c r="I5" s="2"/>
    </row>
    <row r="6" spans="1:15" ht="23.25" customHeight="1" x14ac:dyDescent="0.4">
      <c r="A6" s="1"/>
      <c r="C6" s="201" t="s">
        <v>18</v>
      </c>
      <c r="D6" s="201"/>
      <c r="E6" s="201"/>
      <c r="F6" s="201"/>
      <c r="G6" s="201"/>
      <c r="H6" s="201"/>
      <c r="I6" s="201"/>
      <c r="J6" s="202" t="s">
        <v>19</v>
      </c>
      <c r="K6" s="202"/>
      <c r="L6" s="202"/>
    </row>
    <row r="7" spans="1:15" ht="18.75" x14ac:dyDescent="0.3">
      <c r="A7" s="1"/>
      <c r="D7" s="143" t="s">
        <v>20</v>
      </c>
      <c r="E7" s="143"/>
      <c r="F7" s="202" t="s">
        <v>21</v>
      </c>
      <c r="G7" s="202"/>
      <c r="H7" s="202"/>
      <c r="I7" s="202"/>
      <c r="J7" s="202"/>
      <c r="K7" s="202"/>
      <c r="L7" s="202"/>
    </row>
    <row r="8" spans="1:15" ht="9" customHeight="1" x14ac:dyDescent="0.3">
      <c r="A8" s="1"/>
      <c r="D8" s="143"/>
      <c r="E8" s="143"/>
      <c r="F8" s="143"/>
      <c r="G8" s="143"/>
      <c r="H8" s="143"/>
      <c r="I8" s="143"/>
      <c r="J8" s="143"/>
      <c r="K8" s="142"/>
      <c r="L8" s="142"/>
    </row>
    <row r="9" spans="1:15" ht="18.75" customHeight="1" x14ac:dyDescent="0.3">
      <c r="A9" s="199" t="s">
        <v>22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</row>
    <row r="10" spans="1:15" ht="18.75" customHeight="1" x14ac:dyDescent="0.3">
      <c r="A10" s="199" t="s">
        <v>23</v>
      </c>
      <c r="B10" s="199"/>
      <c r="C10" s="199"/>
      <c r="D10" s="199"/>
      <c r="E10" s="199"/>
      <c r="F10" s="199"/>
      <c r="G10" s="199"/>
      <c r="H10" s="199"/>
      <c r="I10" s="199"/>
      <c r="J10" s="199"/>
      <c r="K10" s="199"/>
      <c r="L10" s="199"/>
      <c r="M10" s="33"/>
    </row>
    <row r="11" spans="1:15" ht="7.5" customHeight="1" x14ac:dyDescent="0.3">
      <c r="K11" s="195"/>
      <c r="L11" s="195"/>
    </row>
    <row r="12" spans="1:15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5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65000</v>
      </c>
      <c r="F13" s="4"/>
      <c r="G13" s="4"/>
      <c r="H13" s="4"/>
      <c r="I13" s="117"/>
      <c r="J13" s="4">
        <f>H13+I13</f>
        <v>0</v>
      </c>
      <c r="K13" s="3"/>
      <c r="L13" s="128"/>
      <c r="M13" s="33"/>
    </row>
    <row r="14" spans="1:15" ht="20.25" customHeight="1" x14ac:dyDescent="0.25">
      <c r="A14" s="5">
        <v>2</v>
      </c>
      <c r="B14" s="129" t="s">
        <v>27</v>
      </c>
      <c r="C14" s="12">
        <v>4</v>
      </c>
      <c r="D14" s="13" t="s">
        <v>28</v>
      </c>
      <c r="E14" s="4">
        <v>35000</v>
      </c>
      <c r="F14" s="4">
        <v>55500</v>
      </c>
      <c r="G14" s="4">
        <v>21500</v>
      </c>
      <c r="H14" s="4">
        <v>35000</v>
      </c>
      <c r="I14" s="117"/>
      <c r="J14" s="4"/>
      <c r="K14" s="3"/>
      <c r="L14" s="128"/>
      <c r="M14" s="33"/>
    </row>
    <row r="15" spans="1:15" ht="20.25" customHeight="1" x14ac:dyDescent="0.25">
      <c r="A15" s="5">
        <v>3</v>
      </c>
      <c r="B15" s="11" t="s">
        <v>32</v>
      </c>
      <c r="C15" s="12">
        <v>5</v>
      </c>
      <c r="D15" s="13" t="s">
        <v>33</v>
      </c>
      <c r="E15" s="4">
        <v>35000</v>
      </c>
      <c r="F15" s="4">
        <v>283600</v>
      </c>
      <c r="G15" s="4">
        <v>38600</v>
      </c>
      <c r="H15" s="4"/>
      <c r="I15" s="4"/>
      <c r="J15" s="4"/>
      <c r="K15" s="3"/>
      <c r="L15" s="128"/>
      <c r="M15" s="33"/>
    </row>
    <row r="16" spans="1:15" ht="20.25" customHeight="1" x14ac:dyDescent="0.25">
      <c r="A16" s="5">
        <v>4</v>
      </c>
      <c r="B16" s="11" t="s">
        <v>126</v>
      </c>
      <c r="C16" s="12">
        <v>6</v>
      </c>
      <c r="D16" s="6" t="s">
        <v>127</v>
      </c>
      <c r="E16" s="4">
        <v>40000</v>
      </c>
      <c r="F16" s="4">
        <v>104000</v>
      </c>
      <c r="G16" s="4">
        <v>28000</v>
      </c>
      <c r="H16" s="4">
        <v>40000</v>
      </c>
      <c r="I16" s="4">
        <v>40000</v>
      </c>
      <c r="J16" s="4">
        <f t="shared" ref="J16:J19" si="0">H16+I16</f>
        <v>80000</v>
      </c>
      <c r="K16" s="3" t="s">
        <v>197</v>
      </c>
      <c r="L16" s="21" t="s">
        <v>73</v>
      </c>
      <c r="M16" s="95"/>
      <c r="N16" s="85"/>
      <c r="O16" s="85"/>
    </row>
    <row r="17" spans="1:14" ht="20.25" customHeight="1" x14ac:dyDescent="0.25">
      <c r="A17" s="5">
        <v>5</v>
      </c>
      <c r="B17" s="11" t="s">
        <v>94</v>
      </c>
      <c r="C17" s="12">
        <v>7</v>
      </c>
      <c r="D17" s="13" t="s">
        <v>121</v>
      </c>
      <c r="E17" s="4">
        <v>40000</v>
      </c>
      <c r="F17" s="4">
        <v>108000</v>
      </c>
      <c r="G17" s="4">
        <v>32000</v>
      </c>
      <c r="H17" s="4">
        <v>40000</v>
      </c>
      <c r="I17" s="4">
        <v>40000</v>
      </c>
      <c r="J17" s="4">
        <f t="shared" si="0"/>
        <v>80000</v>
      </c>
      <c r="K17" s="3" t="s">
        <v>198</v>
      </c>
      <c r="L17" s="21" t="s">
        <v>73</v>
      </c>
    </row>
    <row r="18" spans="1:14" ht="20.25" customHeight="1" x14ac:dyDescent="0.25">
      <c r="A18" s="5">
        <v>6</v>
      </c>
      <c r="B18" s="11" t="s">
        <v>102</v>
      </c>
      <c r="C18" s="12">
        <v>8</v>
      </c>
      <c r="D18" s="20" t="s">
        <v>103</v>
      </c>
      <c r="E18" s="4">
        <v>40000</v>
      </c>
      <c r="F18" s="4">
        <v>108000</v>
      </c>
      <c r="G18" s="4">
        <v>32000</v>
      </c>
      <c r="H18" s="4">
        <v>40000</v>
      </c>
      <c r="I18" s="4">
        <v>40000</v>
      </c>
      <c r="J18" s="4">
        <f t="shared" si="0"/>
        <v>80000</v>
      </c>
      <c r="K18" s="3" t="s">
        <v>199</v>
      </c>
      <c r="L18" s="21" t="s">
        <v>73</v>
      </c>
    </row>
    <row r="19" spans="1:14" ht="20.25" customHeight="1" x14ac:dyDescent="0.25">
      <c r="A19" s="5">
        <v>7</v>
      </c>
      <c r="B19" s="11" t="s">
        <v>24</v>
      </c>
      <c r="C19" s="12">
        <v>9</v>
      </c>
      <c r="D19" s="13" t="s">
        <v>25</v>
      </c>
      <c r="E19" s="4">
        <v>35000</v>
      </c>
      <c r="F19" s="4">
        <v>133000</v>
      </c>
      <c r="G19" s="4">
        <v>28000</v>
      </c>
      <c r="H19" s="4"/>
      <c r="I19" s="4"/>
      <c r="J19" s="4">
        <f t="shared" si="0"/>
        <v>0</v>
      </c>
      <c r="K19" s="3"/>
      <c r="L19" s="21"/>
    </row>
    <row r="20" spans="1:14" ht="21" customHeight="1" x14ac:dyDescent="0.25">
      <c r="A20" s="196" t="s">
        <v>6</v>
      </c>
      <c r="B20" s="196"/>
      <c r="C20" s="196"/>
      <c r="D20" s="196"/>
      <c r="E20" s="16">
        <f>SUM(E13:E19)</f>
        <v>290000</v>
      </c>
      <c r="F20" s="16">
        <f t="shared" ref="F20:G20" si="1">SUM(F13:F19)</f>
        <v>792100</v>
      </c>
      <c r="G20" s="16">
        <f t="shared" si="1"/>
        <v>180100</v>
      </c>
      <c r="H20" s="16">
        <f>SUM(H13:H19)</f>
        <v>155000</v>
      </c>
      <c r="I20" s="42">
        <f>SUM(I13:I19)</f>
        <v>120000</v>
      </c>
      <c r="J20" s="16">
        <f>SUM(J13:J19)</f>
        <v>240000</v>
      </c>
      <c r="K20" s="3" t="s">
        <v>205</v>
      </c>
      <c r="L20" s="145"/>
    </row>
    <row r="21" spans="1:14" ht="21" customHeight="1" x14ac:dyDescent="0.3">
      <c r="A21" s="197" t="s">
        <v>16</v>
      </c>
      <c r="B21" s="197"/>
      <c r="C21" s="197"/>
      <c r="D21" s="197"/>
      <c r="E21" s="197"/>
      <c r="F21" s="197"/>
      <c r="G21" s="197"/>
      <c r="H21" s="197"/>
      <c r="I21" s="197"/>
      <c r="J21" s="15">
        <f>-0.1*J20</f>
        <v>-24000</v>
      </c>
    </row>
    <row r="22" spans="1:14" ht="21" customHeight="1" x14ac:dyDescent="0.3">
      <c r="A22" s="205" t="s">
        <v>168</v>
      </c>
      <c r="B22" s="206"/>
      <c r="C22" s="206"/>
      <c r="D22" s="206"/>
      <c r="E22" s="206"/>
      <c r="F22" s="206"/>
      <c r="G22" s="206"/>
      <c r="H22" s="206"/>
      <c r="I22" s="207"/>
      <c r="J22" s="15"/>
    </row>
    <row r="23" spans="1:14" ht="19.5" customHeight="1" x14ac:dyDescent="0.3">
      <c r="A23" s="197" t="s">
        <v>17</v>
      </c>
      <c r="B23" s="197"/>
      <c r="C23" s="197"/>
      <c r="D23" s="197"/>
      <c r="E23" s="197"/>
      <c r="F23" s="197"/>
      <c r="G23" s="197"/>
      <c r="H23" s="197"/>
      <c r="I23" s="197"/>
      <c r="J23" s="15">
        <f>J20+J21</f>
        <v>216000</v>
      </c>
    </row>
    <row r="24" spans="1:14" ht="18.75" x14ac:dyDescent="0.3">
      <c r="A24" s="202" t="s">
        <v>151</v>
      </c>
      <c r="B24" s="202"/>
      <c r="C24" s="202"/>
      <c r="D24" s="202"/>
      <c r="E24" s="202"/>
      <c r="F24" s="202"/>
      <c r="G24" s="202"/>
      <c r="H24" s="202"/>
      <c r="I24" s="202"/>
      <c r="J24" s="202"/>
      <c r="K24" s="202"/>
      <c r="L24" s="202"/>
      <c r="N24" s="33"/>
    </row>
    <row r="25" spans="1:14" x14ac:dyDescent="0.25">
      <c r="F25" s="33"/>
      <c r="H25" s="33"/>
      <c r="J25" s="33"/>
    </row>
    <row r="26" spans="1:14" ht="15.75" x14ac:dyDescent="0.25">
      <c r="A26" s="5">
        <v>2</v>
      </c>
      <c r="B26" s="129" t="s">
        <v>27</v>
      </c>
      <c r="C26" s="12">
        <v>4</v>
      </c>
      <c r="D26" s="13" t="s">
        <v>28</v>
      </c>
      <c r="E26" s="4">
        <v>35000</v>
      </c>
      <c r="F26" s="4">
        <v>55500</v>
      </c>
      <c r="G26" s="4">
        <v>21500</v>
      </c>
      <c r="H26" s="4">
        <v>35000</v>
      </c>
      <c r="I26" s="117"/>
      <c r="J26" s="4">
        <f>H26+I26</f>
        <v>35000</v>
      </c>
      <c r="K26" s="3" t="s">
        <v>197</v>
      </c>
      <c r="L26" s="128" t="s">
        <v>202</v>
      </c>
    </row>
    <row r="27" spans="1:14" x14ac:dyDescent="0.25">
      <c r="A27" s="210" t="s">
        <v>204</v>
      </c>
      <c r="B27" s="210"/>
      <c r="C27" s="210"/>
      <c r="D27" s="210"/>
      <c r="E27" s="210"/>
      <c r="F27" s="210"/>
      <c r="G27" s="210"/>
      <c r="H27" s="210"/>
      <c r="I27" s="210"/>
      <c r="J27" s="210"/>
      <c r="K27" s="210"/>
      <c r="L27" s="210"/>
    </row>
    <row r="28" spans="1:14" x14ac:dyDescent="0.25">
      <c r="H28" s="33"/>
    </row>
    <row r="29" spans="1:14" x14ac:dyDescent="0.25">
      <c r="H29" s="33"/>
    </row>
  </sheetData>
  <mergeCells count="13">
    <mergeCell ref="A10:L10"/>
    <mergeCell ref="A4:L4"/>
    <mergeCell ref="C6:I6"/>
    <mergeCell ref="J6:L6"/>
    <mergeCell ref="F7:L7"/>
    <mergeCell ref="A9:L9"/>
    <mergeCell ref="A27:L27"/>
    <mergeCell ref="K11:L11"/>
    <mergeCell ref="A20:D20"/>
    <mergeCell ref="A21:I21"/>
    <mergeCell ref="A22:I22"/>
    <mergeCell ref="A23:I23"/>
    <mergeCell ref="A24:L2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opLeftCell="A2" zoomScaleNormal="100" workbookViewId="0">
      <selection activeCell="H27" sqref="H27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  <col min="13" max="13" width="11.85546875" bestFit="1" customWidth="1"/>
  </cols>
  <sheetData>
    <row r="1" spans="1:15" ht="23.25" x14ac:dyDescent="0.25">
      <c r="A1" s="1" t="s">
        <v>11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</row>
    <row r="2" spans="1:15" ht="14.25" customHeight="1" x14ac:dyDescent="0.25">
      <c r="A2" s="1" t="s">
        <v>12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</row>
    <row r="3" spans="1:15" ht="13.5" customHeight="1" x14ac:dyDescent="0.25">
      <c r="A3" s="1" t="s">
        <v>13</v>
      </c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</row>
    <row r="4" spans="1:15" ht="23.25" x14ac:dyDescent="0.25">
      <c r="A4" s="200" t="s">
        <v>200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</row>
    <row r="5" spans="1:15" ht="10.5" customHeight="1" x14ac:dyDescent="0.3">
      <c r="A5" s="79"/>
      <c r="E5" s="2"/>
      <c r="I5" s="2"/>
    </row>
    <row r="6" spans="1:15" ht="23.25" customHeight="1" x14ac:dyDescent="0.4">
      <c r="A6" s="1"/>
      <c r="C6" s="201" t="s">
        <v>18</v>
      </c>
      <c r="D6" s="201"/>
      <c r="E6" s="201"/>
      <c r="F6" s="201"/>
      <c r="G6" s="201"/>
      <c r="H6" s="201"/>
      <c r="I6" s="201"/>
      <c r="J6" s="202" t="s">
        <v>19</v>
      </c>
      <c r="K6" s="202"/>
      <c r="L6" s="202"/>
    </row>
    <row r="7" spans="1:15" ht="18.75" x14ac:dyDescent="0.3">
      <c r="A7" s="1"/>
      <c r="D7" s="138" t="s">
        <v>20</v>
      </c>
      <c r="E7" s="138"/>
      <c r="F7" s="202" t="s">
        <v>21</v>
      </c>
      <c r="G7" s="202"/>
      <c r="H7" s="202"/>
      <c r="I7" s="202"/>
      <c r="J7" s="202"/>
      <c r="K7" s="202"/>
      <c r="L7" s="202"/>
    </row>
    <row r="8" spans="1:15" ht="9" customHeight="1" x14ac:dyDescent="0.3">
      <c r="A8" s="1"/>
      <c r="D8" s="138"/>
      <c r="E8" s="138"/>
      <c r="F8" s="138"/>
      <c r="G8" s="138"/>
      <c r="H8" s="138"/>
      <c r="I8" s="138"/>
      <c r="J8" s="138"/>
      <c r="K8" s="140"/>
      <c r="L8" s="140"/>
    </row>
    <row r="9" spans="1:15" ht="18.75" customHeight="1" x14ac:dyDescent="0.3">
      <c r="A9" s="199" t="s">
        <v>22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</row>
    <row r="10" spans="1:15" ht="18.75" customHeight="1" x14ac:dyDescent="0.3">
      <c r="A10" s="199" t="s">
        <v>23</v>
      </c>
      <c r="B10" s="199"/>
      <c r="C10" s="199"/>
      <c r="D10" s="199"/>
      <c r="E10" s="199"/>
      <c r="F10" s="199"/>
      <c r="G10" s="199"/>
      <c r="H10" s="199"/>
      <c r="I10" s="199"/>
      <c r="J10" s="199"/>
      <c r="K10" s="199"/>
      <c r="L10" s="199"/>
      <c r="M10" s="33"/>
    </row>
    <row r="11" spans="1:15" ht="7.5" customHeight="1" x14ac:dyDescent="0.3">
      <c r="K11" s="195"/>
      <c r="L11" s="195"/>
    </row>
    <row r="12" spans="1:15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5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65000</v>
      </c>
      <c r="F13" s="4">
        <v>65000</v>
      </c>
      <c r="G13" s="4"/>
      <c r="H13" s="4">
        <v>65000</v>
      </c>
      <c r="I13" s="4">
        <v>65000</v>
      </c>
      <c r="J13" s="4">
        <f>H13+I13</f>
        <v>130000</v>
      </c>
      <c r="K13" s="3" t="s">
        <v>207</v>
      </c>
      <c r="L13" s="21" t="s">
        <v>203</v>
      </c>
      <c r="M13" s="33"/>
    </row>
    <row r="14" spans="1:15" ht="20.25" customHeight="1" x14ac:dyDescent="0.25">
      <c r="A14" s="5">
        <v>2</v>
      </c>
      <c r="B14" s="129" t="s">
        <v>27</v>
      </c>
      <c r="C14" s="12">
        <v>4</v>
      </c>
      <c r="D14" s="13" t="s">
        <v>28</v>
      </c>
      <c r="E14" s="4">
        <v>35000</v>
      </c>
      <c r="F14" s="4">
        <v>52000</v>
      </c>
      <c r="G14" s="4">
        <v>32000</v>
      </c>
      <c r="H14" s="4">
        <v>35000</v>
      </c>
      <c r="I14" s="117"/>
      <c r="J14" s="4">
        <f t="shared" ref="J14:J19" si="0">H14+I14</f>
        <v>35000</v>
      </c>
      <c r="K14" s="3" t="s">
        <v>207</v>
      </c>
      <c r="L14" s="128" t="s">
        <v>140</v>
      </c>
      <c r="M14" s="33"/>
    </row>
    <row r="15" spans="1:15" ht="20.25" customHeight="1" x14ac:dyDescent="0.25">
      <c r="A15" s="5">
        <v>3</v>
      </c>
      <c r="B15" s="11" t="s">
        <v>32</v>
      </c>
      <c r="C15" s="12">
        <v>5</v>
      </c>
      <c r="D15" s="13" t="s">
        <v>33</v>
      </c>
      <c r="E15" s="4">
        <v>35000</v>
      </c>
      <c r="F15" s="4">
        <v>322100</v>
      </c>
      <c r="G15" s="4">
        <v>42100</v>
      </c>
      <c r="H15" s="4"/>
      <c r="I15" s="4"/>
      <c r="J15" s="4">
        <f t="shared" si="0"/>
        <v>0</v>
      </c>
      <c r="K15" s="3"/>
      <c r="L15" s="128"/>
      <c r="M15" s="33"/>
    </row>
    <row r="16" spans="1:15" ht="20.25" customHeight="1" x14ac:dyDescent="0.25">
      <c r="A16" s="5">
        <v>4</v>
      </c>
      <c r="B16" s="11" t="s">
        <v>126</v>
      </c>
      <c r="C16" s="12">
        <v>6</v>
      </c>
      <c r="D16" s="6" t="s">
        <v>127</v>
      </c>
      <c r="E16" s="4">
        <v>40000</v>
      </c>
      <c r="F16" s="4">
        <v>68000</v>
      </c>
      <c r="G16" s="4">
        <v>32000</v>
      </c>
      <c r="H16" s="4"/>
      <c r="I16" s="4"/>
      <c r="J16" s="4">
        <f t="shared" si="0"/>
        <v>0</v>
      </c>
      <c r="K16" s="3"/>
      <c r="L16" s="21"/>
      <c r="M16" s="95"/>
      <c r="N16" s="85"/>
      <c r="O16" s="85"/>
    </row>
    <row r="17" spans="1:14" ht="20.25" customHeight="1" x14ac:dyDescent="0.25">
      <c r="A17" s="5">
        <v>5</v>
      </c>
      <c r="B17" s="11" t="s">
        <v>94</v>
      </c>
      <c r="C17" s="12">
        <v>7</v>
      </c>
      <c r="D17" s="13" t="s">
        <v>121</v>
      </c>
      <c r="E17" s="4">
        <v>40000</v>
      </c>
      <c r="F17" s="4">
        <v>72000</v>
      </c>
      <c r="G17" s="4">
        <v>36000</v>
      </c>
      <c r="H17" s="4"/>
      <c r="I17" s="4"/>
      <c r="J17" s="4">
        <f t="shared" si="0"/>
        <v>0</v>
      </c>
      <c r="K17" s="3"/>
      <c r="L17" s="21"/>
    </row>
    <row r="18" spans="1:14" ht="20.25" customHeight="1" x14ac:dyDescent="0.25">
      <c r="A18" s="5">
        <v>6</v>
      </c>
      <c r="B18" s="11" t="s">
        <v>102</v>
      </c>
      <c r="C18" s="12">
        <v>8</v>
      </c>
      <c r="D18" s="20" t="s">
        <v>103</v>
      </c>
      <c r="E18" s="4">
        <v>40000</v>
      </c>
      <c r="F18" s="4">
        <v>72000</v>
      </c>
      <c r="G18" s="4">
        <v>36000</v>
      </c>
      <c r="H18" s="4"/>
      <c r="I18" s="4"/>
      <c r="J18" s="4">
        <f t="shared" si="0"/>
        <v>0</v>
      </c>
      <c r="K18" s="3"/>
      <c r="L18" s="21"/>
    </row>
    <row r="19" spans="1:14" ht="20.25" customHeight="1" x14ac:dyDescent="0.25">
      <c r="A19" s="5">
        <v>7</v>
      </c>
      <c r="B19" s="11" t="s">
        <v>24</v>
      </c>
      <c r="C19" s="12">
        <v>9</v>
      </c>
      <c r="D19" s="13" t="s">
        <v>25</v>
      </c>
      <c r="E19" s="4">
        <v>35000</v>
      </c>
      <c r="F19" s="4">
        <v>171500</v>
      </c>
      <c r="G19" s="4">
        <v>31500</v>
      </c>
      <c r="H19" s="4"/>
      <c r="I19" s="4">
        <v>70000</v>
      </c>
      <c r="J19" s="4">
        <f t="shared" si="0"/>
        <v>70000</v>
      </c>
      <c r="K19" s="3"/>
      <c r="L19" s="26" t="s">
        <v>201</v>
      </c>
    </row>
    <row r="20" spans="1:14" ht="21" customHeight="1" x14ac:dyDescent="0.25">
      <c r="A20" s="196" t="s">
        <v>6</v>
      </c>
      <c r="B20" s="196"/>
      <c r="C20" s="196"/>
      <c r="D20" s="196"/>
      <c r="E20" s="16">
        <f>SUM(E13:E19)</f>
        <v>290000</v>
      </c>
      <c r="F20" s="16">
        <f t="shared" ref="F20:G20" si="1">SUM(F13:F19)</f>
        <v>822600</v>
      </c>
      <c r="G20" s="16">
        <f t="shared" si="1"/>
        <v>209600</v>
      </c>
      <c r="H20" s="16">
        <f>SUM(H13:H19)</f>
        <v>100000</v>
      </c>
      <c r="I20" s="42">
        <f t="shared" ref="I20:J20" si="2">SUM(I13:I19)</f>
        <v>135000</v>
      </c>
      <c r="J20" s="16">
        <f t="shared" si="2"/>
        <v>235000</v>
      </c>
      <c r="K20" s="3" t="s">
        <v>208</v>
      </c>
      <c r="L20" s="141" t="s">
        <v>47</v>
      </c>
    </row>
    <row r="21" spans="1:14" ht="21" customHeight="1" x14ac:dyDescent="0.3">
      <c r="A21" s="197" t="s">
        <v>16</v>
      </c>
      <c r="B21" s="197"/>
      <c r="C21" s="197"/>
      <c r="D21" s="197"/>
      <c r="E21" s="197"/>
      <c r="F21" s="197"/>
      <c r="G21" s="197"/>
      <c r="H21" s="197"/>
      <c r="I21" s="197"/>
      <c r="J21" s="15">
        <f>-J20*0.1</f>
        <v>-23500</v>
      </c>
    </row>
    <row r="22" spans="1:14" ht="21" customHeight="1" x14ac:dyDescent="0.3">
      <c r="A22" s="205" t="s">
        <v>168</v>
      </c>
      <c r="B22" s="206"/>
      <c r="C22" s="206"/>
      <c r="D22" s="206"/>
      <c r="E22" s="206"/>
      <c r="F22" s="206"/>
      <c r="G22" s="206"/>
      <c r="H22" s="206"/>
      <c r="I22" s="207"/>
      <c r="J22" s="15">
        <v>-165000</v>
      </c>
    </row>
    <row r="23" spans="1:14" ht="19.5" customHeight="1" x14ac:dyDescent="0.3">
      <c r="A23" s="197" t="s">
        <v>209</v>
      </c>
      <c r="B23" s="197"/>
      <c r="C23" s="197"/>
      <c r="D23" s="197"/>
      <c r="E23" s="197"/>
      <c r="F23" s="197"/>
      <c r="G23" s="197"/>
      <c r="H23" s="197"/>
      <c r="I23" s="197"/>
      <c r="J23" s="15">
        <f>SUM(J20:J22)</f>
        <v>46500</v>
      </c>
    </row>
    <row r="24" spans="1:14" ht="18.75" x14ac:dyDescent="0.3">
      <c r="A24" s="202" t="s">
        <v>151</v>
      </c>
      <c r="B24" s="202"/>
      <c r="C24" s="202"/>
      <c r="D24" s="202"/>
      <c r="E24" s="202"/>
      <c r="F24" s="202"/>
      <c r="G24" s="202"/>
      <c r="H24" s="202"/>
      <c r="I24" s="202"/>
      <c r="J24" s="202"/>
      <c r="K24" s="202"/>
      <c r="L24" s="202"/>
      <c r="N24" s="33"/>
    </row>
    <row r="25" spans="1:14" x14ac:dyDescent="0.25">
      <c r="F25" s="33"/>
      <c r="H25" s="33"/>
      <c r="J25" s="33"/>
    </row>
    <row r="26" spans="1:14" x14ac:dyDescent="0.25">
      <c r="F26" s="33"/>
      <c r="G26" s="33"/>
      <c r="H26" s="33">
        <f>F19-E19+3500</f>
        <v>140000</v>
      </c>
    </row>
    <row r="27" spans="1:14" x14ac:dyDescent="0.25">
      <c r="F27" s="33"/>
    </row>
    <row r="28" spans="1:14" x14ac:dyDescent="0.25">
      <c r="H28" s="33"/>
    </row>
    <row r="29" spans="1:14" x14ac:dyDescent="0.25">
      <c r="H29" s="33"/>
    </row>
  </sheetData>
  <mergeCells count="12">
    <mergeCell ref="A24:L24"/>
    <mergeCell ref="A4:L4"/>
    <mergeCell ref="C6:I6"/>
    <mergeCell ref="J6:L6"/>
    <mergeCell ref="F7:L7"/>
    <mergeCell ref="A9:L9"/>
    <mergeCell ref="A10:L10"/>
    <mergeCell ref="K11:L11"/>
    <mergeCell ref="A20:D20"/>
    <mergeCell ref="A21:I21"/>
    <mergeCell ref="A22:I22"/>
    <mergeCell ref="A23:I2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zoomScaleNormal="100" workbookViewId="0">
      <selection activeCell="G26" sqref="G26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  <col min="13" max="13" width="11.85546875" bestFit="1" customWidth="1"/>
  </cols>
  <sheetData>
    <row r="1" spans="1:15" ht="23.25" x14ac:dyDescent="0.25">
      <c r="A1" s="1" t="s">
        <v>11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</row>
    <row r="2" spans="1:15" ht="14.25" customHeight="1" x14ac:dyDescent="0.25">
      <c r="A2" s="1" t="s">
        <v>12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</row>
    <row r="3" spans="1:15" ht="13.5" customHeight="1" x14ac:dyDescent="0.25">
      <c r="A3" s="1" t="s">
        <v>13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</row>
    <row r="4" spans="1:15" ht="23.25" x14ac:dyDescent="0.25">
      <c r="A4" s="200" t="s">
        <v>210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</row>
    <row r="5" spans="1:15" ht="10.5" customHeight="1" x14ac:dyDescent="0.3">
      <c r="A5" s="79"/>
      <c r="E5" s="2"/>
      <c r="I5" s="2"/>
    </row>
    <row r="6" spans="1:15" ht="23.25" customHeight="1" x14ac:dyDescent="0.4">
      <c r="A6" s="1"/>
      <c r="C6" s="201" t="s">
        <v>18</v>
      </c>
      <c r="D6" s="201"/>
      <c r="E6" s="201"/>
      <c r="F6" s="201"/>
      <c r="G6" s="201"/>
      <c r="H6" s="201"/>
      <c r="I6" s="201"/>
      <c r="J6" s="202" t="s">
        <v>19</v>
      </c>
      <c r="K6" s="202"/>
      <c r="L6" s="202"/>
    </row>
    <row r="7" spans="1:15" ht="18.75" x14ac:dyDescent="0.3">
      <c r="A7" s="1"/>
      <c r="D7" s="147" t="s">
        <v>20</v>
      </c>
      <c r="E7" s="147"/>
      <c r="F7" s="202" t="s">
        <v>21</v>
      </c>
      <c r="G7" s="202"/>
      <c r="H7" s="202"/>
      <c r="I7" s="202"/>
      <c r="J7" s="202"/>
      <c r="K7" s="202"/>
      <c r="L7" s="202"/>
    </row>
    <row r="8" spans="1:15" ht="9" customHeight="1" x14ac:dyDescent="0.3">
      <c r="A8" s="1"/>
      <c r="D8" s="147"/>
      <c r="E8" s="147"/>
      <c r="F8" s="147"/>
      <c r="G8" s="147"/>
      <c r="H8" s="147"/>
      <c r="I8" s="147"/>
      <c r="J8" s="147"/>
      <c r="K8" s="146"/>
      <c r="L8" s="146"/>
    </row>
    <row r="9" spans="1:15" ht="18.75" customHeight="1" x14ac:dyDescent="0.3">
      <c r="A9" s="199" t="s">
        <v>22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</row>
    <row r="10" spans="1:15" ht="18.75" customHeight="1" x14ac:dyDescent="0.3">
      <c r="A10" s="199" t="s">
        <v>23</v>
      </c>
      <c r="B10" s="199"/>
      <c r="C10" s="199"/>
      <c r="D10" s="199"/>
      <c r="E10" s="199"/>
      <c r="F10" s="199"/>
      <c r="G10" s="199"/>
      <c r="H10" s="199"/>
      <c r="I10" s="199"/>
      <c r="J10" s="199"/>
      <c r="K10" s="199"/>
      <c r="L10" s="199"/>
      <c r="M10" s="33"/>
    </row>
    <row r="11" spans="1:15" ht="7.5" customHeight="1" x14ac:dyDescent="0.3">
      <c r="K11" s="195"/>
      <c r="L11" s="195"/>
    </row>
    <row r="12" spans="1:15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5" ht="20.25" customHeight="1" x14ac:dyDescent="0.25">
      <c r="A13" s="5">
        <v>1</v>
      </c>
      <c r="B13" s="11" t="s">
        <v>34</v>
      </c>
      <c r="C13" s="12">
        <v>1</v>
      </c>
      <c r="D13" s="157" t="s">
        <v>215</v>
      </c>
      <c r="E13" s="4">
        <v>65000</v>
      </c>
      <c r="F13" s="4"/>
      <c r="G13" s="4"/>
      <c r="H13" s="4">
        <v>65000</v>
      </c>
      <c r="I13" s="4"/>
      <c r="J13" s="4">
        <f>H13+I13</f>
        <v>65000</v>
      </c>
      <c r="K13" s="3" t="s">
        <v>211</v>
      </c>
      <c r="L13" s="158" t="s">
        <v>173</v>
      </c>
      <c r="M13" s="33"/>
    </row>
    <row r="14" spans="1:15" ht="20.25" customHeight="1" x14ac:dyDescent="0.25">
      <c r="A14" s="5">
        <v>2</v>
      </c>
      <c r="B14" s="129" t="s">
        <v>27</v>
      </c>
      <c r="C14" s="12">
        <v>4</v>
      </c>
      <c r="D14" s="155" t="s">
        <v>216</v>
      </c>
      <c r="E14" s="4">
        <v>35000</v>
      </c>
      <c r="F14" s="4">
        <v>52000</v>
      </c>
      <c r="G14" s="4">
        <v>32000</v>
      </c>
      <c r="H14" s="4">
        <v>35000</v>
      </c>
      <c r="I14" s="117"/>
      <c r="J14" s="4">
        <f t="shared" ref="J14:J19" si="0">H14+I14</f>
        <v>35000</v>
      </c>
      <c r="K14" s="3" t="s">
        <v>214</v>
      </c>
      <c r="L14" s="100" t="s">
        <v>191</v>
      </c>
      <c r="M14" s="33"/>
    </row>
    <row r="15" spans="1:15" ht="20.25" customHeight="1" x14ac:dyDescent="0.25">
      <c r="A15" s="5">
        <v>3</v>
      </c>
      <c r="B15" s="11" t="s">
        <v>32</v>
      </c>
      <c r="C15" s="12">
        <v>5</v>
      </c>
      <c r="D15" s="155" t="s">
        <v>217</v>
      </c>
      <c r="E15" s="4">
        <v>35000</v>
      </c>
      <c r="F15" s="4">
        <v>360000</v>
      </c>
      <c r="G15" s="4">
        <v>45600</v>
      </c>
      <c r="H15" s="4">
        <v>35000</v>
      </c>
      <c r="I15" s="4">
        <v>45000</v>
      </c>
      <c r="J15" s="4">
        <f t="shared" si="0"/>
        <v>80000</v>
      </c>
      <c r="K15" s="3" t="s">
        <v>212</v>
      </c>
      <c r="L15" s="158" t="s">
        <v>173</v>
      </c>
      <c r="M15" s="33"/>
    </row>
    <row r="16" spans="1:15" ht="20.25" customHeight="1" x14ac:dyDescent="0.25">
      <c r="A16" s="5">
        <v>4</v>
      </c>
      <c r="B16" s="11" t="s">
        <v>126</v>
      </c>
      <c r="C16" s="12">
        <v>6</v>
      </c>
      <c r="D16" s="129" t="s">
        <v>218</v>
      </c>
      <c r="E16" s="4">
        <v>40000</v>
      </c>
      <c r="F16" s="4">
        <v>112000</v>
      </c>
      <c r="G16" s="4">
        <v>36000</v>
      </c>
      <c r="H16" s="4">
        <v>40000</v>
      </c>
      <c r="I16" s="4">
        <v>40000</v>
      </c>
      <c r="J16" s="4">
        <f t="shared" si="0"/>
        <v>80000</v>
      </c>
      <c r="K16" s="3" t="s">
        <v>212</v>
      </c>
      <c r="L16" s="100" t="s">
        <v>73</v>
      </c>
      <c r="M16" s="95"/>
      <c r="N16" s="85"/>
      <c r="O16" s="85"/>
    </row>
    <row r="17" spans="1:14" ht="20.25" customHeight="1" x14ac:dyDescent="0.25">
      <c r="A17" s="5">
        <v>5</v>
      </c>
      <c r="B17" s="11" t="s">
        <v>94</v>
      </c>
      <c r="C17" s="12">
        <v>7</v>
      </c>
      <c r="D17" s="155" t="s">
        <v>219</v>
      </c>
      <c r="E17" s="4">
        <v>40000</v>
      </c>
      <c r="F17" s="4">
        <v>116000</v>
      </c>
      <c r="G17" s="4">
        <v>40000</v>
      </c>
      <c r="H17" s="4">
        <v>40000</v>
      </c>
      <c r="I17" s="4">
        <v>40000</v>
      </c>
      <c r="J17" s="4">
        <f t="shared" si="0"/>
        <v>80000</v>
      </c>
      <c r="K17" s="3" t="s">
        <v>212</v>
      </c>
      <c r="L17" s="100" t="s">
        <v>73</v>
      </c>
    </row>
    <row r="18" spans="1:14" ht="20.25" customHeight="1" x14ac:dyDescent="0.25">
      <c r="A18" s="5">
        <v>6</v>
      </c>
      <c r="B18" s="11" t="s">
        <v>102</v>
      </c>
      <c r="C18" s="12">
        <v>8</v>
      </c>
      <c r="D18" s="156" t="s">
        <v>220</v>
      </c>
      <c r="E18" s="4">
        <v>40000</v>
      </c>
      <c r="F18" s="4">
        <v>116000</v>
      </c>
      <c r="G18" s="4">
        <v>40000</v>
      </c>
      <c r="H18" s="4">
        <v>40000</v>
      </c>
      <c r="I18" s="4">
        <v>40000</v>
      </c>
      <c r="J18" s="4">
        <f t="shared" si="0"/>
        <v>80000</v>
      </c>
      <c r="K18" s="3" t="s">
        <v>212</v>
      </c>
      <c r="L18" s="100" t="s">
        <v>73</v>
      </c>
    </row>
    <row r="19" spans="1:14" ht="20.25" customHeight="1" x14ac:dyDescent="0.25">
      <c r="A19" s="5">
        <v>7</v>
      </c>
      <c r="B19" s="11" t="s">
        <v>24</v>
      </c>
      <c r="C19" s="12">
        <v>9</v>
      </c>
      <c r="D19" s="155" t="s">
        <v>221</v>
      </c>
      <c r="E19" s="4">
        <v>35000</v>
      </c>
      <c r="F19" s="4">
        <v>140000</v>
      </c>
      <c r="G19" s="4">
        <v>35000</v>
      </c>
      <c r="H19" s="4">
        <v>35000</v>
      </c>
      <c r="I19" s="4">
        <v>35000</v>
      </c>
      <c r="J19" s="4">
        <f t="shared" si="0"/>
        <v>70000</v>
      </c>
      <c r="K19" s="3" t="s">
        <v>213</v>
      </c>
      <c r="L19" s="100" t="s">
        <v>73</v>
      </c>
    </row>
    <row r="20" spans="1:14" ht="21" customHeight="1" x14ac:dyDescent="0.25">
      <c r="A20" s="196" t="s">
        <v>6</v>
      </c>
      <c r="B20" s="196"/>
      <c r="C20" s="196"/>
      <c r="D20" s="196"/>
      <c r="E20" s="16">
        <f>SUM(E13:E19)</f>
        <v>290000</v>
      </c>
      <c r="F20" s="149">
        <f t="shared" ref="F20:G20" si="1">SUM(F13:F19)</f>
        <v>896000</v>
      </c>
      <c r="G20" s="16">
        <f t="shared" si="1"/>
        <v>228600</v>
      </c>
      <c r="H20" s="16">
        <f>SUM(H13:H19)</f>
        <v>290000</v>
      </c>
      <c r="I20" s="42">
        <f t="shared" ref="I20" si="2">SUM(I13:I19)</f>
        <v>200000</v>
      </c>
      <c r="J20" s="16">
        <f>SUM(J13:J19)</f>
        <v>490000</v>
      </c>
      <c r="K20" s="3" t="s">
        <v>214</v>
      </c>
      <c r="L20" s="154" t="s">
        <v>47</v>
      </c>
    </row>
    <row r="21" spans="1:14" ht="21" customHeight="1" x14ac:dyDescent="0.3">
      <c r="A21" s="197" t="s">
        <v>16</v>
      </c>
      <c r="B21" s="197"/>
      <c r="C21" s="197"/>
      <c r="D21" s="197"/>
      <c r="E21" s="197"/>
      <c r="F21" s="197"/>
      <c r="G21" s="197"/>
      <c r="H21" s="197"/>
      <c r="I21" s="197"/>
      <c r="J21" s="15">
        <f>-J20*0.1</f>
        <v>-49000</v>
      </c>
    </row>
    <row r="22" spans="1:14" ht="21" customHeight="1" x14ac:dyDescent="0.3">
      <c r="A22" s="205" t="s">
        <v>168</v>
      </c>
      <c r="B22" s="206"/>
      <c r="C22" s="206"/>
      <c r="D22" s="206"/>
      <c r="E22" s="206"/>
      <c r="F22" s="206"/>
      <c r="G22" s="206"/>
      <c r="H22" s="206"/>
      <c r="I22" s="207"/>
      <c r="J22" s="15">
        <v>-145000</v>
      </c>
    </row>
    <row r="23" spans="1:14" ht="19.5" customHeight="1" x14ac:dyDescent="0.3">
      <c r="A23" s="197" t="s">
        <v>223</v>
      </c>
      <c r="B23" s="197"/>
      <c r="C23" s="197"/>
      <c r="D23" s="197"/>
      <c r="E23" s="197"/>
      <c r="F23" s="197"/>
      <c r="G23" s="197"/>
      <c r="H23" s="197"/>
      <c r="I23" s="197"/>
      <c r="J23" s="15">
        <f>SUM(J20:J22)</f>
        <v>296000</v>
      </c>
    </row>
    <row r="24" spans="1:14" ht="18.75" x14ac:dyDescent="0.3">
      <c r="A24" s="202" t="s">
        <v>151</v>
      </c>
      <c r="B24" s="202"/>
      <c r="C24" s="202"/>
      <c r="D24" s="202"/>
      <c r="E24" s="202"/>
      <c r="F24" s="202"/>
      <c r="G24" s="202"/>
      <c r="H24" s="202"/>
      <c r="I24" s="202"/>
      <c r="J24" s="202"/>
      <c r="K24" s="202"/>
      <c r="L24" s="202"/>
      <c r="N24" s="33"/>
    </row>
    <row r="25" spans="1:14" x14ac:dyDescent="0.25">
      <c r="F25" s="33"/>
      <c r="H25" s="33"/>
      <c r="J25" s="33"/>
    </row>
    <row r="26" spans="1:14" x14ac:dyDescent="0.25">
      <c r="F26" s="33"/>
      <c r="G26" s="33"/>
    </row>
    <row r="27" spans="1:14" x14ac:dyDescent="0.25">
      <c r="F27" s="33"/>
    </row>
    <row r="28" spans="1:14" x14ac:dyDescent="0.25">
      <c r="H28" s="33"/>
    </row>
    <row r="29" spans="1:14" x14ac:dyDescent="0.25">
      <c r="H29" s="33"/>
    </row>
  </sheetData>
  <mergeCells count="12">
    <mergeCell ref="A24:L24"/>
    <mergeCell ref="A4:L4"/>
    <mergeCell ref="C6:I6"/>
    <mergeCell ref="J6:L6"/>
    <mergeCell ref="F7:L7"/>
    <mergeCell ref="A9:L9"/>
    <mergeCell ref="A10:L10"/>
    <mergeCell ref="K11:L11"/>
    <mergeCell ref="A20:D20"/>
    <mergeCell ref="A21:I21"/>
    <mergeCell ref="A22:I22"/>
    <mergeCell ref="A23:I2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zoomScaleNormal="100" workbookViewId="0">
      <selection activeCell="H14" sqref="H1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  <col min="13" max="13" width="11.85546875" bestFit="1" customWidth="1"/>
  </cols>
  <sheetData>
    <row r="1" spans="1:15" ht="23.25" x14ac:dyDescent="0.25">
      <c r="A1" s="1" t="s">
        <v>11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</row>
    <row r="2" spans="1:15" ht="14.25" customHeight="1" x14ac:dyDescent="0.25">
      <c r="A2" s="1" t="s">
        <v>12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</row>
    <row r="3" spans="1:15" ht="13.5" customHeight="1" x14ac:dyDescent="0.25">
      <c r="A3" s="1" t="s">
        <v>13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</row>
    <row r="4" spans="1:15" ht="23.25" x14ac:dyDescent="0.25">
      <c r="A4" s="200" t="s">
        <v>222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</row>
    <row r="5" spans="1:15" ht="10.5" customHeight="1" x14ac:dyDescent="0.3">
      <c r="A5" s="79"/>
      <c r="E5" s="2"/>
      <c r="I5" s="2"/>
    </row>
    <row r="6" spans="1:15" ht="23.25" customHeight="1" x14ac:dyDescent="0.4">
      <c r="A6" s="1"/>
      <c r="C6" s="201" t="s">
        <v>18</v>
      </c>
      <c r="D6" s="201"/>
      <c r="E6" s="201"/>
      <c r="F6" s="201"/>
      <c r="G6" s="201"/>
      <c r="H6" s="201"/>
      <c r="I6" s="201"/>
      <c r="J6" s="202" t="s">
        <v>19</v>
      </c>
      <c r="K6" s="202"/>
      <c r="L6" s="202"/>
    </row>
    <row r="7" spans="1:15" ht="18.75" x14ac:dyDescent="0.3">
      <c r="A7" s="1"/>
      <c r="D7" s="150" t="s">
        <v>20</v>
      </c>
      <c r="E7" s="150"/>
      <c r="F7" s="202" t="s">
        <v>21</v>
      </c>
      <c r="G7" s="202"/>
      <c r="H7" s="202"/>
      <c r="I7" s="202"/>
      <c r="J7" s="202"/>
      <c r="K7" s="202"/>
      <c r="L7" s="202"/>
    </row>
    <row r="8" spans="1:15" ht="9" customHeight="1" x14ac:dyDescent="0.3">
      <c r="A8" s="1"/>
      <c r="D8" s="150"/>
      <c r="E8" s="150"/>
      <c r="F8" s="150"/>
      <c r="G8" s="150"/>
      <c r="H8" s="150"/>
      <c r="I8" s="150"/>
      <c r="J8" s="150"/>
      <c r="K8" s="152"/>
      <c r="L8" s="152"/>
    </row>
    <row r="9" spans="1:15" ht="18.75" customHeight="1" x14ac:dyDescent="0.3">
      <c r="A9" s="199" t="s">
        <v>22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</row>
    <row r="10" spans="1:15" ht="18.75" customHeight="1" x14ac:dyDescent="0.3">
      <c r="A10" s="199" t="s">
        <v>23</v>
      </c>
      <c r="B10" s="199"/>
      <c r="C10" s="199"/>
      <c r="D10" s="199"/>
      <c r="E10" s="199"/>
      <c r="F10" s="199"/>
      <c r="G10" s="199"/>
      <c r="H10" s="199"/>
      <c r="I10" s="199"/>
      <c r="J10" s="199"/>
      <c r="K10" s="199"/>
      <c r="L10" s="199"/>
      <c r="M10" s="33"/>
    </row>
    <row r="11" spans="1:15" ht="7.5" customHeight="1" x14ac:dyDescent="0.3">
      <c r="K11" s="195"/>
      <c r="L11" s="195"/>
    </row>
    <row r="12" spans="1:15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5" ht="20.25" customHeight="1" x14ac:dyDescent="0.25">
      <c r="A13" s="5">
        <v>1</v>
      </c>
      <c r="B13" s="11" t="s">
        <v>34</v>
      </c>
      <c r="C13" s="12">
        <v>1</v>
      </c>
      <c r="D13" s="157" t="s">
        <v>215</v>
      </c>
      <c r="E13" s="4">
        <v>65000</v>
      </c>
      <c r="F13" s="4"/>
      <c r="G13" s="4"/>
      <c r="H13" s="4">
        <v>65000</v>
      </c>
      <c r="I13" s="4"/>
      <c r="J13" s="4">
        <f>H13+I13</f>
        <v>65000</v>
      </c>
      <c r="K13" s="3" t="s">
        <v>225</v>
      </c>
      <c r="L13" s="90" t="s">
        <v>64</v>
      </c>
      <c r="M13" s="33"/>
    </row>
    <row r="14" spans="1:15" ht="20.25" customHeight="1" x14ac:dyDescent="0.25">
      <c r="A14" s="5">
        <v>2</v>
      </c>
      <c r="B14" s="129" t="s">
        <v>27</v>
      </c>
      <c r="C14" s="12">
        <v>4</v>
      </c>
      <c r="D14" s="155" t="s">
        <v>216</v>
      </c>
      <c r="E14" s="4">
        <v>35000</v>
      </c>
      <c r="F14" s="4">
        <v>52000</v>
      </c>
      <c r="G14" s="4">
        <v>32000</v>
      </c>
      <c r="H14" s="4">
        <v>15000</v>
      </c>
      <c r="I14" s="117">
        <v>20000</v>
      </c>
      <c r="J14" s="4">
        <f>H14+I14</f>
        <v>35000</v>
      </c>
      <c r="K14" s="3"/>
      <c r="L14" s="90" t="s">
        <v>224</v>
      </c>
      <c r="M14" s="33"/>
    </row>
    <row r="15" spans="1:15" ht="20.25" customHeight="1" x14ac:dyDescent="0.25">
      <c r="A15" s="5">
        <v>3</v>
      </c>
      <c r="B15" s="11" t="s">
        <v>32</v>
      </c>
      <c r="C15" s="12">
        <v>5</v>
      </c>
      <c r="D15" s="155" t="s">
        <v>217</v>
      </c>
      <c r="E15" s="4">
        <v>35000</v>
      </c>
      <c r="F15" s="4">
        <v>315000</v>
      </c>
      <c r="G15" s="4">
        <v>45600</v>
      </c>
      <c r="H15" s="4"/>
      <c r="I15" s="4"/>
      <c r="J15" s="4">
        <f t="shared" ref="J15:J19" si="0">H15+I15</f>
        <v>0</v>
      </c>
      <c r="K15" s="3"/>
      <c r="L15" s="90"/>
      <c r="M15" s="33"/>
    </row>
    <row r="16" spans="1:15" ht="20.25" customHeight="1" x14ac:dyDescent="0.25">
      <c r="A16" s="5">
        <v>4</v>
      </c>
      <c r="B16" s="11" t="s">
        <v>126</v>
      </c>
      <c r="C16" s="12">
        <v>6</v>
      </c>
      <c r="D16" s="129" t="s">
        <v>218</v>
      </c>
      <c r="E16" s="4">
        <v>40000</v>
      </c>
      <c r="F16" s="4">
        <v>72000</v>
      </c>
      <c r="G16" s="4">
        <v>36000</v>
      </c>
      <c r="H16" s="4"/>
      <c r="I16" s="4"/>
      <c r="J16" s="4">
        <f t="shared" si="0"/>
        <v>0</v>
      </c>
      <c r="K16" s="3"/>
      <c r="L16" s="26"/>
      <c r="M16" s="95"/>
      <c r="N16" s="85"/>
      <c r="O16" s="85"/>
    </row>
    <row r="17" spans="1:14" ht="20.25" customHeight="1" x14ac:dyDescent="0.25">
      <c r="A17" s="5">
        <v>5</v>
      </c>
      <c r="B17" s="11" t="s">
        <v>94</v>
      </c>
      <c r="C17" s="12">
        <v>7</v>
      </c>
      <c r="D17" s="155" t="s">
        <v>219</v>
      </c>
      <c r="E17" s="4">
        <v>40000</v>
      </c>
      <c r="F17" s="4">
        <v>76000</v>
      </c>
      <c r="G17" s="4">
        <v>40000</v>
      </c>
      <c r="H17" s="4"/>
      <c r="I17" s="4"/>
      <c r="J17" s="4">
        <f t="shared" si="0"/>
        <v>0</v>
      </c>
      <c r="K17" s="3"/>
      <c r="L17" s="26"/>
    </row>
    <row r="18" spans="1:14" ht="20.25" customHeight="1" x14ac:dyDescent="0.25">
      <c r="A18" s="5">
        <v>6</v>
      </c>
      <c r="B18" s="11" t="s">
        <v>102</v>
      </c>
      <c r="C18" s="12">
        <v>8</v>
      </c>
      <c r="D18" s="156" t="s">
        <v>220</v>
      </c>
      <c r="E18" s="4">
        <v>40000</v>
      </c>
      <c r="F18" s="4">
        <v>76000</v>
      </c>
      <c r="G18" s="4">
        <v>40000</v>
      </c>
      <c r="H18" s="4"/>
      <c r="I18" s="4"/>
      <c r="J18" s="4">
        <f t="shared" si="0"/>
        <v>0</v>
      </c>
      <c r="K18" s="3"/>
      <c r="L18" s="26"/>
    </row>
    <row r="19" spans="1:14" ht="20.25" customHeight="1" x14ac:dyDescent="0.25">
      <c r="A19" s="5">
        <v>7</v>
      </c>
      <c r="B19" s="11" t="s">
        <v>24</v>
      </c>
      <c r="C19" s="12">
        <v>9</v>
      </c>
      <c r="D19" s="155" t="s">
        <v>221</v>
      </c>
      <c r="E19" s="4">
        <v>35000</v>
      </c>
      <c r="F19" s="4">
        <v>105000</v>
      </c>
      <c r="G19" s="4">
        <v>35000</v>
      </c>
      <c r="H19" s="4">
        <v>35000</v>
      </c>
      <c r="I19" s="4"/>
      <c r="J19" s="4">
        <f t="shared" si="0"/>
        <v>35000</v>
      </c>
      <c r="K19" s="3" t="s">
        <v>227</v>
      </c>
      <c r="L19" s="26" t="s">
        <v>64</v>
      </c>
    </row>
    <row r="20" spans="1:14" ht="21" customHeight="1" x14ac:dyDescent="0.25">
      <c r="A20" s="196" t="s">
        <v>6</v>
      </c>
      <c r="B20" s="196"/>
      <c r="C20" s="196"/>
      <c r="D20" s="196"/>
      <c r="E20" s="16">
        <f>SUM(E13:E19)</f>
        <v>290000</v>
      </c>
      <c r="F20" s="149">
        <f t="shared" ref="F20:G20" si="1">SUM(F13:F19)</f>
        <v>696000</v>
      </c>
      <c r="G20" s="16">
        <f t="shared" si="1"/>
        <v>228600</v>
      </c>
      <c r="H20" s="16">
        <f>SUM(H13:H19)</f>
        <v>115000</v>
      </c>
      <c r="I20" s="16">
        <f t="shared" ref="I20:J20" si="2">SUM(I13:I19)</f>
        <v>20000</v>
      </c>
      <c r="J20" s="16">
        <f t="shared" si="2"/>
        <v>135000</v>
      </c>
      <c r="K20" s="3" t="s">
        <v>227</v>
      </c>
      <c r="L20" s="153" t="s">
        <v>47</v>
      </c>
    </row>
    <row r="21" spans="1:14" ht="21" customHeight="1" x14ac:dyDescent="0.3">
      <c r="A21" s="197" t="s">
        <v>16</v>
      </c>
      <c r="B21" s="197"/>
      <c r="C21" s="197"/>
      <c r="D21" s="197"/>
      <c r="E21" s="197"/>
      <c r="F21" s="197"/>
      <c r="G21" s="197"/>
      <c r="H21" s="197"/>
      <c r="I21" s="197"/>
      <c r="J21" s="15">
        <f>-J20*0.1</f>
        <v>-13500</v>
      </c>
    </row>
    <row r="22" spans="1:14" ht="21" customHeight="1" x14ac:dyDescent="0.3">
      <c r="A22" s="205" t="s">
        <v>168</v>
      </c>
      <c r="B22" s="206"/>
      <c r="C22" s="206"/>
      <c r="D22" s="206"/>
      <c r="E22" s="206"/>
      <c r="F22" s="206"/>
      <c r="G22" s="206"/>
      <c r="H22" s="206"/>
      <c r="I22" s="207"/>
      <c r="J22" s="15">
        <v>-135000</v>
      </c>
    </row>
    <row r="23" spans="1:14" ht="19.5" customHeight="1" x14ac:dyDescent="0.3">
      <c r="A23" s="197" t="s">
        <v>228</v>
      </c>
      <c r="B23" s="197"/>
      <c r="C23" s="197"/>
      <c r="D23" s="197"/>
      <c r="E23" s="197"/>
      <c r="F23" s="197"/>
      <c r="G23" s="197"/>
      <c r="H23" s="197"/>
      <c r="I23" s="197"/>
      <c r="J23" s="15">
        <f>SUM(J20:J22)</f>
        <v>-13500</v>
      </c>
      <c r="L23" s="33"/>
    </row>
    <row r="24" spans="1:14" ht="18.75" x14ac:dyDescent="0.3">
      <c r="A24" s="202" t="s">
        <v>151</v>
      </c>
      <c r="B24" s="202"/>
      <c r="C24" s="202"/>
      <c r="D24" s="202"/>
      <c r="E24" s="202"/>
      <c r="F24" s="202"/>
      <c r="G24" s="202"/>
      <c r="H24" s="202"/>
      <c r="I24" s="202"/>
      <c r="J24" s="202"/>
      <c r="K24" s="202"/>
      <c r="L24" s="202"/>
      <c r="N24" s="33"/>
    </row>
    <row r="25" spans="1:14" x14ac:dyDescent="0.25">
      <c r="F25" s="33"/>
      <c r="H25" s="33"/>
      <c r="J25" s="33"/>
    </row>
    <row r="26" spans="1:14" x14ac:dyDescent="0.25">
      <c r="F26" s="33"/>
      <c r="G26" s="33"/>
    </row>
    <row r="27" spans="1:14" x14ac:dyDescent="0.25">
      <c r="F27" s="33"/>
      <c r="H27" s="33"/>
    </row>
    <row r="28" spans="1:14" x14ac:dyDescent="0.25">
      <c r="H28" s="33"/>
    </row>
    <row r="29" spans="1:14" x14ac:dyDescent="0.25">
      <c r="H29" s="33"/>
    </row>
  </sheetData>
  <mergeCells count="12">
    <mergeCell ref="A24:L24"/>
    <mergeCell ref="A4:L4"/>
    <mergeCell ref="C6:I6"/>
    <mergeCell ref="J6:L6"/>
    <mergeCell ref="F7:L7"/>
    <mergeCell ref="A9:L9"/>
    <mergeCell ref="A10:L10"/>
    <mergeCell ref="K11:L11"/>
    <mergeCell ref="A20:D20"/>
    <mergeCell ref="A21:I21"/>
    <mergeCell ref="A22:I22"/>
    <mergeCell ref="A23:I2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K20" sqref="K20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14.25" customHeight="1" x14ac:dyDescent="0.25">
      <c r="A2" s="1" t="s">
        <v>12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2" ht="13.5" customHeight="1" x14ac:dyDescent="0.25">
      <c r="A3" s="1" t="s">
        <v>13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ht="23.25" x14ac:dyDescent="0.25">
      <c r="A4" s="200" t="s">
        <v>48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</row>
    <row r="5" spans="1:12" ht="10.5" customHeight="1" x14ac:dyDescent="0.3">
      <c r="E5" s="2"/>
      <c r="I5" s="2"/>
    </row>
    <row r="6" spans="1:12" ht="23.25" customHeight="1" x14ac:dyDescent="0.4">
      <c r="A6" s="1"/>
      <c r="C6" s="201" t="s">
        <v>18</v>
      </c>
      <c r="D6" s="201"/>
      <c r="E6" s="201"/>
      <c r="F6" s="201"/>
      <c r="G6" s="201"/>
      <c r="H6" s="201"/>
      <c r="I6" s="201"/>
      <c r="J6" s="202" t="s">
        <v>19</v>
      </c>
      <c r="K6" s="202"/>
      <c r="L6" s="202"/>
    </row>
    <row r="7" spans="1:12" ht="18.75" x14ac:dyDescent="0.3">
      <c r="A7" s="1"/>
      <c r="D7" s="24" t="s">
        <v>20</v>
      </c>
      <c r="E7" s="24"/>
      <c r="F7" s="202" t="s">
        <v>21</v>
      </c>
      <c r="G7" s="202"/>
      <c r="H7" s="202"/>
      <c r="I7" s="202"/>
      <c r="J7" s="202"/>
      <c r="K7" s="202"/>
      <c r="L7" s="202"/>
    </row>
    <row r="8" spans="1:12" ht="9" customHeight="1" x14ac:dyDescent="0.3">
      <c r="A8" s="1"/>
      <c r="D8" s="24"/>
      <c r="E8" s="24"/>
      <c r="F8" s="24"/>
      <c r="G8" s="24"/>
      <c r="H8" s="24"/>
      <c r="I8" s="24"/>
      <c r="J8" s="24"/>
      <c r="K8" s="23"/>
      <c r="L8" s="23"/>
    </row>
    <row r="9" spans="1:12" ht="18.75" customHeight="1" x14ac:dyDescent="0.3">
      <c r="A9" s="199" t="s">
        <v>22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</row>
    <row r="10" spans="1:12" ht="18.75" customHeight="1" x14ac:dyDescent="0.3">
      <c r="A10" s="199" t="s">
        <v>23</v>
      </c>
      <c r="B10" s="199"/>
      <c r="C10" s="199"/>
      <c r="D10" s="199"/>
      <c r="E10" s="199"/>
      <c r="F10" s="199"/>
      <c r="G10" s="199"/>
      <c r="H10" s="199"/>
      <c r="I10" s="199"/>
      <c r="J10" s="199"/>
      <c r="K10" s="199"/>
      <c r="L10" s="199"/>
    </row>
    <row r="11" spans="1:12" ht="7.5" customHeight="1" x14ac:dyDescent="0.3">
      <c r="K11" s="195"/>
      <c r="L11" s="195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50000</v>
      </c>
      <c r="F13" s="4"/>
      <c r="G13" s="4"/>
      <c r="H13" s="4">
        <v>30000</v>
      </c>
      <c r="I13" s="4"/>
      <c r="J13" s="4">
        <f>SUM(H13:I13)</f>
        <v>30000</v>
      </c>
      <c r="K13" s="3" t="s">
        <v>56</v>
      </c>
      <c r="L13" s="21" t="s">
        <v>51</v>
      </c>
    </row>
    <row r="14" spans="1:12" ht="20.25" customHeight="1" x14ac:dyDescent="0.25">
      <c r="A14" s="5">
        <v>2</v>
      </c>
      <c r="B14" s="11" t="s">
        <v>30</v>
      </c>
      <c r="C14" s="12">
        <v>3</v>
      </c>
      <c r="D14" s="13" t="s">
        <v>31</v>
      </c>
      <c r="E14" s="4">
        <v>25000</v>
      </c>
      <c r="F14" s="4"/>
      <c r="G14" s="4"/>
      <c r="H14" s="4">
        <v>25000</v>
      </c>
      <c r="I14" s="4"/>
      <c r="J14" s="4">
        <f>SUM(H14:I14)</f>
        <v>25000</v>
      </c>
      <c r="K14" s="3" t="s">
        <v>53</v>
      </c>
      <c r="L14" s="21" t="s">
        <v>54</v>
      </c>
    </row>
    <row r="15" spans="1:12" ht="20.25" customHeight="1" x14ac:dyDescent="0.25">
      <c r="A15" s="5">
        <v>3</v>
      </c>
      <c r="B15" s="6" t="s">
        <v>27</v>
      </c>
      <c r="C15" s="12">
        <v>4</v>
      </c>
      <c r="D15" s="13" t="s">
        <v>28</v>
      </c>
      <c r="E15" s="4">
        <v>30000</v>
      </c>
      <c r="F15" s="4"/>
      <c r="G15" s="4"/>
      <c r="H15" s="4">
        <v>30000</v>
      </c>
      <c r="I15" s="4"/>
      <c r="J15" s="4">
        <f>SUM(H15:I15)</f>
        <v>30000</v>
      </c>
      <c r="K15" s="3" t="s">
        <v>56</v>
      </c>
      <c r="L15" s="26" t="s">
        <v>51</v>
      </c>
    </row>
    <row r="16" spans="1:12" ht="20.25" customHeight="1" x14ac:dyDescent="0.25">
      <c r="A16" s="5">
        <v>4</v>
      </c>
      <c r="B16" s="11" t="s">
        <v>32</v>
      </c>
      <c r="C16" s="12">
        <v>5</v>
      </c>
      <c r="D16" s="13" t="s">
        <v>33</v>
      </c>
      <c r="E16" s="4">
        <v>30000</v>
      </c>
      <c r="F16" s="4"/>
      <c r="G16" s="4"/>
      <c r="H16" s="4">
        <v>30000</v>
      </c>
      <c r="I16" s="4"/>
      <c r="J16" s="4">
        <f>SUM(H16:I16)</f>
        <v>30000</v>
      </c>
      <c r="K16" s="3" t="s">
        <v>56</v>
      </c>
      <c r="L16" s="21" t="s">
        <v>55</v>
      </c>
    </row>
    <row r="17" spans="1:15" ht="20.25" customHeight="1" x14ac:dyDescent="0.25">
      <c r="A17" s="5">
        <v>5</v>
      </c>
      <c r="B17" s="11" t="s">
        <v>29</v>
      </c>
      <c r="C17" s="12">
        <v>6</v>
      </c>
      <c r="D17" s="6" t="s">
        <v>38</v>
      </c>
      <c r="E17" s="4">
        <v>30000</v>
      </c>
      <c r="F17" s="4">
        <v>66000</v>
      </c>
      <c r="G17" s="4">
        <v>6000</v>
      </c>
      <c r="H17" s="4"/>
      <c r="I17" s="4">
        <v>30000</v>
      </c>
      <c r="J17" s="4">
        <f t="shared" ref="J17" si="0">SUM(H17:I17)</f>
        <v>30000</v>
      </c>
      <c r="K17" s="3"/>
      <c r="L17" s="26" t="s">
        <v>50</v>
      </c>
      <c r="M17" s="203"/>
      <c r="N17" s="204"/>
      <c r="O17" s="204"/>
    </row>
    <row r="18" spans="1:15" ht="20.25" customHeight="1" x14ac:dyDescent="0.25">
      <c r="A18" s="5">
        <v>6</v>
      </c>
      <c r="B18" s="11" t="s">
        <v>36</v>
      </c>
      <c r="C18" s="12">
        <v>7</v>
      </c>
      <c r="D18" s="13" t="s">
        <v>26</v>
      </c>
      <c r="E18" s="4">
        <v>35000</v>
      </c>
      <c r="F18" s="4">
        <v>38500</v>
      </c>
      <c r="G18" s="4">
        <v>3500</v>
      </c>
      <c r="H18" s="4"/>
      <c r="I18" s="4">
        <v>35000</v>
      </c>
      <c r="J18" s="4">
        <f>SUM(I18)</f>
        <v>35000</v>
      </c>
      <c r="K18" s="3"/>
      <c r="L18" s="22" t="s">
        <v>52</v>
      </c>
    </row>
    <row r="19" spans="1:15" ht="20.25" customHeight="1" x14ac:dyDescent="0.25">
      <c r="A19" s="5">
        <v>7</v>
      </c>
      <c r="B19" s="11" t="s">
        <v>37</v>
      </c>
      <c r="C19" s="12">
        <v>8</v>
      </c>
      <c r="D19" s="20">
        <v>65848153</v>
      </c>
      <c r="E19" s="4">
        <v>30000</v>
      </c>
      <c r="F19" s="4"/>
      <c r="G19" s="4"/>
      <c r="H19" s="4"/>
      <c r="I19" s="4"/>
      <c r="J19" s="4"/>
      <c r="K19" s="3"/>
      <c r="L19" s="22"/>
    </row>
    <row r="20" spans="1:15" ht="20.25" customHeight="1" x14ac:dyDescent="0.25">
      <c r="A20" s="5">
        <v>8</v>
      </c>
      <c r="B20" s="11" t="s">
        <v>24</v>
      </c>
      <c r="C20" s="12">
        <v>9</v>
      </c>
      <c r="D20" s="13" t="s">
        <v>25</v>
      </c>
      <c r="E20" s="4">
        <v>30000</v>
      </c>
      <c r="F20" s="4"/>
      <c r="G20" s="4"/>
      <c r="H20" s="4">
        <v>30000</v>
      </c>
      <c r="I20" s="4"/>
      <c r="J20" s="4">
        <f>SUM(H20:I20)</f>
        <v>30000</v>
      </c>
      <c r="K20" s="3" t="s">
        <v>56</v>
      </c>
      <c r="L20" s="22" t="s">
        <v>43</v>
      </c>
    </row>
    <row r="21" spans="1:15" ht="21" customHeight="1" x14ac:dyDescent="0.25">
      <c r="A21" s="196" t="s">
        <v>6</v>
      </c>
      <c r="B21" s="196"/>
      <c r="C21" s="196"/>
      <c r="D21" s="196"/>
      <c r="E21" s="16">
        <f>SUM(E13:E20)</f>
        <v>260000</v>
      </c>
      <c r="F21" s="16">
        <f t="shared" ref="F21:J21" si="1">SUM(F13:F20)</f>
        <v>104500</v>
      </c>
      <c r="G21" s="16">
        <f t="shared" si="1"/>
        <v>9500</v>
      </c>
      <c r="H21" s="16">
        <f t="shared" si="1"/>
        <v>145000</v>
      </c>
      <c r="I21" s="16">
        <f t="shared" si="1"/>
        <v>65000</v>
      </c>
      <c r="J21" s="16">
        <f t="shared" si="1"/>
        <v>210000</v>
      </c>
      <c r="K21" s="3"/>
      <c r="L21" s="14"/>
    </row>
    <row r="22" spans="1:15" ht="21" customHeight="1" x14ac:dyDescent="0.3">
      <c r="A22" s="197" t="s">
        <v>16</v>
      </c>
      <c r="B22" s="197"/>
      <c r="C22" s="197"/>
      <c r="D22" s="197"/>
      <c r="E22" s="197"/>
      <c r="F22" s="197"/>
      <c r="G22" s="197"/>
      <c r="H22" s="197"/>
      <c r="I22" s="197"/>
      <c r="J22" s="15">
        <f>-J21*0.1</f>
        <v>-21000</v>
      </c>
    </row>
    <row r="23" spans="1:15" ht="18.75" x14ac:dyDescent="0.3">
      <c r="A23" s="197" t="s">
        <v>17</v>
      </c>
      <c r="B23" s="197"/>
      <c r="C23" s="197"/>
      <c r="D23" s="197"/>
      <c r="E23" s="197"/>
      <c r="F23" s="197"/>
      <c r="G23" s="197"/>
      <c r="H23" s="197"/>
      <c r="I23" s="197"/>
      <c r="J23" s="15">
        <f>SUM(J21:J22)</f>
        <v>189000</v>
      </c>
    </row>
    <row r="24" spans="1:15" ht="9" customHeight="1" x14ac:dyDescent="0.25"/>
    <row r="25" spans="1:15" x14ac:dyDescent="0.25">
      <c r="A25" s="198"/>
      <c r="B25" s="198"/>
      <c r="C25" s="198"/>
      <c r="D25" s="198"/>
      <c r="E25" s="198"/>
      <c r="F25" s="198"/>
      <c r="G25" s="198"/>
      <c r="H25" s="198"/>
      <c r="I25" s="198"/>
      <c r="J25" s="198"/>
      <c r="K25" s="198"/>
      <c r="L25" s="198"/>
    </row>
  </sheetData>
  <mergeCells count="12">
    <mergeCell ref="A23:I23"/>
    <mergeCell ref="A25:L25"/>
    <mergeCell ref="M17:O17"/>
    <mergeCell ref="A4:L4"/>
    <mergeCell ref="C6:I6"/>
    <mergeCell ref="J6:L6"/>
    <mergeCell ref="F7:L7"/>
    <mergeCell ref="A9:L9"/>
    <mergeCell ref="A10:L10"/>
    <mergeCell ref="K11:L11"/>
    <mergeCell ref="A21:D21"/>
    <mergeCell ref="A22:I2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Normal="100" workbookViewId="0">
      <selection activeCell="L20" sqref="L20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  <col min="13" max="13" width="11.85546875" bestFit="1" customWidth="1"/>
  </cols>
  <sheetData>
    <row r="1" spans="1:15" ht="23.25" x14ac:dyDescent="0.25">
      <c r="A1" s="1" t="s">
        <v>11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</row>
    <row r="2" spans="1:15" ht="14.25" customHeight="1" x14ac:dyDescent="0.25">
      <c r="A2" s="1" t="s">
        <v>12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</row>
    <row r="3" spans="1:15" ht="13.5" customHeight="1" x14ac:dyDescent="0.25">
      <c r="A3" s="1" t="s">
        <v>13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</row>
    <row r="4" spans="1:15" ht="23.25" x14ac:dyDescent="0.25">
      <c r="A4" s="200" t="s">
        <v>226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</row>
    <row r="5" spans="1:15" ht="10.5" customHeight="1" x14ac:dyDescent="0.3">
      <c r="A5" s="79"/>
      <c r="E5" s="2"/>
      <c r="I5" s="2"/>
    </row>
    <row r="6" spans="1:15" ht="23.25" customHeight="1" x14ac:dyDescent="0.4">
      <c r="A6" s="1"/>
      <c r="C6" s="201" t="s">
        <v>18</v>
      </c>
      <c r="D6" s="201"/>
      <c r="E6" s="201"/>
      <c r="F6" s="201"/>
      <c r="G6" s="201"/>
      <c r="H6" s="201"/>
      <c r="I6" s="201"/>
      <c r="J6" s="202" t="s">
        <v>19</v>
      </c>
      <c r="K6" s="202"/>
      <c r="L6" s="202"/>
    </row>
    <row r="7" spans="1:15" ht="18.75" x14ac:dyDescent="0.3">
      <c r="A7" s="1"/>
      <c r="D7" s="159" t="s">
        <v>20</v>
      </c>
      <c r="E7" s="159"/>
      <c r="F7" s="202" t="s">
        <v>21</v>
      </c>
      <c r="G7" s="202"/>
      <c r="H7" s="202"/>
      <c r="I7" s="202"/>
      <c r="J7" s="202"/>
      <c r="K7" s="202"/>
      <c r="L7" s="202"/>
    </row>
    <row r="8" spans="1:15" ht="9" customHeight="1" x14ac:dyDescent="0.3">
      <c r="A8" s="1"/>
      <c r="D8" s="159"/>
      <c r="E8" s="159"/>
      <c r="F8" s="159"/>
      <c r="G8" s="159"/>
      <c r="H8" s="159"/>
      <c r="I8" s="159"/>
      <c r="J8" s="159"/>
      <c r="K8" s="161"/>
      <c r="L8" s="161"/>
    </row>
    <row r="9" spans="1:15" ht="18.75" customHeight="1" x14ac:dyDescent="0.3">
      <c r="A9" s="199" t="s">
        <v>22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</row>
    <row r="10" spans="1:15" ht="18.75" customHeight="1" x14ac:dyDescent="0.3">
      <c r="A10" s="199" t="s">
        <v>23</v>
      </c>
      <c r="B10" s="199"/>
      <c r="C10" s="199"/>
      <c r="D10" s="199"/>
      <c r="E10" s="199"/>
      <c r="F10" s="199"/>
      <c r="G10" s="199"/>
      <c r="H10" s="199"/>
      <c r="I10" s="199"/>
      <c r="J10" s="199"/>
      <c r="K10" s="199"/>
      <c r="L10" s="199"/>
      <c r="M10" s="33"/>
    </row>
    <row r="11" spans="1:15" ht="7.5" customHeight="1" x14ac:dyDescent="0.3">
      <c r="K11" s="195"/>
      <c r="L11" s="195"/>
    </row>
    <row r="12" spans="1:15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5" ht="20.25" customHeight="1" x14ac:dyDescent="0.25">
      <c r="A13" s="5">
        <v>1</v>
      </c>
      <c r="B13" s="11" t="s">
        <v>34</v>
      </c>
      <c r="C13" s="12">
        <v>1</v>
      </c>
      <c r="D13" s="157" t="s">
        <v>215</v>
      </c>
      <c r="E13" s="4">
        <v>65000</v>
      </c>
      <c r="F13" s="4"/>
      <c r="G13" s="4"/>
      <c r="H13" s="4">
        <v>65000</v>
      </c>
      <c r="I13" s="4"/>
      <c r="J13" s="4">
        <f>SUM(H13:I13)</f>
        <v>65000</v>
      </c>
      <c r="K13" s="3" t="s">
        <v>61</v>
      </c>
      <c r="L13" s="90" t="s">
        <v>173</v>
      </c>
      <c r="M13" s="33"/>
    </row>
    <row r="14" spans="1:15" ht="20.25" customHeight="1" x14ac:dyDescent="0.25">
      <c r="A14" s="5">
        <v>2</v>
      </c>
      <c r="B14" s="129" t="s">
        <v>27</v>
      </c>
      <c r="C14" s="12">
        <v>4</v>
      </c>
      <c r="D14" s="155" t="s">
        <v>216</v>
      </c>
      <c r="E14" s="4">
        <v>35000</v>
      </c>
      <c r="F14" s="4">
        <v>17000</v>
      </c>
      <c r="G14" s="4">
        <v>17000</v>
      </c>
      <c r="H14" s="4">
        <v>35000</v>
      </c>
      <c r="I14" s="117"/>
      <c r="J14" s="4">
        <f t="shared" ref="J14:J19" si="0">SUM(H14:I14)</f>
        <v>35000</v>
      </c>
      <c r="K14" s="3" t="s">
        <v>229</v>
      </c>
      <c r="L14" s="90" t="s">
        <v>173</v>
      </c>
      <c r="M14" s="33"/>
    </row>
    <row r="15" spans="1:15" ht="20.25" customHeight="1" x14ac:dyDescent="0.25">
      <c r="A15" s="5">
        <v>3</v>
      </c>
      <c r="B15" s="11" t="s">
        <v>32</v>
      </c>
      <c r="C15" s="12">
        <v>5</v>
      </c>
      <c r="D15" s="155" t="s">
        <v>217</v>
      </c>
      <c r="E15" s="4">
        <v>35000</v>
      </c>
      <c r="F15" s="4">
        <v>353500</v>
      </c>
      <c r="G15" s="4">
        <v>49100</v>
      </c>
      <c r="H15" s="4"/>
      <c r="I15" s="4"/>
      <c r="J15" s="4">
        <f t="shared" si="0"/>
        <v>0</v>
      </c>
      <c r="K15" s="3"/>
      <c r="L15" s="90"/>
      <c r="M15" s="33"/>
    </row>
    <row r="16" spans="1:15" ht="20.25" customHeight="1" x14ac:dyDescent="0.25">
      <c r="A16" s="5">
        <v>4</v>
      </c>
      <c r="B16" s="11" t="s">
        <v>126</v>
      </c>
      <c r="C16" s="12">
        <v>6</v>
      </c>
      <c r="D16" s="129" t="s">
        <v>218</v>
      </c>
      <c r="E16" s="4">
        <v>40000</v>
      </c>
      <c r="F16" s="4">
        <v>116000</v>
      </c>
      <c r="G16" s="4">
        <v>40000</v>
      </c>
      <c r="H16" s="4"/>
      <c r="I16" s="4"/>
      <c r="J16" s="4"/>
      <c r="K16" s="3"/>
      <c r="L16" s="90"/>
      <c r="M16" s="95"/>
      <c r="N16" s="85"/>
      <c r="O16" s="85"/>
    </row>
    <row r="17" spans="1:14" ht="20.25" customHeight="1" x14ac:dyDescent="0.25">
      <c r="A17" s="5">
        <v>5</v>
      </c>
      <c r="B17" s="11" t="s">
        <v>94</v>
      </c>
      <c r="C17" s="12">
        <v>7</v>
      </c>
      <c r="D17" s="155" t="s">
        <v>219</v>
      </c>
      <c r="E17" s="4">
        <v>40000</v>
      </c>
      <c r="F17" s="4">
        <v>120000</v>
      </c>
      <c r="G17" s="4">
        <v>44000</v>
      </c>
      <c r="H17" s="4"/>
      <c r="I17" s="4"/>
      <c r="J17" s="4"/>
      <c r="K17" s="3"/>
      <c r="L17" s="90"/>
    </row>
    <row r="18" spans="1:14" ht="20.25" customHeight="1" x14ac:dyDescent="0.25">
      <c r="A18" s="5">
        <v>6</v>
      </c>
      <c r="B18" s="11" t="s">
        <v>102</v>
      </c>
      <c r="C18" s="12">
        <v>8</v>
      </c>
      <c r="D18" s="156" t="s">
        <v>220</v>
      </c>
      <c r="E18" s="4">
        <v>40000</v>
      </c>
      <c r="F18" s="4">
        <v>120000</v>
      </c>
      <c r="G18" s="4">
        <v>44000</v>
      </c>
      <c r="H18" s="4"/>
      <c r="I18" s="4"/>
      <c r="J18" s="4">
        <f t="shared" si="0"/>
        <v>0</v>
      </c>
      <c r="K18" s="3"/>
      <c r="L18" s="26"/>
    </row>
    <row r="19" spans="1:14" ht="20.25" customHeight="1" x14ac:dyDescent="0.25">
      <c r="A19" s="5">
        <v>7</v>
      </c>
      <c r="B19" s="11" t="s">
        <v>24</v>
      </c>
      <c r="C19" s="12">
        <v>9</v>
      </c>
      <c r="D19" s="155" t="s">
        <v>221</v>
      </c>
      <c r="E19" s="4">
        <v>35000</v>
      </c>
      <c r="F19" s="4">
        <v>104000</v>
      </c>
      <c r="G19" s="4">
        <v>38500</v>
      </c>
      <c r="H19" s="4"/>
      <c r="I19" s="4"/>
      <c r="J19" s="4">
        <f t="shared" si="0"/>
        <v>0</v>
      </c>
      <c r="K19" s="3"/>
      <c r="L19" s="26"/>
    </row>
    <row r="20" spans="1:14" ht="21" customHeight="1" x14ac:dyDescent="0.25">
      <c r="A20" s="196" t="s">
        <v>6</v>
      </c>
      <c r="B20" s="196"/>
      <c r="C20" s="196"/>
      <c r="D20" s="196"/>
      <c r="E20" s="16">
        <f>SUM(E13:E19)</f>
        <v>290000</v>
      </c>
      <c r="F20" s="149">
        <f t="shared" ref="F20:J20" si="1">SUM(F13:F19)</f>
        <v>830500</v>
      </c>
      <c r="G20" s="16">
        <f t="shared" si="1"/>
        <v>232600</v>
      </c>
      <c r="H20" s="16">
        <f t="shared" si="1"/>
        <v>100000</v>
      </c>
      <c r="I20" s="16">
        <f t="shared" si="1"/>
        <v>0</v>
      </c>
      <c r="J20" s="16">
        <f t="shared" si="1"/>
        <v>100000</v>
      </c>
      <c r="K20" s="3" t="s">
        <v>230</v>
      </c>
      <c r="L20" s="162" t="s">
        <v>47</v>
      </c>
    </row>
    <row r="21" spans="1:14" ht="21" customHeight="1" x14ac:dyDescent="0.3">
      <c r="A21" s="197" t="s">
        <v>16</v>
      </c>
      <c r="B21" s="197"/>
      <c r="C21" s="197"/>
      <c r="D21" s="197"/>
      <c r="E21" s="197"/>
      <c r="F21" s="197"/>
      <c r="G21" s="197"/>
      <c r="H21" s="197"/>
      <c r="I21" s="197"/>
      <c r="J21" s="15">
        <f>-J20*0.1</f>
        <v>-10000</v>
      </c>
    </row>
    <row r="22" spans="1:14" ht="21" customHeight="1" x14ac:dyDescent="0.3">
      <c r="A22" s="205" t="s">
        <v>168</v>
      </c>
      <c r="B22" s="206"/>
      <c r="C22" s="206"/>
      <c r="D22" s="206"/>
      <c r="E22" s="206"/>
      <c r="F22" s="206"/>
      <c r="G22" s="206"/>
      <c r="H22" s="206"/>
      <c r="I22" s="207"/>
      <c r="J22" s="15">
        <v>-100000</v>
      </c>
    </row>
    <row r="23" spans="1:14" ht="21" customHeight="1" x14ac:dyDescent="0.3">
      <c r="A23" s="205" t="s">
        <v>232</v>
      </c>
      <c r="B23" s="206"/>
      <c r="C23" s="206"/>
      <c r="D23" s="206"/>
      <c r="E23" s="206"/>
      <c r="F23" s="206"/>
      <c r="G23" s="206"/>
      <c r="H23" s="206"/>
      <c r="I23" s="207"/>
      <c r="J23" s="15">
        <v>-15000</v>
      </c>
    </row>
    <row r="24" spans="1:14" ht="19.5" customHeight="1" x14ac:dyDescent="0.3">
      <c r="A24" s="213" t="s">
        <v>231</v>
      </c>
      <c r="B24" s="213"/>
      <c r="C24" s="213"/>
      <c r="D24" s="213"/>
      <c r="E24" s="213"/>
      <c r="F24" s="213"/>
      <c r="G24" s="213"/>
      <c r="H24" s="213"/>
      <c r="I24" s="213"/>
      <c r="J24" s="43">
        <f>SUM(J20:J23)</f>
        <v>-25000</v>
      </c>
      <c r="L24" s="33"/>
    </row>
    <row r="25" spans="1:14" ht="18.75" x14ac:dyDescent="0.3">
      <c r="A25" s="202" t="s">
        <v>151</v>
      </c>
      <c r="B25" s="202"/>
      <c r="C25" s="202"/>
      <c r="D25" s="202"/>
      <c r="E25" s="202"/>
      <c r="F25" s="202"/>
      <c r="G25" s="202"/>
      <c r="H25" s="202"/>
      <c r="I25" s="202"/>
      <c r="J25" s="202"/>
      <c r="K25" s="202"/>
      <c r="L25" s="202"/>
      <c r="N25" s="33"/>
    </row>
    <row r="26" spans="1:14" x14ac:dyDescent="0.25">
      <c r="F26" s="33"/>
      <c r="H26" s="33"/>
      <c r="J26" s="33"/>
    </row>
    <row r="27" spans="1:14" x14ac:dyDescent="0.25">
      <c r="F27" s="33"/>
      <c r="G27" s="33"/>
    </row>
    <row r="28" spans="1:14" x14ac:dyDescent="0.25">
      <c r="F28" s="33"/>
    </row>
    <row r="29" spans="1:14" x14ac:dyDescent="0.25">
      <c r="H29" s="33"/>
    </row>
    <row r="30" spans="1:14" x14ac:dyDescent="0.25">
      <c r="H30" s="33"/>
    </row>
  </sheetData>
  <mergeCells count="13">
    <mergeCell ref="A25:L25"/>
    <mergeCell ref="A4:L4"/>
    <mergeCell ref="C6:I6"/>
    <mergeCell ref="J6:L6"/>
    <mergeCell ref="F7:L7"/>
    <mergeCell ref="A9:L9"/>
    <mergeCell ref="A10:L10"/>
    <mergeCell ref="K11:L11"/>
    <mergeCell ref="A20:D20"/>
    <mergeCell ref="A21:I21"/>
    <mergeCell ref="A22:I22"/>
    <mergeCell ref="A24:I24"/>
    <mergeCell ref="A23:I2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zoomScaleNormal="100" workbookViewId="0">
      <selection activeCell="G29" sqref="G29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  <col min="13" max="13" width="11.85546875" bestFit="1" customWidth="1"/>
  </cols>
  <sheetData>
    <row r="1" spans="1:15" ht="23.25" x14ac:dyDescent="0.25">
      <c r="A1" s="1" t="s">
        <v>11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</row>
    <row r="2" spans="1:15" ht="14.25" customHeight="1" x14ac:dyDescent="0.25">
      <c r="A2" s="1" t="s">
        <v>12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</row>
    <row r="3" spans="1:15" ht="13.5" customHeight="1" x14ac:dyDescent="0.25">
      <c r="A3" s="1" t="s">
        <v>13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</row>
    <row r="4" spans="1:15" ht="23.25" x14ac:dyDescent="0.25">
      <c r="A4" s="200" t="s">
        <v>233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</row>
    <row r="5" spans="1:15" ht="10.5" customHeight="1" x14ac:dyDescent="0.3">
      <c r="A5" s="79"/>
      <c r="E5" s="2"/>
      <c r="I5" s="2"/>
    </row>
    <row r="6" spans="1:15" ht="23.25" customHeight="1" x14ac:dyDescent="0.4">
      <c r="A6" s="1"/>
      <c r="C6" s="201" t="s">
        <v>18</v>
      </c>
      <c r="D6" s="201"/>
      <c r="E6" s="201"/>
      <c r="F6" s="201"/>
      <c r="G6" s="201"/>
      <c r="H6" s="201"/>
      <c r="I6" s="201"/>
      <c r="J6" s="202" t="s">
        <v>19</v>
      </c>
      <c r="K6" s="202"/>
      <c r="L6" s="202"/>
    </row>
    <row r="7" spans="1:15" ht="18.75" x14ac:dyDescent="0.3">
      <c r="A7" s="1"/>
      <c r="D7" s="163" t="s">
        <v>20</v>
      </c>
      <c r="E7" s="163"/>
      <c r="F7" s="202" t="s">
        <v>21</v>
      </c>
      <c r="G7" s="202"/>
      <c r="H7" s="202"/>
      <c r="I7" s="202"/>
      <c r="J7" s="202"/>
      <c r="K7" s="202"/>
      <c r="L7" s="202"/>
    </row>
    <row r="8" spans="1:15" ht="9" customHeight="1" x14ac:dyDescent="0.3">
      <c r="A8" s="1"/>
      <c r="D8" s="163"/>
      <c r="E8" s="163"/>
      <c r="F8" s="163"/>
      <c r="G8" s="163"/>
      <c r="H8" s="163"/>
      <c r="I8" s="163"/>
      <c r="J8" s="163"/>
      <c r="K8" s="165"/>
      <c r="L8" s="165"/>
    </row>
    <row r="9" spans="1:15" ht="18.75" customHeight="1" x14ac:dyDescent="0.3">
      <c r="A9" s="199" t="s">
        <v>22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</row>
    <row r="10" spans="1:15" ht="18.75" customHeight="1" x14ac:dyDescent="0.3">
      <c r="A10" s="199" t="s">
        <v>23</v>
      </c>
      <c r="B10" s="199"/>
      <c r="C10" s="199"/>
      <c r="D10" s="199"/>
      <c r="E10" s="199"/>
      <c r="F10" s="199"/>
      <c r="G10" s="199"/>
      <c r="H10" s="199"/>
      <c r="I10" s="199"/>
      <c r="J10" s="199"/>
      <c r="K10" s="199"/>
      <c r="L10" s="199"/>
      <c r="M10" s="33"/>
    </row>
    <row r="11" spans="1:15" ht="7.5" customHeight="1" x14ac:dyDescent="0.3">
      <c r="K11" s="195"/>
      <c r="L11" s="195"/>
    </row>
    <row r="12" spans="1:15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5" ht="20.25" customHeight="1" x14ac:dyDescent="0.25">
      <c r="A13" s="5">
        <v>1</v>
      </c>
      <c r="B13" s="11" t="s">
        <v>34</v>
      </c>
      <c r="C13" s="12">
        <v>1</v>
      </c>
      <c r="D13" s="157" t="s">
        <v>215</v>
      </c>
      <c r="E13" s="4">
        <v>65000</v>
      </c>
      <c r="F13" s="4"/>
      <c r="G13" s="4"/>
      <c r="H13" s="4">
        <v>65000</v>
      </c>
      <c r="I13" s="4"/>
      <c r="J13" s="4">
        <f t="shared" ref="J13:J18" si="0">H13+I13</f>
        <v>65000</v>
      </c>
      <c r="K13" s="3" t="s">
        <v>236</v>
      </c>
      <c r="L13" s="90" t="s">
        <v>173</v>
      </c>
      <c r="M13" s="33"/>
    </row>
    <row r="14" spans="1:15" ht="20.25" customHeight="1" x14ac:dyDescent="0.25">
      <c r="A14" s="5">
        <v>2</v>
      </c>
      <c r="B14" s="129" t="s">
        <v>27</v>
      </c>
      <c r="C14" s="12">
        <v>4</v>
      </c>
      <c r="D14" s="155" t="s">
        <v>216</v>
      </c>
      <c r="E14" s="4">
        <v>35000</v>
      </c>
      <c r="F14" s="4">
        <v>17000</v>
      </c>
      <c r="G14" s="4">
        <v>17000</v>
      </c>
      <c r="H14" s="4"/>
      <c r="I14" s="117"/>
      <c r="J14" s="4">
        <f t="shared" si="0"/>
        <v>0</v>
      </c>
      <c r="K14" s="3"/>
      <c r="L14" s="90"/>
      <c r="M14" s="33"/>
    </row>
    <row r="15" spans="1:15" ht="20.25" customHeight="1" x14ac:dyDescent="0.25">
      <c r="A15" s="5">
        <v>3</v>
      </c>
      <c r="B15" s="11" t="s">
        <v>32</v>
      </c>
      <c r="C15" s="12">
        <v>5</v>
      </c>
      <c r="D15" s="155" t="s">
        <v>217</v>
      </c>
      <c r="E15" s="4">
        <v>35000</v>
      </c>
      <c r="F15" s="4">
        <v>392000</v>
      </c>
      <c r="G15" s="4">
        <v>87600</v>
      </c>
      <c r="H15" s="4"/>
      <c r="I15" s="4"/>
      <c r="J15" s="4">
        <f t="shared" si="0"/>
        <v>0</v>
      </c>
      <c r="K15" s="3"/>
      <c r="L15" s="90"/>
      <c r="M15" s="33"/>
    </row>
    <row r="16" spans="1:15" ht="20.25" customHeight="1" x14ac:dyDescent="0.25">
      <c r="A16" s="5">
        <v>4</v>
      </c>
      <c r="B16" s="11" t="s">
        <v>126</v>
      </c>
      <c r="C16" s="12">
        <v>6</v>
      </c>
      <c r="D16" s="129" t="s">
        <v>218</v>
      </c>
      <c r="E16" s="4">
        <v>40000</v>
      </c>
      <c r="F16" s="4">
        <v>160000</v>
      </c>
      <c r="G16" s="4">
        <v>44000</v>
      </c>
      <c r="H16" s="4">
        <v>40000</v>
      </c>
      <c r="I16" s="4">
        <v>40000</v>
      </c>
      <c r="J16" s="4">
        <f t="shared" si="0"/>
        <v>80000</v>
      </c>
      <c r="K16" s="3" t="s">
        <v>235</v>
      </c>
      <c r="L16" s="100" t="s">
        <v>73</v>
      </c>
      <c r="M16" s="95"/>
      <c r="N16" s="85"/>
      <c r="O16" s="85"/>
    </row>
    <row r="17" spans="1:14" ht="20.25" customHeight="1" x14ac:dyDescent="0.25">
      <c r="A17" s="5">
        <v>5</v>
      </c>
      <c r="B17" s="11" t="s">
        <v>94</v>
      </c>
      <c r="C17" s="12">
        <v>7</v>
      </c>
      <c r="D17" s="155" t="s">
        <v>219</v>
      </c>
      <c r="E17" s="4">
        <v>40000</v>
      </c>
      <c r="F17" s="4">
        <v>164000</v>
      </c>
      <c r="G17" s="4">
        <v>48000</v>
      </c>
      <c r="H17" s="4">
        <v>40000</v>
      </c>
      <c r="I17" s="4">
        <v>40000</v>
      </c>
      <c r="J17" s="4">
        <f t="shared" si="0"/>
        <v>80000</v>
      </c>
      <c r="K17" s="3" t="s">
        <v>235</v>
      </c>
      <c r="L17" s="100" t="s">
        <v>73</v>
      </c>
    </row>
    <row r="18" spans="1:14" ht="20.25" customHeight="1" x14ac:dyDescent="0.25">
      <c r="A18" s="5">
        <v>6</v>
      </c>
      <c r="B18" s="11" t="s">
        <v>102</v>
      </c>
      <c r="C18" s="12">
        <v>8</v>
      </c>
      <c r="D18" s="156" t="s">
        <v>220</v>
      </c>
      <c r="E18" s="4">
        <v>40000</v>
      </c>
      <c r="F18" s="4">
        <v>164000</v>
      </c>
      <c r="G18" s="4">
        <v>48000</v>
      </c>
      <c r="H18" s="4">
        <v>40000</v>
      </c>
      <c r="I18" s="4">
        <v>40000</v>
      </c>
      <c r="J18" s="4">
        <f t="shared" si="0"/>
        <v>80000</v>
      </c>
      <c r="K18" s="3" t="s">
        <v>235</v>
      </c>
      <c r="L18" s="100" t="s">
        <v>73</v>
      </c>
    </row>
    <row r="19" spans="1:14" ht="20.25" customHeight="1" x14ac:dyDescent="0.25">
      <c r="A19" s="5">
        <v>7</v>
      </c>
      <c r="B19" s="11" t="s">
        <v>24</v>
      </c>
      <c r="C19" s="12">
        <v>9</v>
      </c>
      <c r="D19" s="155" t="s">
        <v>221</v>
      </c>
      <c r="E19" s="4">
        <v>35000</v>
      </c>
      <c r="F19" s="4">
        <v>142500</v>
      </c>
      <c r="G19" s="4">
        <v>42000</v>
      </c>
      <c r="H19" s="4"/>
      <c r="I19" s="4">
        <v>35000</v>
      </c>
      <c r="J19" s="4">
        <f>H19+I19</f>
        <v>35000</v>
      </c>
      <c r="K19" s="3"/>
      <c r="L19" s="158" t="s">
        <v>234</v>
      </c>
    </row>
    <row r="20" spans="1:14" ht="21" customHeight="1" x14ac:dyDescent="0.25">
      <c r="A20" s="196" t="s">
        <v>6</v>
      </c>
      <c r="B20" s="196"/>
      <c r="C20" s="196"/>
      <c r="D20" s="196"/>
      <c r="E20" s="16">
        <f>SUM(E13:E19)</f>
        <v>290000</v>
      </c>
      <c r="F20" s="149">
        <f t="shared" ref="F20:G20" si="1">SUM(F13:F19)</f>
        <v>1039500</v>
      </c>
      <c r="G20" s="16">
        <f t="shared" si="1"/>
        <v>286600</v>
      </c>
      <c r="H20" s="16">
        <f>SUM(H13:H19)</f>
        <v>185000</v>
      </c>
      <c r="I20" s="42">
        <f t="shared" ref="I20" si="2">SUM(I13:I19)</f>
        <v>155000</v>
      </c>
      <c r="J20" s="16">
        <f>SUM(J13:J19)</f>
        <v>340000</v>
      </c>
      <c r="K20" s="3" t="s">
        <v>237</v>
      </c>
      <c r="L20" s="166" t="s">
        <v>47</v>
      </c>
    </row>
    <row r="21" spans="1:14" ht="21" customHeight="1" x14ac:dyDescent="0.3">
      <c r="A21" s="197" t="s">
        <v>16</v>
      </c>
      <c r="B21" s="197"/>
      <c r="C21" s="197"/>
      <c r="D21" s="197"/>
      <c r="E21" s="197"/>
      <c r="F21" s="197"/>
      <c r="G21" s="197"/>
      <c r="H21" s="197"/>
      <c r="I21" s="197"/>
      <c r="J21" s="15">
        <f>-J20*0.1</f>
        <v>-34000</v>
      </c>
    </row>
    <row r="22" spans="1:14" ht="21" customHeight="1" x14ac:dyDescent="0.3">
      <c r="A22" s="205" t="s">
        <v>168</v>
      </c>
      <c r="B22" s="206"/>
      <c r="C22" s="206"/>
      <c r="D22" s="206"/>
      <c r="E22" s="206"/>
      <c r="F22" s="206"/>
      <c r="G22" s="206"/>
      <c r="H22" s="206"/>
      <c r="I22" s="207"/>
      <c r="J22" s="15">
        <v>-65000</v>
      </c>
    </row>
    <row r="23" spans="1:14" ht="19.5" customHeight="1" x14ac:dyDescent="0.3">
      <c r="A23" s="197" t="s">
        <v>239</v>
      </c>
      <c r="B23" s="197"/>
      <c r="C23" s="197"/>
      <c r="D23" s="197"/>
      <c r="E23" s="197"/>
      <c r="F23" s="197"/>
      <c r="G23" s="197"/>
      <c r="H23" s="197"/>
      <c r="I23" s="197"/>
      <c r="J23" s="15">
        <f>SUM(J20:J22)</f>
        <v>241000</v>
      </c>
      <c r="L23" s="33"/>
    </row>
    <row r="24" spans="1:14" ht="18.75" x14ac:dyDescent="0.3">
      <c r="A24" s="202" t="s">
        <v>151</v>
      </c>
      <c r="B24" s="202"/>
      <c r="C24" s="202"/>
      <c r="D24" s="202"/>
      <c r="E24" s="202"/>
      <c r="F24" s="202"/>
      <c r="G24" s="202"/>
      <c r="H24" s="202"/>
      <c r="I24" s="202"/>
      <c r="J24" s="202"/>
      <c r="K24" s="202"/>
      <c r="L24" s="202"/>
      <c r="N24" s="33"/>
    </row>
    <row r="25" spans="1:14" x14ac:dyDescent="0.25">
      <c r="F25" s="33"/>
      <c r="H25" s="33"/>
      <c r="J25" s="33"/>
    </row>
    <row r="26" spans="1:14" x14ac:dyDescent="0.25">
      <c r="F26" s="33"/>
      <c r="G26" s="33"/>
    </row>
    <row r="27" spans="1:14" x14ac:dyDescent="0.25">
      <c r="F27" s="33"/>
    </row>
    <row r="28" spans="1:14" x14ac:dyDescent="0.25">
      <c r="H28" s="33"/>
    </row>
    <row r="29" spans="1:14" x14ac:dyDescent="0.25">
      <c r="H29" s="33"/>
    </row>
  </sheetData>
  <mergeCells count="12">
    <mergeCell ref="A24:L24"/>
    <mergeCell ref="A4:L4"/>
    <mergeCell ref="C6:I6"/>
    <mergeCell ref="J6:L6"/>
    <mergeCell ref="F7:L7"/>
    <mergeCell ref="A9:L9"/>
    <mergeCell ref="A10:L10"/>
    <mergeCell ref="K11:L11"/>
    <mergeCell ref="A20:D20"/>
    <mergeCell ref="A21:I21"/>
    <mergeCell ref="A22:I22"/>
    <mergeCell ref="A23:I2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zoomScaleNormal="100" workbookViewId="0">
      <selection activeCell="L31" sqref="L31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  <col min="13" max="13" width="11.85546875" bestFit="1" customWidth="1"/>
  </cols>
  <sheetData>
    <row r="1" spans="1:15" ht="23.25" x14ac:dyDescent="0.25">
      <c r="A1" s="1" t="s">
        <v>11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</row>
    <row r="2" spans="1:15" ht="14.25" customHeight="1" x14ac:dyDescent="0.25">
      <c r="A2" s="1" t="s">
        <v>12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</row>
    <row r="3" spans="1:15" ht="13.5" customHeight="1" x14ac:dyDescent="0.25">
      <c r="A3" s="1" t="s">
        <v>13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</row>
    <row r="4" spans="1:15" ht="23.25" x14ac:dyDescent="0.25">
      <c r="A4" s="200" t="s">
        <v>238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</row>
    <row r="5" spans="1:15" ht="10.5" customHeight="1" x14ac:dyDescent="0.3">
      <c r="A5" s="79"/>
      <c r="E5" s="2"/>
      <c r="I5" s="2"/>
    </row>
    <row r="6" spans="1:15" ht="23.25" customHeight="1" x14ac:dyDescent="0.4">
      <c r="A6" s="1"/>
      <c r="C6" s="201" t="s">
        <v>18</v>
      </c>
      <c r="D6" s="201"/>
      <c r="E6" s="201"/>
      <c r="F6" s="201"/>
      <c r="G6" s="201"/>
      <c r="H6" s="201"/>
      <c r="I6" s="201"/>
      <c r="J6" s="202" t="s">
        <v>19</v>
      </c>
      <c r="K6" s="202"/>
      <c r="L6" s="202"/>
    </row>
    <row r="7" spans="1:15" ht="18.75" x14ac:dyDescent="0.3">
      <c r="A7" s="1"/>
      <c r="D7" s="167" t="s">
        <v>20</v>
      </c>
      <c r="E7" s="167"/>
      <c r="F7" s="202" t="s">
        <v>21</v>
      </c>
      <c r="G7" s="202"/>
      <c r="H7" s="202"/>
      <c r="I7" s="202"/>
      <c r="J7" s="202"/>
      <c r="K7" s="202"/>
      <c r="L7" s="202"/>
    </row>
    <row r="8" spans="1:15" ht="9" customHeight="1" x14ac:dyDescent="0.3">
      <c r="A8" s="1"/>
      <c r="D8" s="167"/>
      <c r="E8" s="167"/>
      <c r="F8" s="167"/>
      <c r="G8" s="167"/>
      <c r="H8" s="167"/>
      <c r="I8" s="167"/>
      <c r="J8" s="167"/>
      <c r="K8" s="169"/>
      <c r="L8" s="169"/>
    </row>
    <row r="9" spans="1:15" ht="18.75" customHeight="1" x14ac:dyDescent="0.3">
      <c r="A9" s="199" t="s">
        <v>22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</row>
    <row r="10" spans="1:15" ht="18.75" customHeight="1" x14ac:dyDescent="0.3">
      <c r="A10" s="199" t="s">
        <v>23</v>
      </c>
      <c r="B10" s="199"/>
      <c r="C10" s="199"/>
      <c r="D10" s="199"/>
      <c r="E10" s="199"/>
      <c r="F10" s="199"/>
      <c r="G10" s="199"/>
      <c r="H10" s="199"/>
      <c r="I10" s="199"/>
      <c r="J10" s="199"/>
      <c r="K10" s="199"/>
      <c r="L10" s="199"/>
      <c r="M10" s="33"/>
    </row>
    <row r="11" spans="1:15" ht="7.5" customHeight="1" x14ac:dyDescent="0.3">
      <c r="K11" s="195"/>
      <c r="L11" s="195"/>
    </row>
    <row r="12" spans="1:15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5" ht="20.25" customHeight="1" x14ac:dyDescent="0.25">
      <c r="A13" s="5">
        <v>1</v>
      </c>
      <c r="B13" s="11" t="s">
        <v>34</v>
      </c>
      <c r="C13" s="12">
        <v>1</v>
      </c>
      <c r="D13" s="157" t="s">
        <v>215</v>
      </c>
      <c r="E13" s="4">
        <v>65000</v>
      </c>
      <c r="F13" s="4"/>
      <c r="G13" s="4"/>
      <c r="H13" s="4">
        <v>65000</v>
      </c>
      <c r="I13" s="4"/>
      <c r="J13" s="4">
        <f>H13+I13</f>
        <v>65000</v>
      </c>
      <c r="K13" s="3" t="s">
        <v>242</v>
      </c>
      <c r="L13" s="90" t="s">
        <v>173</v>
      </c>
      <c r="M13" s="33"/>
    </row>
    <row r="14" spans="1:15" ht="20.25" customHeight="1" x14ac:dyDescent="0.25">
      <c r="A14" s="5">
        <v>2</v>
      </c>
      <c r="B14" s="129" t="s">
        <v>27</v>
      </c>
      <c r="C14" s="12">
        <v>4</v>
      </c>
      <c r="D14" s="155" t="s">
        <v>216</v>
      </c>
      <c r="E14" s="4">
        <v>35000</v>
      </c>
      <c r="F14" s="4">
        <v>55500</v>
      </c>
      <c r="G14" s="4">
        <v>20500</v>
      </c>
      <c r="H14" s="4"/>
      <c r="I14" s="4">
        <v>35000</v>
      </c>
      <c r="J14" s="4">
        <f>H14+I14</f>
        <v>35000</v>
      </c>
      <c r="K14" s="3" t="s">
        <v>241</v>
      </c>
      <c r="L14" s="100" t="s">
        <v>191</v>
      </c>
      <c r="M14" s="33"/>
    </row>
    <row r="15" spans="1:15" ht="20.25" customHeight="1" x14ac:dyDescent="0.25">
      <c r="A15" s="5">
        <v>3</v>
      </c>
      <c r="B15" s="11" t="s">
        <v>32</v>
      </c>
      <c r="C15" s="12">
        <v>5</v>
      </c>
      <c r="D15" s="155" t="s">
        <v>217</v>
      </c>
      <c r="E15" s="4">
        <v>35000</v>
      </c>
      <c r="F15" s="4">
        <v>430500</v>
      </c>
      <c r="G15" s="4">
        <v>91100</v>
      </c>
      <c r="H15" s="4"/>
      <c r="I15" s="4"/>
      <c r="J15" s="4">
        <f t="shared" ref="J15:J19" si="0">H15+I15</f>
        <v>0</v>
      </c>
      <c r="K15" s="3"/>
      <c r="L15" s="90"/>
      <c r="M15" s="33"/>
    </row>
    <row r="16" spans="1:15" ht="20.25" customHeight="1" x14ac:dyDescent="0.25">
      <c r="A16" s="5">
        <v>4</v>
      </c>
      <c r="B16" s="11" t="s">
        <v>126</v>
      </c>
      <c r="C16" s="12">
        <v>6</v>
      </c>
      <c r="D16" s="129" t="s">
        <v>218</v>
      </c>
      <c r="E16" s="4">
        <v>40000</v>
      </c>
      <c r="F16" s="4">
        <v>120000</v>
      </c>
      <c r="G16" s="4">
        <v>44000</v>
      </c>
      <c r="H16" s="4"/>
      <c r="I16" s="4"/>
      <c r="J16" s="4">
        <f t="shared" si="0"/>
        <v>0</v>
      </c>
      <c r="K16" s="3"/>
      <c r="L16" s="100"/>
      <c r="M16" s="95"/>
      <c r="N16" s="85"/>
      <c r="O16" s="85"/>
    </row>
    <row r="17" spans="1:14" ht="20.25" customHeight="1" x14ac:dyDescent="0.25">
      <c r="A17" s="5">
        <v>5</v>
      </c>
      <c r="B17" s="11" t="s">
        <v>94</v>
      </c>
      <c r="C17" s="12">
        <v>7</v>
      </c>
      <c r="D17" s="155" t="s">
        <v>219</v>
      </c>
      <c r="E17" s="4">
        <v>40000</v>
      </c>
      <c r="F17" s="4">
        <v>124000</v>
      </c>
      <c r="G17" s="4">
        <v>48000</v>
      </c>
      <c r="H17" s="4"/>
      <c r="I17" s="4"/>
      <c r="J17" s="4">
        <f t="shared" si="0"/>
        <v>0</v>
      </c>
      <c r="K17" s="3"/>
      <c r="L17" s="100"/>
    </row>
    <row r="18" spans="1:14" ht="20.25" customHeight="1" x14ac:dyDescent="0.25">
      <c r="A18" s="5">
        <v>6</v>
      </c>
      <c r="B18" s="11" t="s">
        <v>102</v>
      </c>
      <c r="C18" s="12">
        <v>8</v>
      </c>
      <c r="D18" s="156" t="s">
        <v>220</v>
      </c>
      <c r="E18" s="4">
        <v>40000</v>
      </c>
      <c r="F18" s="4">
        <v>124000</v>
      </c>
      <c r="G18" s="4">
        <v>48000</v>
      </c>
      <c r="H18" s="4"/>
      <c r="I18" s="4"/>
      <c r="J18" s="4">
        <f t="shared" si="0"/>
        <v>0</v>
      </c>
      <c r="K18" s="3"/>
      <c r="L18" s="100"/>
    </row>
    <row r="19" spans="1:14" ht="20.25" customHeight="1" x14ac:dyDescent="0.25">
      <c r="A19" s="5">
        <v>7</v>
      </c>
      <c r="B19" s="11" t="s">
        <v>24</v>
      </c>
      <c r="C19" s="12">
        <v>9</v>
      </c>
      <c r="D19" s="155" t="s">
        <v>221</v>
      </c>
      <c r="E19" s="4">
        <v>35000</v>
      </c>
      <c r="F19" s="4">
        <v>146000</v>
      </c>
      <c r="G19" s="4">
        <v>45500</v>
      </c>
      <c r="H19" s="4">
        <v>35000</v>
      </c>
      <c r="I19" s="4"/>
      <c r="J19" s="4">
        <f t="shared" si="0"/>
        <v>35000</v>
      </c>
      <c r="K19" s="3" t="s">
        <v>243</v>
      </c>
      <c r="L19" s="100" t="s">
        <v>191</v>
      </c>
    </row>
    <row r="20" spans="1:14" ht="21" customHeight="1" x14ac:dyDescent="0.25">
      <c r="A20" s="196" t="s">
        <v>6</v>
      </c>
      <c r="B20" s="196"/>
      <c r="C20" s="196"/>
      <c r="D20" s="196"/>
      <c r="E20" s="16">
        <f>SUM(E13:E19)</f>
        <v>290000</v>
      </c>
      <c r="F20" s="149">
        <f t="shared" ref="F20:G20" si="1">SUM(F13:F19)</f>
        <v>1000000</v>
      </c>
      <c r="G20" s="16">
        <f t="shared" si="1"/>
        <v>297100</v>
      </c>
      <c r="H20" s="16">
        <f>SUM(H13:H19)</f>
        <v>100000</v>
      </c>
      <c r="I20" s="16">
        <f t="shared" ref="I20:J20" si="2">SUM(I13:I19)</f>
        <v>35000</v>
      </c>
      <c r="J20" s="16">
        <f t="shared" si="2"/>
        <v>135000</v>
      </c>
      <c r="K20" s="3" t="s">
        <v>244</v>
      </c>
      <c r="L20" s="170" t="s">
        <v>47</v>
      </c>
    </row>
    <row r="21" spans="1:14" ht="21" customHeight="1" x14ac:dyDescent="0.3">
      <c r="A21" s="197" t="s">
        <v>16</v>
      </c>
      <c r="B21" s="197"/>
      <c r="C21" s="197"/>
      <c r="D21" s="197"/>
      <c r="E21" s="197"/>
      <c r="F21" s="197"/>
      <c r="G21" s="197"/>
      <c r="H21" s="197"/>
      <c r="I21" s="197"/>
      <c r="J21" s="15">
        <f>-J20*0.1</f>
        <v>-13500</v>
      </c>
    </row>
    <row r="22" spans="1:14" ht="21" customHeight="1" x14ac:dyDescent="0.3">
      <c r="A22" s="205" t="s">
        <v>168</v>
      </c>
      <c r="B22" s="206"/>
      <c r="C22" s="206"/>
      <c r="D22" s="206"/>
      <c r="E22" s="206"/>
      <c r="F22" s="206"/>
      <c r="G22" s="206"/>
      <c r="H22" s="206"/>
      <c r="I22" s="207"/>
      <c r="J22" s="15">
        <v>-65000</v>
      </c>
    </row>
    <row r="23" spans="1:14" ht="19.5" customHeight="1" x14ac:dyDescent="0.3">
      <c r="A23" s="197" t="s">
        <v>245</v>
      </c>
      <c r="B23" s="197"/>
      <c r="C23" s="197"/>
      <c r="D23" s="197"/>
      <c r="E23" s="197"/>
      <c r="F23" s="197"/>
      <c r="G23" s="197"/>
      <c r="H23" s="197"/>
      <c r="I23" s="197"/>
      <c r="J23" s="15">
        <f>SUM(J20:J22)</f>
        <v>56500</v>
      </c>
      <c r="L23" s="33"/>
    </row>
    <row r="24" spans="1:14" ht="18.75" x14ac:dyDescent="0.3">
      <c r="A24" s="202" t="s">
        <v>151</v>
      </c>
      <c r="B24" s="202"/>
      <c r="C24" s="202"/>
      <c r="D24" s="202"/>
      <c r="E24" s="202"/>
      <c r="F24" s="202"/>
      <c r="G24" s="202"/>
      <c r="H24" s="202"/>
      <c r="I24" s="202"/>
      <c r="J24" s="202"/>
      <c r="K24" s="202"/>
      <c r="L24" s="202"/>
      <c r="N24" s="33"/>
    </row>
    <row r="25" spans="1:14" ht="15.75" x14ac:dyDescent="0.25">
      <c r="B25" s="129" t="s">
        <v>27</v>
      </c>
      <c r="C25" s="12">
        <v>4</v>
      </c>
      <c r="D25" s="155" t="s">
        <v>216</v>
      </c>
      <c r="E25" s="4">
        <v>35000</v>
      </c>
      <c r="F25" s="4">
        <v>20500</v>
      </c>
      <c r="G25" s="4">
        <v>20500</v>
      </c>
      <c r="H25" s="214" t="s">
        <v>240</v>
      </c>
      <c r="I25" s="215"/>
      <c r="J25" s="215"/>
      <c r="K25" s="215"/>
      <c r="L25" s="216"/>
    </row>
    <row r="26" spans="1:14" x14ac:dyDescent="0.25">
      <c r="F26" s="33"/>
      <c r="G26" s="33"/>
    </row>
    <row r="27" spans="1:14" x14ac:dyDescent="0.25">
      <c r="F27" s="33"/>
    </row>
    <row r="28" spans="1:14" x14ac:dyDescent="0.25">
      <c r="H28" s="33"/>
    </row>
    <row r="29" spans="1:14" x14ac:dyDescent="0.25">
      <c r="H29" s="33"/>
    </row>
  </sheetData>
  <mergeCells count="13">
    <mergeCell ref="H25:L25"/>
    <mergeCell ref="A24:L24"/>
    <mergeCell ref="A4:L4"/>
    <mergeCell ref="C6:I6"/>
    <mergeCell ref="J6:L6"/>
    <mergeCell ref="F7:L7"/>
    <mergeCell ref="A9:L9"/>
    <mergeCell ref="A10:L10"/>
    <mergeCell ref="K11:L11"/>
    <mergeCell ref="A20:D20"/>
    <mergeCell ref="A21:I21"/>
    <mergeCell ref="A22:I22"/>
    <mergeCell ref="A23:I2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Normal="100" workbookViewId="0">
      <selection activeCell="B27" sqref="B27:L27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9.140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  <col min="13" max="13" width="11.85546875" bestFit="1" customWidth="1"/>
  </cols>
  <sheetData>
    <row r="1" spans="1:15" ht="23.25" x14ac:dyDescent="0.25">
      <c r="A1" s="1" t="s">
        <v>11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</row>
    <row r="2" spans="1:15" ht="14.25" customHeight="1" x14ac:dyDescent="0.25">
      <c r="A2" s="1" t="s">
        <v>12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</row>
    <row r="3" spans="1:15" ht="13.5" customHeight="1" x14ac:dyDescent="0.25">
      <c r="A3" s="1" t="s">
        <v>13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</row>
    <row r="4" spans="1:15" ht="23.25" x14ac:dyDescent="0.25">
      <c r="A4" s="200" t="s">
        <v>246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</row>
    <row r="5" spans="1:15" ht="10.5" customHeight="1" x14ac:dyDescent="0.3">
      <c r="A5" s="79"/>
      <c r="E5" s="2"/>
      <c r="I5" s="2"/>
    </row>
    <row r="6" spans="1:15" ht="23.25" customHeight="1" x14ac:dyDescent="0.4">
      <c r="A6" s="1"/>
      <c r="C6" s="201" t="s">
        <v>18</v>
      </c>
      <c r="D6" s="201"/>
      <c r="E6" s="201"/>
      <c r="F6" s="201"/>
      <c r="G6" s="201"/>
      <c r="H6" s="201"/>
      <c r="I6" s="201"/>
      <c r="J6" s="202" t="s">
        <v>19</v>
      </c>
      <c r="K6" s="202"/>
      <c r="L6" s="202"/>
    </row>
    <row r="7" spans="1:15" ht="18.75" x14ac:dyDescent="0.3">
      <c r="A7" s="1"/>
      <c r="D7" s="171" t="s">
        <v>20</v>
      </c>
      <c r="E7" s="171"/>
      <c r="F7" s="202" t="s">
        <v>21</v>
      </c>
      <c r="G7" s="202"/>
      <c r="H7" s="202"/>
      <c r="I7" s="202"/>
      <c r="J7" s="202"/>
      <c r="K7" s="202"/>
      <c r="L7" s="202"/>
    </row>
    <row r="8" spans="1:15" ht="9" customHeight="1" x14ac:dyDescent="0.3">
      <c r="A8" s="1"/>
      <c r="D8" s="171"/>
      <c r="E8" s="171"/>
      <c r="F8" s="171"/>
      <c r="G8" s="171"/>
      <c r="H8" s="171"/>
      <c r="I8" s="171"/>
      <c r="J8" s="171"/>
      <c r="K8" s="173"/>
      <c r="L8" s="173"/>
    </row>
    <row r="9" spans="1:15" ht="18.75" customHeight="1" x14ac:dyDescent="0.3">
      <c r="A9" s="199" t="s">
        <v>22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</row>
    <row r="10" spans="1:15" ht="18.75" customHeight="1" x14ac:dyDescent="0.3">
      <c r="A10" s="199" t="s">
        <v>23</v>
      </c>
      <c r="B10" s="199"/>
      <c r="C10" s="199"/>
      <c r="D10" s="199"/>
      <c r="E10" s="199"/>
      <c r="F10" s="199"/>
      <c r="G10" s="199"/>
      <c r="H10" s="199"/>
      <c r="I10" s="199"/>
      <c r="J10" s="199"/>
      <c r="K10" s="199"/>
      <c r="L10" s="199"/>
      <c r="M10" s="33"/>
    </row>
    <row r="11" spans="1:15" ht="7.5" customHeight="1" x14ac:dyDescent="0.3">
      <c r="K11" s="195"/>
      <c r="L11" s="195"/>
    </row>
    <row r="12" spans="1:15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5" ht="20.25" customHeight="1" x14ac:dyDescent="0.25">
      <c r="A13" s="5">
        <v>1</v>
      </c>
      <c r="B13" s="11" t="s">
        <v>34</v>
      </c>
      <c r="C13" s="12">
        <v>1</v>
      </c>
      <c r="D13" s="157" t="s">
        <v>215</v>
      </c>
      <c r="E13" s="4">
        <v>65000</v>
      </c>
      <c r="F13" s="4"/>
      <c r="G13" s="4"/>
      <c r="H13" s="4">
        <v>65000</v>
      </c>
      <c r="I13" s="4"/>
      <c r="J13" s="4">
        <f t="shared" ref="J13:J15" si="0">H13+I13</f>
        <v>65000</v>
      </c>
      <c r="K13" s="3" t="s">
        <v>250</v>
      </c>
      <c r="L13" s="90" t="s">
        <v>173</v>
      </c>
      <c r="M13" s="33"/>
    </row>
    <row r="14" spans="1:15" ht="20.25" customHeight="1" x14ac:dyDescent="0.25">
      <c r="A14" s="5">
        <v>2</v>
      </c>
      <c r="B14" s="129"/>
      <c r="C14" s="12">
        <v>4</v>
      </c>
      <c r="D14" s="155"/>
      <c r="E14" s="4"/>
      <c r="F14" s="4"/>
      <c r="G14" s="4"/>
      <c r="H14" s="4"/>
      <c r="I14" s="4"/>
      <c r="J14" s="4">
        <f t="shared" si="0"/>
        <v>0</v>
      </c>
      <c r="K14" s="3"/>
      <c r="L14" s="100"/>
      <c r="M14" s="33"/>
    </row>
    <row r="15" spans="1:15" ht="20.25" customHeight="1" x14ac:dyDescent="0.25">
      <c r="A15" s="5">
        <v>3</v>
      </c>
      <c r="B15" s="11" t="s">
        <v>32</v>
      </c>
      <c r="C15" s="12">
        <v>5</v>
      </c>
      <c r="D15" s="155" t="s">
        <v>217</v>
      </c>
      <c r="E15" s="4">
        <v>35000</v>
      </c>
      <c r="F15" s="4">
        <v>469000</v>
      </c>
      <c r="G15" s="4">
        <v>94600</v>
      </c>
      <c r="H15" s="4">
        <v>35000</v>
      </c>
      <c r="I15" s="4">
        <v>55000</v>
      </c>
      <c r="J15" s="4">
        <f t="shared" si="0"/>
        <v>90000</v>
      </c>
      <c r="K15" s="3" t="s">
        <v>253</v>
      </c>
      <c r="L15" s="100" t="s">
        <v>73</v>
      </c>
      <c r="M15" s="33"/>
    </row>
    <row r="16" spans="1:15" ht="20.25" customHeight="1" x14ac:dyDescent="0.25">
      <c r="A16" s="5">
        <v>4</v>
      </c>
      <c r="B16" s="11" t="s">
        <v>126</v>
      </c>
      <c r="C16" s="12">
        <v>6</v>
      </c>
      <c r="D16" s="129" t="s">
        <v>218</v>
      </c>
      <c r="E16" s="4">
        <v>40000</v>
      </c>
      <c r="F16" s="4">
        <v>164000</v>
      </c>
      <c r="G16" s="4">
        <v>48000</v>
      </c>
      <c r="H16" s="4">
        <v>40000</v>
      </c>
      <c r="I16" s="4">
        <v>40000</v>
      </c>
      <c r="J16" s="4">
        <f>H16+I16</f>
        <v>80000</v>
      </c>
      <c r="K16" s="3" t="s">
        <v>248</v>
      </c>
      <c r="L16" s="100" t="s">
        <v>73</v>
      </c>
      <c r="M16" s="95"/>
      <c r="N16" s="85"/>
      <c r="O16" s="85"/>
    </row>
    <row r="17" spans="1:14" ht="20.25" customHeight="1" x14ac:dyDescent="0.25">
      <c r="A17" s="5">
        <v>5</v>
      </c>
      <c r="B17" s="11" t="s">
        <v>94</v>
      </c>
      <c r="C17" s="12">
        <v>7</v>
      </c>
      <c r="D17" s="155" t="s">
        <v>219</v>
      </c>
      <c r="E17" s="4">
        <v>40000</v>
      </c>
      <c r="F17" s="4">
        <v>168000</v>
      </c>
      <c r="G17" s="4">
        <v>52000</v>
      </c>
      <c r="H17" s="4">
        <v>40000</v>
      </c>
      <c r="I17" s="4">
        <v>40000</v>
      </c>
      <c r="J17" s="4">
        <f t="shared" ref="J17:J19" si="1">H17+I17</f>
        <v>80000</v>
      </c>
      <c r="K17" s="3" t="s">
        <v>248</v>
      </c>
      <c r="L17" s="100" t="s">
        <v>73</v>
      </c>
    </row>
    <row r="18" spans="1:14" ht="20.25" customHeight="1" x14ac:dyDescent="0.25">
      <c r="A18" s="5">
        <v>6</v>
      </c>
      <c r="B18" s="11" t="s">
        <v>102</v>
      </c>
      <c r="C18" s="12">
        <v>8</v>
      </c>
      <c r="D18" s="156" t="s">
        <v>220</v>
      </c>
      <c r="E18" s="4">
        <v>40000</v>
      </c>
      <c r="F18" s="4">
        <v>168000</v>
      </c>
      <c r="G18" s="4">
        <v>52000</v>
      </c>
      <c r="H18" s="4">
        <v>40000</v>
      </c>
      <c r="I18" s="4">
        <v>40000</v>
      </c>
      <c r="J18" s="4">
        <f t="shared" si="1"/>
        <v>80000</v>
      </c>
      <c r="K18" s="3" t="s">
        <v>248</v>
      </c>
      <c r="L18" s="100" t="s">
        <v>73</v>
      </c>
    </row>
    <row r="19" spans="1:14" ht="20.25" customHeight="1" x14ac:dyDescent="0.25">
      <c r="A19" s="5">
        <v>7</v>
      </c>
      <c r="B19" s="11" t="s">
        <v>24</v>
      </c>
      <c r="C19" s="12">
        <v>9</v>
      </c>
      <c r="D19" s="155" t="s">
        <v>221</v>
      </c>
      <c r="E19" s="4">
        <v>35000</v>
      </c>
      <c r="F19" s="4">
        <v>149500</v>
      </c>
      <c r="G19" s="4">
        <v>49000</v>
      </c>
      <c r="H19" s="4">
        <v>35000</v>
      </c>
      <c r="I19" s="4"/>
      <c r="J19" s="4">
        <f t="shared" si="1"/>
        <v>35000</v>
      </c>
      <c r="K19" s="3" t="s">
        <v>252</v>
      </c>
      <c r="L19" s="100" t="s">
        <v>73</v>
      </c>
    </row>
    <row r="20" spans="1:14" ht="21" customHeight="1" x14ac:dyDescent="0.25">
      <c r="A20" s="196" t="s">
        <v>6</v>
      </c>
      <c r="B20" s="196"/>
      <c r="C20" s="196"/>
      <c r="D20" s="196"/>
      <c r="E20" s="16">
        <f>SUM(E13:E19)</f>
        <v>255000</v>
      </c>
      <c r="F20" s="149">
        <f t="shared" ref="F20:G20" si="2">SUM(F13:F19)</f>
        <v>1118500</v>
      </c>
      <c r="G20" s="16">
        <f t="shared" si="2"/>
        <v>295600</v>
      </c>
      <c r="H20" s="16">
        <f>SUM(H13:H19)</f>
        <v>255000</v>
      </c>
      <c r="I20" s="42">
        <f t="shared" ref="I20" si="3">SUM(I13:I19)</f>
        <v>175000</v>
      </c>
      <c r="J20" s="16">
        <f>SUM(J13:J19)</f>
        <v>430000</v>
      </c>
      <c r="K20" s="3" t="s">
        <v>253</v>
      </c>
      <c r="L20" s="174"/>
    </row>
    <row r="21" spans="1:14" ht="21" customHeight="1" x14ac:dyDescent="0.3">
      <c r="A21" s="197" t="s">
        <v>16</v>
      </c>
      <c r="B21" s="197"/>
      <c r="C21" s="197"/>
      <c r="D21" s="197"/>
      <c r="E21" s="197"/>
      <c r="F21" s="197"/>
      <c r="G21" s="197"/>
      <c r="H21" s="197"/>
      <c r="I21" s="197"/>
      <c r="J21" s="15">
        <f>-J20*0.1</f>
        <v>-43000</v>
      </c>
    </row>
    <row r="22" spans="1:14" ht="21" customHeight="1" x14ac:dyDescent="0.3">
      <c r="A22" s="205" t="s">
        <v>251</v>
      </c>
      <c r="B22" s="206"/>
      <c r="C22" s="206"/>
      <c r="D22" s="206"/>
      <c r="E22" s="206"/>
      <c r="F22" s="206"/>
      <c r="G22" s="206"/>
      <c r="H22" s="206"/>
      <c r="I22" s="207"/>
      <c r="J22" s="15">
        <f>J20+J21</f>
        <v>387000</v>
      </c>
    </row>
    <row r="23" spans="1:14" ht="21" customHeight="1" x14ac:dyDescent="0.3">
      <c r="A23" s="205" t="s">
        <v>168</v>
      </c>
      <c r="B23" s="206"/>
      <c r="C23" s="206"/>
      <c r="D23" s="206"/>
      <c r="E23" s="206"/>
      <c r="F23" s="206"/>
      <c r="G23" s="206"/>
      <c r="H23" s="206"/>
      <c r="I23" s="207"/>
      <c r="J23" s="15">
        <v>-65000</v>
      </c>
    </row>
    <row r="24" spans="1:14" ht="19.5" customHeight="1" x14ac:dyDescent="0.3">
      <c r="A24" s="197" t="s">
        <v>254</v>
      </c>
      <c r="B24" s="197"/>
      <c r="C24" s="197"/>
      <c r="D24" s="197"/>
      <c r="E24" s="197"/>
      <c r="F24" s="197"/>
      <c r="G24" s="197"/>
      <c r="H24" s="197"/>
      <c r="I24" s="197"/>
      <c r="J24" s="15">
        <f>SUM(J22:J23)</f>
        <v>322000</v>
      </c>
      <c r="L24" s="33"/>
    </row>
    <row r="25" spans="1:14" ht="18.75" x14ac:dyDescent="0.3">
      <c r="A25" s="202" t="s">
        <v>151</v>
      </c>
      <c r="B25" s="202"/>
      <c r="C25" s="202"/>
      <c r="D25" s="202"/>
      <c r="E25" s="202"/>
      <c r="F25" s="202"/>
      <c r="G25" s="202"/>
      <c r="H25" s="202"/>
      <c r="I25" s="202"/>
      <c r="J25" s="202"/>
      <c r="K25" s="202"/>
      <c r="L25" s="202"/>
      <c r="N25" s="33"/>
    </row>
    <row r="26" spans="1:14" ht="15.75" x14ac:dyDescent="0.25">
      <c r="B26" s="129" t="s">
        <v>27</v>
      </c>
      <c r="C26" s="12">
        <v>4</v>
      </c>
      <c r="D26" s="155" t="s">
        <v>216</v>
      </c>
      <c r="E26" s="4">
        <v>35000</v>
      </c>
      <c r="F26" s="4">
        <v>20500</v>
      </c>
      <c r="G26" s="4">
        <v>20500</v>
      </c>
      <c r="H26" s="214" t="s">
        <v>247</v>
      </c>
      <c r="I26" s="215"/>
      <c r="J26" s="215"/>
      <c r="K26" s="215"/>
      <c r="L26" s="216"/>
    </row>
    <row r="27" spans="1:14" x14ac:dyDescent="0.25">
      <c r="B27" s="210" t="s">
        <v>265</v>
      </c>
      <c r="C27" s="210"/>
      <c r="D27" s="210"/>
      <c r="E27" s="210"/>
      <c r="F27" s="210"/>
      <c r="G27" s="210"/>
      <c r="H27" s="210"/>
      <c r="I27" s="210"/>
      <c r="J27" s="210"/>
      <c r="K27" s="210"/>
      <c r="L27" s="210"/>
    </row>
    <row r="28" spans="1:14" x14ac:dyDescent="0.25">
      <c r="F28" s="33"/>
      <c r="J28" s="33"/>
    </row>
    <row r="29" spans="1:14" x14ac:dyDescent="0.25">
      <c r="H29" s="33"/>
    </row>
    <row r="30" spans="1:14" x14ac:dyDescent="0.25">
      <c r="H30" s="33"/>
    </row>
  </sheetData>
  <mergeCells count="15">
    <mergeCell ref="B27:L27"/>
    <mergeCell ref="H26:L26"/>
    <mergeCell ref="K11:L11"/>
    <mergeCell ref="A20:D20"/>
    <mergeCell ref="A21:I21"/>
    <mergeCell ref="A22:I22"/>
    <mergeCell ref="A24:I24"/>
    <mergeCell ref="A25:L25"/>
    <mergeCell ref="A23:I23"/>
    <mergeCell ref="A10:L10"/>
    <mergeCell ref="A4:L4"/>
    <mergeCell ref="C6:I6"/>
    <mergeCell ref="J6:L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Normal="100" workbookViewId="0">
      <selection activeCell="L20" sqref="L20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9.140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  <col min="13" max="13" width="11.85546875" bestFit="1" customWidth="1"/>
  </cols>
  <sheetData>
    <row r="1" spans="1:15" ht="23.25" x14ac:dyDescent="0.25">
      <c r="A1" s="1" t="s">
        <v>11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</row>
    <row r="2" spans="1:15" ht="14.25" customHeight="1" x14ac:dyDescent="0.25">
      <c r="A2" s="1" t="s">
        <v>12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</row>
    <row r="3" spans="1:15" ht="13.5" customHeight="1" x14ac:dyDescent="0.25">
      <c r="A3" s="1" t="s">
        <v>13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</row>
    <row r="4" spans="1:15" ht="23.25" x14ac:dyDescent="0.25">
      <c r="A4" s="200" t="s">
        <v>255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</row>
    <row r="5" spans="1:15" ht="10.5" customHeight="1" x14ac:dyDescent="0.3">
      <c r="A5" s="79"/>
      <c r="E5" s="2"/>
      <c r="I5" s="2"/>
    </row>
    <row r="6" spans="1:15" ht="23.25" customHeight="1" x14ac:dyDescent="0.4">
      <c r="A6" s="1"/>
      <c r="C6" s="201" t="s">
        <v>18</v>
      </c>
      <c r="D6" s="201"/>
      <c r="E6" s="201"/>
      <c r="F6" s="201"/>
      <c r="G6" s="201"/>
      <c r="H6" s="201"/>
      <c r="I6" s="201"/>
      <c r="J6" s="202" t="s">
        <v>19</v>
      </c>
      <c r="K6" s="202"/>
      <c r="L6" s="202"/>
    </row>
    <row r="7" spans="1:15" ht="18.75" x14ac:dyDescent="0.3">
      <c r="A7" s="1"/>
      <c r="D7" s="175" t="s">
        <v>20</v>
      </c>
      <c r="E7" s="175"/>
      <c r="F7" s="202" t="s">
        <v>21</v>
      </c>
      <c r="G7" s="202"/>
      <c r="H7" s="202"/>
      <c r="I7" s="202"/>
      <c r="J7" s="202"/>
      <c r="K7" s="202"/>
      <c r="L7" s="202"/>
    </row>
    <row r="8" spans="1:15" ht="9" customHeight="1" x14ac:dyDescent="0.3">
      <c r="A8" s="1"/>
      <c r="D8" s="175"/>
      <c r="E8" s="175"/>
      <c r="F8" s="175"/>
      <c r="G8" s="175"/>
      <c r="H8" s="175"/>
      <c r="I8" s="175"/>
      <c r="J8" s="175"/>
      <c r="K8" s="177"/>
      <c r="L8" s="177"/>
    </row>
    <row r="9" spans="1:15" ht="18.75" customHeight="1" x14ac:dyDescent="0.3">
      <c r="A9" s="199" t="s">
        <v>22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</row>
    <row r="10" spans="1:15" ht="18.75" customHeight="1" x14ac:dyDescent="0.3">
      <c r="A10" s="199" t="s">
        <v>23</v>
      </c>
      <c r="B10" s="199"/>
      <c r="C10" s="199"/>
      <c r="D10" s="199"/>
      <c r="E10" s="199"/>
      <c r="F10" s="199"/>
      <c r="G10" s="199"/>
      <c r="H10" s="199"/>
      <c r="I10" s="199"/>
      <c r="J10" s="199"/>
      <c r="K10" s="199"/>
      <c r="L10" s="199"/>
      <c r="M10" s="33"/>
    </row>
    <row r="11" spans="1:15" ht="7.5" customHeight="1" x14ac:dyDescent="0.3">
      <c r="K11" s="195"/>
      <c r="L11" s="195"/>
    </row>
    <row r="12" spans="1:15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5" ht="20.25" customHeight="1" x14ac:dyDescent="0.25">
      <c r="A13" s="5">
        <v>1</v>
      </c>
      <c r="B13" s="11" t="s">
        <v>34</v>
      </c>
      <c r="C13" s="12">
        <v>1</v>
      </c>
      <c r="D13" s="157" t="s">
        <v>215</v>
      </c>
      <c r="E13" s="4">
        <v>65000</v>
      </c>
      <c r="F13" s="4"/>
      <c r="G13" s="4"/>
      <c r="H13" s="4">
        <v>65000</v>
      </c>
      <c r="I13" s="4"/>
      <c r="J13" s="4">
        <f t="shared" ref="J13:J15" si="0">H13+I13</f>
        <v>65000</v>
      </c>
      <c r="K13" s="3" t="s">
        <v>258</v>
      </c>
      <c r="L13" s="90" t="s">
        <v>173</v>
      </c>
      <c r="M13" s="33"/>
    </row>
    <row r="14" spans="1:15" ht="20.25" customHeight="1" x14ac:dyDescent="0.25">
      <c r="A14" s="5">
        <v>2</v>
      </c>
      <c r="B14" s="129"/>
      <c r="C14" s="12">
        <v>4</v>
      </c>
      <c r="D14" s="155"/>
      <c r="E14" s="4"/>
      <c r="F14" s="4"/>
      <c r="G14" s="4"/>
      <c r="H14" s="4"/>
      <c r="I14" s="4"/>
      <c r="J14" s="4">
        <f t="shared" si="0"/>
        <v>0</v>
      </c>
      <c r="K14" s="3"/>
      <c r="L14" s="100"/>
      <c r="M14" s="33"/>
    </row>
    <row r="15" spans="1:15" ht="20.25" customHeight="1" x14ac:dyDescent="0.25">
      <c r="A15" s="5">
        <v>3</v>
      </c>
      <c r="B15" s="11" t="s">
        <v>32</v>
      </c>
      <c r="C15" s="12">
        <v>5</v>
      </c>
      <c r="D15" s="155" t="s">
        <v>217</v>
      </c>
      <c r="E15" s="4">
        <v>35000</v>
      </c>
      <c r="F15" s="4">
        <v>414000</v>
      </c>
      <c r="G15" s="4">
        <v>94600</v>
      </c>
      <c r="H15" s="4"/>
      <c r="I15" s="4"/>
      <c r="J15" s="4">
        <f t="shared" si="0"/>
        <v>0</v>
      </c>
      <c r="K15" s="3"/>
      <c r="L15" s="100"/>
      <c r="M15" s="33"/>
      <c r="N15" s="33"/>
    </row>
    <row r="16" spans="1:15" ht="20.25" customHeight="1" x14ac:dyDescent="0.25">
      <c r="A16" s="5">
        <v>4</v>
      </c>
      <c r="B16" s="11" t="s">
        <v>126</v>
      </c>
      <c r="C16" s="12">
        <v>6</v>
      </c>
      <c r="D16" s="129" t="s">
        <v>218</v>
      </c>
      <c r="E16" s="4">
        <v>40000</v>
      </c>
      <c r="F16" s="4">
        <v>124000</v>
      </c>
      <c r="G16" s="4">
        <v>48000</v>
      </c>
      <c r="H16" s="4">
        <v>40000</v>
      </c>
      <c r="I16" s="4">
        <v>40000</v>
      </c>
      <c r="J16" s="4">
        <f>H16+I16</f>
        <v>80000</v>
      </c>
      <c r="K16" s="3" t="s">
        <v>257</v>
      </c>
      <c r="L16" s="100" t="s">
        <v>73</v>
      </c>
      <c r="M16" s="95"/>
      <c r="N16" s="85"/>
      <c r="O16" s="85"/>
    </row>
    <row r="17" spans="1:14" ht="20.25" customHeight="1" x14ac:dyDescent="0.25">
      <c r="A17" s="5">
        <v>5</v>
      </c>
      <c r="B17" s="11" t="s">
        <v>94</v>
      </c>
      <c r="C17" s="12">
        <v>7</v>
      </c>
      <c r="D17" s="155" t="s">
        <v>219</v>
      </c>
      <c r="E17" s="4">
        <v>40000</v>
      </c>
      <c r="F17" s="4">
        <v>128000</v>
      </c>
      <c r="G17" s="4">
        <v>52000</v>
      </c>
      <c r="H17" s="4">
        <v>40000</v>
      </c>
      <c r="I17" s="4">
        <v>40000</v>
      </c>
      <c r="J17" s="4">
        <f t="shared" ref="J17:J19" si="1">H17+I17</f>
        <v>80000</v>
      </c>
      <c r="K17" s="3" t="s">
        <v>257</v>
      </c>
      <c r="L17" s="100" t="s">
        <v>73</v>
      </c>
      <c r="N17" s="33"/>
    </row>
    <row r="18" spans="1:14" ht="20.25" customHeight="1" x14ac:dyDescent="0.25">
      <c r="A18" s="5">
        <v>6</v>
      </c>
      <c r="B18" s="11" t="s">
        <v>102</v>
      </c>
      <c r="C18" s="12">
        <v>8</v>
      </c>
      <c r="D18" s="156" t="s">
        <v>220</v>
      </c>
      <c r="E18" s="4">
        <v>40000</v>
      </c>
      <c r="F18" s="4">
        <v>128000</v>
      </c>
      <c r="G18" s="4">
        <v>52000</v>
      </c>
      <c r="H18" s="4">
        <v>40000</v>
      </c>
      <c r="I18" s="4">
        <v>40000</v>
      </c>
      <c r="J18" s="4">
        <f t="shared" si="1"/>
        <v>80000</v>
      </c>
      <c r="K18" s="3" t="s">
        <v>257</v>
      </c>
      <c r="L18" s="100" t="s">
        <v>73</v>
      </c>
    </row>
    <row r="19" spans="1:14" ht="20.25" customHeight="1" x14ac:dyDescent="0.25">
      <c r="A19" s="5">
        <v>7</v>
      </c>
      <c r="B19" s="11" t="s">
        <v>24</v>
      </c>
      <c r="C19" s="12">
        <v>9</v>
      </c>
      <c r="D19" s="155" t="s">
        <v>221</v>
      </c>
      <c r="E19" s="4">
        <v>35000</v>
      </c>
      <c r="F19" s="4">
        <v>153000</v>
      </c>
      <c r="G19" s="4">
        <v>49000</v>
      </c>
      <c r="H19" s="4">
        <v>35000</v>
      </c>
      <c r="I19" s="4"/>
      <c r="J19" s="4">
        <f t="shared" si="1"/>
        <v>35000</v>
      </c>
      <c r="K19" s="3" t="s">
        <v>261</v>
      </c>
      <c r="L19" s="100" t="s">
        <v>262</v>
      </c>
      <c r="N19" s="33"/>
    </row>
    <row r="20" spans="1:14" ht="21" customHeight="1" x14ac:dyDescent="0.25">
      <c r="A20" s="196" t="s">
        <v>6</v>
      </c>
      <c r="B20" s="196"/>
      <c r="C20" s="196"/>
      <c r="D20" s="196"/>
      <c r="E20" s="16">
        <f>SUM(E13:E19)</f>
        <v>255000</v>
      </c>
      <c r="F20" s="149">
        <f t="shared" ref="F20:G20" si="2">SUM(F13:F19)</f>
        <v>947000</v>
      </c>
      <c r="G20" s="16">
        <f t="shared" si="2"/>
        <v>295600</v>
      </c>
      <c r="H20" s="16">
        <f>SUM(H13:H19)</f>
        <v>220000</v>
      </c>
      <c r="I20" s="42">
        <f t="shared" ref="I20:J20" si="3">SUM(I13:I19)</f>
        <v>120000</v>
      </c>
      <c r="J20" s="16">
        <f t="shared" si="3"/>
        <v>340000</v>
      </c>
      <c r="K20" s="3" t="s">
        <v>263</v>
      </c>
      <c r="L20" s="178" t="s">
        <v>47</v>
      </c>
    </row>
    <row r="21" spans="1:14" ht="21" customHeight="1" x14ac:dyDescent="0.3">
      <c r="A21" s="197" t="s">
        <v>16</v>
      </c>
      <c r="B21" s="197"/>
      <c r="C21" s="197"/>
      <c r="D21" s="197"/>
      <c r="E21" s="197"/>
      <c r="F21" s="197"/>
      <c r="G21" s="197"/>
      <c r="H21" s="197"/>
      <c r="I21" s="197"/>
      <c r="J21" s="15">
        <f>-J20*0.1</f>
        <v>-34000</v>
      </c>
    </row>
    <row r="22" spans="1:14" ht="21" customHeight="1" x14ac:dyDescent="0.3">
      <c r="A22" s="205" t="s">
        <v>256</v>
      </c>
      <c r="B22" s="206"/>
      <c r="C22" s="206"/>
      <c r="D22" s="206"/>
      <c r="E22" s="206"/>
      <c r="F22" s="206"/>
      <c r="G22" s="206"/>
      <c r="H22" s="206"/>
      <c r="I22" s="207"/>
      <c r="J22" s="15">
        <f>SUM(J20:J21)</f>
        <v>306000</v>
      </c>
    </row>
    <row r="23" spans="1:14" ht="21" customHeight="1" x14ac:dyDescent="0.3">
      <c r="A23" s="205" t="s">
        <v>168</v>
      </c>
      <c r="B23" s="206"/>
      <c r="C23" s="206"/>
      <c r="D23" s="206"/>
      <c r="E23" s="206"/>
      <c r="F23" s="206"/>
      <c r="G23" s="206"/>
      <c r="H23" s="206"/>
      <c r="I23" s="207"/>
      <c r="J23" s="15">
        <v>-65000</v>
      </c>
    </row>
    <row r="24" spans="1:14" ht="19.5" customHeight="1" x14ac:dyDescent="0.3">
      <c r="A24" s="197" t="s">
        <v>264</v>
      </c>
      <c r="B24" s="197"/>
      <c r="C24" s="197"/>
      <c r="D24" s="197"/>
      <c r="E24" s="197"/>
      <c r="F24" s="197"/>
      <c r="G24" s="197"/>
      <c r="H24" s="197"/>
      <c r="I24" s="197"/>
      <c r="J24" s="15">
        <f>SUM(J22:J23)</f>
        <v>241000</v>
      </c>
      <c r="L24" s="33"/>
    </row>
    <row r="25" spans="1:14" ht="18.75" x14ac:dyDescent="0.3">
      <c r="A25" s="202" t="s">
        <v>151</v>
      </c>
      <c r="B25" s="202"/>
      <c r="C25" s="202"/>
      <c r="D25" s="202"/>
      <c r="E25" s="202"/>
      <c r="F25" s="202"/>
      <c r="G25" s="202"/>
      <c r="H25" s="202"/>
      <c r="I25" s="202"/>
      <c r="J25" s="202"/>
      <c r="K25" s="202"/>
      <c r="L25" s="202"/>
      <c r="N25" s="33"/>
    </row>
    <row r="26" spans="1:14" ht="15.75" x14ac:dyDescent="0.25">
      <c r="B26" s="129" t="s">
        <v>27</v>
      </c>
      <c r="C26" s="12">
        <v>4</v>
      </c>
      <c r="D26" s="155" t="s">
        <v>216</v>
      </c>
      <c r="E26" s="4">
        <v>35000</v>
      </c>
      <c r="F26" s="4">
        <v>20500</v>
      </c>
      <c r="G26" s="4">
        <v>20500</v>
      </c>
      <c r="H26" s="214" t="s">
        <v>247</v>
      </c>
      <c r="I26" s="215"/>
      <c r="J26" s="215"/>
      <c r="K26" s="215"/>
      <c r="L26" s="216"/>
    </row>
    <row r="27" spans="1:14" x14ac:dyDescent="0.25">
      <c r="B27" s="208" t="s">
        <v>265</v>
      </c>
      <c r="C27" s="208"/>
      <c r="D27" s="208"/>
      <c r="E27" s="208"/>
      <c r="F27" s="208"/>
      <c r="G27" s="208"/>
      <c r="H27" s="208"/>
      <c r="I27" s="208"/>
      <c r="J27" s="208"/>
      <c r="K27" s="208"/>
      <c r="L27" s="208"/>
    </row>
    <row r="28" spans="1:14" x14ac:dyDescent="0.25">
      <c r="F28" s="33"/>
      <c r="J28" s="33"/>
    </row>
    <row r="29" spans="1:14" x14ac:dyDescent="0.25">
      <c r="H29" s="33"/>
    </row>
    <row r="30" spans="1:14" x14ac:dyDescent="0.25">
      <c r="H30" s="33"/>
    </row>
  </sheetData>
  <mergeCells count="15">
    <mergeCell ref="A25:L25"/>
    <mergeCell ref="H26:L26"/>
    <mergeCell ref="B27:L27"/>
    <mergeCell ref="K11:L11"/>
    <mergeCell ref="A20:D20"/>
    <mergeCell ref="A21:I21"/>
    <mergeCell ref="A22:I22"/>
    <mergeCell ref="A23:I23"/>
    <mergeCell ref="A24:I24"/>
    <mergeCell ref="A10:L10"/>
    <mergeCell ref="A4:L4"/>
    <mergeCell ref="C6:I6"/>
    <mergeCell ref="J6:L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2" zoomScaleNormal="100" workbookViewId="0">
      <selection activeCell="A25" sqref="A25:L2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9.140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  <col min="13" max="13" width="11.85546875" bestFit="1" customWidth="1"/>
  </cols>
  <sheetData>
    <row r="1" spans="1:15" ht="23.25" x14ac:dyDescent="0.25">
      <c r="A1" s="1" t="s">
        <v>11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</row>
    <row r="2" spans="1:15" ht="14.25" customHeight="1" x14ac:dyDescent="0.25">
      <c r="A2" s="1" t="s">
        <v>12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</row>
    <row r="3" spans="1:15" ht="13.5" customHeight="1" x14ac:dyDescent="0.25">
      <c r="A3" s="1" t="s">
        <v>13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</row>
    <row r="4" spans="1:15" ht="23.25" x14ac:dyDescent="0.25">
      <c r="A4" s="200" t="s">
        <v>259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</row>
    <row r="5" spans="1:15" ht="10.5" customHeight="1" x14ac:dyDescent="0.3">
      <c r="A5" s="79"/>
      <c r="E5" s="2"/>
      <c r="I5" s="2"/>
    </row>
    <row r="6" spans="1:15" ht="23.25" customHeight="1" x14ac:dyDescent="0.4">
      <c r="A6" s="1"/>
      <c r="C6" s="201" t="s">
        <v>18</v>
      </c>
      <c r="D6" s="201"/>
      <c r="E6" s="201"/>
      <c r="F6" s="201"/>
      <c r="G6" s="201"/>
      <c r="H6" s="201"/>
      <c r="I6" s="201"/>
      <c r="J6" s="202" t="s">
        <v>19</v>
      </c>
      <c r="K6" s="202"/>
      <c r="L6" s="202"/>
    </row>
    <row r="7" spans="1:15" ht="18.75" x14ac:dyDescent="0.3">
      <c r="A7" s="1"/>
      <c r="D7" s="179" t="s">
        <v>20</v>
      </c>
      <c r="E7" s="179"/>
      <c r="F7" s="202" t="s">
        <v>21</v>
      </c>
      <c r="G7" s="202"/>
      <c r="H7" s="202"/>
      <c r="I7" s="202"/>
      <c r="J7" s="202"/>
      <c r="K7" s="202"/>
      <c r="L7" s="202"/>
    </row>
    <row r="8" spans="1:15" ht="9" customHeight="1" x14ac:dyDescent="0.3">
      <c r="A8" s="1"/>
      <c r="D8" s="179"/>
      <c r="E8" s="179"/>
      <c r="F8" s="179"/>
      <c r="G8" s="179"/>
      <c r="H8" s="179"/>
      <c r="I8" s="179"/>
      <c r="J8" s="179"/>
      <c r="K8" s="181"/>
      <c r="L8" s="181"/>
    </row>
    <row r="9" spans="1:15" ht="18.75" customHeight="1" x14ac:dyDescent="0.3">
      <c r="A9" s="199" t="s">
        <v>22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</row>
    <row r="10" spans="1:15" ht="18.75" customHeight="1" x14ac:dyDescent="0.3">
      <c r="A10" s="199" t="s">
        <v>23</v>
      </c>
      <c r="B10" s="199"/>
      <c r="C10" s="199"/>
      <c r="D10" s="199"/>
      <c r="E10" s="199"/>
      <c r="F10" s="199"/>
      <c r="G10" s="199"/>
      <c r="H10" s="199"/>
      <c r="I10" s="199"/>
      <c r="J10" s="199"/>
      <c r="K10" s="199"/>
      <c r="L10" s="199"/>
      <c r="M10" s="33"/>
    </row>
    <row r="11" spans="1:15" ht="7.5" customHeight="1" x14ac:dyDescent="0.3">
      <c r="K11" s="195"/>
      <c r="L11" s="195"/>
    </row>
    <row r="12" spans="1:15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5" ht="20.25" customHeight="1" x14ac:dyDescent="0.25">
      <c r="A13" s="5">
        <v>1</v>
      </c>
      <c r="B13" s="11" t="s">
        <v>34</v>
      </c>
      <c r="C13" s="12">
        <v>1</v>
      </c>
      <c r="D13" s="157" t="s">
        <v>215</v>
      </c>
      <c r="E13" s="4">
        <v>65000</v>
      </c>
      <c r="F13" s="4"/>
      <c r="G13" s="4"/>
      <c r="H13" s="4">
        <v>65000</v>
      </c>
      <c r="I13" s="4"/>
      <c r="J13" s="4">
        <f>SUM(H13:I13)</f>
        <v>65000</v>
      </c>
      <c r="K13" s="3" t="s">
        <v>270</v>
      </c>
      <c r="L13" s="90" t="s">
        <v>173</v>
      </c>
      <c r="M13" s="33"/>
    </row>
    <row r="14" spans="1:15" ht="20.25" customHeight="1" x14ac:dyDescent="0.25">
      <c r="A14" s="5">
        <v>2</v>
      </c>
      <c r="B14" s="11" t="s">
        <v>266</v>
      </c>
      <c r="C14" s="12">
        <v>4</v>
      </c>
      <c r="D14" s="155"/>
      <c r="E14" s="4">
        <v>50000</v>
      </c>
      <c r="F14" s="4"/>
      <c r="G14" s="4"/>
      <c r="H14" s="4">
        <v>50000</v>
      </c>
      <c r="I14" s="4"/>
      <c r="J14" s="4">
        <f t="shared" ref="J14:J20" si="0">SUM(H14:I14)</f>
        <v>50000</v>
      </c>
      <c r="K14" s="3" t="s">
        <v>267</v>
      </c>
      <c r="L14" s="90" t="s">
        <v>173</v>
      </c>
      <c r="M14" s="33"/>
    </row>
    <row r="15" spans="1:15" ht="20.25" customHeight="1" x14ac:dyDescent="0.25">
      <c r="A15" s="5">
        <v>3</v>
      </c>
      <c r="B15" s="11" t="s">
        <v>32</v>
      </c>
      <c r="C15" s="12">
        <v>5</v>
      </c>
      <c r="D15" s="155" t="s">
        <v>217</v>
      </c>
      <c r="E15" s="4">
        <v>35000</v>
      </c>
      <c r="F15" s="4">
        <v>452500</v>
      </c>
      <c r="G15" s="4">
        <v>98100</v>
      </c>
      <c r="H15" s="4"/>
      <c r="I15" s="4"/>
      <c r="J15" s="4">
        <f t="shared" si="0"/>
        <v>0</v>
      </c>
      <c r="K15" s="3"/>
      <c r="L15" s="100"/>
      <c r="M15" s="33"/>
      <c r="N15" s="33"/>
    </row>
    <row r="16" spans="1:15" ht="20.25" customHeight="1" x14ac:dyDescent="0.25">
      <c r="A16" s="5">
        <v>4</v>
      </c>
      <c r="B16" s="11" t="s">
        <v>126</v>
      </c>
      <c r="C16" s="12">
        <v>6</v>
      </c>
      <c r="D16" s="129" t="s">
        <v>218</v>
      </c>
      <c r="E16" s="4">
        <v>40000</v>
      </c>
      <c r="F16" s="4">
        <v>84000</v>
      </c>
      <c r="G16" s="4">
        <v>48000</v>
      </c>
      <c r="H16" s="4"/>
      <c r="I16" s="4"/>
      <c r="J16" s="4">
        <f t="shared" si="0"/>
        <v>0</v>
      </c>
      <c r="K16" s="3"/>
      <c r="L16" s="100"/>
      <c r="M16" s="95"/>
      <c r="N16" s="85"/>
      <c r="O16" s="85"/>
    </row>
    <row r="17" spans="1:14" ht="20.25" customHeight="1" x14ac:dyDescent="0.25">
      <c r="A17" s="5">
        <v>5</v>
      </c>
      <c r="B17" s="11" t="s">
        <v>94</v>
      </c>
      <c r="C17" s="12">
        <v>7</v>
      </c>
      <c r="D17" s="155" t="s">
        <v>219</v>
      </c>
      <c r="E17" s="4">
        <v>40000</v>
      </c>
      <c r="F17" s="4">
        <v>88000</v>
      </c>
      <c r="G17" s="4">
        <v>52000</v>
      </c>
      <c r="H17" s="4"/>
      <c r="I17" s="4"/>
      <c r="J17" s="4">
        <f t="shared" si="0"/>
        <v>0</v>
      </c>
      <c r="K17" s="3"/>
      <c r="L17" s="100"/>
      <c r="N17" s="33"/>
    </row>
    <row r="18" spans="1:14" ht="20.25" customHeight="1" x14ac:dyDescent="0.25">
      <c r="A18" s="5">
        <v>6</v>
      </c>
      <c r="B18" s="11" t="s">
        <v>102</v>
      </c>
      <c r="C18" s="12">
        <v>8</v>
      </c>
      <c r="D18" s="156" t="s">
        <v>220</v>
      </c>
      <c r="E18" s="4">
        <v>40000</v>
      </c>
      <c r="F18" s="4">
        <v>88000</v>
      </c>
      <c r="G18" s="4">
        <v>52000</v>
      </c>
      <c r="H18" s="4"/>
      <c r="I18" s="4"/>
      <c r="J18" s="4">
        <f t="shared" si="0"/>
        <v>0</v>
      </c>
      <c r="K18" s="3"/>
      <c r="L18" s="100"/>
    </row>
    <row r="19" spans="1:14" ht="20.25" customHeight="1" x14ac:dyDescent="0.25">
      <c r="A19" s="5">
        <v>7</v>
      </c>
      <c r="B19" s="11" t="s">
        <v>24</v>
      </c>
      <c r="C19" s="12">
        <v>9</v>
      </c>
      <c r="D19" s="155" t="s">
        <v>221</v>
      </c>
      <c r="E19" s="4">
        <v>35000</v>
      </c>
      <c r="F19" s="4">
        <v>157000</v>
      </c>
      <c r="G19" s="4">
        <v>52500</v>
      </c>
      <c r="H19" s="4"/>
      <c r="I19" s="4"/>
      <c r="J19" s="4">
        <f t="shared" si="0"/>
        <v>0</v>
      </c>
      <c r="K19" s="3"/>
      <c r="L19" s="100"/>
      <c r="M19" s="33"/>
      <c r="N19" s="33"/>
    </row>
    <row r="20" spans="1:14" ht="21" customHeight="1" x14ac:dyDescent="0.25">
      <c r="A20" s="196" t="s">
        <v>6</v>
      </c>
      <c r="B20" s="196"/>
      <c r="C20" s="196"/>
      <c r="D20" s="196"/>
      <c r="E20" s="16">
        <f>SUM(E13:E19)</f>
        <v>305000</v>
      </c>
      <c r="F20" s="16">
        <f t="shared" ref="F20:I20" si="1">SUM(F13:F19)</f>
        <v>869500</v>
      </c>
      <c r="G20" s="16">
        <f t="shared" si="1"/>
        <v>302600</v>
      </c>
      <c r="H20" s="16">
        <f t="shared" si="1"/>
        <v>115000</v>
      </c>
      <c r="I20" s="16">
        <f t="shared" si="1"/>
        <v>0</v>
      </c>
      <c r="J20" s="4">
        <f t="shared" si="0"/>
        <v>115000</v>
      </c>
      <c r="K20" s="3" t="s">
        <v>271</v>
      </c>
      <c r="L20" s="182" t="s">
        <v>47</v>
      </c>
    </row>
    <row r="21" spans="1:14" ht="21" customHeight="1" x14ac:dyDescent="0.3">
      <c r="A21" s="197" t="s">
        <v>16</v>
      </c>
      <c r="B21" s="197"/>
      <c r="C21" s="197"/>
      <c r="D21" s="197"/>
      <c r="E21" s="197"/>
      <c r="F21" s="197"/>
      <c r="G21" s="197"/>
      <c r="H21" s="197"/>
      <c r="I21" s="197"/>
      <c r="J21" s="15">
        <f>-J20*0.1</f>
        <v>-11500</v>
      </c>
    </row>
    <row r="22" spans="1:14" ht="21" customHeight="1" x14ac:dyDescent="0.3">
      <c r="A22" s="205" t="s">
        <v>260</v>
      </c>
      <c r="B22" s="206"/>
      <c r="C22" s="206"/>
      <c r="D22" s="206"/>
      <c r="E22" s="206"/>
      <c r="F22" s="206"/>
      <c r="G22" s="206"/>
      <c r="H22" s="206"/>
      <c r="I22" s="207"/>
      <c r="J22" s="15">
        <f>SUM(J20:J21)</f>
        <v>103500</v>
      </c>
    </row>
    <row r="23" spans="1:14" ht="21" customHeight="1" x14ac:dyDescent="0.3">
      <c r="A23" s="205" t="s">
        <v>168</v>
      </c>
      <c r="B23" s="206"/>
      <c r="C23" s="206"/>
      <c r="D23" s="206"/>
      <c r="E23" s="206"/>
      <c r="F23" s="206"/>
      <c r="G23" s="206"/>
      <c r="H23" s="206"/>
      <c r="I23" s="207"/>
      <c r="J23" s="15">
        <v>-115000</v>
      </c>
    </row>
    <row r="24" spans="1:14" ht="19.5" customHeight="1" x14ac:dyDescent="0.3">
      <c r="A24" s="197" t="s">
        <v>274</v>
      </c>
      <c r="B24" s="197"/>
      <c r="C24" s="197"/>
      <c r="D24" s="197"/>
      <c r="E24" s="197"/>
      <c r="F24" s="197"/>
      <c r="G24" s="197"/>
      <c r="H24" s="197"/>
      <c r="I24" s="197"/>
      <c r="J24" s="15">
        <f>SUM(J22:J23)</f>
        <v>-11500</v>
      </c>
      <c r="L24" s="33"/>
    </row>
    <row r="25" spans="1:14" ht="18.75" x14ac:dyDescent="0.3">
      <c r="A25" s="202" t="s">
        <v>151</v>
      </c>
      <c r="B25" s="202"/>
      <c r="C25" s="202"/>
      <c r="D25" s="202"/>
      <c r="E25" s="202"/>
      <c r="F25" s="202"/>
      <c r="G25" s="202"/>
      <c r="H25" s="202"/>
      <c r="I25" s="202"/>
      <c r="J25" s="202"/>
      <c r="K25" s="202"/>
      <c r="L25" s="202"/>
      <c r="N25" s="33"/>
    </row>
    <row r="26" spans="1:14" ht="15.75" x14ac:dyDescent="0.25">
      <c r="B26" s="129" t="s">
        <v>27</v>
      </c>
      <c r="C26" s="12">
        <v>4</v>
      </c>
      <c r="D26" s="155" t="s">
        <v>216</v>
      </c>
      <c r="E26" s="4">
        <v>35000</v>
      </c>
      <c r="F26" s="4">
        <v>20500</v>
      </c>
      <c r="G26" s="4">
        <v>20500</v>
      </c>
      <c r="H26" s="214" t="s">
        <v>247</v>
      </c>
      <c r="I26" s="215"/>
      <c r="J26" s="215"/>
      <c r="K26" s="215"/>
      <c r="L26" s="216"/>
    </row>
    <row r="27" spans="1:14" x14ac:dyDescent="0.25">
      <c r="B27" s="208" t="s">
        <v>249</v>
      </c>
      <c r="C27" s="208"/>
      <c r="D27" s="208"/>
      <c r="E27" s="208"/>
      <c r="F27" s="208"/>
      <c r="G27" s="208"/>
      <c r="H27" s="208"/>
      <c r="I27" s="208"/>
      <c r="J27" s="208"/>
      <c r="K27" s="208"/>
      <c r="L27" s="208"/>
    </row>
    <row r="28" spans="1:14" x14ac:dyDescent="0.25">
      <c r="A28" t="s">
        <v>268</v>
      </c>
      <c r="F28" s="33"/>
      <c r="J28" s="33"/>
    </row>
    <row r="29" spans="1:14" x14ac:dyDescent="0.25">
      <c r="A29" t="s">
        <v>269</v>
      </c>
      <c r="H29" s="33"/>
    </row>
    <row r="30" spans="1:14" x14ac:dyDescent="0.25">
      <c r="H30" s="33"/>
    </row>
  </sheetData>
  <mergeCells count="15">
    <mergeCell ref="A25:L25"/>
    <mergeCell ref="H26:L26"/>
    <mergeCell ref="B27:L27"/>
    <mergeCell ref="K11:L11"/>
    <mergeCell ref="A20:D20"/>
    <mergeCell ref="A21:I21"/>
    <mergeCell ref="A22:I22"/>
    <mergeCell ref="A23:I23"/>
    <mergeCell ref="A24:I24"/>
    <mergeCell ref="A10:L10"/>
    <mergeCell ref="A4:L4"/>
    <mergeCell ref="C6:I6"/>
    <mergeCell ref="J6:L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2" zoomScaleNormal="100" workbookViewId="0">
      <selection activeCell="H31" sqref="H31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9.140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  <col min="13" max="13" width="11.85546875" bestFit="1" customWidth="1"/>
  </cols>
  <sheetData>
    <row r="1" spans="1:15" ht="23.25" x14ac:dyDescent="0.25">
      <c r="A1" s="1" t="s">
        <v>11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</row>
    <row r="2" spans="1:15" ht="14.25" customHeight="1" x14ac:dyDescent="0.25">
      <c r="A2" s="1" t="s">
        <v>12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</row>
    <row r="3" spans="1:15" ht="13.5" customHeight="1" x14ac:dyDescent="0.25">
      <c r="A3" s="1" t="s">
        <v>13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</row>
    <row r="4" spans="1:15" ht="23.25" x14ac:dyDescent="0.25">
      <c r="A4" s="200" t="s">
        <v>272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</row>
    <row r="5" spans="1:15" ht="10.5" customHeight="1" x14ac:dyDescent="0.3">
      <c r="A5" s="79"/>
      <c r="E5" s="2"/>
      <c r="I5" s="2"/>
    </row>
    <row r="6" spans="1:15" ht="23.25" customHeight="1" x14ac:dyDescent="0.4">
      <c r="A6" s="1"/>
      <c r="C6" s="201" t="s">
        <v>18</v>
      </c>
      <c r="D6" s="201"/>
      <c r="E6" s="201"/>
      <c r="F6" s="201"/>
      <c r="G6" s="201"/>
      <c r="H6" s="201"/>
      <c r="I6" s="201"/>
      <c r="J6" s="202" t="s">
        <v>19</v>
      </c>
      <c r="K6" s="202"/>
      <c r="L6" s="202"/>
    </row>
    <row r="7" spans="1:15" ht="18.75" x14ac:dyDescent="0.3">
      <c r="A7" s="1"/>
      <c r="D7" s="185" t="s">
        <v>20</v>
      </c>
      <c r="E7" s="185"/>
      <c r="F7" s="202" t="s">
        <v>21</v>
      </c>
      <c r="G7" s="202"/>
      <c r="H7" s="202"/>
      <c r="I7" s="202"/>
      <c r="J7" s="202"/>
      <c r="K7" s="202"/>
      <c r="L7" s="202"/>
    </row>
    <row r="8" spans="1:15" ht="9" customHeight="1" x14ac:dyDescent="0.3">
      <c r="A8" s="1"/>
      <c r="D8" s="185"/>
      <c r="E8" s="185"/>
      <c r="F8" s="185"/>
      <c r="G8" s="185"/>
      <c r="H8" s="185"/>
      <c r="I8" s="185"/>
      <c r="J8" s="185"/>
      <c r="K8" s="183"/>
      <c r="L8" s="183"/>
    </row>
    <row r="9" spans="1:15" ht="18.75" customHeight="1" x14ac:dyDescent="0.3">
      <c r="A9" s="199" t="s">
        <v>22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</row>
    <row r="10" spans="1:15" ht="18.75" customHeight="1" x14ac:dyDescent="0.3">
      <c r="A10" s="199" t="s">
        <v>23</v>
      </c>
      <c r="B10" s="199"/>
      <c r="C10" s="199"/>
      <c r="D10" s="199"/>
      <c r="E10" s="199"/>
      <c r="F10" s="199"/>
      <c r="G10" s="199"/>
      <c r="H10" s="199"/>
      <c r="I10" s="199"/>
      <c r="J10" s="199"/>
      <c r="K10" s="199"/>
      <c r="L10" s="199"/>
      <c r="M10" s="33"/>
    </row>
    <row r="11" spans="1:15" ht="7.5" customHeight="1" x14ac:dyDescent="0.3">
      <c r="K11" s="195"/>
      <c r="L11" s="195"/>
    </row>
    <row r="12" spans="1:15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5" ht="20.25" customHeight="1" x14ac:dyDescent="0.25">
      <c r="A13" s="5">
        <v>1</v>
      </c>
      <c r="B13" s="11" t="s">
        <v>34</v>
      </c>
      <c r="C13" s="12">
        <v>1</v>
      </c>
      <c r="D13" s="157" t="s">
        <v>215</v>
      </c>
      <c r="E13" s="4">
        <v>65000</v>
      </c>
      <c r="F13" s="4"/>
      <c r="G13" s="4"/>
      <c r="H13" s="4">
        <v>65000</v>
      </c>
      <c r="I13" s="4"/>
      <c r="J13" s="4">
        <f>H13+I13</f>
        <v>65000</v>
      </c>
      <c r="K13" s="3" t="s">
        <v>275</v>
      </c>
      <c r="L13" s="90" t="s">
        <v>173</v>
      </c>
      <c r="M13" s="33"/>
    </row>
    <row r="14" spans="1:15" ht="20.25" customHeight="1" x14ac:dyDescent="0.25">
      <c r="A14" s="5">
        <v>2</v>
      </c>
      <c r="B14" s="11" t="s">
        <v>266</v>
      </c>
      <c r="C14" s="12">
        <v>4</v>
      </c>
      <c r="D14" s="155"/>
      <c r="E14" s="4">
        <v>50000</v>
      </c>
      <c r="F14" s="4"/>
      <c r="G14" s="4"/>
      <c r="H14" s="4"/>
      <c r="I14" s="4"/>
      <c r="J14" s="4">
        <f t="shared" ref="J14:J19" si="0">H14+I14</f>
        <v>0</v>
      </c>
      <c r="K14" s="3"/>
      <c r="L14" s="90"/>
      <c r="M14" s="33"/>
    </row>
    <row r="15" spans="1:15" ht="20.25" customHeight="1" x14ac:dyDescent="0.25">
      <c r="A15" s="5">
        <v>3</v>
      </c>
      <c r="B15" s="11" t="s">
        <v>32</v>
      </c>
      <c r="C15" s="12">
        <v>5</v>
      </c>
      <c r="D15" s="155" t="s">
        <v>217</v>
      </c>
      <c r="E15" s="4">
        <v>35000</v>
      </c>
      <c r="F15" s="4">
        <v>491000</v>
      </c>
      <c r="G15" s="4">
        <v>101600</v>
      </c>
      <c r="H15" s="4"/>
      <c r="I15" s="4"/>
      <c r="J15" s="4">
        <f t="shared" si="0"/>
        <v>0</v>
      </c>
      <c r="K15" s="3"/>
      <c r="L15" s="26"/>
      <c r="M15" s="33"/>
      <c r="N15" s="33"/>
    </row>
    <row r="16" spans="1:15" ht="20.25" customHeight="1" x14ac:dyDescent="0.25">
      <c r="A16" s="5">
        <v>4</v>
      </c>
      <c r="B16" s="11" t="s">
        <v>126</v>
      </c>
      <c r="C16" s="12">
        <v>6</v>
      </c>
      <c r="D16" s="129" t="s">
        <v>218</v>
      </c>
      <c r="E16" s="4">
        <v>40000</v>
      </c>
      <c r="F16" s="4">
        <v>128000</v>
      </c>
      <c r="G16" s="4">
        <v>52000</v>
      </c>
      <c r="H16" s="4"/>
      <c r="I16" s="4"/>
      <c r="J16" s="4">
        <f t="shared" si="0"/>
        <v>0</v>
      </c>
      <c r="K16" s="3"/>
      <c r="L16" s="100"/>
      <c r="M16" s="95"/>
      <c r="N16" s="85"/>
      <c r="O16" s="85"/>
    </row>
    <row r="17" spans="1:14" ht="20.25" customHeight="1" x14ac:dyDescent="0.25">
      <c r="A17" s="5">
        <v>5</v>
      </c>
      <c r="B17" s="11" t="s">
        <v>94</v>
      </c>
      <c r="C17" s="12">
        <v>7</v>
      </c>
      <c r="D17" s="155" t="s">
        <v>219</v>
      </c>
      <c r="E17" s="4">
        <v>40000</v>
      </c>
      <c r="F17" s="4">
        <v>132000</v>
      </c>
      <c r="G17" s="4">
        <v>56000</v>
      </c>
      <c r="H17" s="4"/>
      <c r="I17" s="4"/>
      <c r="J17" s="4">
        <f t="shared" si="0"/>
        <v>0</v>
      </c>
      <c r="K17" s="3"/>
      <c r="L17" s="100"/>
      <c r="N17" s="33"/>
    </row>
    <row r="18" spans="1:14" ht="20.25" customHeight="1" x14ac:dyDescent="0.25">
      <c r="A18" s="5">
        <v>6</v>
      </c>
      <c r="B18" s="11" t="s">
        <v>102</v>
      </c>
      <c r="C18" s="12">
        <v>8</v>
      </c>
      <c r="D18" s="156" t="s">
        <v>220</v>
      </c>
      <c r="E18" s="4">
        <v>40000</v>
      </c>
      <c r="F18" s="4">
        <v>132000</v>
      </c>
      <c r="G18" s="4">
        <v>56000</v>
      </c>
      <c r="H18" s="4"/>
      <c r="I18" s="4"/>
      <c r="J18" s="4">
        <f t="shared" si="0"/>
        <v>0</v>
      </c>
      <c r="K18" s="3"/>
      <c r="L18" s="100"/>
    </row>
    <row r="19" spans="1:14" ht="20.25" customHeight="1" x14ac:dyDescent="0.25">
      <c r="A19" s="5">
        <v>7</v>
      </c>
      <c r="B19" s="11" t="s">
        <v>24</v>
      </c>
      <c r="C19" s="12">
        <v>9</v>
      </c>
      <c r="D19" s="155" t="s">
        <v>221</v>
      </c>
      <c r="E19" s="4">
        <v>35000</v>
      </c>
      <c r="F19" s="4">
        <v>195500</v>
      </c>
      <c r="G19" s="4">
        <v>56000</v>
      </c>
      <c r="H19" s="4"/>
      <c r="I19" s="4"/>
      <c r="J19" s="4">
        <f t="shared" si="0"/>
        <v>0</v>
      </c>
      <c r="K19" s="3"/>
      <c r="L19" s="100"/>
      <c r="M19" s="33"/>
      <c r="N19" s="33"/>
    </row>
    <row r="20" spans="1:14" ht="21" customHeight="1" x14ac:dyDescent="0.25">
      <c r="A20" s="196" t="s">
        <v>6</v>
      </c>
      <c r="B20" s="196"/>
      <c r="C20" s="196"/>
      <c r="D20" s="196"/>
      <c r="E20" s="16">
        <f>SUM(E13:E19)</f>
        <v>305000</v>
      </c>
      <c r="F20" s="149">
        <f t="shared" ref="F20:G20" si="1">SUM(F13:F19)</f>
        <v>1078500</v>
      </c>
      <c r="G20" s="16">
        <f t="shared" si="1"/>
        <v>321600</v>
      </c>
      <c r="H20" s="16">
        <f>SUM(H13:H19)</f>
        <v>65000</v>
      </c>
      <c r="I20" s="16">
        <f t="shared" ref="I20:J20" si="2">SUM(I13:I19)</f>
        <v>0</v>
      </c>
      <c r="J20" s="16">
        <f t="shared" si="2"/>
        <v>65000</v>
      </c>
      <c r="K20" s="3" t="s">
        <v>279</v>
      </c>
      <c r="L20" s="184" t="s">
        <v>47</v>
      </c>
    </row>
    <row r="21" spans="1:14" ht="21" customHeight="1" x14ac:dyDescent="0.3">
      <c r="A21" s="197" t="s">
        <v>16</v>
      </c>
      <c r="B21" s="197"/>
      <c r="C21" s="197"/>
      <c r="D21" s="197"/>
      <c r="E21" s="197"/>
      <c r="F21" s="197"/>
      <c r="G21" s="197"/>
      <c r="H21" s="197"/>
      <c r="I21" s="197"/>
      <c r="J21" s="15">
        <f>-J20*0.1</f>
        <v>-6500</v>
      </c>
    </row>
    <row r="22" spans="1:14" ht="21" customHeight="1" x14ac:dyDescent="0.3">
      <c r="A22" s="205" t="s">
        <v>273</v>
      </c>
      <c r="B22" s="206"/>
      <c r="C22" s="206"/>
      <c r="D22" s="206"/>
      <c r="E22" s="206"/>
      <c r="F22" s="206"/>
      <c r="G22" s="206"/>
      <c r="H22" s="206"/>
      <c r="I22" s="207"/>
      <c r="J22" s="15">
        <f>SUM(J20:J21)</f>
        <v>58500</v>
      </c>
    </row>
    <row r="23" spans="1:14" ht="21" customHeight="1" x14ac:dyDescent="0.3">
      <c r="A23" s="205" t="s">
        <v>168</v>
      </c>
      <c r="B23" s="206"/>
      <c r="C23" s="206"/>
      <c r="D23" s="206"/>
      <c r="E23" s="206"/>
      <c r="F23" s="206"/>
      <c r="G23" s="206"/>
      <c r="H23" s="206"/>
      <c r="I23" s="207"/>
      <c r="J23" s="15">
        <v>-65000</v>
      </c>
    </row>
    <row r="24" spans="1:14" ht="19.5" customHeight="1" x14ac:dyDescent="0.3">
      <c r="A24" s="197" t="s">
        <v>278</v>
      </c>
      <c r="B24" s="197"/>
      <c r="C24" s="197"/>
      <c r="D24" s="197"/>
      <c r="E24" s="197"/>
      <c r="F24" s="197"/>
      <c r="G24" s="197"/>
      <c r="H24" s="197"/>
      <c r="I24" s="197"/>
      <c r="J24" s="15">
        <f>SUM(J22:J23)</f>
        <v>-6500</v>
      </c>
      <c r="L24" s="33"/>
    </row>
    <row r="25" spans="1:14" ht="18.75" x14ac:dyDescent="0.3">
      <c r="A25" s="202" t="s">
        <v>151</v>
      </c>
      <c r="B25" s="202"/>
      <c r="C25" s="202"/>
      <c r="D25" s="202"/>
      <c r="E25" s="202"/>
      <c r="F25" s="202"/>
      <c r="G25" s="202"/>
      <c r="H25" s="202"/>
      <c r="I25" s="202"/>
      <c r="J25" s="202"/>
      <c r="K25" s="202"/>
      <c r="L25" s="202"/>
      <c r="N25" s="33"/>
    </row>
    <row r="26" spans="1:14" ht="15.75" x14ac:dyDescent="0.25">
      <c r="B26" s="129" t="s">
        <v>27</v>
      </c>
      <c r="C26" s="12">
        <v>4</v>
      </c>
      <c r="D26" s="155" t="s">
        <v>216</v>
      </c>
      <c r="E26" s="4">
        <v>35000</v>
      </c>
      <c r="F26" s="4">
        <v>20500</v>
      </c>
      <c r="G26" s="4">
        <v>20500</v>
      </c>
      <c r="H26" s="214" t="s">
        <v>247</v>
      </c>
      <c r="I26" s="215"/>
      <c r="J26" s="215"/>
      <c r="K26" s="215"/>
      <c r="L26" s="216"/>
    </row>
    <row r="27" spans="1:14" x14ac:dyDescent="0.25">
      <c r="B27" s="208" t="s">
        <v>249</v>
      </c>
      <c r="C27" s="208"/>
      <c r="D27" s="208"/>
      <c r="E27" s="208"/>
      <c r="F27" s="208"/>
      <c r="G27" s="208"/>
      <c r="H27" s="208"/>
      <c r="I27" s="208"/>
      <c r="J27" s="208"/>
      <c r="K27" s="208"/>
      <c r="L27" s="208"/>
    </row>
    <row r="28" spans="1:14" x14ac:dyDescent="0.25">
      <c r="A28" t="s">
        <v>268</v>
      </c>
      <c r="F28" s="33"/>
      <c r="J28" s="33"/>
    </row>
    <row r="29" spans="1:14" x14ac:dyDescent="0.25">
      <c r="A29" t="s">
        <v>269</v>
      </c>
      <c r="H29" s="33"/>
    </row>
    <row r="30" spans="1:14" x14ac:dyDescent="0.25">
      <c r="H30" s="33"/>
    </row>
    <row r="31" spans="1:14" x14ac:dyDescent="0.25">
      <c r="H31" s="33"/>
    </row>
  </sheetData>
  <mergeCells count="15">
    <mergeCell ref="A10:L10"/>
    <mergeCell ref="A4:L4"/>
    <mergeCell ref="C6:I6"/>
    <mergeCell ref="J6:L6"/>
    <mergeCell ref="F7:L7"/>
    <mergeCell ref="A9:L9"/>
    <mergeCell ref="A25:L25"/>
    <mergeCell ref="H26:L26"/>
    <mergeCell ref="B27:L27"/>
    <mergeCell ref="K11:L11"/>
    <mergeCell ref="A20:D20"/>
    <mergeCell ref="A21:I21"/>
    <mergeCell ref="A22:I22"/>
    <mergeCell ref="A23:I23"/>
    <mergeCell ref="A24:I2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2" zoomScaleNormal="100" workbookViewId="0">
      <selection activeCell="L22" sqref="L22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9.140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  <col min="13" max="13" width="11.85546875" bestFit="1" customWidth="1"/>
  </cols>
  <sheetData>
    <row r="1" spans="1:15" ht="23.25" x14ac:dyDescent="0.25">
      <c r="A1" s="1" t="s">
        <v>11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</row>
    <row r="2" spans="1:15" ht="14.25" customHeight="1" x14ac:dyDescent="0.25">
      <c r="A2" s="1" t="s">
        <v>12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</row>
    <row r="3" spans="1:15" ht="13.5" customHeight="1" x14ac:dyDescent="0.25">
      <c r="A3" s="1" t="s">
        <v>13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</row>
    <row r="4" spans="1:15" ht="23.25" x14ac:dyDescent="0.25">
      <c r="A4" s="200" t="s">
        <v>276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</row>
    <row r="5" spans="1:15" ht="10.5" customHeight="1" x14ac:dyDescent="0.3">
      <c r="A5" s="79"/>
      <c r="E5" s="2"/>
      <c r="I5" s="2"/>
    </row>
    <row r="6" spans="1:15" ht="23.25" customHeight="1" x14ac:dyDescent="0.4">
      <c r="A6" s="1"/>
      <c r="C6" s="201" t="s">
        <v>18</v>
      </c>
      <c r="D6" s="201"/>
      <c r="E6" s="201"/>
      <c r="F6" s="201"/>
      <c r="G6" s="201"/>
      <c r="H6" s="201"/>
      <c r="I6" s="201"/>
      <c r="J6" s="202" t="s">
        <v>19</v>
      </c>
      <c r="K6" s="202"/>
      <c r="L6" s="202"/>
    </row>
    <row r="7" spans="1:15" ht="18.75" x14ac:dyDescent="0.3">
      <c r="A7" s="1"/>
      <c r="D7" s="187" t="s">
        <v>20</v>
      </c>
      <c r="E7" s="187"/>
      <c r="F7" s="202" t="s">
        <v>21</v>
      </c>
      <c r="G7" s="202"/>
      <c r="H7" s="202"/>
      <c r="I7" s="202"/>
      <c r="J7" s="202"/>
      <c r="K7" s="202"/>
      <c r="L7" s="202"/>
    </row>
    <row r="8" spans="1:15" ht="9" customHeight="1" x14ac:dyDescent="0.3">
      <c r="A8" s="1"/>
      <c r="D8" s="187"/>
      <c r="E8" s="187"/>
      <c r="F8" s="187"/>
      <c r="G8" s="187"/>
      <c r="H8" s="187"/>
      <c r="I8" s="187"/>
      <c r="J8" s="187"/>
      <c r="K8" s="189"/>
      <c r="L8" s="189"/>
    </row>
    <row r="9" spans="1:15" ht="18.75" customHeight="1" x14ac:dyDescent="0.3">
      <c r="A9" s="199" t="s">
        <v>22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</row>
    <row r="10" spans="1:15" ht="18.75" customHeight="1" x14ac:dyDescent="0.3">
      <c r="A10" s="199" t="s">
        <v>23</v>
      </c>
      <c r="B10" s="199"/>
      <c r="C10" s="199"/>
      <c r="D10" s="199"/>
      <c r="E10" s="199"/>
      <c r="F10" s="199"/>
      <c r="G10" s="199"/>
      <c r="H10" s="199"/>
      <c r="I10" s="199"/>
      <c r="J10" s="199"/>
      <c r="K10" s="199"/>
      <c r="L10" s="199"/>
      <c r="M10" s="33"/>
    </row>
    <row r="11" spans="1:15" ht="7.5" customHeight="1" x14ac:dyDescent="0.3">
      <c r="K11" s="195"/>
      <c r="L11" s="195"/>
    </row>
    <row r="12" spans="1:15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5" ht="20.25" customHeight="1" x14ac:dyDescent="0.25">
      <c r="A13" s="5">
        <v>1</v>
      </c>
      <c r="B13" s="11" t="s">
        <v>34</v>
      </c>
      <c r="C13" s="12">
        <v>1</v>
      </c>
      <c r="D13" s="157" t="s">
        <v>215</v>
      </c>
      <c r="E13" s="4">
        <v>65000</v>
      </c>
      <c r="F13" s="4"/>
      <c r="G13" s="4"/>
      <c r="H13" s="4">
        <v>65000</v>
      </c>
      <c r="I13" s="4"/>
      <c r="J13" s="4">
        <f>H13+I13</f>
        <v>65000</v>
      </c>
      <c r="K13" s="3" t="s">
        <v>280</v>
      </c>
      <c r="L13" s="90" t="s">
        <v>173</v>
      </c>
      <c r="M13" s="33"/>
    </row>
    <row r="14" spans="1:15" ht="20.25" customHeight="1" x14ac:dyDescent="0.25">
      <c r="A14" s="5">
        <v>2</v>
      </c>
      <c r="B14" s="11" t="s">
        <v>266</v>
      </c>
      <c r="C14" s="12">
        <v>4</v>
      </c>
      <c r="D14" s="155"/>
      <c r="E14" s="4">
        <v>50000</v>
      </c>
      <c r="F14" s="4">
        <v>55000</v>
      </c>
      <c r="G14" s="4">
        <v>5000</v>
      </c>
      <c r="H14" s="4">
        <v>50000</v>
      </c>
      <c r="I14" s="4"/>
      <c r="J14" s="4">
        <f t="shared" ref="J14:J19" si="0">H14+I14</f>
        <v>50000</v>
      </c>
      <c r="K14" s="3" t="s">
        <v>281</v>
      </c>
      <c r="L14" s="90" t="s">
        <v>173</v>
      </c>
      <c r="M14" s="33"/>
    </row>
    <row r="15" spans="1:15" ht="20.25" customHeight="1" x14ac:dyDescent="0.25">
      <c r="A15" s="5">
        <v>3</v>
      </c>
      <c r="B15" s="11" t="s">
        <v>32</v>
      </c>
      <c r="C15" s="12">
        <v>5</v>
      </c>
      <c r="D15" s="155" t="s">
        <v>217</v>
      </c>
      <c r="E15" s="4">
        <v>35000</v>
      </c>
      <c r="F15" s="4">
        <v>529500</v>
      </c>
      <c r="G15" s="4">
        <v>105100</v>
      </c>
      <c r="H15" s="4"/>
      <c r="I15" s="4"/>
      <c r="J15" s="4">
        <f t="shared" si="0"/>
        <v>0</v>
      </c>
      <c r="K15" s="3"/>
      <c r="L15" s="26"/>
      <c r="M15" s="33"/>
      <c r="N15" s="33"/>
    </row>
    <row r="16" spans="1:15" ht="20.25" customHeight="1" x14ac:dyDescent="0.25">
      <c r="A16" s="5">
        <v>4</v>
      </c>
      <c r="B16" s="11" t="s">
        <v>126</v>
      </c>
      <c r="C16" s="12">
        <v>6</v>
      </c>
      <c r="D16" s="129" t="s">
        <v>218</v>
      </c>
      <c r="E16" s="4">
        <v>40000</v>
      </c>
      <c r="F16" s="4">
        <v>172000</v>
      </c>
      <c r="G16" s="4">
        <v>56000</v>
      </c>
      <c r="H16" s="4"/>
      <c r="I16" s="4"/>
      <c r="J16" s="4">
        <f t="shared" si="0"/>
        <v>0</v>
      </c>
      <c r="K16" s="3"/>
      <c r="L16" s="100"/>
      <c r="M16" s="95"/>
      <c r="N16" s="85"/>
      <c r="O16" s="85"/>
    </row>
    <row r="17" spans="1:14" ht="20.25" customHeight="1" x14ac:dyDescent="0.25">
      <c r="A17" s="5">
        <v>5</v>
      </c>
      <c r="B17" s="11" t="s">
        <v>94</v>
      </c>
      <c r="C17" s="12">
        <v>7</v>
      </c>
      <c r="D17" s="155" t="s">
        <v>219</v>
      </c>
      <c r="E17" s="4">
        <v>40000</v>
      </c>
      <c r="F17" s="4">
        <v>176000</v>
      </c>
      <c r="G17" s="4">
        <v>60000</v>
      </c>
      <c r="H17" s="4"/>
      <c r="I17" s="4"/>
      <c r="J17" s="4">
        <f t="shared" si="0"/>
        <v>0</v>
      </c>
      <c r="K17" s="3"/>
      <c r="L17" s="100"/>
      <c r="N17" s="33"/>
    </row>
    <row r="18" spans="1:14" ht="20.25" customHeight="1" x14ac:dyDescent="0.25">
      <c r="A18" s="5">
        <v>6</v>
      </c>
      <c r="B18" s="11" t="s">
        <v>102</v>
      </c>
      <c r="C18" s="12">
        <v>8</v>
      </c>
      <c r="D18" s="156" t="s">
        <v>220</v>
      </c>
      <c r="E18" s="4">
        <v>40000</v>
      </c>
      <c r="F18" s="4">
        <v>176000</v>
      </c>
      <c r="G18" s="4">
        <v>60000</v>
      </c>
      <c r="H18" s="4"/>
      <c r="I18" s="4"/>
      <c r="J18" s="4">
        <f t="shared" si="0"/>
        <v>0</v>
      </c>
      <c r="K18" s="3"/>
      <c r="L18" s="100"/>
    </row>
    <row r="19" spans="1:14" ht="20.25" customHeight="1" x14ac:dyDescent="0.25">
      <c r="A19" s="5">
        <v>7</v>
      </c>
      <c r="B19" s="11" t="s">
        <v>24</v>
      </c>
      <c r="C19" s="12">
        <v>9</v>
      </c>
      <c r="D19" s="155" t="s">
        <v>221</v>
      </c>
      <c r="E19" s="4">
        <v>35000</v>
      </c>
      <c r="F19" s="4">
        <v>234000</v>
      </c>
      <c r="G19" s="4">
        <v>59500</v>
      </c>
      <c r="H19" s="4">
        <v>35000</v>
      </c>
      <c r="I19" s="4">
        <v>5000</v>
      </c>
      <c r="J19" s="4">
        <f t="shared" si="0"/>
        <v>40000</v>
      </c>
      <c r="K19" s="3" t="s">
        <v>282</v>
      </c>
      <c r="L19" s="100" t="s">
        <v>284</v>
      </c>
      <c r="M19" s="33"/>
      <c r="N19" s="33"/>
    </row>
    <row r="20" spans="1:14" ht="21" customHeight="1" x14ac:dyDescent="0.25">
      <c r="A20" s="196" t="s">
        <v>6</v>
      </c>
      <c r="B20" s="196"/>
      <c r="C20" s="196"/>
      <c r="D20" s="196"/>
      <c r="E20" s="16">
        <f>SUM(E13:E19)</f>
        <v>305000</v>
      </c>
      <c r="F20" s="149">
        <f t="shared" ref="F20:G20" si="1">SUM(F13:F19)</f>
        <v>1342500</v>
      </c>
      <c r="G20" s="16">
        <f t="shared" si="1"/>
        <v>345600</v>
      </c>
      <c r="H20" s="16">
        <f>SUM(H13:H19)</f>
        <v>150000</v>
      </c>
      <c r="I20" s="16">
        <f t="shared" ref="I20:J20" si="2">SUM(I13:I19)</f>
        <v>5000</v>
      </c>
      <c r="J20" s="16">
        <f t="shared" si="2"/>
        <v>155000</v>
      </c>
      <c r="K20" s="3" t="s">
        <v>283</v>
      </c>
      <c r="L20" s="190" t="s">
        <v>47</v>
      </c>
    </row>
    <row r="21" spans="1:14" ht="21" customHeight="1" x14ac:dyDescent="0.3">
      <c r="A21" s="197" t="s">
        <v>16</v>
      </c>
      <c r="B21" s="197"/>
      <c r="C21" s="197"/>
      <c r="D21" s="197"/>
      <c r="E21" s="197"/>
      <c r="F21" s="197"/>
      <c r="G21" s="197"/>
      <c r="H21" s="197"/>
      <c r="I21" s="197"/>
      <c r="J21" s="15">
        <f>-J20*0.1</f>
        <v>-15500</v>
      </c>
    </row>
    <row r="22" spans="1:14" ht="21" customHeight="1" x14ac:dyDescent="0.3">
      <c r="A22" s="205" t="s">
        <v>277</v>
      </c>
      <c r="B22" s="206"/>
      <c r="C22" s="206"/>
      <c r="D22" s="206"/>
      <c r="E22" s="206"/>
      <c r="F22" s="206"/>
      <c r="G22" s="206"/>
      <c r="H22" s="206"/>
      <c r="I22" s="207"/>
      <c r="J22" s="15">
        <f>SUM(J20:J21)</f>
        <v>139500</v>
      </c>
    </row>
    <row r="23" spans="1:14" ht="21" customHeight="1" x14ac:dyDescent="0.3">
      <c r="A23" s="205" t="s">
        <v>168</v>
      </c>
      <c r="B23" s="206"/>
      <c r="C23" s="206"/>
      <c r="D23" s="206"/>
      <c r="E23" s="206"/>
      <c r="F23" s="206"/>
      <c r="G23" s="206"/>
      <c r="H23" s="206"/>
      <c r="I23" s="207"/>
      <c r="J23" s="15">
        <v>-115000</v>
      </c>
    </row>
    <row r="24" spans="1:14" ht="19.5" customHeight="1" x14ac:dyDescent="0.3">
      <c r="A24" s="197" t="s">
        <v>285</v>
      </c>
      <c r="B24" s="197"/>
      <c r="C24" s="197"/>
      <c r="D24" s="197"/>
      <c r="E24" s="197"/>
      <c r="F24" s="197"/>
      <c r="G24" s="197"/>
      <c r="H24" s="197"/>
      <c r="I24" s="197"/>
      <c r="J24" s="15">
        <f>SUM(J22:J23)</f>
        <v>24500</v>
      </c>
      <c r="L24" s="33"/>
    </row>
    <row r="25" spans="1:14" ht="18.75" x14ac:dyDescent="0.3">
      <c r="A25" s="202" t="s">
        <v>151</v>
      </c>
      <c r="B25" s="202"/>
      <c r="C25" s="202"/>
      <c r="D25" s="202"/>
      <c r="E25" s="202"/>
      <c r="F25" s="202"/>
      <c r="G25" s="202"/>
      <c r="H25" s="202"/>
      <c r="I25" s="202"/>
      <c r="J25" s="202"/>
      <c r="K25" s="202"/>
      <c r="L25" s="202"/>
      <c r="N25" s="33"/>
    </row>
    <row r="26" spans="1:14" ht="15.75" x14ac:dyDescent="0.25">
      <c r="B26" s="129" t="s">
        <v>27</v>
      </c>
      <c r="C26" s="12">
        <v>4</v>
      </c>
      <c r="D26" s="155" t="s">
        <v>216</v>
      </c>
      <c r="E26" s="4">
        <v>35000</v>
      </c>
      <c r="F26" s="4">
        <v>20500</v>
      </c>
      <c r="G26" s="4">
        <v>20500</v>
      </c>
      <c r="H26" s="214" t="s">
        <v>247</v>
      </c>
      <c r="I26" s="215"/>
      <c r="J26" s="215"/>
      <c r="K26" s="215"/>
      <c r="L26" s="216"/>
    </row>
    <row r="27" spans="1:14" x14ac:dyDescent="0.25">
      <c r="B27" s="208" t="s">
        <v>249</v>
      </c>
      <c r="C27" s="208"/>
      <c r="D27" s="208"/>
      <c r="E27" s="208"/>
      <c r="F27" s="208"/>
      <c r="G27" s="208"/>
      <c r="H27" s="208"/>
      <c r="I27" s="208"/>
      <c r="J27" s="208"/>
      <c r="K27" s="208"/>
      <c r="L27" s="208"/>
    </row>
    <row r="28" spans="1:14" x14ac:dyDescent="0.25">
      <c r="A28" t="s">
        <v>268</v>
      </c>
      <c r="F28" s="33"/>
      <c r="J28" s="33"/>
    </row>
    <row r="29" spans="1:14" x14ac:dyDescent="0.25">
      <c r="A29" t="s">
        <v>269</v>
      </c>
      <c r="H29" s="33"/>
    </row>
    <row r="30" spans="1:14" x14ac:dyDescent="0.25">
      <c r="H30" s="33"/>
    </row>
  </sheetData>
  <mergeCells count="15">
    <mergeCell ref="A25:L25"/>
    <mergeCell ref="H26:L26"/>
    <mergeCell ref="B27:L27"/>
    <mergeCell ref="K11:L11"/>
    <mergeCell ref="A20:D20"/>
    <mergeCell ref="A21:I21"/>
    <mergeCell ref="A22:I22"/>
    <mergeCell ref="A23:I23"/>
    <mergeCell ref="A24:I24"/>
    <mergeCell ref="A10:L10"/>
    <mergeCell ref="A4:L4"/>
    <mergeCell ref="C6:I6"/>
    <mergeCell ref="J6:L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topLeftCell="A4" zoomScaleNormal="100" workbookViewId="0">
      <selection activeCell="K20" sqref="K20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9.140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  <col min="13" max="13" width="11.85546875" bestFit="1" customWidth="1"/>
  </cols>
  <sheetData>
    <row r="1" spans="1:15" ht="23.25" x14ac:dyDescent="0.25">
      <c r="A1" s="1" t="s">
        <v>11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</row>
    <row r="2" spans="1:15" ht="14.25" customHeight="1" x14ac:dyDescent="0.25">
      <c r="A2" s="1" t="s">
        <v>12</v>
      </c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</row>
    <row r="3" spans="1:15" ht="13.5" customHeight="1" x14ac:dyDescent="0.25">
      <c r="A3" s="1" t="s">
        <v>13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</row>
    <row r="4" spans="1:15" ht="23.25" x14ac:dyDescent="0.25">
      <c r="A4" s="200" t="s">
        <v>286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</row>
    <row r="5" spans="1:15" ht="10.5" customHeight="1" x14ac:dyDescent="0.3">
      <c r="A5" s="79"/>
      <c r="E5" s="2"/>
      <c r="I5" s="2"/>
    </row>
    <row r="6" spans="1:15" ht="23.25" customHeight="1" x14ac:dyDescent="0.4">
      <c r="A6" s="1"/>
      <c r="C6" s="201" t="s">
        <v>18</v>
      </c>
      <c r="D6" s="201"/>
      <c r="E6" s="201"/>
      <c r="F6" s="201"/>
      <c r="G6" s="201"/>
      <c r="H6" s="201"/>
      <c r="I6" s="201"/>
      <c r="J6" s="202" t="s">
        <v>19</v>
      </c>
      <c r="K6" s="202"/>
      <c r="L6" s="202"/>
    </row>
    <row r="7" spans="1:15" ht="18.75" x14ac:dyDescent="0.3">
      <c r="A7" s="1"/>
      <c r="D7" s="191" t="s">
        <v>20</v>
      </c>
      <c r="E7" s="191"/>
      <c r="F7" s="202" t="s">
        <v>21</v>
      </c>
      <c r="G7" s="202"/>
      <c r="H7" s="202"/>
      <c r="I7" s="202"/>
      <c r="J7" s="202"/>
      <c r="K7" s="202"/>
      <c r="L7" s="202"/>
    </row>
    <row r="8" spans="1:15" ht="9" customHeight="1" x14ac:dyDescent="0.3">
      <c r="A8" s="1"/>
      <c r="D8" s="191"/>
      <c r="E8" s="191"/>
      <c r="F8" s="191"/>
      <c r="G8" s="191"/>
      <c r="H8" s="191"/>
      <c r="I8" s="191"/>
      <c r="J8" s="191"/>
      <c r="K8" s="193"/>
      <c r="L8" s="193"/>
    </row>
    <row r="9" spans="1:15" ht="18.75" customHeight="1" x14ac:dyDescent="0.3">
      <c r="A9" s="199" t="s">
        <v>22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</row>
    <row r="10" spans="1:15" ht="18.75" customHeight="1" x14ac:dyDescent="0.3">
      <c r="A10" s="199" t="s">
        <v>23</v>
      </c>
      <c r="B10" s="199"/>
      <c r="C10" s="199"/>
      <c r="D10" s="199"/>
      <c r="E10" s="199"/>
      <c r="F10" s="199"/>
      <c r="G10" s="199"/>
      <c r="H10" s="199"/>
      <c r="I10" s="199"/>
      <c r="J10" s="199"/>
      <c r="K10" s="199"/>
      <c r="L10" s="199"/>
      <c r="M10" s="33"/>
    </row>
    <row r="11" spans="1:15" ht="7.5" customHeight="1" x14ac:dyDescent="0.3">
      <c r="K11" s="195"/>
      <c r="L11" s="195"/>
    </row>
    <row r="12" spans="1:15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5" ht="20.25" customHeight="1" x14ac:dyDescent="0.25">
      <c r="A13" s="5">
        <v>1</v>
      </c>
      <c r="B13" s="11" t="s">
        <v>34</v>
      </c>
      <c r="C13" s="12">
        <v>1</v>
      </c>
      <c r="D13" s="157" t="s">
        <v>215</v>
      </c>
      <c r="E13" s="4">
        <v>65000</v>
      </c>
      <c r="F13" s="4"/>
      <c r="G13" s="4"/>
      <c r="H13" s="4">
        <v>65000</v>
      </c>
      <c r="I13" s="4"/>
      <c r="J13" s="4">
        <f>H13+I13</f>
        <v>65000</v>
      </c>
      <c r="K13" s="3" t="s">
        <v>289</v>
      </c>
      <c r="L13" s="90" t="s">
        <v>173</v>
      </c>
      <c r="M13" s="33"/>
    </row>
    <row r="14" spans="1:15" ht="20.25" customHeight="1" x14ac:dyDescent="0.25">
      <c r="A14" s="5">
        <v>2</v>
      </c>
      <c r="B14" s="11" t="s">
        <v>266</v>
      </c>
      <c r="C14" s="12">
        <v>4</v>
      </c>
      <c r="D14" s="155"/>
      <c r="E14" s="4">
        <v>50000</v>
      </c>
      <c r="F14" s="4">
        <v>55000</v>
      </c>
      <c r="G14" s="4">
        <v>5000</v>
      </c>
      <c r="H14" s="4"/>
      <c r="I14" s="4"/>
      <c r="J14" s="4">
        <f t="shared" ref="J14:J19" si="0">H14+I14</f>
        <v>0</v>
      </c>
      <c r="K14" s="3"/>
      <c r="L14" s="90"/>
      <c r="M14" s="33"/>
    </row>
    <row r="15" spans="1:15" ht="20.25" customHeight="1" x14ac:dyDescent="0.25">
      <c r="A15" s="5">
        <v>3</v>
      </c>
      <c r="B15" s="11" t="s">
        <v>32</v>
      </c>
      <c r="C15" s="12">
        <v>5</v>
      </c>
      <c r="D15" s="155" t="s">
        <v>217</v>
      </c>
      <c r="E15" s="4">
        <v>35000</v>
      </c>
      <c r="F15" s="4">
        <v>568000</v>
      </c>
      <c r="G15" s="4">
        <v>108600</v>
      </c>
      <c r="H15" s="4"/>
      <c r="I15" s="4"/>
      <c r="J15" s="4">
        <f t="shared" si="0"/>
        <v>0</v>
      </c>
      <c r="K15" s="3"/>
      <c r="L15" s="26"/>
      <c r="M15" s="33"/>
      <c r="N15" s="33"/>
    </row>
    <row r="16" spans="1:15" ht="20.25" customHeight="1" x14ac:dyDescent="0.25">
      <c r="A16" s="5"/>
      <c r="B16" s="11"/>
      <c r="C16" s="12">
        <v>6</v>
      </c>
      <c r="D16" s="129" t="s">
        <v>218</v>
      </c>
      <c r="E16" s="4">
        <v>40000</v>
      </c>
      <c r="F16" s="4"/>
      <c r="G16" s="4"/>
      <c r="H16" s="4"/>
      <c r="I16" s="4"/>
      <c r="J16" s="4">
        <f t="shared" si="0"/>
        <v>0</v>
      </c>
      <c r="K16" s="3"/>
      <c r="L16" s="100"/>
      <c r="M16" s="95"/>
      <c r="N16" s="85"/>
      <c r="O16" s="85"/>
    </row>
    <row r="17" spans="1:14" ht="20.25" customHeight="1" x14ac:dyDescent="0.25">
      <c r="A17" s="5"/>
      <c r="B17" s="11"/>
      <c r="C17" s="12">
        <v>7</v>
      </c>
      <c r="D17" s="155" t="s">
        <v>219</v>
      </c>
      <c r="E17" s="4">
        <v>40000</v>
      </c>
      <c r="F17" s="4"/>
      <c r="G17" s="4"/>
      <c r="H17" s="4"/>
      <c r="I17" s="4"/>
      <c r="J17" s="4">
        <f t="shared" si="0"/>
        <v>0</v>
      </c>
      <c r="K17" s="3"/>
      <c r="L17" s="100"/>
      <c r="N17" s="33"/>
    </row>
    <row r="18" spans="1:14" ht="20.25" customHeight="1" x14ac:dyDescent="0.25">
      <c r="A18" s="5"/>
      <c r="B18" s="11"/>
      <c r="C18" s="12">
        <v>8</v>
      </c>
      <c r="D18" s="156" t="s">
        <v>220</v>
      </c>
      <c r="E18" s="4">
        <v>40000</v>
      </c>
      <c r="F18" s="4"/>
      <c r="G18" s="4"/>
      <c r="H18" s="4"/>
      <c r="I18" s="4"/>
      <c r="J18" s="4">
        <f t="shared" si="0"/>
        <v>0</v>
      </c>
      <c r="K18" s="3"/>
      <c r="L18" s="100"/>
    </row>
    <row r="19" spans="1:14" ht="20.25" customHeight="1" x14ac:dyDescent="0.25">
      <c r="A19" s="5">
        <v>7</v>
      </c>
      <c r="B19" s="11" t="s">
        <v>24</v>
      </c>
      <c r="C19" s="12">
        <v>9</v>
      </c>
      <c r="D19" s="155" t="s">
        <v>221</v>
      </c>
      <c r="E19" s="4">
        <v>35000</v>
      </c>
      <c r="F19" s="4">
        <v>232500</v>
      </c>
      <c r="G19" s="4">
        <v>63000</v>
      </c>
      <c r="H19" s="4"/>
      <c r="I19" s="4"/>
      <c r="J19" s="4">
        <f t="shared" si="0"/>
        <v>0</v>
      </c>
      <c r="K19" s="3"/>
      <c r="L19" s="100"/>
      <c r="M19" s="33"/>
      <c r="N19" s="33"/>
    </row>
    <row r="20" spans="1:14" ht="21" customHeight="1" x14ac:dyDescent="0.25">
      <c r="A20" s="196" t="s">
        <v>6</v>
      </c>
      <c r="B20" s="196"/>
      <c r="C20" s="196"/>
      <c r="D20" s="196"/>
      <c r="E20" s="16">
        <f>SUM(E13:E19)</f>
        <v>305000</v>
      </c>
      <c r="F20" s="149">
        <f t="shared" ref="F20:G20" si="1">SUM(F13:F19)</f>
        <v>855500</v>
      </c>
      <c r="G20" s="16">
        <f t="shared" si="1"/>
        <v>176600</v>
      </c>
      <c r="H20" s="16">
        <f>SUM(H13:H19)</f>
        <v>65000</v>
      </c>
      <c r="I20" s="16">
        <f t="shared" ref="I20:J20" si="2">SUM(I13:I19)</f>
        <v>0</v>
      </c>
      <c r="J20" s="16">
        <f t="shared" si="2"/>
        <v>65000</v>
      </c>
      <c r="K20" s="3" t="s">
        <v>290</v>
      </c>
      <c r="L20" s="194"/>
    </row>
    <row r="21" spans="1:14" ht="21" customHeight="1" x14ac:dyDescent="0.3">
      <c r="A21" s="197" t="s">
        <v>16</v>
      </c>
      <c r="B21" s="197"/>
      <c r="C21" s="197"/>
      <c r="D21" s="197"/>
      <c r="E21" s="197"/>
      <c r="F21" s="197"/>
      <c r="G21" s="197"/>
      <c r="H21" s="197"/>
      <c r="I21" s="197"/>
      <c r="J21" s="15">
        <f>-J20*0.1</f>
        <v>-6500</v>
      </c>
    </row>
    <row r="22" spans="1:14" ht="21" customHeight="1" x14ac:dyDescent="0.3">
      <c r="A22" s="205" t="s">
        <v>288</v>
      </c>
      <c r="B22" s="206"/>
      <c r="C22" s="206"/>
      <c r="D22" s="206"/>
      <c r="E22" s="206"/>
      <c r="F22" s="206"/>
      <c r="G22" s="206"/>
      <c r="H22" s="206"/>
      <c r="I22" s="207"/>
      <c r="J22" s="15">
        <f>SUM(J20:J21)</f>
        <v>58500</v>
      </c>
    </row>
    <row r="23" spans="1:14" ht="21" customHeight="1" x14ac:dyDescent="0.3">
      <c r="A23" s="205" t="s">
        <v>168</v>
      </c>
      <c r="B23" s="206"/>
      <c r="C23" s="206"/>
      <c r="D23" s="206"/>
      <c r="E23" s="206"/>
      <c r="F23" s="206"/>
      <c r="G23" s="206"/>
      <c r="H23" s="206"/>
      <c r="I23" s="207"/>
      <c r="J23" s="15">
        <v>-65000</v>
      </c>
    </row>
    <row r="24" spans="1:14" ht="19.5" customHeight="1" x14ac:dyDescent="0.3">
      <c r="A24" s="197" t="s">
        <v>287</v>
      </c>
      <c r="B24" s="197"/>
      <c r="C24" s="197"/>
      <c r="D24" s="197"/>
      <c r="E24" s="197"/>
      <c r="F24" s="197"/>
      <c r="G24" s="197"/>
      <c r="H24" s="197"/>
      <c r="I24" s="197"/>
      <c r="J24" s="15">
        <f>SUM(J22:J23)</f>
        <v>-6500</v>
      </c>
      <c r="L24" s="33"/>
    </row>
    <row r="25" spans="1:14" ht="18.75" x14ac:dyDescent="0.3">
      <c r="A25" s="202" t="s">
        <v>151</v>
      </c>
      <c r="B25" s="202"/>
      <c r="C25" s="202"/>
      <c r="D25" s="202"/>
      <c r="E25" s="202"/>
      <c r="F25" s="202"/>
      <c r="G25" s="202"/>
      <c r="H25" s="202"/>
      <c r="I25" s="202"/>
      <c r="J25" s="202"/>
      <c r="K25" s="202"/>
      <c r="L25" s="202"/>
      <c r="N25" s="33"/>
    </row>
    <row r="26" spans="1:14" ht="15.75" x14ac:dyDescent="0.25">
      <c r="B26" s="129" t="s">
        <v>27</v>
      </c>
      <c r="C26" s="12">
        <v>4</v>
      </c>
      <c r="D26" s="155" t="s">
        <v>216</v>
      </c>
      <c r="E26" s="4">
        <v>35000</v>
      </c>
      <c r="F26" s="4">
        <v>20500</v>
      </c>
      <c r="G26" s="4">
        <v>20500</v>
      </c>
      <c r="H26" s="214" t="s">
        <v>247</v>
      </c>
      <c r="I26" s="215"/>
      <c r="J26" s="215"/>
      <c r="K26" s="215"/>
      <c r="L26" s="216"/>
    </row>
    <row r="27" spans="1:14" x14ac:dyDescent="0.25">
      <c r="B27" s="208" t="s">
        <v>249</v>
      </c>
      <c r="C27" s="208"/>
      <c r="D27" s="208"/>
      <c r="E27" s="208"/>
      <c r="F27" s="208"/>
      <c r="G27" s="208"/>
      <c r="H27" s="208"/>
      <c r="I27" s="208"/>
      <c r="J27" s="208"/>
      <c r="K27" s="208"/>
      <c r="L27" s="208"/>
    </row>
    <row r="28" spans="1:14" x14ac:dyDescent="0.25">
      <c r="A28" t="s">
        <v>268</v>
      </c>
      <c r="F28" s="33"/>
      <c r="J28" s="33"/>
    </row>
    <row r="29" spans="1:14" x14ac:dyDescent="0.25">
      <c r="A29" t="s">
        <v>269</v>
      </c>
      <c r="H29" s="33"/>
    </row>
    <row r="30" spans="1:14" x14ac:dyDescent="0.25">
      <c r="H30" s="33"/>
    </row>
  </sheetData>
  <mergeCells count="15">
    <mergeCell ref="A25:L25"/>
    <mergeCell ref="H26:L26"/>
    <mergeCell ref="B27:L27"/>
    <mergeCell ref="K11:L11"/>
    <mergeCell ref="A20:D20"/>
    <mergeCell ref="A21:I21"/>
    <mergeCell ref="A22:I22"/>
    <mergeCell ref="A23:I23"/>
    <mergeCell ref="A24:I24"/>
    <mergeCell ref="A10:L10"/>
    <mergeCell ref="A4:L4"/>
    <mergeCell ref="C6:I6"/>
    <mergeCell ref="J6:L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J25" sqref="J2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14.25" customHeight="1" x14ac:dyDescent="0.25">
      <c r="A2" s="1" t="s">
        <v>12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1:12" ht="13.5" customHeight="1" x14ac:dyDescent="0.25">
      <c r="A3" s="1" t="s">
        <v>13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</row>
    <row r="4" spans="1:12" ht="23.25" x14ac:dyDescent="0.25">
      <c r="A4" s="200" t="s">
        <v>57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</row>
    <row r="5" spans="1:12" ht="10.5" customHeight="1" x14ac:dyDescent="0.3">
      <c r="E5" s="2"/>
      <c r="I5" s="2"/>
    </row>
    <row r="6" spans="1:12" ht="23.25" customHeight="1" x14ac:dyDescent="0.4">
      <c r="A6" s="1"/>
      <c r="C6" s="201" t="s">
        <v>18</v>
      </c>
      <c r="D6" s="201"/>
      <c r="E6" s="201"/>
      <c r="F6" s="201"/>
      <c r="G6" s="201"/>
      <c r="H6" s="201"/>
      <c r="I6" s="201"/>
      <c r="J6" s="202" t="s">
        <v>19</v>
      </c>
      <c r="K6" s="202"/>
      <c r="L6" s="202"/>
    </row>
    <row r="7" spans="1:12" ht="18.75" x14ac:dyDescent="0.3">
      <c r="A7" s="1"/>
      <c r="D7" s="28" t="s">
        <v>20</v>
      </c>
      <c r="E7" s="28"/>
      <c r="F7" s="202" t="s">
        <v>21</v>
      </c>
      <c r="G7" s="202"/>
      <c r="H7" s="202"/>
      <c r="I7" s="202"/>
      <c r="J7" s="202"/>
      <c r="K7" s="202"/>
      <c r="L7" s="202"/>
    </row>
    <row r="8" spans="1:12" ht="9" customHeight="1" x14ac:dyDescent="0.3">
      <c r="A8" s="1"/>
      <c r="D8" s="28"/>
      <c r="E8" s="28"/>
      <c r="F8" s="28"/>
      <c r="G8" s="28"/>
      <c r="H8" s="28"/>
      <c r="I8" s="28"/>
      <c r="J8" s="28"/>
      <c r="K8" s="27"/>
      <c r="L8" s="27"/>
    </row>
    <row r="9" spans="1:12" ht="18.75" customHeight="1" x14ac:dyDescent="0.3">
      <c r="A9" s="199" t="s">
        <v>22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</row>
    <row r="10" spans="1:12" ht="18.75" customHeight="1" x14ac:dyDescent="0.3">
      <c r="A10" s="199" t="s">
        <v>23</v>
      </c>
      <c r="B10" s="199"/>
      <c r="C10" s="199"/>
      <c r="D10" s="199"/>
      <c r="E10" s="199"/>
      <c r="F10" s="199"/>
      <c r="G10" s="199"/>
      <c r="H10" s="199"/>
      <c r="I10" s="199"/>
      <c r="J10" s="199"/>
      <c r="K10" s="199"/>
      <c r="L10" s="199"/>
    </row>
    <row r="11" spans="1:12" ht="7.5" customHeight="1" x14ac:dyDescent="0.3">
      <c r="K11" s="195"/>
      <c r="L11" s="195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50000</v>
      </c>
      <c r="F13" s="4"/>
      <c r="G13" s="4"/>
      <c r="H13" s="4">
        <v>50000</v>
      </c>
      <c r="I13" s="4"/>
      <c r="J13" s="4">
        <f>SUM(H13:I13)</f>
        <v>50000</v>
      </c>
      <c r="K13" s="3" t="s">
        <v>59</v>
      </c>
      <c r="L13" s="21" t="s">
        <v>51</v>
      </c>
    </row>
    <row r="14" spans="1:12" ht="20.25" customHeight="1" x14ac:dyDescent="0.25">
      <c r="A14" s="5">
        <v>2</v>
      </c>
      <c r="B14" s="11" t="s">
        <v>30</v>
      </c>
      <c r="C14" s="12">
        <v>3</v>
      </c>
      <c r="D14" s="13" t="s">
        <v>31</v>
      </c>
      <c r="E14" s="4">
        <v>25000</v>
      </c>
      <c r="F14" s="4"/>
      <c r="G14" s="4">
        <v>2500</v>
      </c>
      <c r="H14" s="4">
        <v>25000</v>
      </c>
      <c r="I14" s="4"/>
      <c r="J14" s="4">
        <f>SUM(H14:I14)</f>
        <v>25000</v>
      </c>
      <c r="K14" s="3" t="s">
        <v>60</v>
      </c>
      <c r="L14" s="21" t="s">
        <v>51</v>
      </c>
    </row>
    <row r="15" spans="1:12" ht="20.25" customHeight="1" x14ac:dyDescent="0.25">
      <c r="A15" s="5">
        <v>3</v>
      </c>
      <c r="B15" s="6" t="s">
        <v>27</v>
      </c>
      <c r="C15" s="12">
        <v>4</v>
      </c>
      <c r="D15" s="13" t="s">
        <v>28</v>
      </c>
      <c r="E15" s="4">
        <v>30000</v>
      </c>
      <c r="F15" s="4"/>
      <c r="G15" s="4"/>
      <c r="H15" s="4">
        <v>30000</v>
      </c>
      <c r="I15" s="4"/>
      <c r="J15" s="4">
        <f>SUM(H15:I15)</f>
        <v>30000</v>
      </c>
      <c r="K15" s="3" t="s">
        <v>61</v>
      </c>
      <c r="L15" s="21" t="s">
        <v>51</v>
      </c>
    </row>
    <row r="16" spans="1:12" ht="20.25" customHeight="1" x14ac:dyDescent="0.25">
      <c r="A16" s="5">
        <v>4</v>
      </c>
      <c r="B16" s="11" t="s">
        <v>32</v>
      </c>
      <c r="C16" s="12">
        <v>5</v>
      </c>
      <c r="D16" s="13" t="s">
        <v>33</v>
      </c>
      <c r="E16" s="4">
        <v>30000</v>
      </c>
      <c r="F16" s="4"/>
      <c r="G16" s="4"/>
      <c r="H16" s="4">
        <v>30000</v>
      </c>
      <c r="I16" s="4"/>
      <c r="J16" s="4">
        <f>SUM(H16:I16)</f>
        <v>30000</v>
      </c>
      <c r="K16" s="3" t="s">
        <v>62</v>
      </c>
      <c r="L16" s="21" t="s">
        <v>51</v>
      </c>
    </row>
    <row r="17" spans="1:15" ht="20.25" customHeight="1" x14ac:dyDescent="0.25">
      <c r="A17" s="5">
        <v>5</v>
      </c>
      <c r="B17" s="11" t="s">
        <v>29</v>
      </c>
      <c r="C17" s="12">
        <v>6</v>
      </c>
      <c r="D17" s="6" t="s">
        <v>38</v>
      </c>
      <c r="E17" s="4">
        <v>30000</v>
      </c>
      <c r="F17" s="4">
        <v>66000</v>
      </c>
      <c r="G17" s="4">
        <v>12000</v>
      </c>
      <c r="H17" s="4"/>
      <c r="I17" s="4"/>
      <c r="J17" s="4"/>
      <c r="K17" s="3"/>
      <c r="L17" s="26"/>
      <c r="M17" s="203"/>
      <c r="N17" s="204"/>
      <c r="O17" s="204"/>
    </row>
    <row r="18" spans="1:15" ht="20.25" customHeight="1" x14ac:dyDescent="0.25">
      <c r="A18" s="5"/>
      <c r="B18" s="11"/>
      <c r="C18" s="12"/>
      <c r="D18" s="13"/>
      <c r="E18" s="4"/>
      <c r="F18" s="4"/>
      <c r="G18" s="4"/>
      <c r="H18" s="4"/>
      <c r="I18" s="4"/>
      <c r="J18" s="4"/>
      <c r="K18" s="3"/>
      <c r="L18" s="22"/>
    </row>
    <row r="19" spans="1:15" ht="20.25" customHeight="1" x14ac:dyDescent="0.25">
      <c r="A19" s="5">
        <v>7</v>
      </c>
      <c r="B19" s="11" t="s">
        <v>37</v>
      </c>
      <c r="C19" s="12">
        <v>8</v>
      </c>
      <c r="D19" s="20">
        <v>65848153</v>
      </c>
      <c r="E19" s="4">
        <v>30000</v>
      </c>
      <c r="F19" s="4">
        <v>33000</v>
      </c>
      <c r="G19" s="4">
        <v>3000</v>
      </c>
      <c r="H19" s="4">
        <v>30000</v>
      </c>
      <c r="I19" s="4"/>
      <c r="J19" s="4">
        <v>30000</v>
      </c>
      <c r="K19" s="3" t="s">
        <v>63</v>
      </c>
      <c r="L19" s="22" t="s">
        <v>64</v>
      </c>
    </row>
    <row r="20" spans="1:15" ht="20.25" customHeight="1" x14ac:dyDescent="0.25">
      <c r="A20" s="5">
        <v>8</v>
      </c>
      <c r="B20" s="11" t="s">
        <v>24</v>
      </c>
      <c r="C20" s="12">
        <v>9</v>
      </c>
      <c r="D20" s="13" t="s">
        <v>25</v>
      </c>
      <c r="E20" s="4">
        <v>30000</v>
      </c>
      <c r="F20" s="4"/>
      <c r="G20" s="4"/>
      <c r="H20" s="4">
        <v>30000</v>
      </c>
      <c r="I20" s="4"/>
      <c r="J20" s="4">
        <f>SUM(H20:I20)</f>
        <v>30000</v>
      </c>
      <c r="K20" s="3" t="s">
        <v>59</v>
      </c>
      <c r="L20" s="22" t="s">
        <v>65</v>
      </c>
    </row>
    <row r="21" spans="1:15" ht="21" customHeight="1" x14ac:dyDescent="0.25">
      <c r="A21" s="196" t="s">
        <v>6</v>
      </c>
      <c r="B21" s="196"/>
      <c r="C21" s="196"/>
      <c r="D21" s="196"/>
      <c r="E21" s="16">
        <f>SUM(E13:E20)</f>
        <v>225000</v>
      </c>
      <c r="F21" s="16">
        <f t="shared" ref="F21:G21" si="0">SUM(F13:F20)</f>
        <v>99000</v>
      </c>
      <c r="G21" s="16">
        <f t="shared" si="0"/>
        <v>17500</v>
      </c>
      <c r="H21" s="16">
        <f>SUM(H13:H20)</f>
        <v>195000</v>
      </c>
      <c r="I21" s="16">
        <f>SUM(I13:I20)</f>
        <v>0</v>
      </c>
      <c r="J21" s="16">
        <f>SUM(J13:J20)</f>
        <v>195000</v>
      </c>
      <c r="K21" s="3" t="s">
        <v>66</v>
      </c>
      <c r="L21" s="14" t="s">
        <v>47</v>
      </c>
    </row>
    <row r="22" spans="1:15" ht="21" customHeight="1" x14ac:dyDescent="0.3">
      <c r="A22" s="197" t="s">
        <v>16</v>
      </c>
      <c r="B22" s="197"/>
      <c r="C22" s="197"/>
      <c r="D22" s="197"/>
      <c r="E22" s="197"/>
      <c r="F22" s="197"/>
      <c r="G22" s="197"/>
      <c r="H22" s="197"/>
      <c r="I22" s="197"/>
      <c r="J22" s="15">
        <f>J21*-0.1</f>
        <v>-19500</v>
      </c>
    </row>
    <row r="23" spans="1:15" ht="21" customHeight="1" x14ac:dyDescent="0.3">
      <c r="A23" s="205" t="s">
        <v>67</v>
      </c>
      <c r="B23" s="206"/>
      <c r="C23" s="206"/>
      <c r="D23" s="206"/>
      <c r="E23" s="206"/>
      <c r="F23" s="206"/>
      <c r="G23" s="206"/>
      <c r="H23" s="206"/>
      <c r="I23" s="207"/>
      <c r="J23" s="15">
        <v>18000</v>
      </c>
    </row>
    <row r="24" spans="1:15" ht="18.75" x14ac:dyDescent="0.3">
      <c r="A24" s="197" t="s">
        <v>17</v>
      </c>
      <c r="B24" s="197"/>
      <c r="C24" s="197"/>
      <c r="D24" s="197"/>
      <c r="E24" s="197"/>
      <c r="F24" s="197"/>
      <c r="G24" s="197"/>
      <c r="H24" s="197"/>
      <c r="I24" s="197"/>
      <c r="J24" s="15">
        <f>SUM(J21:J23)</f>
        <v>193500</v>
      </c>
    </row>
    <row r="25" spans="1:15" ht="9" customHeight="1" x14ac:dyDescent="0.25"/>
    <row r="26" spans="1:15" x14ac:dyDescent="0.25">
      <c r="A26" s="198" t="s">
        <v>58</v>
      </c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</row>
  </sheetData>
  <mergeCells count="13">
    <mergeCell ref="A10:L10"/>
    <mergeCell ref="K11:L11"/>
    <mergeCell ref="A4:L4"/>
    <mergeCell ref="C6:I6"/>
    <mergeCell ref="J6:L6"/>
    <mergeCell ref="F7:L7"/>
    <mergeCell ref="A9:L9"/>
    <mergeCell ref="M17:O17"/>
    <mergeCell ref="A21:D21"/>
    <mergeCell ref="A22:I22"/>
    <mergeCell ref="A24:I24"/>
    <mergeCell ref="A26:L26"/>
    <mergeCell ref="A23:I2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I17" sqref="I17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2" ht="14.25" customHeight="1" x14ac:dyDescent="0.25">
      <c r="A2" s="1" t="s">
        <v>12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1:12" ht="13.5" customHeight="1" x14ac:dyDescent="0.25">
      <c r="A3" s="1" t="s">
        <v>13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</row>
    <row r="4" spans="1:12" ht="23.25" x14ac:dyDescent="0.25">
      <c r="A4" s="200" t="s">
        <v>68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</row>
    <row r="5" spans="1:12" ht="10.5" customHeight="1" x14ac:dyDescent="0.3">
      <c r="E5" s="2"/>
      <c r="I5" s="2"/>
    </row>
    <row r="6" spans="1:12" ht="23.25" customHeight="1" x14ac:dyDescent="0.4">
      <c r="A6" s="1"/>
      <c r="C6" s="201" t="s">
        <v>18</v>
      </c>
      <c r="D6" s="201"/>
      <c r="E6" s="201"/>
      <c r="F6" s="201"/>
      <c r="G6" s="201"/>
      <c r="H6" s="201"/>
      <c r="I6" s="201"/>
      <c r="J6" s="202" t="s">
        <v>19</v>
      </c>
      <c r="K6" s="202"/>
      <c r="L6" s="202"/>
    </row>
    <row r="7" spans="1:12" ht="18.75" x14ac:dyDescent="0.3">
      <c r="A7" s="1"/>
      <c r="D7" s="31" t="s">
        <v>20</v>
      </c>
      <c r="E7" s="31"/>
      <c r="F7" s="202" t="s">
        <v>21</v>
      </c>
      <c r="G7" s="202"/>
      <c r="H7" s="202"/>
      <c r="I7" s="202"/>
      <c r="J7" s="202"/>
      <c r="K7" s="202"/>
      <c r="L7" s="202"/>
    </row>
    <row r="8" spans="1:12" ht="9" customHeight="1" x14ac:dyDescent="0.3">
      <c r="A8" s="1"/>
      <c r="D8" s="31"/>
      <c r="E8" s="31"/>
      <c r="F8" s="31"/>
      <c r="G8" s="31"/>
      <c r="H8" s="31"/>
      <c r="I8" s="31"/>
      <c r="J8" s="31"/>
      <c r="K8" s="30"/>
      <c r="L8" s="30"/>
    </row>
    <row r="9" spans="1:12" ht="18.75" customHeight="1" x14ac:dyDescent="0.3">
      <c r="A9" s="199" t="s">
        <v>22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</row>
    <row r="10" spans="1:12" ht="18.75" customHeight="1" x14ac:dyDescent="0.3">
      <c r="A10" s="199" t="s">
        <v>23</v>
      </c>
      <c r="B10" s="199"/>
      <c r="C10" s="199"/>
      <c r="D10" s="199"/>
      <c r="E10" s="199"/>
      <c r="F10" s="199"/>
      <c r="G10" s="199"/>
      <c r="H10" s="199"/>
      <c r="I10" s="199"/>
      <c r="J10" s="199"/>
      <c r="K10" s="199"/>
      <c r="L10" s="199"/>
    </row>
    <row r="11" spans="1:12" ht="7.5" customHeight="1" x14ac:dyDescent="0.3">
      <c r="K11" s="195"/>
      <c r="L11" s="195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50000</v>
      </c>
      <c r="F13" s="4"/>
      <c r="G13" s="4"/>
      <c r="H13" s="4">
        <v>50000</v>
      </c>
      <c r="I13" s="4"/>
      <c r="J13" s="4">
        <v>50000</v>
      </c>
      <c r="K13" s="3" t="s">
        <v>69</v>
      </c>
      <c r="L13" s="21" t="s">
        <v>70</v>
      </c>
    </row>
    <row r="14" spans="1:12" ht="20.25" customHeight="1" x14ac:dyDescent="0.25">
      <c r="A14" s="5">
        <v>2</v>
      </c>
      <c r="B14" s="11" t="s">
        <v>30</v>
      </c>
      <c r="C14" s="12">
        <v>3</v>
      </c>
      <c r="D14" s="13" t="s">
        <v>31</v>
      </c>
      <c r="E14" s="4">
        <v>25000</v>
      </c>
      <c r="F14" s="4"/>
      <c r="G14" s="4">
        <v>2500</v>
      </c>
      <c r="H14" s="4">
        <v>50000</v>
      </c>
      <c r="I14" s="4"/>
      <c r="J14" s="4">
        <v>50000</v>
      </c>
      <c r="K14" s="3" t="s">
        <v>69</v>
      </c>
      <c r="L14" s="21" t="s">
        <v>70</v>
      </c>
    </row>
    <row r="15" spans="1:12" ht="20.25" customHeight="1" x14ac:dyDescent="0.25">
      <c r="A15" s="5">
        <v>3</v>
      </c>
      <c r="B15" s="6" t="s">
        <v>27</v>
      </c>
      <c r="C15" s="12">
        <v>4</v>
      </c>
      <c r="D15" s="13" t="s">
        <v>28</v>
      </c>
      <c r="E15" s="4">
        <v>30000</v>
      </c>
      <c r="F15" s="4"/>
      <c r="G15" s="4"/>
      <c r="H15" s="4">
        <v>30000</v>
      </c>
      <c r="I15" s="4"/>
      <c r="J15" s="4">
        <v>30000</v>
      </c>
      <c r="K15" s="3" t="s">
        <v>69</v>
      </c>
      <c r="L15" s="21" t="s">
        <v>70</v>
      </c>
    </row>
    <row r="16" spans="1:12" ht="20.25" customHeight="1" x14ac:dyDescent="0.25">
      <c r="A16" s="5">
        <v>4</v>
      </c>
      <c r="B16" s="11" t="s">
        <v>32</v>
      </c>
      <c r="C16" s="12">
        <v>5</v>
      </c>
      <c r="D16" s="13" t="s">
        <v>33</v>
      </c>
      <c r="E16" s="4">
        <v>30000</v>
      </c>
      <c r="F16" s="4"/>
      <c r="G16" s="4"/>
      <c r="H16" s="4">
        <v>30000</v>
      </c>
      <c r="I16" s="4"/>
      <c r="J16" s="4">
        <v>30000</v>
      </c>
      <c r="K16" s="3" t="s">
        <v>69</v>
      </c>
      <c r="L16" s="21" t="s">
        <v>70</v>
      </c>
    </row>
    <row r="17" spans="1:15" ht="20.25" customHeight="1" x14ac:dyDescent="0.25">
      <c r="A17" s="5">
        <v>5</v>
      </c>
      <c r="B17" s="11" t="s">
        <v>29</v>
      </c>
      <c r="C17" s="12">
        <v>6</v>
      </c>
      <c r="D17" s="6" t="s">
        <v>38</v>
      </c>
      <c r="E17" s="4">
        <v>30000</v>
      </c>
      <c r="F17" s="4">
        <v>99000</v>
      </c>
      <c r="G17" s="4">
        <v>15000</v>
      </c>
      <c r="H17" s="4"/>
      <c r="I17" s="4"/>
      <c r="J17" s="4"/>
      <c r="K17" s="3"/>
      <c r="L17" s="3" t="s">
        <v>69</v>
      </c>
      <c r="M17" s="203"/>
      <c r="N17" s="204"/>
      <c r="O17" s="204"/>
    </row>
    <row r="18" spans="1:15" ht="20.25" customHeight="1" x14ac:dyDescent="0.25">
      <c r="A18" s="5"/>
      <c r="B18" s="11"/>
      <c r="C18" s="12"/>
      <c r="D18" s="13"/>
      <c r="E18" s="4"/>
      <c r="F18" s="4"/>
      <c r="G18" s="4"/>
      <c r="H18" s="4"/>
      <c r="I18" s="4"/>
      <c r="J18" s="4"/>
      <c r="K18" s="3"/>
      <c r="L18" s="22"/>
    </row>
    <row r="19" spans="1:15" ht="20.25" customHeight="1" x14ac:dyDescent="0.25">
      <c r="A19" s="5">
        <v>7</v>
      </c>
      <c r="B19" s="11" t="s">
        <v>37</v>
      </c>
      <c r="C19" s="12">
        <v>8</v>
      </c>
      <c r="D19" s="20">
        <v>65848153</v>
      </c>
      <c r="E19" s="4">
        <v>30000</v>
      </c>
      <c r="F19" s="4">
        <v>33000</v>
      </c>
      <c r="G19" s="4">
        <v>3000</v>
      </c>
      <c r="H19" s="4"/>
      <c r="I19" s="4"/>
      <c r="J19" s="4"/>
      <c r="K19" s="3"/>
      <c r="L19" s="22"/>
    </row>
    <row r="20" spans="1:15" ht="20.25" customHeight="1" x14ac:dyDescent="0.25">
      <c r="A20" s="5">
        <v>8</v>
      </c>
      <c r="B20" s="11" t="s">
        <v>24</v>
      </c>
      <c r="C20" s="12">
        <v>9</v>
      </c>
      <c r="D20" s="13" t="s">
        <v>25</v>
      </c>
      <c r="E20" s="4">
        <v>30000</v>
      </c>
      <c r="F20" s="4"/>
      <c r="G20" s="4"/>
      <c r="H20" s="4">
        <v>30000</v>
      </c>
      <c r="I20" s="4"/>
      <c r="J20" s="4">
        <v>30000</v>
      </c>
      <c r="K20" s="3" t="s">
        <v>69</v>
      </c>
      <c r="L20" s="21" t="s">
        <v>70</v>
      </c>
    </row>
    <row r="21" spans="1:15" ht="21" customHeight="1" x14ac:dyDescent="0.3">
      <c r="A21" s="196" t="s">
        <v>6</v>
      </c>
      <c r="B21" s="196"/>
      <c r="C21" s="196"/>
      <c r="D21" s="196"/>
      <c r="E21" s="16">
        <f>SUM(E13:E20)</f>
        <v>225000</v>
      </c>
      <c r="F21" s="16">
        <f t="shared" ref="F21:G21" si="0">SUM(F13:F20)</f>
        <v>132000</v>
      </c>
      <c r="G21" s="16">
        <f t="shared" si="0"/>
        <v>20500</v>
      </c>
      <c r="H21" s="16"/>
      <c r="I21" s="16"/>
      <c r="J21" s="15">
        <f>SUM(J13:J20)</f>
        <v>190000</v>
      </c>
      <c r="K21" s="3"/>
      <c r="L21" s="14"/>
    </row>
    <row r="22" spans="1:15" ht="21" customHeight="1" x14ac:dyDescent="0.3">
      <c r="A22" s="197" t="s">
        <v>16</v>
      </c>
      <c r="B22" s="197"/>
      <c r="C22" s="197"/>
      <c r="D22" s="197"/>
      <c r="E22" s="197"/>
      <c r="F22" s="197"/>
      <c r="G22" s="197"/>
      <c r="H22" s="197"/>
      <c r="I22" s="197"/>
      <c r="J22" s="15">
        <f>J21*-0.1</f>
        <v>-19000</v>
      </c>
    </row>
    <row r="23" spans="1:15" ht="18.75" x14ac:dyDescent="0.3">
      <c r="A23" s="197" t="s">
        <v>17</v>
      </c>
      <c r="B23" s="197"/>
      <c r="C23" s="197"/>
      <c r="D23" s="197"/>
      <c r="E23" s="197"/>
      <c r="F23" s="197"/>
      <c r="G23" s="197"/>
      <c r="H23" s="197"/>
      <c r="I23" s="197"/>
      <c r="J23" s="15">
        <f>J21+J22</f>
        <v>171000</v>
      </c>
    </row>
    <row r="24" spans="1:15" ht="9" customHeight="1" x14ac:dyDescent="0.25"/>
    <row r="25" spans="1:15" x14ac:dyDescent="0.25">
      <c r="A25" s="198" t="s">
        <v>58</v>
      </c>
      <c r="B25" s="198"/>
      <c r="C25" s="198"/>
      <c r="D25" s="198"/>
      <c r="E25" s="198"/>
      <c r="F25" s="198"/>
      <c r="G25" s="198"/>
      <c r="H25" s="198"/>
      <c r="I25" s="198"/>
      <c r="J25" s="198"/>
      <c r="K25" s="198"/>
      <c r="L25" s="198"/>
    </row>
    <row r="26" spans="1:15" x14ac:dyDescent="0.25">
      <c r="D26" s="33"/>
    </row>
    <row r="27" spans="1:15" x14ac:dyDescent="0.25">
      <c r="H27" s="33"/>
    </row>
  </sheetData>
  <mergeCells count="12">
    <mergeCell ref="A10:L10"/>
    <mergeCell ref="A4:L4"/>
    <mergeCell ref="C6:I6"/>
    <mergeCell ref="J6:L6"/>
    <mergeCell ref="F7:L7"/>
    <mergeCell ref="A9:L9"/>
    <mergeCell ref="A25:L25"/>
    <mergeCell ref="K11:L11"/>
    <mergeCell ref="M17:O17"/>
    <mergeCell ref="A21:D21"/>
    <mergeCell ref="A22:I22"/>
    <mergeCell ref="A23:I2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H16" sqref="H16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2" ht="14.25" customHeight="1" x14ac:dyDescent="0.25">
      <c r="A2" s="1" t="s">
        <v>12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</row>
    <row r="3" spans="1:12" ht="13.5" customHeight="1" x14ac:dyDescent="0.25">
      <c r="A3" s="1" t="s">
        <v>13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</row>
    <row r="4" spans="1:12" ht="23.25" x14ac:dyDescent="0.25">
      <c r="A4" s="200" t="s">
        <v>71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</row>
    <row r="5" spans="1:12" ht="10.5" customHeight="1" x14ac:dyDescent="0.3">
      <c r="E5" s="2"/>
      <c r="I5" s="2"/>
    </row>
    <row r="6" spans="1:12" ht="23.25" customHeight="1" x14ac:dyDescent="0.4">
      <c r="A6" s="1"/>
      <c r="C6" s="201" t="s">
        <v>18</v>
      </c>
      <c r="D6" s="201"/>
      <c r="E6" s="201"/>
      <c r="F6" s="201"/>
      <c r="G6" s="201"/>
      <c r="H6" s="201"/>
      <c r="I6" s="201"/>
      <c r="J6" s="202" t="s">
        <v>19</v>
      </c>
      <c r="K6" s="202"/>
      <c r="L6" s="202"/>
    </row>
    <row r="7" spans="1:12" ht="18.75" x14ac:dyDescent="0.3">
      <c r="A7" s="1"/>
      <c r="D7" s="35" t="s">
        <v>20</v>
      </c>
      <c r="E7" s="35"/>
      <c r="F7" s="202" t="s">
        <v>21</v>
      </c>
      <c r="G7" s="202"/>
      <c r="H7" s="202"/>
      <c r="I7" s="202"/>
      <c r="J7" s="202"/>
      <c r="K7" s="202"/>
      <c r="L7" s="202"/>
    </row>
    <row r="8" spans="1:12" ht="9" customHeight="1" x14ac:dyDescent="0.3">
      <c r="A8" s="1"/>
      <c r="D8" s="35"/>
      <c r="E8" s="35"/>
      <c r="F8" s="35"/>
      <c r="G8" s="35"/>
      <c r="H8" s="35"/>
      <c r="I8" s="35"/>
      <c r="J8" s="35"/>
      <c r="K8" s="34"/>
      <c r="L8" s="34"/>
    </row>
    <row r="9" spans="1:12" ht="18.75" customHeight="1" x14ac:dyDescent="0.3">
      <c r="A9" s="199" t="s">
        <v>22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</row>
    <row r="10" spans="1:12" ht="18.75" customHeight="1" x14ac:dyDescent="0.3">
      <c r="A10" s="199" t="s">
        <v>23</v>
      </c>
      <c r="B10" s="199"/>
      <c r="C10" s="199"/>
      <c r="D10" s="199"/>
      <c r="E10" s="199"/>
      <c r="F10" s="199"/>
      <c r="G10" s="199"/>
      <c r="H10" s="199"/>
      <c r="I10" s="199"/>
      <c r="J10" s="199"/>
      <c r="K10" s="199"/>
      <c r="L10" s="199"/>
    </row>
    <row r="11" spans="1:12" ht="7.5" customHeight="1" x14ac:dyDescent="0.3">
      <c r="K11" s="195"/>
      <c r="L11" s="195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50000</v>
      </c>
      <c r="F13" s="4"/>
      <c r="G13" s="4"/>
      <c r="H13" s="4"/>
      <c r="I13" s="4"/>
      <c r="J13" s="4">
        <v>0</v>
      </c>
      <c r="K13" s="3"/>
      <c r="L13" s="21"/>
    </row>
    <row r="14" spans="1:12" ht="20.25" customHeight="1" x14ac:dyDescent="0.25">
      <c r="A14" s="5">
        <v>2</v>
      </c>
      <c r="B14" s="11" t="s">
        <v>30</v>
      </c>
      <c r="C14" s="12">
        <v>3</v>
      </c>
      <c r="D14" s="13" t="s">
        <v>31</v>
      </c>
      <c r="E14" s="4">
        <v>25000</v>
      </c>
      <c r="F14" s="4"/>
      <c r="G14" s="4">
        <v>2500</v>
      </c>
      <c r="H14" s="4"/>
      <c r="I14" s="4"/>
      <c r="J14" s="4">
        <v>0</v>
      </c>
      <c r="K14" s="3"/>
      <c r="L14" s="21"/>
    </row>
    <row r="15" spans="1:12" ht="20.25" customHeight="1" x14ac:dyDescent="0.25">
      <c r="A15" s="5">
        <v>3</v>
      </c>
      <c r="B15" s="6" t="s">
        <v>27</v>
      </c>
      <c r="C15" s="12">
        <v>4</v>
      </c>
      <c r="D15" s="13" t="s">
        <v>28</v>
      </c>
      <c r="E15" s="4">
        <v>30000</v>
      </c>
      <c r="F15" s="4"/>
      <c r="G15" s="4"/>
      <c r="H15" s="4">
        <v>30000</v>
      </c>
      <c r="I15" s="4"/>
      <c r="J15" s="4">
        <v>30000</v>
      </c>
      <c r="K15" s="3" t="s">
        <v>78</v>
      </c>
      <c r="L15" s="21" t="s">
        <v>70</v>
      </c>
    </row>
    <row r="16" spans="1:12" ht="20.25" customHeight="1" x14ac:dyDescent="0.25">
      <c r="A16" s="5">
        <v>4</v>
      </c>
      <c r="B16" s="11" t="s">
        <v>32</v>
      </c>
      <c r="C16" s="12">
        <v>5</v>
      </c>
      <c r="D16" s="13" t="s">
        <v>33</v>
      </c>
      <c r="E16" s="4">
        <v>30000</v>
      </c>
      <c r="F16" s="4"/>
      <c r="G16" s="4"/>
      <c r="H16" s="4"/>
      <c r="I16" s="4"/>
      <c r="J16" s="4">
        <v>0</v>
      </c>
      <c r="K16" s="3"/>
      <c r="L16" s="21"/>
    </row>
    <row r="17" spans="1:15" ht="20.25" customHeight="1" x14ac:dyDescent="0.25">
      <c r="A17" s="5">
        <v>5</v>
      </c>
      <c r="B17" s="11" t="s">
        <v>29</v>
      </c>
      <c r="C17" s="12">
        <v>6</v>
      </c>
      <c r="D17" s="6" t="s">
        <v>38</v>
      </c>
      <c r="E17" s="4">
        <v>30000</v>
      </c>
      <c r="F17" s="4">
        <v>117000</v>
      </c>
      <c r="G17" s="4">
        <v>18000</v>
      </c>
      <c r="H17" s="4"/>
      <c r="I17" s="4"/>
      <c r="J17" s="4">
        <v>0</v>
      </c>
      <c r="K17" s="3"/>
      <c r="L17" s="3"/>
      <c r="M17" s="203"/>
      <c r="N17" s="204"/>
      <c r="O17" s="204"/>
    </row>
    <row r="18" spans="1:15" ht="20.25" customHeight="1" x14ac:dyDescent="0.25">
      <c r="A18" s="5"/>
      <c r="B18" s="11"/>
      <c r="C18" s="12"/>
      <c r="D18" s="13"/>
      <c r="E18" s="4"/>
      <c r="F18" s="4"/>
      <c r="G18" s="4"/>
      <c r="H18" s="4"/>
      <c r="I18" s="4"/>
      <c r="J18" s="4">
        <v>0</v>
      </c>
      <c r="K18" s="3"/>
      <c r="L18" s="22"/>
    </row>
    <row r="19" spans="1:15" ht="20.25" customHeight="1" x14ac:dyDescent="0.25">
      <c r="A19" s="5">
        <v>7</v>
      </c>
      <c r="B19" s="11" t="s">
        <v>37</v>
      </c>
      <c r="C19" s="12">
        <v>8</v>
      </c>
      <c r="D19" s="20">
        <v>65848153</v>
      </c>
      <c r="E19" s="4">
        <v>30000</v>
      </c>
      <c r="F19" s="4">
        <v>66000</v>
      </c>
      <c r="G19" s="4">
        <v>6000</v>
      </c>
      <c r="H19" s="4"/>
      <c r="I19" s="4"/>
      <c r="J19" s="4">
        <v>0</v>
      </c>
      <c r="K19" s="3"/>
      <c r="L19" s="22"/>
    </row>
    <row r="20" spans="1:15" ht="20.25" customHeight="1" x14ac:dyDescent="0.25">
      <c r="A20" s="5">
        <v>8</v>
      </c>
      <c r="B20" s="11" t="s">
        <v>24</v>
      </c>
      <c r="C20" s="12">
        <v>9</v>
      </c>
      <c r="D20" s="13" t="s">
        <v>25</v>
      </c>
      <c r="E20" s="4">
        <v>30000</v>
      </c>
      <c r="F20" s="4"/>
      <c r="G20" s="4"/>
      <c r="H20" s="4">
        <v>30000</v>
      </c>
      <c r="I20" s="4"/>
      <c r="J20" s="4">
        <v>30000</v>
      </c>
      <c r="K20" s="3" t="s">
        <v>72</v>
      </c>
      <c r="L20" s="21" t="s">
        <v>73</v>
      </c>
    </row>
    <row r="21" spans="1:15" ht="21" customHeight="1" x14ac:dyDescent="0.3">
      <c r="A21" s="196" t="s">
        <v>6</v>
      </c>
      <c r="B21" s="196"/>
      <c r="C21" s="196"/>
      <c r="D21" s="196"/>
      <c r="E21" s="16">
        <f>SUM(E13:E20)</f>
        <v>225000</v>
      </c>
      <c r="F21" s="16">
        <f t="shared" ref="F21:G21" si="0">SUM(F13:F20)</f>
        <v>183000</v>
      </c>
      <c r="G21" s="16">
        <f t="shared" si="0"/>
        <v>26500</v>
      </c>
      <c r="H21" s="16"/>
      <c r="I21" s="16"/>
      <c r="J21" s="15">
        <f>SUM(J13:J20)</f>
        <v>60000</v>
      </c>
      <c r="K21" s="3" t="s">
        <v>77</v>
      </c>
      <c r="L21" s="37" t="s">
        <v>47</v>
      </c>
    </row>
    <row r="22" spans="1:15" ht="21" customHeight="1" x14ac:dyDescent="0.3">
      <c r="A22" s="197" t="s">
        <v>16</v>
      </c>
      <c r="B22" s="197"/>
      <c r="C22" s="197"/>
      <c r="D22" s="197"/>
      <c r="E22" s="197"/>
      <c r="F22" s="197"/>
      <c r="G22" s="197"/>
      <c r="H22" s="197"/>
      <c r="I22" s="197"/>
      <c r="J22" s="15">
        <f>-J21*0.1</f>
        <v>-6000</v>
      </c>
    </row>
    <row r="23" spans="1:15" ht="18.75" x14ac:dyDescent="0.3">
      <c r="A23" s="197" t="s">
        <v>17</v>
      </c>
      <c r="B23" s="197"/>
      <c r="C23" s="197"/>
      <c r="D23" s="197"/>
      <c r="E23" s="197"/>
      <c r="F23" s="197"/>
      <c r="G23" s="197"/>
      <c r="H23" s="197"/>
      <c r="I23" s="197"/>
      <c r="J23" s="15">
        <f>J21+J22</f>
        <v>54000</v>
      </c>
    </row>
    <row r="24" spans="1:15" ht="18.75" x14ac:dyDescent="0.3">
      <c r="A24" s="206" t="s">
        <v>74</v>
      </c>
      <c r="B24" s="206"/>
      <c r="C24" s="206"/>
      <c r="D24" s="206"/>
      <c r="E24" s="206"/>
      <c r="F24" s="206"/>
      <c r="G24" s="206"/>
      <c r="H24" s="206"/>
      <c r="I24" s="206"/>
      <c r="J24" s="15">
        <v>-19000</v>
      </c>
    </row>
    <row r="25" spans="1:15" ht="18.75" x14ac:dyDescent="0.3">
      <c r="A25" s="206" t="s">
        <v>75</v>
      </c>
      <c r="B25" s="206"/>
      <c r="C25" s="206"/>
      <c r="D25" s="206"/>
      <c r="E25" s="206"/>
      <c r="F25" s="206"/>
      <c r="G25" s="206"/>
      <c r="H25" s="206"/>
      <c r="I25" s="206"/>
      <c r="J25" s="15">
        <v>-30000</v>
      </c>
    </row>
    <row r="26" spans="1:15" ht="18.75" x14ac:dyDescent="0.3">
      <c r="A26" s="206" t="s">
        <v>76</v>
      </c>
      <c r="B26" s="206"/>
      <c r="C26" s="206"/>
      <c r="D26" s="206"/>
      <c r="E26" s="206"/>
      <c r="F26" s="206"/>
      <c r="G26" s="206"/>
      <c r="H26" s="206"/>
      <c r="I26" s="206"/>
      <c r="J26" s="15">
        <f>J23+J24+J25</f>
        <v>5000</v>
      </c>
    </row>
    <row r="27" spans="1:15" ht="21.75" customHeight="1" x14ac:dyDescent="0.25">
      <c r="A27" s="208"/>
      <c r="B27" s="208"/>
      <c r="C27" s="208"/>
      <c r="D27" s="208"/>
      <c r="E27" s="208"/>
      <c r="F27" s="208"/>
      <c r="G27" s="208"/>
      <c r="H27" s="208"/>
      <c r="I27" s="208"/>
    </row>
    <row r="28" spans="1:15" x14ac:dyDescent="0.25">
      <c r="A28" s="198" t="s">
        <v>58</v>
      </c>
      <c r="B28" s="198"/>
      <c r="C28" s="198"/>
      <c r="D28" s="198"/>
      <c r="E28" s="198"/>
      <c r="F28" s="198"/>
      <c r="G28" s="198"/>
      <c r="H28" s="198"/>
      <c r="I28" s="198"/>
      <c r="J28" s="198"/>
      <c r="K28" s="198"/>
      <c r="L28" s="198"/>
    </row>
    <row r="29" spans="1:15" x14ac:dyDescent="0.25">
      <c r="D29" s="33"/>
    </row>
    <row r="30" spans="1:15" x14ac:dyDescent="0.25">
      <c r="F30" s="33"/>
      <c r="H30" s="33"/>
    </row>
  </sheetData>
  <mergeCells count="16">
    <mergeCell ref="A28:L28"/>
    <mergeCell ref="A4:L4"/>
    <mergeCell ref="C6:I6"/>
    <mergeCell ref="J6:L6"/>
    <mergeCell ref="F7:L7"/>
    <mergeCell ref="A9:L9"/>
    <mergeCell ref="A10:L10"/>
    <mergeCell ref="K11:L11"/>
    <mergeCell ref="M17:O17"/>
    <mergeCell ref="A21:D21"/>
    <mergeCell ref="A22:I22"/>
    <mergeCell ref="A23:I23"/>
    <mergeCell ref="A27:I27"/>
    <mergeCell ref="A24:I24"/>
    <mergeCell ref="A25:I25"/>
    <mergeCell ref="A26:I2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M18" sqref="M1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12" ht="14.25" customHeight="1" x14ac:dyDescent="0.25">
      <c r="A2" s="1" t="s">
        <v>12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</row>
    <row r="3" spans="1:12" ht="13.5" customHeight="1" x14ac:dyDescent="0.25">
      <c r="A3" s="1" t="s">
        <v>13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</row>
    <row r="4" spans="1:12" ht="23.25" x14ac:dyDescent="0.25">
      <c r="A4" s="200" t="s">
        <v>79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</row>
    <row r="5" spans="1:12" ht="10.5" customHeight="1" x14ac:dyDescent="0.3">
      <c r="E5" s="2"/>
      <c r="I5" s="2"/>
    </row>
    <row r="6" spans="1:12" ht="23.25" customHeight="1" x14ac:dyDescent="0.4">
      <c r="A6" s="1"/>
      <c r="C6" s="201" t="s">
        <v>18</v>
      </c>
      <c r="D6" s="201"/>
      <c r="E6" s="201"/>
      <c r="F6" s="201"/>
      <c r="G6" s="201"/>
      <c r="H6" s="201"/>
      <c r="I6" s="201"/>
      <c r="J6" s="202" t="s">
        <v>19</v>
      </c>
      <c r="K6" s="202"/>
      <c r="L6" s="202"/>
    </row>
    <row r="7" spans="1:12" ht="18.75" x14ac:dyDescent="0.3">
      <c r="A7" s="1"/>
      <c r="D7" s="38" t="s">
        <v>20</v>
      </c>
      <c r="E7" s="38"/>
      <c r="F7" s="202" t="s">
        <v>21</v>
      </c>
      <c r="G7" s="202"/>
      <c r="H7" s="202"/>
      <c r="I7" s="202"/>
      <c r="J7" s="202"/>
      <c r="K7" s="202"/>
      <c r="L7" s="202"/>
    </row>
    <row r="8" spans="1:12" ht="9" customHeight="1" x14ac:dyDescent="0.3">
      <c r="A8" s="1"/>
      <c r="D8" s="38"/>
      <c r="E8" s="38"/>
      <c r="F8" s="38"/>
      <c r="G8" s="38"/>
      <c r="H8" s="38"/>
      <c r="I8" s="38"/>
      <c r="J8" s="38"/>
      <c r="K8" s="40"/>
      <c r="L8" s="40"/>
    </row>
    <row r="9" spans="1:12" ht="18.75" customHeight="1" x14ac:dyDescent="0.3">
      <c r="A9" s="199" t="s">
        <v>22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</row>
    <row r="10" spans="1:12" ht="18.75" customHeight="1" x14ac:dyDescent="0.3">
      <c r="A10" s="199" t="s">
        <v>23</v>
      </c>
      <c r="B10" s="199"/>
      <c r="C10" s="199"/>
      <c r="D10" s="199"/>
      <c r="E10" s="199"/>
      <c r="F10" s="199"/>
      <c r="G10" s="199"/>
      <c r="H10" s="199"/>
      <c r="I10" s="199"/>
      <c r="J10" s="199"/>
      <c r="K10" s="199"/>
      <c r="L10" s="199"/>
    </row>
    <row r="11" spans="1:12" ht="7.5" customHeight="1" x14ac:dyDescent="0.3">
      <c r="K11" s="195"/>
      <c r="L11" s="195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50000</v>
      </c>
      <c r="F13" s="4">
        <v>50000</v>
      </c>
      <c r="G13" s="4">
        <v>5000</v>
      </c>
      <c r="H13" s="4">
        <v>50000</v>
      </c>
      <c r="I13" s="4">
        <v>50000</v>
      </c>
      <c r="J13" s="4">
        <f>SUM(H13:I13)</f>
        <v>100000</v>
      </c>
      <c r="K13" s="3" t="s">
        <v>80</v>
      </c>
      <c r="L13" s="21" t="s">
        <v>81</v>
      </c>
    </row>
    <row r="14" spans="1:12" ht="20.25" customHeight="1" x14ac:dyDescent="0.25">
      <c r="A14" s="5">
        <v>2</v>
      </c>
      <c r="B14" s="11" t="s">
        <v>30</v>
      </c>
      <c r="C14" s="12">
        <v>3</v>
      </c>
      <c r="D14" s="13" t="s">
        <v>31</v>
      </c>
      <c r="E14" s="4">
        <v>25000</v>
      </c>
      <c r="F14" s="4"/>
      <c r="G14" s="4">
        <v>2500</v>
      </c>
      <c r="H14" s="4"/>
      <c r="I14" s="4"/>
      <c r="J14" s="4">
        <f t="shared" ref="J14:J20" si="0">SUM(H14:I14)</f>
        <v>0</v>
      </c>
      <c r="K14" s="3"/>
      <c r="L14" s="21"/>
    </row>
    <row r="15" spans="1:12" ht="20.25" customHeight="1" x14ac:dyDescent="0.25">
      <c r="A15" s="5">
        <v>3</v>
      </c>
      <c r="B15" s="6" t="s">
        <v>27</v>
      </c>
      <c r="C15" s="12">
        <v>4</v>
      </c>
      <c r="D15" s="13" t="s">
        <v>28</v>
      </c>
      <c r="E15" s="4">
        <v>30000</v>
      </c>
      <c r="F15" s="4"/>
      <c r="G15" s="4"/>
      <c r="H15" s="4">
        <v>30000</v>
      </c>
      <c r="I15" s="4"/>
      <c r="J15" s="4">
        <f t="shared" si="0"/>
        <v>30000</v>
      </c>
      <c r="K15" s="3" t="s">
        <v>80</v>
      </c>
      <c r="L15" s="21" t="s">
        <v>81</v>
      </c>
    </row>
    <row r="16" spans="1:12" ht="20.25" customHeight="1" x14ac:dyDescent="0.25">
      <c r="A16" s="5">
        <v>4</v>
      </c>
      <c r="B16" s="11" t="s">
        <v>32</v>
      </c>
      <c r="C16" s="12">
        <v>5</v>
      </c>
      <c r="D16" s="13" t="s">
        <v>33</v>
      </c>
      <c r="E16" s="4">
        <v>30000</v>
      </c>
      <c r="F16" s="4">
        <v>30000</v>
      </c>
      <c r="G16" s="4">
        <v>3000</v>
      </c>
      <c r="H16" s="4"/>
      <c r="I16" s="4"/>
      <c r="J16" s="4">
        <f t="shared" si="0"/>
        <v>0</v>
      </c>
      <c r="K16" s="3"/>
      <c r="L16" s="21"/>
    </row>
    <row r="17" spans="1:15" ht="20.25" customHeight="1" x14ac:dyDescent="0.25">
      <c r="A17" s="5">
        <v>5</v>
      </c>
      <c r="B17" s="11" t="s">
        <v>29</v>
      </c>
      <c r="C17" s="12">
        <v>6</v>
      </c>
      <c r="D17" s="6" t="s">
        <v>38</v>
      </c>
      <c r="E17" s="4">
        <v>30000</v>
      </c>
      <c r="F17" s="4">
        <v>150000</v>
      </c>
      <c r="G17" s="4">
        <v>21000</v>
      </c>
      <c r="H17" s="4">
        <v>30000</v>
      </c>
      <c r="I17" s="4">
        <v>30000</v>
      </c>
      <c r="J17" s="4">
        <f t="shared" si="0"/>
        <v>60000</v>
      </c>
      <c r="K17" s="3" t="s">
        <v>83</v>
      </c>
      <c r="L17" s="3" t="s">
        <v>84</v>
      </c>
      <c r="M17" s="203"/>
      <c r="N17" s="204"/>
      <c r="O17" s="204"/>
    </row>
    <row r="18" spans="1:15" ht="20.25" customHeight="1" x14ac:dyDescent="0.25">
      <c r="A18" s="5">
        <v>6</v>
      </c>
      <c r="B18" s="11" t="s">
        <v>100</v>
      </c>
      <c r="C18" s="12">
        <v>7</v>
      </c>
      <c r="D18" s="13" t="s">
        <v>82</v>
      </c>
      <c r="E18" s="4">
        <v>40000</v>
      </c>
      <c r="F18" s="4"/>
      <c r="G18" s="4"/>
      <c r="H18" s="4">
        <v>40000</v>
      </c>
      <c r="I18" s="4">
        <v>40000</v>
      </c>
      <c r="J18" s="4">
        <f t="shared" si="0"/>
        <v>80000</v>
      </c>
      <c r="K18" s="3" t="s">
        <v>83</v>
      </c>
      <c r="L18" s="64" t="s">
        <v>101</v>
      </c>
      <c r="M18" s="21" t="s">
        <v>133</v>
      </c>
    </row>
    <row r="19" spans="1:15" ht="20.25" customHeight="1" x14ac:dyDescent="0.25">
      <c r="A19" s="5">
        <v>7</v>
      </c>
      <c r="B19" s="11"/>
      <c r="C19" s="12">
        <v>8</v>
      </c>
      <c r="D19" s="20">
        <v>65848153</v>
      </c>
      <c r="E19" s="4">
        <v>30000</v>
      </c>
      <c r="F19" s="4">
        <v>99000</v>
      </c>
      <c r="G19" s="4">
        <v>9000</v>
      </c>
      <c r="H19" s="4"/>
      <c r="I19" s="4"/>
      <c r="J19" s="4"/>
      <c r="K19" s="3"/>
      <c r="L19" s="22"/>
    </row>
    <row r="20" spans="1:15" ht="20.25" customHeight="1" x14ac:dyDescent="0.25">
      <c r="A20" s="5">
        <v>8</v>
      </c>
      <c r="B20" s="11" t="s">
        <v>24</v>
      </c>
      <c r="C20" s="12">
        <v>9</v>
      </c>
      <c r="D20" s="13" t="s">
        <v>25</v>
      </c>
      <c r="E20" s="4">
        <v>30000</v>
      </c>
      <c r="F20" s="4"/>
      <c r="G20" s="4">
        <v>3000</v>
      </c>
      <c r="H20" s="4">
        <v>30000</v>
      </c>
      <c r="I20" s="4"/>
      <c r="J20" s="4">
        <f t="shared" si="0"/>
        <v>30000</v>
      </c>
      <c r="K20" s="3" t="s">
        <v>85</v>
      </c>
      <c r="L20" s="21" t="s">
        <v>73</v>
      </c>
    </row>
    <row r="21" spans="1:15" ht="21" customHeight="1" x14ac:dyDescent="0.25">
      <c r="A21" s="196" t="s">
        <v>6</v>
      </c>
      <c r="B21" s="196"/>
      <c r="C21" s="196"/>
      <c r="D21" s="196"/>
      <c r="E21" s="16">
        <f>SUM(E13:E20)</f>
        <v>265000</v>
      </c>
      <c r="F21" s="16">
        <f t="shared" ref="F21:J21" si="1">SUM(F13:F20)</f>
        <v>329000</v>
      </c>
      <c r="G21" s="16">
        <f t="shared" si="1"/>
        <v>43500</v>
      </c>
      <c r="H21" s="16">
        <f t="shared" si="1"/>
        <v>180000</v>
      </c>
      <c r="I21" s="42">
        <f t="shared" si="1"/>
        <v>120000</v>
      </c>
      <c r="J21" s="16">
        <f t="shared" si="1"/>
        <v>300000</v>
      </c>
      <c r="K21" s="3" t="s">
        <v>87</v>
      </c>
      <c r="L21" s="41" t="s">
        <v>47</v>
      </c>
    </row>
    <row r="22" spans="1:15" ht="21" customHeight="1" x14ac:dyDescent="0.3">
      <c r="A22" s="197" t="s">
        <v>16</v>
      </c>
      <c r="B22" s="197"/>
      <c r="C22" s="197"/>
      <c r="D22" s="197"/>
      <c r="E22" s="197"/>
      <c r="F22" s="197"/>
      <c r="G22" s="197"/>
      <c r="H22" s="197"/>
      <c r="I22" s="197"/>
      <c r="J22" s="15">
        <f>-0.1*J21</f>
        <v>-30000</v>
      </c>
    </row>
    <row r="23" spans="1:15" ht="18.75" x14ac:dyDescent="0.3">
      <c r="A23" s="197" t="s">
        <v>17</v>
      </c>
      <c r="B23" s="197"/>
      <c r="C23" s="197"/>
      <c r="D23" s="197"/>
      <c r="E23" s="197"/>
      <c r="F23" s="197"/>
      <c r="G23" s="197"/>
      <c r="H23" s="197"/>
      <c r="I23" s="197"/>
      <c r="J23" s="15">
        <f>SUM(J21:J22)</f>
        <v>270000</v>
      </c>
    </row>
    <row r="24" spans="1:15" ht="18.75" x14ac:dyDescent="0.3">
      <c r="A24" s="206" t="s">
        <v>75</v>
      </c>
      <c r="B24" s="206"/>
      <c r="C24" s="206"/>
      <c r="D24" s="206"/>
      <c r="E24" s="206"/>
      <c r="F24" s="206"/>
      <c r="G24" s="206"/>
      <c r="H24" s="206"/>
      <c r="I24" s="206"/>
      <c r="J24" s="15">
        <f>J13+J15+J17+J18</f>
        <v>270000</v>
      </c>
    </row>
    <row r="25" spans="1:15" ht="18.75" x14ac:dyDescent="0.3">
      <c r="A25" s="206" t="s">
        <v>76</v>
      </c>
      <c r="B25" s="206"/>
      <c r="C25" s="206"/>
      <c r="D25" s="206"/>
      <c r="E25" s="206"/>
      <c r="F25" s="206"/>
      <c r="G25" s="206"/>
      <c r="H25" s="206"/>
      <c r="I25" s="206"/>
      <c r="J25" s="15">
        <v>5000</v>
      </c>
    </row>
    <row r="26" spans="1:15" ht="19.5" customHeight="1" x14ac:dyDescent="0.3">
      <c r="A26" s="209" t="s">
        <v>86</v>
      </c>
      <c r="B26" s="209"/>
      <c r="C26" s="209"/>
      <c r="D26" s="209"/>
      <c r="E26" s="209"/>
      <c r="F26" s="209"/>
      <c r="G26" s="209"/>
      <c r="H26" s="209"/>
      <c r="I26" s="209"/>
      <c r="J26" s="43">
        <v>5000</v>
      </c>
    </row>
    <row r="27" spans="1:15" x14ac:dyDescent="0.25">
      <c r="A27" s="198" t="s">
        <v>58</v>
      </c>
      <c r="B27" s="198"/>
      <c r="C27" s="198"/>
      <c r="D27" s="198"/>
      <c r="E27" s="198"/>
      <c r="F27" s="198"/>
      <c r="G27" s="198"/>
      <c r="H27" s="198"/>
      <c r="I27" s="198"/>
      <c r="J27" s="198"/>
      <c r="K27" s="198"/>
      <c r="L27" s="198"/>
    </row>
    <row r="28" spans="1:15" x14ac:dyDescent="0.25">
      <c r="D28" s="33"/>
    </row>
    <row r="29" spans="1:15" x14ac:dyDescent="0.25">
      <c r="F29" s="33"/>
      <c r="H29" s="33"/>
    </row>
  </sheetData>
  <mergeCells count="15">
    <mergeCell ref="A25:I25"/>
    <mergeCell ref="A26:I26"/>
    <mergeCell ref="A27:L27"/>
    <mergeCell ref="K11:L11"/>
    <mergeCell ref="M17:O17"/>
    <mergeCell ref="A21:D21"/>
    <mergeCell ref="A22:I22"/>
    <mergeCell ref="A23:I23"/>
    <mergeCell ref="A24:I24"/>
    <mergeCell ref="A10:L10"/>
    <mergeCell ref="A4:L4"/>
    <mergeCell ref="C6:I6"/>
    <mergeCell ref="J6:L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M18" sqref="M1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</row>
    <row r="2" spans="1:12" ht="14.25" customHeight="1" x14ac:dyDescent="0.25">
      <c r="A2" s="1" t="s">
        <v>12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</row>
    <row r="3" spans="1:12" ht="13.5" customHeight="1" x14ac:dyDescent="0.25">
      <c r="A3" s="1" t="s">
        <v>13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</row>
    <row r="4" spans="1:12" ht="23.25" x14ac:dyDescent="0.25">
      <c r="A4" s="200" t="s">
        <v>90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</row>
    <row r="5" spans="1:12" ht="10.5" customHeight="1" x14ac:dyDescent="0.3">
      <c r="E5" s="2"/>
      <c r="I5" s="2"/>
    </row>
    <row r="6" spans="1:12" ht="23.25" customHeight="1" x14ac:dyDescent="0.4">
      <c r="A6" s="1"/>
      <c r="C6" s="201" t="s">
        <v>18</v>
      </c>
      <c r="D6" s="201"/>
      <c r="E6" s="201"/>
      <c r="F6" s="201"/>
      <c r="G6" s="201"/>
      <c r="H6" s="201"/>
      <c r="I6" s="201"/>
      <c r="J6" s="202" t="s">
        <v>19</v>
      </c>
      <c r="K6" s="202"/>
      <c r="L6" s="202"/>
    </row>
    <row r="7" spans="1:12" ht="18.75" x14ac:dyDescent="0.3">
      <c r="A7" s="1"/>
      <c r="D7" s="46" t="s">
        <v>20</v>
      </c>
      <c r="E7" s="46"/>
      <c r="F7" s="202" t="s">
        <v>21</v>
      </c>
      <c r="G7" s="202"/>
      <c r="H7" s="202"/>
      <c r="I7" s="202"/>
      <c r="J7" s="202"/>
      <c r="K7" s="202"/>
      <c r="L7" s="202"/>
    </row>
    <row r="8" spans="1:12" ht="9" customHeight="1" x14ac:dyDescent="0.3">
      <c r="A8" s="1"/>
      <c r="D8" s="46"/>
      <c r="E8" s="46"/>
      <c r="F8" s="46"/>
      <c r="G8" s="46"/>
      <c r="H8" s="46"/>
      <c r="I8" s="46"/>
      <c r="J8" s="46"/>
      <c r="K8" s="44"/>
      <c r="L8" s="44"/>
    </row>
    <row r="9" spans="1:12" ht="18.75" customHeight="1" x14ac:dyDescent="0.3">
      <c r="A9" s="199" t="s">
        <v>22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</row>
    <row r="10" spans="1:12" ht="18.75" customHeight="1" x14ac:dyDescent="0.3">
      <c r="A10" s="199" t="s">
        <v>23</v>
      </c>
      <c r="B10" s="199"/>
      <c r="C10" s="199"/>
      <c r="D10" s="199"/>
      <c r="E10" s="199"/>
      <c r="F10" s="199"/>
      <c r="G10" s="199"/>
      <c r="H10" s="199"/>
      <c r="I10" s="199"/>
      <c r="J10" s="199"/>
      <c r="K10" s="199"/>
      <c r="L10" s="199"/>
    </row>
    <row r="11" spans="1:12" ht="7.5" customHeight="1" x14ac:dyDescent="0.3">
      <c r="K11" s="195"/>
      <c r="L11" s="195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50000</v>
      </c>
      <c r="F13" s="4"/>
      <c r="G13" s="4">
        <v>5000</v>
      </c>
      <c r="H13" s="4"/>
      <c r="I13" s="4"/>
      <c r="J13" s="4"/>
      <c r="K13" s="3"/>
      <c r="L13" s="21"/>
    </row>
    <row r="14" spans="1:12" ht="20.25" customHeight="1" x14ac:dyDescent="0.25">
      <c r="A14" s="48"/>
      <c r="B14" s="49" t="s">
        <v>30</v>
      </c>
      <c r="C14" s="50">
        <v>3</v>
      </c>
      <c r="D14" s="51" t="s">
        <v>31</v>
      </c>
      <c r="E14" s="52"/>
      <c r="F14" s="52"/>
      <c r="G14" s="52"/>
      <c r="H14" s="52"/>
      <c r="I14" s="52"/>
      <c r="J14" s="52"/>
      <c r="K14" s="53"/>
      <c r="L14" s="54"/>
    </row>
    <row r="15" spans="1:12" ht="20.25" customHeight="1" x14ac:dyDescent="0.25">
      <c r="A15" s="5">
        <v>2</v>
      </c>
      <c r="B15" s="6" t="s">
        <v>27</v>
      </c>
      <c r="C15" s="12">
        <v>4</v>
      </c>
      <c r="D15" s="13" t="s">
        <v>28</v>
      </c>
      <c r="E15" s="4">
        <v>30000</v>
      </c>
      <c r="F15" s="4"/>
      <c r="G15" s="4"/>
      <c r="H15" s="4">
        <v>30000</v>
      </c>
      <c r="I15" s="4">
        <v>30000</v>
      </c>
      <c r="J15" s="4">
        <f t="shared" ref="J15:J20" si="0">SUM(H15:I15)</f>
        <v>60000</v>
      </c>
      <c r="K15" s="3" t="s">
        <v>88</v>
      </c>
      <c r="L15" s="21" t="s">
        <v>81</v>
      </c>
    </row>
    <row r="16" spans="1:12" ht="20.25" customHeight="1" x14ac:dyDescent="0.25">
      <c r="A16" s="5">
        <v>3</v>
      </c>
      <c r="B16" s="11" t="s">
        <v>32</v>
      </c>
      <c r="C16" s="12">
        <v>5</v>
      </c>
      <c r="D16" s="13" t="s">
        <v>33</v>
      </c>
      <c r="E16" s="4">
        <v>30000</v>
      </c>
      <c r="F16" s="4">
        <v>60000</v>
      </c>
      <c r="G16" s="4"/>
      <c r="H16" s="4">
        <v>30000</v>
      </c>
      <c r="I16" s="4">
        <v>60000</v>
      </c>
      <c r="J16" s="4">
        <f t="shared" si="0"/>
        <v>90000</v>
      </c>
      <c r="K16" s="3" t="s">
        <v>88</v>
      </c>
      <c r="L16" s="55" t="s">
        <v>89</v>
      </c>
    </row>
    <row r="17" spans="1:15" ht="20.25" customHeight="1" x14ac:dyDescent="0.25">
      <c r="A17" s="5">
        <v>4</v>
      </c>
      <c r="B17" s="11" t="s">
        <v>29</v>
      </c>
      <c r="C17" s="12">
        <v>6</v>
      </c>
      <c r="D17" s="6" t="s">
        <v>38</v>
      </c>
      <c r="E17" s="4">
        <v>30000</v>
      </c>
      <c r="F17" s="4">
        <v>60000</v>
      </c>
      <c r="G17" s="4">
        <v>24000</v>
      </c>
      <c r="H17" s="4"/>
      <c r="I17" s="4"/>
      <c r="J17" s="4"/>
      <c r="K17" s="3"/>
      <c r="L17" s="3"/>
      <c r="M17" s="203"/>
      <c r="N17" s="204"/>
      <c r="O17" s="204"/>
    </row>
    <row r="18" spans="1:15" ht="20.25" customHeight="1" x14ac:dyDescent="0.25">
      <c r="A18" s="5">
        <v>5</v>
      </c>
      <c r="B18" s="11" t="s">
        <v>100</v>
      </c>
      <c r="C18" s="12">
        <v>7</v>
      </c>
      <c r="D18" s="13" t="s">
        <v>82</v>
      </c>
      <c r="E18" s="4">
        <v>40000</v>
      </c>
      <c r="F18" s="4"/>
      <c r="G18" s="4"/>
      <c r="H18" s="4"/>
      <c r="I18" s="4"/>
      <c r="J18" s="4"/>
      <c r="K18" s="3" t="s">
        <v>83</v>
      </c>
      <c r="L18" s="64" t="s">
        <v>101</v>
      </c>
      <c r="M18" s="21" t="s">
        <v>133</v>
      </c>
    </row>
    <row r="19" spans="1:15" ht="20.25" customHeight="1" x14ac:dyDescent="0.25">
      <c r="A19" s="5">
        <v>6</v>
      </c>
      <c r="B19" s="11"/>
      <c r="C19" s="12">
        <v>8</v>
      </c>
      <c r="D19" s="20"/>
      <c r="E19" s="4">
        <v>40000</v>
      </c>
      <c r="F19" s="4"/>
      <c r="G19" s="4"/>
      <c r="H19" s="4"/>
      <c r="I19" s="4"/>
      <c r="J19" s="4"/>
      <c r="K19" s="3"/>
      <c r="L19" s="22"/>
    </row>
    <row r="20" spans="1:15" ht="20.25" customHeight="1" x14ac:dyDescent="0.25">
      <c r="A20" s="5">
        <v>7</v>
      </c>
      <c r="B20" s="11" t="s">
        <v>24</v>
      </c>
      <c r="C20" s="12">
        <v>9</v>
      </c>
      <c r="D20" s="13" t="s">
        <v>25</v>
      </c>
      <c r="E20" s="4">
        <v>30000</v>
      </c>
      <c r="F20" s="4"/>
      <c r="G20" s="4">
        <v>3000</v>
      </c>
      <c r="H20" s="4">
        <v>30000</v>
      </c>
      <c r="I20" s="4"/>
      <c r="J20" s="4">
        <f t="shared" si="0"/>
        <v>30000</v>
      </c>
      <c r="K20" s="3" t="s">
        <v>85</v>
      </c>
      <c r="L20" s="21" t="s">
        <v>73</v>
      </c>
    </row>
    <row r="21" spans="1:15" ht="21" customHeight="1" x14ac:dyDescent="0.25">
      <c r="A21" s="196" t="s">
        <v>6</v>
      </c>
      <c r="B21" s="196"/>
      <c r="C21" s="196"/>
      <c r="D21" s="196"/>
      <c r="E21" s="16">
        <f>SUM(E13:E20)</f>
        <v>250000</v>
      </c>
      <c r="F21" s="16">
        <f t="shared" ref="F21:J21" si="1">SUM(F13:F20)</f>
        <v>120000</v>
      </c>
      <c r="G21" s="16">
        <f t="shared" si="1"/>
        <v>32000</v>
      </c>
      <c r="H21" s="16">
        <f t="shared" si="1"/>
        <v>90000</v>
      </c>
      <c r="I21" s="42">
        <f t="shared" si="1"/>
        <v>90000</v>
      </c>
      <c r="J21" s="16">
        <f t="shared" si="1"/>
        <v>180000</v>
      </c>
      <c r="K21" s="3" t="s">
        <v>87</v>
      </c>
      <c r="L21" s="45" t="s">
        <v>47</v>
      </c>
    </row>
    <row r="22" spans="1:15" ht="21" customHeight="1" x14ac:dyDescent="0.3">
      <c r="A22" s="197" t="s">
        <v>16</v>
      </c>
      <c r="B22" s="197"/>
      <c r="C22" s="197"/>
      <c r="D22" s="197"/>
      <c r="E22" s="197"/>
      <c r="F22" s="197"/>
      <c r="G22" s="197"/>
      <c r="H22" s="197"/>
      <c r="I22" s="197"/>
      <c r="J22" s="15">
        <f>-0.1*J21</f>
        <v>-18000</v>
      </c>
    </row>
    <row r="23" spans="1:15" ht="18.75" x14ac:dyDescent="0.3">
      <c r="A23" s="206" t="s">
        <v>75</v>
      </c>
      <c r="B23" s="206"/>
      <c r="C23" s="206"/>
      <c r="D23" s="206"/>
      <c r="E23" s="206"/>
      <c r="F23" s="206"/>
      <c r="G23" s="206"/>
      <c r="H23" s="206"/>
      <c r="I23" s="206"/>
      <c r="J23" s="15">
        <v>-150000</v>
      </c>
    </row>
    <row r="24" spans="1:15" ht="19.5" customHeight="1" x14ac:dyDescent="0.3">
      <c r="A24" s="197" t="s">
        <v>17</v>
      </c>
      <c r="B24" s="197"/>
      <c r="C24" s="197"/>
      <c r="D24" s="197"/>
      <c r="E24" s="197"/>
      <c r="F24" s="197"/>
      <c r="G24" s="197"/>
      <c r="H24" s="197"/>
      <c r="I24" s="197"/>
      <c r="J24" s="43">
        <f>SUM(J21:J23)</f>
        <v>12000</v>
      </c>
    </row>
    <row r="25" spans="1:15" x14ac:dyDescent="0.25">
      <c r="A25" s="198" t="s">
        <v>58</v>
      </c>
      <c r="B25" s="198"/>
      <c r="C25" s="198"/>
      <c r="D25" s="198"/>
      <c r="E25" s="198"/>
      <c r="F25" s="198"/>
      <c r="G25" s="198"/>
      <c r="H25" s="198"/>
      <c r="I25" s="198"/>
      <c r="J25" s="198"/>
      <c r="K25" s="198"/>
      <c r="L25" s="198"/>
    </row>
    <row r="26" spans="1:15" x14ac:dyDescent="0.25">
      <c r="D26" s="33"/>
    </row>
  </sheetData>
  <mergeCells count="13">
    <mergeCell ref="A10:L10"/>
    <mergeCell ref="A4:L4"/>
    <mergeCell ref="C6:I6"/>
    <mergeCell ref="J6:L6"/>
    <mergeCell ref="F7:L7"/>
    <mergeCell ref="A9:L9"/>
    <mergeCell ref="A25:L25"/>
    <mergeCell ref="K11:L11"/>
    <mergeCell ref="M17:O17"/>
    <mergeCell ref="A21:D21"/>
    <mergeCell ref="A22:I22"/>
    <mergeCell ref="A24:I24"/>
    <mergeCell ref="A23:I2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M15" sqref="M1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3" ht="23.25" x14ac:dyDescent="0.25">
      <c r="A1" s="1" t="s">
        <v>11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3" ht="14.25" customHeight="1" x14ac:dyDescent="0.25">
      <c r="A2" s="1" t="s">
        <v>12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</row>
    <row r="3" spans="1:13" ht="13.5" customHeight="1" x14ac:dyDescent="0.25">
      <c r="A3" s="1" t="s">
        <v>13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</row>
    <row r="4" spans="1:13" ht="23.25" x14ac:dyDescent="0.25">
      <c r="A4" s="200" t="s">
        <v>91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</row>
    <row r="5" spans="1:13" ht="10.5" customHeight="1" x14ac:dyDescent="0.3">
      <c r="E5" s="2"/>
      <c r="I5" s="2"/>
    </row>
    <row r="6" spans="1:13" ht="23.25" customHeight="1" x14ac:dyDescent="0.4">
      <c r="A6" s="1"/>
      <c r="C6" s="201" t="s">
        <v>18</v>
      </c>
      <c r="D6" s="201"/>
      <c r="E6" s="201"/>
      <c r="F6" s="201"/>
      <c r="G6" s="201"/>
      <c r="H6" s="201"/>
      <c r="I6" s="201"/>
      <c r="J6" s="202" t="s">
        <v>19</v>
      </c>
      <c r="K6" s="202"/>
      <c r="L6" s="202"/>
    </row>
    <row r="7" spans="1:13" ht="18.75" x14ac:dyDescent="0.3">
      <c r="A7" s="1"/>
      <c r="D7" s="58" t="s">
        <v>20</v>
      </c>
      <c r="E7" s="58"/>
      <c r="F7" s="202" t="s">
        <v>21</v>
      </c>
      <c r="G7" s="202"/>
      <c r="H7" s="202"/>
      <c r="I7" s="202"/>
      <c r="J7" s="202"/>
      <c r="K7" s="202"/>
      <c r="L7" s="202"/>
    </row>
    <row r="8" spans="1:13" ht="9" customHeight="1" x14ac:dyDescent="0.3">
      <c r="A8" s="1"/>
      <c r="D8" s="58"/>
      <c r="E8" s="58"/>
      <c r="F8" s="58"/>
      <c r="G8" s="58"/>
      <c r="H8" s="58"/>
      <c r="I8" s="58"/>
      <c r="J8" s="58"/>
      <c r="K8" s="56"/>
      <c r="L8" s="56"/>
    </row>
    <row r="9" spans="1:13" ht="18.75" customHeight="1" x14ac:dyDescent="0.3">
      <c r="A9" s="199" t="s">
        <v>22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</row>
    <row r="10" spans="1:13" ht="18.75" customHeight="1" x14ac:dyDescent="0.3">
      <c r="A10" s="199" t="s">
        <v>23</v>
      </c>
      <c r="B10" s="199"/>
      <c r="C10" s="199"/>
      <c r="D10" s="199"/>
      <c r="E10" s="199"/>
      <c r="F10" s="199"/>
      <c r="G10" s="199"/>
      <c r="H10" s="199"/>
      <c r="I10" s="199"/>
      <c r="J10" s="199"/>
      <c r="K10" s="199"/>
      <c r="L10" s="199"/>
    </row>
    <row r="11" spans="1:13" ht="7.5" customHeight="1" x14ac:dyDescent="0.3">
      <c r="K11" s="195"/>
      <c r="L11" s="195"/>
    </row>
    <row r="12" spans="1:13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3" ht="20.25" customHeight="1" x14ac:dyDescent="0.25">
      <c r="A13" s="5">
        <v>1</v>
      </c>
      <c r="B13" s="11" t="s">
        <v>34</v>
      </c>
      <c r="C13" s="12">
        <v>1</v>
      </c>
      <c r="D13" s="13" t="s">
        <v>35</v>
      </c>
      <c r="E13" s="4">
        <v>50000</v>
      </c>
      <c r="F13" s="4">
        <v>60000</v>
      </c>
      <c r="G13" s="4">
        <v>10000</v>
      </c>
      <c r="H13" s="4">
        <v>50000</v>
      </c>
      <c r="I13" s="4"/>
      <c r="J13" s="4">
        <f t="shared" ref="J13" si="0">SUM(H13:I13)</f>
        <v>50000</v>
      </c>
      <c r="K13" s="3" t="s">
        <v>92</v>
      </c>
      <c r="L13" s="21" t="s">
        <v>73</v>
      </c>
    </row>
    <row r="14" spans="1:13" ht="20.25" customHeight="1" x14ac:dyDescent="0.25">
      <c r="A14" s="48"/>
      <c r="B14" s="49" t="s">
        <v>30</v>
      </c>
      <c r="C14" s="50">
        <v>3</v>
      </c>
      <c r="D14" s="51" t="s">
        <v>31</v>
      </c>
      <c r="E14" s="52"/>
      <c r="F14" s="52"/>
      <c r="G14" s="52"/>
      <c r="H14" s="52"/>
      <c r="I14" s="52"/>
      <c r="J14" s="52"/>
      <c r="K14" s="53"/>
      <c r="L14" s="54"/>
    </row>
    <row r="15" spans="1:13" ht="20.25" customHeight="1" x14ac:dyDescent="0.25">
      <c r="A15" s="5">
        <v>2</v>
      </c>
      <c r="B15" s="6" t="s">
        <v>27</v>
      </c>
      <c r="C15" s="12">
        <v>4</v>
      </c>
      <c r="D15" s="13" t="s">
        <v>28</v>
      </c>
      <c r="E15" s="4">
        <v>30000</v>
      </c>
      <c r="F15" s="4"/>
      <c r="G15" s="4"/>
      <c r="H15" s="4"/>
      <c r="I15" s="4"/>
      <c r="J15" s="4"/>
      <c r="K15" s="3"/>
      <c r="L15" s="26" t="s">
        <v>93</v>
      </c>
      <c r="M15" s="21" t="s">
        <v>133</v>
      </c>
    </row>
    <row r="16" spans="1:13" ht="20.25" customHeight="1" x14ac:dyDescent="0.25">
      <c r="A16" s="5">
        <v>3</v>
      </c>
      <c r="B16" s="11" t="s">
        <v>32</v>
      </c>
      <c r="C16" s="12">
        <v>5</v>
      </c>
      <c r="D16" s="13" t="s">
        <v>33</v>
      </c>
      <c r="E16" s="4">
        <v>30000</v>
      </c>
      <c r="F16" s="4"/>
      <c r="G16" s="4"/>
      <c r="H16" s="4"/>
      <c r="I16" s="4"/>
      <c r="J16" s="4"/>
      <c r="K16" s="3"/>
      <c r="L16" s="55"/>
    </row>
    <row r="17" spans="1:15" ht="20.25" customHeight="1" x14ac:dyDescent="0.25">
      <c r="A17" s="5">
        <v>4</v>
      </c>
      <c r="B17" s="11" t="s">
        <v>29</v>
      </c>
      <c r="C17" s="12">
        <v>6</v>
      </c>
      <c r="D17" s="6" t="s">
        <v>38</v>
      </c>
      <c r="E17" s="4">
        <v>30000</v>
      </c>
      <c r="F17" s="4">
        <v>174000</v>
      </c>
      <c r="G17" s="4">
        <v>24000</v>
      </c>
      <c r="H17" s="4"/>
      <c r="I17" s="4"/>
      <c r="J17" s="4"/>
      <c r="K17" s="3"/>
      <c r="L17" s="3"/>
      <c r="M17" s="203"/>
      <c r="N17" s="204"/>
      <c r="O17" s="204"/>
    </row>
    <row r="18" spans="1:15" ht="20.25" customHeight="1" x14ac:dyDescent="0.25">
      <c r="A18" s="5">
        <v>5</v>
      </c>
      <c r="B18" s="11" t="s">
        <v>100</v>
      </c>
      <c r="C18" s="12">
        <v>7</v>
      </c>
      <c r="D18" s="13" t="s">
        <v>95</v>
      </c>
      <c r="E18" s="4">
        <v>40000</v>
      </c>
      <c r="F18" s="4"/>
      <c r="G18" s="4"/>
      <c r="H18" s="4"/>
      <c r="I18" s="4"/>
      <c r="J18" s="4"/>
      <c r="K18" s="3"/>
      <c r="L18" s="22"/>
    </row>
    <row r="19" spans="1:15" ht="20.25" customHeight="1" x14ac:dyDescent="0.25">
      <c r="A19" s="5">
        <v>6</v>
      </c>
      <c r="B19" s="11" t="s">
        <v>102</v>
      </c>
      <c r="C19" s="12">
        <v>8</v>
      </c>
      <c r="D19" s="20" t="s">
        <v>103</v>
      </c>
      <c r="E19" s="4">
        <v>40000</v>
      </c>
      <c r="F19" s="4"/>
      <c r="G19" s="4"/>
      <c r="H19" s="4">
        <v>40000</v>
      </c>
      <c r="I19" s="4">
        <v>40000</v>
      </c>
      <c r="J19" s="4">
        <f t="shared" ref="J19" si="1">SUM(H19:I19)</f>
        <v>80000</v>
      </c>
      <c r="K19" s="3" t="s">
        <v>92</v>
      </c>
      <c r="L19" s="26" t="s">
        <v>93</v>
      </c>
      <c r="M19" s="21" t="s">
        <v>133</v>
      </c>
    </row>
    <row r="20" spans="1:15" ht="20.25" customHeight="1" x14ac:dyDescent="0.25">
      <c r="A20" s="5">
        <v>7</v>
      </c>
      <c r="B20" s="11" t="s">
        <v>24</v>
      </c>
      <c r="C20" s="12">
        <v>9</v>
      </c>
      <c r="D20" s="13" t="s">
        <v>25</v>
      </c>
      <c r="E20" s="4">
        <v>30000</v>
      </c>
      <c r="F20" s="4"/>
      <c r="G20" s="4">
        <v>3000</v>
      </c>
      <c r="H20" s="4">
        <v>30000</v>
      </c>
      <c r="I20" s="4"/>
      <c r="J20" s="4">
        <f t="shared" ref="J20" si="2">SUM(H20:I20)</f>
        <v>30000</v>
      </c>
      <c r="K20" s="3" t="s">
        <v>96</v>
      </c>
      <c r="L20" s="21" t="s">
        <v>73</v>
      </c>
    </row>
    <row r="21" spans="1:15" ht="21" customHeight="1" x14ac:dyDescent="0.25">
      <c r="A21" s="196" t="s">
        <v>6</v>
      </c>
      <c r="B21" s="196"/>
      <c r="C21" s="196"/>
      <c r="D21" s="196"/>
      <c r="E21" s="16">
        <f>SUM(E13:E20)</f>
        <v>250000</v>
      </c>
      <c r="F21" s="16">
        <f t="shared" ref="F21:J21" si="3">SUM(F13:F20)</f>
        <v>234000</v>
      </c>
      <c r="G21" s="16">
        <f t="shared" si="3"/>
        <v>37000</v>
      </c>
      <c r="H21" s="16">
        <f t="shared" si="3"/>
        <v>120000</v>
      </c>
      <c r="I21" s="42"/>
      <c r="J21" s="16">
        <f t="shared" si="3"/>
        <v>160000</v>
      </c>
      <c r="K21" s="3" t="s">
        <v>98</v>
      </c>
      <c r="L21" s="57"/>
    </row>
    <row r="22" spans="1:15" ht="21" customHeight="1" x14ac:dyDescent="0.3">
      <c r="A22" s="197" t="s">
        <v>16</v>
      </c>
      <c r="B22" s="197"/>
      <c r="C22" s="197"/>
      <c r="D22" s="197"/>
      <c r="E22" s="197"/>
      <c r="F22" s="197"/>
      <c r="G22" s="197"/>
      <c r="H22" s="197"/>
      <c r="I22" s="197"/>
      <c r="J22" s="15">
        <f>-0.1*J21</f>
        <v>-16000</v>
      </c>
    </row>
    <row r="23" spans="1:15" ht="18.75" x14ac:dyDescent="0.3">
      <c r="A23" s="206" t="s">
        <v>97</v>
      </c>
      <c r="B23" s="206"/>
      <c r="C23" s="206"/>
      <c r="D23" s="206"/>
      <c r="E23" s="206"/>
      <c r="F23" s="206"/>
      <c r="G23" s="206"/>
      <c r="H23" s="206"/>
      <c r="I23" s="206"/>
      <c r="J23" s="15">
        <v>-14000</v>
      </c>
    </row>
    <row r="24" spans="1:15" ht="18.75" x14ac:dyDescent="0.3">
      <c r="A24" s="211" t="s">
        <v>104</v>
      </c>
      <c r="B24" s="211"/>
      <c r="C24" s="211"/>
      <c r="D24" s="211"/>
      <c r="E24" s="211"/>
      <c r="F24" s="211"/>
      <c r="G24" s="211"/>
      <c r="H24" s="211"/>
      <c r="I24" s="212"/>
      <c r="J24" s="15">
        <v>-80000</v>
      </c>
    </row>
    <row r="25" spans="1:15" ht="19.5" customHeight="1" x14ac:dyDescent="0.3">
      <c r="A25" s="197" t="s">
        <v>17</v>
      </c>
      <c r="B25" s="197"/>
      <c r="C25" s="197"/>
      <c r="D25" s="197"/>
      <c r="E25" s="197"/>
      <c r="F25" s="197"/>
      <c r="G25" s="197"/>
      <c r="H25" s="197"/>
      <c r="I25" s="197"/>
      <c r="J25" s="43">
        <f>SUM(J21:J24)</f>
        <v>50000</v>
      </c>
    </row>
    <row r="26" spans="1:15" x14ac:dyDescent="0.25">
      <c r="A26" s="198" t="s">
        <v>58</v>
      </c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</row>
    <row r="27" spans="1:15" x14ac:dyDescent="0.25">
      <c r="D27" s="33"/>
    </row>
    <row r="28" spans="1:15" ht="15.75" x14ac:dyDescent="0.25">
      <c r="A28" s="5">
        <v>6</v>
      </c>
      <c r="B28" s="11" t="s">
        <v>102</v>
      </c>
      <c r="C28" s="12">
        <v>8</v>
      </c>
      <c r="D28" s="20" t="s">
        <v>103</v>
      </c>
      <c r="E28" s="4">
        <v>40000</v>
      </c>
      <c r="F28" s="4"/>
      <c r="G28" s="4"/>
      <c r="H28" s="4">
        <v>40000</v>
      </c>
      <c r="I28" s="4">
        <v>40000</v>
      </c>
      <c r="J28" s="4">
        <f t="shared" ref="J28" si="4">SUM(H28:I28)</f>
        <v>80000</v>
      </c>
      <c r="K28" s="3" t="s">
        <v>92</v>
      </c>
      <c r="L28" s="26" t="s">
        <v>93</v>
      </c>
    </row>
    <row r="29" spans="1:15" x14ac:dyDescent="0.25">
      <c r="A29" s="210" t="s">
        <v>105</v>
      </c>
      <c r="B29" s="210"/>
      <c r="C29" s="210"/>
      <c r="D29" s="210"/>
      <c r="E29" s="210"/>
      <c r="F29" s="210"/>
      <c r="G29" s="210"/>
      <c r="H29" s="210"/>
      <c r="I29" s="210"/>
      <c r="J29" s="210"/>
      <c r="K29" s="210"/>
      <c r="L29" s="210"/>
    </row>
  </sheetData>
  <mergeCells count="15">
    <mergeCell ref="A10:L10"/>
    <mergeCell ref="A4:L4"/>
    <mergeCell ref="C6:I6"/>
    <mergeCell ref="J6:L6"/>
    <mergeCell ref="F7:L7"/>
    <mergeCell ref="A9:L9"/>
    <mergeCell ref="A29:L29"/>
    <mergeCell ref="A26:L26"/>
    <mergeCell ref="K11:L11"/>
    <mergeCell ref="M17:O17"/>
    <mergeCell ref="A21:D21"/>
    <mergeCell ref="A22:I22"/>
    <mergeCell ref="A23:I23"/>
    <mergeCell ref="A25:I25"/>
    <mergeCell ref="A24:I2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38</vt:i4>
      </vt:variant>
    </vt:vector>
  </HeadingPairs>
  <TitlesOfParts>
    <vt:vector size="38" baseType="lpstr">
      <vt:lpstr>JANVIER 2019</vt:lpstr>
      <vt:lpstr>FEVRIER 2019</vt:lpstr>
      <vt:lpstr>MARS 2019</vt:lpstr>
      <vt:lpstr> AVRIL 2019</vt:lpstr>
      <vt:lpstr>MAI 2019</vt:lpstr>
      <vt:lpstr>JUIN 2019</vt:lpstr>
      <vt:lpstr>JUILLET 2019 </vt:lpstr>
      <vt:lpstr>AOUT 2019</vt:lpstr>
      <vt:lpstr>SEPTEMBRE 2019</vt:lpstr>
      <vt:lpstr>OCTOBRE 2019</vt:lpstr>
      <vt:lpstr>OCTOBRE 2019 (2)</vt:lpstr>
      <vt:lpstr>NOVEMBRE 2019</vt:lpstr>
      <vt:lpstr>DECEMBRE 2019</vt:lpstr>
      <vt:lpstr>JANVIER 2020</vt:lpstr>
      <vt:lpstr>FEVRIER 2020</vt:lpstr>
      <vt:lpstr>MARS 2020</vt:lpstr>
      <vt:lpstr>AVRIL 2020</vt:lpstr>
      <vt:lpstr>MAI 2020</vt:lpstr>
      <vt:lpstr>JUIN 2020</vt:lpstr>
      <vt:lpstr>JUILLET 2020</vt:lpstr>
      <vt:lpstr>AOUT 2020</vt:lpstr>
      <vt:lpstr>SEPTEMBRE 2020</vt:lpstr>
      <vt:lpstr>OCTOBRE 2020</vt:lpstr>
      <vt:lpstr>NOVEMBRE 2020</vt:lpstr>
      <vt:lpstr>DECEMBRE 2020</vt:lpstr>
      <vt:lpstr>DECEMBRE 2020 (2)</vt:lpstr>
      <vt:lpstr>JANVIER 2021</vt:lpstr>
      <vt:lpstr>FEVRIER 2021</vt:lpstr>
      <vt:lpstr>MARS 2021</vt:lpstr>
      <vt:lpstr>AVRIL 2021</vt:lpstr>
      <vt:lpstr>MAI 2021</vt:lpstr>
      <vt:lpstr>JUIN 2021</vt:lpstr>
      <vt:lpstr>JUILLET 2021</vt:lpstr>
      <vt:lpstr>AOUT 2021</vt:lpstr>
      <vt:lpstr>SEPTEMBRE 2021</vt:lpstr>
      <vt:lpstr>OCTOBRE 2021</vt:lpstr>
      <vt:lpstr>NOVEMBRE 2021</vt:lpstr>
      <vt:lpstr>DECEMBRE 2021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2021-09-15T10:43:03Z</cp:lastPrinted>
  <dcterms:created xsi:type="dcterms:W3CDTF">2013-02-10T07:37:00Z</dcterms:created>
  <dcterms:modified xsi:type="dcterms:W3CDTF">2021-12-14T17:02:28Z</dcterms:modified>
</cp:coreProperties>
</file>