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AMARA SYLLA\FICHES D'ENCAISSEMENTS\"/>
    </mc:Choice>
  </mc:AlternateContent>
  <xr:revisionPtr revIDLastSave="0" documentId="13_ncr:1_{CBCE7A2F-7BFA-408D-B380-0585BC204B02}" xr6:coauthVersionLast="47" xr6:coauthVersionMax="47" xr10:uidLastSave="{00000000-0000-0000-0000-000000000000}"/>
  <bookViews>
    <workbookView xWindow="-120" yWindow="-120" windowWidth="29040" windowHeight="15990" firstSheet="11" activeTab="17" xr2:uid="{00000000-000D-0000-FFFF-FFFF00000000}"/>
  </bookViews>
  <sheets>
    <sheet name="IMPOT NIANGON ADJAME" sheetId="24" r:id="rId1"/>
    <sheet name="IMPOTS 1100" sheetId="72" r:id="rId2"/>
    <sheet name="IMPOTS 1101" sheetId="73" r:id="rId3"/>
    <sheet name="DECEMBRE 2021" sheetId="91" r:id="rId4"/>
    <sheet name="JANVIER 2022" sheetId="92" r:id="rId5"/>
    <sheet name="FEVRIER 2022" sheetId="93" r:id="rId6"/>
    <sheet name="MARS 2022" sheetId="94" r:id="rId7"/>
    <sheet name="AVRIL 2022" sheetId="95" r:id="rId8"/>
    <sheet name="MAI 2022" sheetId="96" r:id="rId9"/>
    <sheet name="JUIN 2022" sheetId="97" r:id="rId10"/>
    <sheet name="JUILLET 2022" sheetId="98" r:id="rId11"/>
    <sheet name="AOUT 2022 " sheetId="99" r:id="rId12"/>
    <sheet name="AOUT 2022  CORRIGE" sheetId="104" r:id="rId13"/>
    <sheet name="SEPTEMBRE 2022" sheetId="105" r:id="rId14"/>
    <sheet name="SEPTEMBRE 2022  CORRIGE" sheetId="100" r:id="rId15"/>
    <sheet name="OCTOBRE 2022 " sheetId="101" r:id="rId16"/>
    <sheet name="NOVEMBRE 2022" sheetId="102" r:id="rId17"/>
    <sheet name="DECEMBRE 2022" sheetId="103" r:id="rId18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03" l="1"/>
  <c r="I28" i="103"/>
  <c r="J14" i="103"/>
  <c r="J15" i="103"/>
  <c r="J16" i="103"/>
  <c r="J17" i="103"/>
  <c r="J18" i="103"/>
  <c r="J19" i="103"/>
  <c r="J20" i="103"/>
  <c r="J21" i="103"/>
  <c r="J22" i="103"/>
  <c r="J23" i="103"/>
  <c r="J24" i="103"/>
  <c r="J25" i="103"/>
  <c r="J26" i="103"/>
  <c r="J27" i="103"/>
  <c r="J13" i="103"/>
  <c r="J29" i="101"/>
  <c r="J28" i="103" l="1"/>
  <c r="J29" i="103"/>
  <c r="J32" i="103" s="1"/>
  <c r="I28" i="105"/>
  <c r="H28" i="105"/>
  <c r="G28" i="105"/>
  <c r="F28" i="105"/>
  <c r="E28" i="105"/>
  <c r="J27" i="105"/>
  <c r="J26" i="105"/>
  <c r="J25" i="105"/>
  <c r="J24" i="105"/>
  <c r="J23" i="105"/>
  <c r="J22" i="105"/>
  <c r="J21" i="105"/>
  <c r="J20" i="105"/>
  <c r="J19" i="105"/>
  <c r="J18" i="105"/>
  <c r="J17" i="105"/>
  <c r="J16" i="105"/>
  <c r="J15" i="105"/>
  <c r="J14" i="105"/>
  <c r="J13" i="105"/>
  <c r="I28" i="104"/>
  <c r="H28" i="104"/>
  <c r="G28" i="104"/>
  <c r="F28" i="104"/>
  <c r="E28" i="104"/>
  <c r="J27" i="104"/>
  <c r="J26" i="104"/>
  <c r="J25" i="104"/>
  <c r="J24" i="104"/>
  <c r="J23" i="104"/>
  <c r="J22" i="104"/>
  <c r="N21" i="104"/>
  <c r="J21" i="104"/>
  <c r="J20" i="104"/>
  <c r="J19" i="104"/>
  <c r="J18" i="104"/>
  <c r="J17" i="104"/>
  <c r="J16" i="104"/>
  <c r="J15" i="104"/>
  <c r="J14" i="104"/>
  <c r="J13" i="104"/>
  <c r="J28" i="104" s="1"/>
  <c r="G28" i="103"/>
  <c r="F28" i="103"/>
  <c r="E28" i="103"/>
  <c r="J30" i="102"/>
  <c r="J29" i="102"/>
  <c r="I28" i="102"/>
  <c r="J28" i="102"/>
  <c r="H28" i="102"/>
  <c r="J14" i="102"/>
  <c r="J15" i="102"/>
  <c r="J16" i="102"/>
  <c r="J17" i="102"/>
  <c r="J18" i="102"/>
  <c r="J19" i="102"/>
  <c r="J20" i="102"/>
  <c r="J21" i="102"/>
  <c r="J22" i="102"/>
  <c r="J23" i="102"/>
  <c r="J24" i="102"/>
  <c r="J25" i="102"/>
  <c r="J26" i="102"/>
  <c r="J27" i="102"/>
  <c r="J13" i="102"/>
  <c r="J28" i="105" l="1"/>
  <c r="J29" i="105" s="1"/>
  <c r="J30" i="105" s="1"/>
  <c r="J29" i="104"/>
  <c r="J30" i="104" s="1"/>
  <c r="J15" i="101"/>
  <c r="G28" i="102"/>
  <c r="F28" i="102"/>
  <c r="E28" i="102"/>
  <c r="N21" i="99" l="1"/>
  <c r="H28" i="101" l="1"/>
  <c r="I28" i="101"/>
  <c r="J14" i="101"/>
  <c r="J16" i="101"/>
  <c r="J17" i="101"/>
  <c r="J18" i="101"/>
  <c r="J19" i="101"/>
  <c r="J20" i="101"/>
  <c r="J21" i="101"/>
  <c r="J22" i="101"/>
  <c r="J23" i="101"/>
  <c r="J24" i="101"/>
  <c r="J25" i="101"/>
  <c r="J26" i="101"/>
  <c r="J27" i="101"/>
  <c r="J13" i="101"/>
  <c r="J28" i="101" l="1"/>
  <c r="J30" i="101" s="1"/>
  <c r="G28" i="101"/>
  <c r="F28" i="101"/>
  <c r="E28" i="101"/>
  <c r="F28" i="100"/>
  <c r="G28" i="100"/>
  <c r="H28" i="100"/>
  <c r="I28" i="100"/>
  <c r="E28" i="100"/>
  <c r="J13" i="100"/>
  <c r="J14" i="100" l="1"/>
  <c r="J15" i="100"/>
  <c r="J16" i="100"/>
  <c r="J17" i="100"/>
  <c r="J18" i="100"/>
  <c r="J19" i="100"/>
  <c r="J20" i="100"/>
  <c r="J21" i="100"/>
  <c r="J22" i="100"/>
  <c r="J23" i="100"/>
  <c r="J24" i="100"/>
  <c r="J25" i="100"/>
  <c r="J26" i="100"/>
  <c r="J27" i="100"/>
  <c r="J28" i="100" l="1"/>
  <c r="J29" i="100" s="1"/>
  <c r="J30" i="100" s="1"/>
  <c r="H28" i="99"/>
  <c r="I28" i="99"/>
  <c r="J14" i="99"/>
  <c r="J15" i="99"/>
  <c r="J16" i="99"/>
  <c r="J17" i="99"/>
  <c r="J18" i="99"/>
  <c r="J19" i="99"/>
  <c r="J20" i="99"/>
  <c r="J21" i="99"/>
  <c r="J22" i="99"/>
  <c r="J23" i="99"/>
  <c r="J24" i="99"/>
  <c r="J25" i="99"/>
  <c r="J26" i="99"/>
  <c r="J27" i="99"/>
  <c r="J13" i="99"/>
  <c r="J28" i="99" l="1"/>
  <c r="G28" i="99"/>
  <c r="F28" i="99"/>
  <c r="E28" i="99"/>
  <c r="J29" i="99" l="1"/>
  <c r="J30" i="99" s="1"/>
  <c r="J14" i="98" l="1"/>
  <c r="J15" i="98"/>
  <c r="J16" i="98"/>
  <c r="J17" i="98"/>
  <c r="J18" i="98"/>
  <c r="J19" i="98"/>
  <c r="J20" i="98"/>
  <c r="J21" i="98"/>
  <c r="J22" i="98"/>
  <c r="J23" i="98"/>
  <c r="J24" i="98"/>
  <c r="J25" i="98"/>
  <c r="J26" i="98"/>
  <c r="J13" i="98"/>
  <c r="I27" i="98"/>
  <c r="H27" i="98"/>
  <c r="G27" i="98"/>
  <c r="F27" i="98"/>
  <c r="E27" i="98"/>
  <c r="I6" i="98"/>
  <c r="J27" i="98" l="1"/>
  <c r="J28" i="98" s="1"/>
  <c r="J29" i="98" s="1"/>
  <c r="H27" i="97" l="1"/>
  <c r="I27" i="97"/>
  <c r="J14" i="97"/>
  <c r="J15" i="97"/>
  <c r="J16" i="97"/>
  <c r="J17" i="97"/>
  <c r="J18" i="97"/>
  <c r="J19" i="97"/>
  <c r="J20" i="97"/>
  <c r="J21" i="97"/>
  <c r="J22" i="97"/>
  <c r="J23" i="97"/>
  <c r="J24" i="97"/>
  <c r="J25" i="97"/>
  <c r="J26" i="97"/>
  <c r="J13" i="97"/>
  <c r="J27" i="97" l="1"/>
  <c r="I6" i="97"/>
  <c r="J28" i="97" l="1"/>
  <c r="J29" i="97" s="1"/>
  <c r="G27" i="97"/>
  <c r="F27" i="97"/>
  <c r="E27" i="97"/>
  <c r="H27" i="96" l="1"/>
  <c r="I27" i="96"/>
  <c r="J14" i="96" l="1"/>
  <c r="J15" i="96"/>
  <c r="J16" i="96"/>
  <c r="J17" i="96"/>
  <c r="J18" i="96"/>
  <c r="J19" i="96"/>
  <c r="J20" i="96"/>
  <c r="J21" i="96"/>
  <c r="J22" i="96"/>
  <c r="J23" i="96"/>
  <c r="J24" i="96"/>
  <c r="J25" i="96"/>
  <c r="J26" i="96"/>
  <c r="J13" i="96"/>
  <c r="J27" i="96" l="1"/>
  <c r="J28" i="96" s="1"/>
  <c r="J29" i="96" s="1"/>
  <c r="G27" i="96"/>
  <c r="F27" i="96"/>
  <c r="E27" i="96"/>
  <c r="I27" i="95"/>
  <c r="H27" i="95"/>
  <c r="J14" i="95"/>
  <c r="J15" i="95"/>
  <c r="J16" i="95"/>
  <c r="J17" i="95"/>
  <c r="J18" i="95"/>
  <c r="J19" i="95"/>
  <c r="J20" i="95"/>
  <c r="J21" i="95"/>
  <c r="J22" i="95"/>
  <c r="J23" i="95"/>
  <c r="J24" i="95"/>
  <c r="J25" i="95"/>
  <c r="J26" i="95"/>
  <c r="J13" i="95"/>
  <c r="J27" i="95" s="1"/>
  <c r="J28" i="95" l="1"/>
  <c r="J29" i="95" s="1"/>
  <c r="G27" i="95"/>
  <c r="F27" i="95"/>
  <c r="E27" i="95"/>
  <c r="H27" i="94" l="1"/>
  <c r="I27" i="94"/>
  <c r="J14" i="94"/>
  <c r="J15" i="94"/>
  <c r="J16" i="94"/>
  <c r="J17" i="94"/>
  <c r="J18" i="94"/>
  <c r="J19" i="94"/>
  <c r="J20" i="94"/>
  <c r="J21" i="94"/>
  <c r="J22" i="94"/>
  <c r="J23" i="94"/>
  <c r="J24" i="94"/>
  <c r="J25" i="94"/>
  <c r="J26" i="94"/>
  <c r="J13" i="94"/>
  <c r="J27" i="94" s="1"/>
  <c r="J28" i="94" l="1"/>
  <c r="J29" i="94" s="1"/>
  <c r="G27" i="94"/>
  <c r="F27" i="94"/>
  <c r="E27" i="94"/>
  <c r="H27" i="93" l="1"/>
  <c r="I27" i="93"/>
  <c r="J13" i="93"/>
  <c r="J14" i="93"/>
  <c r="J15" i="93"/>
  <c r="J16" i="93"/>
  <c r="J17" i="93"/>
  <c r="J18" i="93"/>
  <c r="J19" i="93"/>
  <c r="J20" i="93"/>
  <c r="J21" i="93"/>
  <c r="J22" i="93"/>
  <c r="J24" i="93"/>
  <c r="J25" i="93"/>
  <c r="J26" i="93"/>
  <c r="J23" i="93"/>
  <c r="J27" i="93" l="1"/>
  <c r="J28" i="93"/>
  <c r="G27" i="93"/>
  <c r="F27" i="93"/>
  <c r="E27" i="93"/>
  <c r="J29" i="93" l="1"/>
  <c r="I27" i="92"/>
  <c r="H27" i="92"/>
  <c r="G27" i="92"/>
  <c r="F27" i="92"/>
  <c r="E27" i="92"/>
  <c r="J26" i="92"/>
  <c r="J25" i="92"/>
  <c r="J24" i="92"/>
  <c r="J23" i="92"/>
  <c r="J22" i="92"/>
  <c r="J21" i="92"/>
  <c r="J20" i="92"/>
  <c r="J19" i="92"/>
  <c r="J18" i="92"/>
  <c r="J17" i="92"/>
  <c r="J16" i="92"/>
  <c r="J15" i="92"/>
  <c r="J14" i="92"/>
  <c r="J13" i="92"/>
  <c r="J15" i="91"/>
  <c r="J27" i="92" l="1"/>
  <c r="J28" i="92" s="1"/>
  <c r="J29" i="92" s="1"/>
  <c r="I27" i="91"/>
  <c r="H27" i="91"/>
  <c r="G27" i="91"/>
  <c r="F27" i="91"/>
  <c r="E27" i="91"/>
  <c r="J26" i="91"/>
  <c r="J25" i="91"/>
  <c r="J24" i="91"/>
  <c r="J23" i="91"/>
  <c r="J22" i="91"/>
  <c r="J21" i="91"/>
  <c r="J20" i="91"/>
  <c r="J19" i="91"/>
  <c r="J18" i="91"/>
  <c r="J17" i="91"/>
  <c r="J16" i="91"/>
  <c r="J14" i="91"/>
  <c r="J13" i="91"/>
  <c r="J27" i="91" l="1"/>
  <c r="J28" i="91" s="1"/>
  <c r="J29" i="91" s="1"/>
  <c r="G13" i="72" l="1"/>
  <c r="G14" i="72"/>
  <c r="G14" i="73" l="1"/>
  <c r="G15" i="73"/>
  <c r="G16" i="73"/>
  <c r="G17" i="73"/>
  <c r="G18" i="73"/>
  <c r="G19" i="73"/>
  <c r="G20" i="73"/>
  <c r="G13" i="73"/>
  <c r="G15" i="72"/>
  <c r="G16" i="72"/>
  <c r="G17" i="72"/>
  <c r="G18" i="72"/>
  <c r="G19" i="72"/>
  <c r="G20" i="72"/>
  <c r="G21" i="72"/>
  <c r="E22" i="72"/>
  <c r="E21" i="73" l="1"/>
  <c r="F19" i="24" l="1"/>
  <c r="F21" i="24" s="1"/>
</calcChain>
</file>

<file path=xl/sharedStrings.xml><?xml version="1.0" encoding="utf-8"?>
<sst xmlns="http://schemas.openxmlformats.org/spreadsheetml/2006/main" count="1605" uniqueCount="276">
  <si>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</si>
  <si>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</si>
  <si>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</si>
  <si>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</si>
  <si>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</si>
  <si>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</si>
  <si>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</si>
  <si>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</si>
  <si>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</si>
  <si>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</si>
  <si>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</si>
  <si>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</si>
  <si>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</si>
  <si>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</si>
  <si>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</si>
  <si>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</si>
  <si>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</si>
  <si>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>YOPOUGON NIANGON ADJAME: LOT N° 1100 - 1101 / ÎLOT 88</t>
  </si>
  <si>
    <t xml:space="preserve">21 BP 3878 ABIDJAN 21  </t>
  </si>
  <si>
    <t>Mme TOH LOU ANNE</t>
  </si>
  <si>
    <t>41294518 - 09554661</t>
  </si>
  <si>
    <t>M N'GUESSAN 47504548</t>
  </si>
  <si>
    <t>Nombre de Pièces</t>
  </si>
  <si>
    <t>BANHORO MAHAMOUDOU</t>
  </si>
  <si>
    <t>LORNG METCH DIDIER</t>
  </si>
  <si>
    <t>VAGBA ZOGBOLOU SERGES OLIVIER</t>
  </si>
  <si>
    <t>CISSE MOYABI</t>
  </si>
  <si>
    <t>DIAKITE MAMOUROU</t>
  </si>
  <si>
    <t>GUETONDE LOUA LUCAS BJAKO</t>
  </si>
  <si>
    <t>40 46 22 01</t>
  </si>
  <si>
    <t>40 58 46 87</t>
  </si>
  <si>
    <t>57 41 58 43</t>
  </si>
  <si>
    <t>08 55 68 59</t>
  </si>
  <si>
    <t>09 46 35 79</t>
  </si>
  <si>
    <t>09 24 12 51</t>
  </si>
  <si>
    <t>08 29 19 42</t>
  </si>
  <si>
    <t>ETAT D'OCCUPATION : MOIS D'OCTOBRE 2016</t>
  </si>
  <si>
    <t xml:space="preserve"> AMARA SYLLA N° CC: 7407291W</t>
  </si>
  <si>
    <t>DECLARATION IMPOT FONCIER 2017</t>
  </si>
  <si>
    <t>21 BP 3878 ABIDJAN 21  - CEL: 05 53 76 55 - 59 64 12 44</t>
  </si>
  <si>
    <t>TOTAL  ANNUEL</t>
  </si>
  <si>
    <t>COMMISSION CCGIM</t>
  </si>
  <si>
    <t>CENTRE D'IMPOSITION: YOP II</t>
  </si>
  <si>
    <t>ESPECES</t>
  </si>
  <si>
    <t>CCGIM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</si>
  <si>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</si>
  <si>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</si>
  <si>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</si>
  <si>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</si>
  <si>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</si>
  <si>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</si>
  <si>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</si>
  <si>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</si>
  <si>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</si>
  <si>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OKOUCHI KOUASSI  JEAN P</t>
  </si>
  <si>
    <t>PENALITES</t>
  </si>
  <si>
    <t>YAO KOUAKOU ADJEB PAULIN</t>
  </si>
  <si>
    <t>BAMBA SEKOU</t>
  </si>
  <si>
    <t>KOFFI SALEY ISAAC</t>
  </si>
  <si>
    <t>FOTTO NGOLE CACHCAREL FULGENCE</t>
  </si>
  <si>
    <t>KOUASSI KOUADIO LUCIEN</t>
  </si>
  <si>
    <t>CHERIF MAMADOU</t>
  </si>
  <si>
    <t>MOOV</t>
  </si>
  <si>
    <t>ORANGE</t>
  </si>
  <si>
    <t>RESTE A VERSER</t>
  </si>
  <si>
    <t>YOPOUGON NIANGON ADJAME: LOT N° 1101 / ÎLOT 88</t>
  </si>
  <si>
    <t>YOPOUGON NIANGON ADJAME: LOT N° 1100 / ÎLOT 88</t>
  </si>
  <si>
    <t>ETAT D'OCCUPATION DES APPARTEMENTS</t>
  </si>
  <si>
    <t>Nbre de pieces</t>
  </si>
  <si>
    <t>Montants Annuels</t>
  </si>
  <si>
    <t>Observations</t>
  </si>
  <si>
    <t>ATTEMENE DIDO PAUL-NESTOR</t>
  </si>
  <si>
    <t>BAH OMER</t>
  </si>
  <si>
    <t>BAIL FACI</t>
  </si>
  <si>
    <t>LOCATAIRE</t>
  </si>
  <si>
    <t>MONTANT ANNUEL</t>
  </si>
  <si>
    <t>AMONKE ANSELME MARTIN</t>
  </si>
  <si>
    <t>GNABA GBALET JEAN MARTIAL</t>
  </si>
  <si>
    <t>CENTRE D'IMPOSITION: YOP I</t>
  </si>
  <si>
    <t>DINDE GNAGNE AGNES REMI</t>
  </si>
  <si>
    <t>BAMBA MORY</t>
  </si>
  <si>
    <t>OUEDRAOGO BOUREIMA</t>
  </si>
  <si>
    <t>CAUTION GEREE PAR LE CCGIM</t>
  </si>
  <si>
    <t>Mlle ABO GRACE PRINCESSE</t>
  </si>
  <si>
    <t>0506015208</t>
  </si>
  <si>
    <t>TRAORE SOUNGALO</t>
  </si>
  <si>
    <t>0778001070- 0101483743</t>
  </si>
  <si>
    <t>GBE ANTHONY STEPHEN</t>
  </si>
  <si>
    <t>0747983379-0708802768</t>
  </si>
  <si>
    <t>0777036113</t>
  </si>
  <si>
    <t>0778669827</t>
  </si>
  <si>
    <t>0778737147</t>
  </si>
  <si>
    <t>0757 71 72 07</t>
  </si>
  <si>
    <t>0748670210 - 0102697596</t>
  </si>
  <si>
    <t>0757833791-0103333389</t>
  </si>
  <si>
    <t>0748 014788</t>
  </si>
  <si>
    <t>0757717207</t>
  </si>
  <si>
    <t>0506785902</t>
  </si>
  <si>
    <t>BENEFICIAIRE: AMARA SYLLA  - 21 BP 3878 ABIDJAN 21</t>
  </si>
  <si>
    <t>Cel. 0505537655 - 0759641244 - 0104029597</t>
  </si>
  <si>
    <t>0759346829-07087983538</t>
  </si>
  <si>
    <t>0709054914-0544541010</t>
  </si>
  <si>
    <t>0708358148-0779453542</t>
  </si>
  <si>
    <t>0506069956 -0101499555</t>
  </si>
  <si>
    <t>0709941130</t>
  </si>
  <si>
    <t>FICHE DES ENCAISSEMENTS : MOIS DE AVRIL 2021</t>
  </si>
  <si>
    <t>0777224315-0767438210</t>
  </si>
  <si>
    <t>YOUSSOUF VALERY</t>
  </si>
  <si>
    <t>Cel. 05 05 53 76 55 - 07 59 64 12 44 - 05 04 02 95 97</t>
  </si>
  <si>
    <t>10/07/21</t>
  </si>
  <si>
    <t>WAVE</t>
  </si>
  <si>
    <t>soit 300 000 F PAYES LE</t>
  </si>
  <si>
    <t>AVANCE DES LOYERS 08/21 + 09/21 + 40 000 F CFA</t>
  </si>
  <si>
    <t>02/11/21</t>
  </si>
  <si>
    <t>13/11/21</t>
  </si>
  <si>
    <t>FICHE DES ENCAISSEMENTS : MOIS DE DECEMBRE 2021</t>
  </si>
  <si>
    <t>15/11/21 OM</t>
  </si>
  <si>
    <t>02/12/21</t>
  </si>
  <si>
    <t>05/12/21</t>
  </si>
  <si>
    <t>07/12/21</t>
  </si>
  <si>
    <t>GRAH EGNI PEGAD</t>
  </si>
  <si>
    <t>0749727568-0787583710</t>
  </si>
  <si>
    <t>24/11/21 ESP</t>
  </si>
  <si>
    <t>AVCE 12/21+01/22</t>
  </si>
  <si>
    <t>13/12/21</t>
  </si>
  <si>
    <t>11/12/21</t>
  </si>
  <si>
    <t>15/12/21</t>
  </si>
  <si>
    <t>A PAYE 350 000 F + 27 000 F (2 MOIS DE CAUTION + 2 MOIS D'AVANCES + 1 MOIS MOIS CCGIM + MUTATION SODECI) le 24/11/2021</t>
  </si>
  <si>
    <t>FICHE DES ENCAISSEMENTS : MOIS DE JANVIER 2022</t>
  </si>
  <si>
    <t>15/12/21 OM</t>
  </si>
  <si>
    <t>04/01/22</t>
  </si>
  <si>
    <t>10/01/22</t>
  </si>
  <si>
    <t>10/01 OM</t>
  </si>
  <si>
    <t>11/01/22</t>
  </si>
  <si>
    <t>MTN</t>
  </si>
  <si>
    <t>29/12/21</t>
  </si>
  <si>
    <t>12/01/22 WAVE</t>
  </si>
  <si>
    <t>16/12/21 OM</t>
  </si>
  <si>
    <t>0173657060</t>
  </si>
  <si>
    <t>13/01/22</t>
  </si>
  <si>
    <t>15/01/22</t>
  </si>
  <si>
    <t>FICHE DES ENCAISSEMENTS : MOIS DE FEVRIER 2022</t>
  </si>
  <si>
    <t>03/02/22</t>
  </si>
  <si>
    <t>09/02/22</t>
  </si>
  <si>
    <t>10/02/22</t>
  </si>
  <si>
    <t>14/02/22</t>
  </si>
  <si>
    <t>11/02/22</t>
  </si>
  <si>
    <t>FICHE DES ENCAISSEMENTS : MOIS DE MARS 2022</t>
  </si>
  <si>
    <t>02/03/22</t>
  </si>
  <si>
    <t>05/03/22</t>
  </si>
  <si>
    <t>10/03/22</t>
  </si>
  <si>
    <t>11/03/22</t>
  </si>
  <si>
    <t>13/03/22</t>
  </si>
  <si>
    <t>11/03 OM</t>
  </si>
  <si>
    <t>14/02 OM</t>
  </si>
  <si>
    <t>10/03 OM</t>
  </si>
  <si>
    <t>15/02 OM</t>
  </si>
  <si>
    <t>15/03/22</t>
  </si>
  <si>
    <t>FICHE DES ENCAISSEMENTS : MOIS D'AVRIL 2022</t>
  </si>
  <si>
    <t>15/03 WAVE</t>
  </si>
  <si>
    <t>02/04/22</t>
  </si>
  <si>
    <t>29/03/22</t>
  </si>
  <si>
    <t>07/04/22</t>
  </si>
  <si>
    <t>10/04/22</t>
  </si>
  <si>
    <t>11/04/22</t>
  </si>
  <si>
    <t>12/04/22</t>
  </si>
  <si>
    <t>A VERSER</t>
  </si>
  <si>
    <t>03/04 WAVE</t>
  </si>
  <si>
    <t>14/04/22</t>
  </si>
  <si>
    <t>FICHE DES ENCAISSEMENTS : MOIS DE MAI 2022</t>
  </si>
  <si>
    <t>10/05/22</t>
  </si>
  <si>
    <t>09/05/22</t>
  </si>
  <si>
    <t>03/05/22</t>
  </si>
  <si>
    <t>11/05/22</t>
  </si>
  <si>
    <t>04/05/22</t>
  </si>
  <si>
    <t>16/04 OM</t>
  </si>
  <si>
    <t>12/05/22</t>
  </si>
  <si>
    <t>14/05/22</t>
  </si>
  <si>
    <t>A LIBERE LE STUDIO LE 13/05/2022</t>
  </si>
  <si>
    <t>0506015208-0749407873</t>
  </si>
  <si>
    <t>16/05/22</t>
  </si>
  <si>
    <t>10/05 OM</t>
  </si>
  <si>
    <t>FICHE DES ENCAISSEMENTS : MOIS DE JUIN 2022</t>
  </si>
  <si>
    <t>PEINTURE  40 000 F + 28 000 F PLOMBERIE (FLEXIBLE+ ROBINET DE DOUCHE+ VANNE D'RARRET + ROBINET LAVABO DOUCHE)LE 20/05/2022 PAR M KONE YACOUBA 0505254486</t>
  </si>
  <si>
    <t>05/06/22</t>
  </si>
  <si>
    <t>06/06/22</t>
  </si>
  <si>
    <t>07/06/22</t>
  </si>
  <si>
    <t>10/06/22</t>
  </si>
  <si>
    <t>11/06/22</t>
  </si>
  <si>
    <t>12/06/22</t>
  </si>
  <si>
    <t>14/06/22</t>
  </si>
  <si>
    <t>31/05/22</t>
  </si>
  <si>
    <t>FICHE DES ENCAISSEMENTS : MOIS DE JUILLET 2022</t>
  </si>
  <si>
    <t>26/06/22</t>
  </si>
  <si>
    <t>08/07/22</t>
  </si>
  <si>
    <t>11/07/22</t>
  </si>
  <si>
    <t>06/07/22</t>
  </si>
  <si>
    <t>07/07/22</t>
  </si>
  <si>
    <t>05/07/22</t>
  </si>
  <si>
    <t>19/06 OM</t>
  </si>
  <si>
    <t>10/07/22</t>
  </si>
  <si>
    <t>TRAVAUX</t>
  </si>
  <si>
    <t>16/07/22</t>
  </si>
  <si>
    <t>FICHE DES ENCAISSEMENTS : MOIS D'AOUT 2022</t>
  </si>
  <si>
    <t>BAWA BISSO YVETTE</t>
  </si>
  <si>
    <t>0151856078-0779809724</t>
  </si>
  <si>
    <t>01/06 AV+07/22</t>
  </si>
  <si>
    <t>A PAYE 250 000 F  DONT 2 MOIS CAUTION+2 MOIS 2 AVANCE+1MOIS CCGIM DU 01/06/2022</t>
  </si>
  <si>
    <t>LE CONTRAT PORTE LE NOM DE Mlle GNEPIE LAURENCEPELAGIE EPIE 0779809724 - 0544458124- Mlle BAWA n'ayant pas de pièce d'identité</t>
  </si>
  <si>
    <t>TRA BERNARD ZAMA-BI</t>
  </si>
  <si>
    <t>0709679292-0506695858</t>
  </si>
  <si>
    <t>A PAYE 350 000 F  DONT 2 MOIS CAUTION+2 MOIS 2 AVANCE+1MOIS CCGIM DU 18/07/2022</t>
  </si>
  <si>
    <t>18/07/22</t>
  </si>
  <si>
    <t>CAUTION GEREE PAR LE CCGIM + 30 000 F POUR MUTATION SODECI + 10 000 F MUTATION CIE 5A</t>
  </si>
  <si>
    <t>05/08/22</t>
  </si>
  <si>
    <t>07/08 MOOV</t>
  </si>
  <si>
    <t>AV 09/22</t>
  </si>
  <si>
    <t>07/08/22</t>
  </si>
  <si>
    <t>27/07/22</t>
  </si>
  <si>
    <t>02/08/22</t>
  </si>
  <si>
    <t>28/07/22</t>
  </si>
  <si>
    <t>15/08/22</t>
  </si>
  <si>
    <t>11/08/22</t>
  </si>
  <si>
    <t>16/08/22</t>
  </si>
  <si>
    <t>17/08/22</t>
  </si>
  <si>
    <t>22/08/OM</t>
  </si>
  <si>
    <t>10/09/22</t>
  </si>
  <si>
    <t>11/09/22</t>
  </si>
  <si>
    <t>ESP AV 09+10/22</t>
  </si>
  <si>
    <t>AV 09+10/22</t>
  </si>
  <si>
    <t>12/09/22</t>
  </si>
  <si>
    <t>06/09/22</t>
  </si>
  <si>
    <t>02/09/22</t>
  </si>
  <si>
    <t>04/09/22</t>
  </si>
  <si>
    <t>03/09/22</t>
  </si>
  <si>
    <t>14/09/22</t>
  </si>
  <si>
    <t>FICHE DES ENCAISSEMENTS : MOIS D'OCTOBRE 2022</t>
  </si>
  <si>
    <t>17/09 OM</t>
  </si>
  <si>
    <t>25/09/22</t>
  </si>
  <si>
    <t>28/09/22</t>
  </si>
  <si>
    <t>01/10/22</t>
  </si>
  <si>
    <t>03/10/22</t>
  </si>
  <si>
    <t>07/10/22</t>
  </si>
  <si>
    <t>20/09/22</t>
  </si>
  <si>
    <t>10/10/22</t>
  </si>
  <si>
    <t>11/10/22</t>
  </si>
  <si>
    <t>09/10 OM</t>
  </si>
  <si>
    <t>14/10/22</t>
  </si>
  <si>
    <t>FICHE DES ENCAISSEMENTS : MOIS DE NOVEMBRE 2022</t>
  </si>
  <si>
    <t>02/11/22</t>
  </si>
  <si>
    <t>A LIBERE LE STUDIO LE 31/10/2022</t>
  </si>
  <si>
    <t>PEINTURE:- 55 000 F</t>
  </si>
  <si>
    <t>GESTION DE SA CAUTION: 100 000 F CFA - ACOMPTE CIE TPTE : -60 000 F</t>
  </si>
  <si>
    <t>REMBOURSEMENT CIE TPTE: 45 000 F + 53 525 F</t>
  </si>
  <si>
    <t>FACTURE SODECI: 2818*2 = 5636 F CFA</t>
  </si>
  <si>
    <t>BILAN DE LA CAUTION: 100 000 + 53 525 + 45 000 -55 000 - 60 000 = 83 525 F CFA - 5 636 = 77 889 F CFA</t>
  </si>
  <si>
    <t>10/11/22</t>
  </si>
  <si>
    <t>0173657060-0778669827</t>
  </si>
  <si>
    <t>31/10/22</t>
  </si>
  <si>
    <t>09/11/22</t>
  </si>
  <si>
    <t>16/11/22</t>
  </si>
  <si>
    <t>FICHE DES ENCAISSEMENTS : MOIS DE DECEMBRE 2022</t>
  </si>
  <si>
    <t>KOFFI AHOU JOSEPHINE</t>
  </si>
  <si>
    <t>0759213314</t>
  </si>
  <si>
    <t>18/11/22</t>
  </si>
  <si>
    <t>AV 1/222+01/23</t>
  </si>
  <si>
    <t>AV 01/2023</t>
  </si>
  <si>
    <t>2 MOIS CAUTION + 2 MOIS AVANCES 12/2022 + 01/2023 + 50 000 F CFA CCGIM + 30 000 F CFA MUTATINN SODECI</t>
  </si>
  <si>
    <t>FICHE DES ENCAISSEMENTS : MOIS D'AOUT 2022 CORRIGE</t>
  </si>
  <si>
    <t>FICHE DES ENCAISSEMENTS : MOIS DE SEPTEMBRE 2022 CORRIGE</t>
  </si>
  <si>
    <t>24/11/22</t>
  </si>
  <si>
    <t xml:space="preserve">FICHE DES ENCAISSEMENTS : MOIS DE SEPTEMBRE 2022 </t>
  </si>
  <si>
    <t>21/11 OM</t>
  </si>
  <si>
    <t>A PAYE 280 000 F CFA LE 18/11/2022 CAUTION GEREE PAR LE PROPRIETAIRE</t>
  </si>
  <si>
    <t>AVANCES ENCAISSEES PAR LE PROPRIETAIRE LE 19/11/2022</t>
  </si>
  <si>
    <t>FACTURES ET TAVAUX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</si>
</sst>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164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1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3" fontId="4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/>
    <xf numFmtId="49" fontId="14" fillId="0" borderId="1" xfId="0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3" fontId="15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49" fontId="16" fillId="2" borderId="1" xfId="0" applyNumberFormat="1" applyFont="1" applyFill="1" applyBorder="1" applyAlignment="1">
      <alignment horizontal="center" vertical="center"/>
    </xf>
    <xf numFmtId="164" fontId="11" fillId="0" borderId="0" xfId="0" applyNumberFormat="1" applyFo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right"/>
    </xf>
    <xf numFmtId="164" fontId="2" fillId="0" borderId="3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4" fillId="0" borderId="3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164" fontId="6" fillId="0" borderId="3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H15" sqref="H15"/>
    </sheetView>
  </sheetViews>
  <sheetFormatPr baseColWidth="10" defaultRowHeight="15" x14ac:dyDescent="0.25"/>
  <cols>
    <col min="1" max="1" width="3.85546875" customWidth="1"/>
    <col min="2" max="2" width="30.28515625" customWidth="1"/>
    <col min="3" max="3" width="9" customWidth="1"/>
    <col min="4" max="4" width="16.140625" customWidth="1"/>
    <col min="5" max="5" width="18.28515625" customWidth="1"/>
    <col min="6" max="6" width="12.28515625" customWidth="1"/>
    <col min="7" max="7" width="10" customWidth="1"/>
  </cols>
  <sheetData>
    <row r="1" spans="1:6" ht="23.25" x14ac:dyDescent="0.25">
      <c r="A1" s="61" t="s">
        <v>36</v>
      </c>
      <c r="B1" s="61"/>
      <c r="C1" s="61"/>
      <c r="D1" s="61"/>
      <c r="E1" s="61"/>
      <c r="F1" s="61"/>
    </row>
    <row r="2" spans="1:6" ht="9" customHeight="1" x14ac:dyDescent="0.25">
      <c r="A2" s="14"/>
      <c r="B2" s="14"/>
      <c r="C2" s="14"/>
      <c r="D2" s="14"/>
      <c r="E2" s="14"/>
      <c r="F2" s="14"/>
    </row>
    <row r="3" spans="1:6" ht="18.75" customHeight="1" x14ac:dyDescent="0.25">
      <c r="A3" s="61" t="s">
        <v>38</v>
      </c>
      <c r="B3" s="61"/>
      <c r="C3" s="61"/>
      <c r="D3" s="61"/>
      <c r="E3" s="61"/>
      <c r="F3" s="61"/>
    </row>
    <row r="4" spans="1:6" ht="6.75" customHeight="1" x14ac:dyDescent="0.3">
      <c r="A4" s="4"/>
      <c r="F4" s="5"/>
    </row>
    <row r="5" spans="1:6" ht="23.25" customHeight="1" x14ac:dyDescent="0.4">
      <c r="A5" s="65" t="s">
        <v>37</v>
      </c>
      <c r="B5" s="65"/>
      <c r="C5" s="65"/>
      <c r="D5" s="65"/>
      <c r="E5" s="65"/>
      <c r="F5" s="65"/>
    </row>
    <row r="6" spans="1:6" ht="18.75" x14ac:dyDescent="0.3">
      <c r="A6" s="62" t="s">
        <v>39</v>
      </c>
      <c r="B6" s="62"/>
      <c r="C6" s="62"/>
      <c r="D6" s="62"/>
      <c r="E6" s="62"/>
      <c r="F6" s="62"/>
    </row>
    <row r="7" spans="1:6" ht="9" customHeight="1" x14ac:dyDescent="0.3">
      <c r="A7" s="4"/>
      <c r="E7" s="12"/>
      <c r="F7" s="12"/>
    </row>
    <row r="8" spans="1:6" ht="18.75" customHeight="1" x14ac:dyDescent="0.3">
      <c r="A8" s="62" t="s">
        <v>17</v>
      </c>
      <c r="B8" s="62"/>
      <c r="C8" s="62"/>
      <c r="D8" s="62"/>
      <c r="E8" s="62"/>
      <c r="F8" s="62"/>
    </row>
    <row r="10" spans="1:6" x14ac:dyDescent="0.25">
      <c r="A10" s="6" t="s">
        <v>0</v>
      </c>
      <c r="B10" s="2" t="s">
        <v>1</v>
      </c>
      <c r="C10" s="2" t="s">
        <v>10</v>
      </c>
      <c r="D10" s="2" t="s">
        <v>22</v>
      </c>
      <c r="E10" s="2" t="s">
        <v>9</v>
      </c>
      <c r="F10" s="2" t="s">
        <v>2</v>
      </c>
    </row>
    <row r="11" spans="1:6" ht="15.75" x14ac:dyDescent="0.25">
      <c r="A11" s="6">
        <v>1</v>
      </c>
      <c r="B11" s="3" t="s">
        <v>23</v>
      </c>
      <c r="C11" s="9">
        <v>1</v>
      </c>
      <c r="D11" s="2">
        <v>2</v>
      </c>
      <c r="E11" s="7" t="s">
        <v>29</v>
      </c>
      <c r="F11" s="13">
        <v>50000</v>
      </c>
    </row>
    <row r="12" spans="1:6" ht="15.75" x14ac:dyDescent="0.25">
      <c r="A12" s="6">
        <v>2</v>
      </c>
      <c r="B12" s="3" t="s">
        <v>24</v>
      </c>
      <c r="C12" s="9">
        <v>2</v>
      </c>
      <c r="D12" s="2">
        <v>2</v>
      </c>
      <c r="E12" s="7" t="s">
        <v>30</v>
      </c>
      <c r="F12" s="13">
        <v>70000</v>
      </c>
    </row>
    <row r="13" spans="1:6" ht="15.75" x14ac:dyDescent="0.25">
      <c r="A13" s="6">
        <v>3</v>
      </c>
      <c r="B13" s="3" t="s">
        <v>25</v>
      </c>
      <c r="C13" s="9">
        <v>3</v>
      </c>
      <c r="D13" s="2">
        <v>2</v>
      </c>
      <c r="E13" s="7" t="s">
        <v>31</v>
      </c>
      <c r="F13" s="13">
        <v>70000</v>
      </c>
    </row>
    <row r="14" spans="1:6" ht="20.25" customHeight="1" x14ac:dyDescent="0.25">
      <c r="A14" s="6">
        <v>4</v>
      </c>
      <c r="B14" s="3" t="s">
        <v>19</v>
      </c>
      <c r="C14" s="9">
        <v>4</v>
      </c>
      <c r="D14" s="9">
        <v>2</v>
      </c>
      <c r="E14" s="7" t="s">
        <v>35</v>
      </c>
      <c r="F14" s="13">
        <v>60000</v>
      </c>
    </row>
    <row r="15" spans="1:6" ht="20.25" customHeight="1" x14ac:dyDescent="0.25">
      <c r="A15" s="6">
        <v>5</v>
      </c>
      <c r="B15" s="3" t="s">
        <v>26</v>
      </c>
      <c r="C15" s="9">
        <v>5</v>
      </c>
      <c r="D15" s="9">
        <v>2</v>
      </c>
      <c r="E15" s="7" t="s">
        <v>33</v>
      </c>
      <c r="F15" s="13">
        <v>70000</v>
      </c>
    </row>
    <row r="16" spans="1:6" ht="20.25" customHeight="1" x14ac:dyDescent="0.25">
      <c r="A16" s="6">
        <v>6</v>
      </c>
      <c r="B16" s="3" t="s">
        <v>21</v>
      </c>
      <c r="C16" s="9">
        <v>6</v>
      </c>
      <c r="D16" s="9">
        <v>2</v>
      </c>
      <c r="E16" s="7" t="s">
        <v>20</v>
      </c>
      <c r="F16" s="13">
        <v>60000</v>
      </c>
    </row>
    <row r="17" spans="1:6" ht="20.25" customHeight="1" x14ac:dyDescent="0.25">
      <c r="A17" s="6">
        <v>7</v>
      </c>
      <c r="B17" s="3" t="s">
        <v>27</v>
      </c>
      <c r="C17" s="9">
        <v>7</v>
      </c>
      <c r="D17" s="9">
        <v>3</v>
      </c>
      <c r="E17" s="7" t="s">
        <v>32</v>
      </c>
      <c r="F17" s="13">
        <v>70000</v>
      </c>
    </row>
    <row r="18" spans="1:6" ht="20.25" customHeight="1" x14ac:dyDescent="0.25">
      <c r="A18" s="6">
        <v>8</v>
      </c>
      <c r="B18" s="3" t="s">
        <v>28</v>
      </c>
      <c r="C18" s="9">
        <v>8</v>
      </c>
      <c r="D18" s="9">
        <v>2</v>
      </c>
      <c r="E18" s="7" t="s">
        <v>34</v>
      </c>
      <c r="F18" s="13">
        <v>70000</v>
      </c>
    </row>
    <row r="19" spans="1:6" ht="17.25" customHeight="1" x14ac:dyDescent="0.25">
      <c r="A19" s="63" t="s">
        <v>6</v>
      </c>
      <c r="B19" s="63"/>
      <c r="C19" s="63"/>
      <c r="D19" s="63"/>
      <c r="E19" s="63"/>
      <c r="F19" s="13">
        <f>SUM(F11:F18)</f>
        <v>520000</v>
      </c>
    </row>
    <row r="20" spans="1:6" ht="8.25" customHeight="1" x14ac:dyDescent="0.25"/>
    <row r="21" spans="1:6" ht="18.75" x14ac:dyDescent="0.3">
      <c r="A21" s="64" t="s">
        <v>40</v>
      </c>
      <c r="B21" s="64"/>
      <c r="C21" s="64"/>
      <c r="D21" s="64"/>
      <c r="E21" s="64"/>
      <c r="F21" s="15">
        <f>PRODUCT(F19,12)</f>
        <v>6240000</v>
      </c>
    </row>
  </sheetData>
  <mergeCells count="7">
    <mergeCell ref="A1:F1"/>
    <mergeCell ref="A8:F8"/>
    <mergeCell ref="A19:E19"/>
    <mergeCell ref="A21:E21"/>
    <mergeCell ref="A5:F5"/>
    <mergeCell ref="A3:F3"/>
    <mergeCell ref="A6:F6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4"/>
  <sheetViews>
    <sheetView topLeftCell="A3" zoomScaleNormal="100" workbookViewId="0">
      <selection activeCell="H35" sqref="H35:M3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182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8">
        <f>F14-I14</f>
        <v>238000</v>
      </c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6.5" customHeight="1" x14ac:dyDescent="0.3">
      <c r="A13" s="1">
        <v>1</v>
      </c>
      <c r="B13" s="22" t="s">
        <v>56</v>
      </c>
      <c r="C13" s="24">
        <v>2</v>
      </c>
      <c r="D13" s="43" t="s">
        <v>92</v>
      </c>
      <c r="E13" s="13">
        <v>70000</v>
      </c>
      <c r="F13" s="25">
        <v>931000</v>
      </c>
      <c r="G13" s="25">
        <v>161000</v>
      </c>
      <c r="H13" s="13"/>
      <c r="I13" s="13"/>
      <c r="J13" s="34">
        <f>SUM(H13:I13)</f>
        <v>0</v>
      </c>
      <c r="K13" s="8"/>
      <c r="M13" s="24"/>
      <c r="N13" s="76"/>
      <c r="O13" s="77"/>
      <c r="P13" s="26"/>
    </row>
    <row r="14" spans="1:16" ht="15.75" customHeight="1" x14ac:dyDescent="0.3">
      <c r="A14" s="1">
        <v>2</v>
      </c>
      <c r="B14" s="22" t="s">
        <v>79</v>
      </c>
      <c r="C14" s="24">
        <v>3</v>
      </c>
      <c r="D14" s="43" t="s">
        <v>93</v>
      </c>
      <c r="E14" s="13">
        <v>70000</v>
      </c>
      <c r="F14" s="13">
        <v>238000</v>
      </c>
      <c r="G14" s="13">
        <v>28000</v>
      </c>
      <c r="H14" s="13"/>
      <c r="I14" s="25"/>
      <c r="J14" s="34">
        <f t="shared" ref="J14:J26" si="0">SUM(H14:I14)</f>
        <v>0</v>
      </c>
      <c r="K14" s="8"/>
      <c r="M14" s="18"/>
      <c r="N14" s="76"/>
      <c r="O14" s="77"/>
    </row>
    <row r="15" spans="1:16" ht="15.75" customHeight="1" x14ac:dyDescent="0.3">
      <c r="A15" s="1">
        <v>3</v>
      </c>
      <c r="B15" s="23" t="s">
        <v>120</v>
      </c>
      <c r="C15" s="24">
        <v>4</v>
      </c>
      <c r="D15" s="43" t="s">
        <v>121</v>
      </c>
      <c r="E15" s="13">
        <v>70000</v>
      </c>
      <c r="F15" s="13"/>
      <c r="G15" s="13"/>
      <c r="H15" s="13">
        <v>70000</v>
      </c>
      <c r="I15" s="25"/>
      <c r="J15" s="34">
        <f t="shared" si="0"/>
        <v>70000</v>
      </c>
      <c r="K15" s="8" t="s">
        <v>187</v>
      </c>
      <c r="M15" s="24" t="s">
        <v>63</v>
      </c>
      <c r="N15" s="54"/>
      <c r="O15" s="54"/>
    </row>
    <row r="16" spans="1:16" ht="15.75" customHeight="1" x14ac:dyDescent="0.3">
      <c r="A16" s="1">
        <v>4</v>
      </c>
      <c r="B16" s="3" t="s">
        <v>60</v>
      </c>
      <c r="C16" s="24">
        <v>5</v>
      </c>
      <c r="D16" s="43" t="s">
        <v>102</v>
      </c>
      <c r="E16" s="13">
        <v>70000</v>
      </c>
      <c r="F16" s="13">
        <v>56000</v>
      </c>
      <c r="G16" s="13">
        <v>56000</v>
      </c>
      <c r="H16" s="13">
        <v>50000</v>
      </c>
      <c r="I16" s="13"/>
      <c r="J16" s="34">
        <f t="shared" si="0"/>
        <v>50000</v>
      </c>
      <c r="K16" s="8" t="s">
        <v>184</v>
      </c>
      <c r="M16" s="24" t="s">
        <v>134</v>
      </c>
      <c r="N16" s="26"/>
      <c r="O16" s="26"/>
    </row>
    <row r="17" spans="1:20" ht="15" customHeight="1" x14ac:dyDescent="0.3">
      <c r="A17" s="1">
        <v>5</v>
      </c>
      <c r="B17" s="23" t="s">
        <v>61</v>
      </c>
      <c r="C17" s="24">
        <v>8</v>
      </c>
      <c r="D17" s="43" t="s">
        <v>103</v>
      </c>
      <c r="E17" s="13">
        <v>70000</v>
      </c>
      <c r="F17" s="13">
        <v>140000</v>
      </c>
      <c r="G17" s="25">
        <v>133000</v>
      </c>
      <c r="H17" s="13">
        <v>70000</v>
      </c>
      <c r="I17" s="13"/>
      <c r="J17" s="34">
        <f t="shared" si="0"/>
        <v>70000</v>
      </c>
      <c r="K17" s="8" t="s">
        <v>189</v>
      </c>
      <c r="M17" s="24" t="s">
        <v>63</v>
      </c>
      <c r="N17" s="26"/>
      <c r="O17" s="26"/>
      <c r="Q17" s="36"/>
      <c r="R17" s="36"/>
      <c r="S17" s="36"/>
      <c r="T17" s="36"/>
    </row>
    <row r="18" spans="1:20" ht="15.75" customHeight="1" x14ac:dyDescent="0.3">
      <c r="A18" s="1">
        <v>6</v>
      </c>
      <c r="B18" s="3" t="s">
        <v>81</v>
      </c>
      <c r="C18" s="24" t="s">
        <v>45</v>
      </c>
      <c r="D18" s="43" t="s">
        <v>138</v>
      </c>
      <c r="E18" s="13">
        <v>50000</v>
      </c>
      <c r="F18" s="13">
        <v>265000</v>
      </c>
      <c r="G18" s="13">
        <v>45000</v>
      </c>
      <c r="H18" s="13">
        <v>50000</v>
      </c>
      <c r="I18" s="13"/>
      <c r="J18" s="34">
        <f t="shared" si="0"/>
        <v>50000</v>
      </c>
      <c r="K18" s="8" t="s">
        <v>188</v>
      </c>
      <c r="M18" s="24" t="s">
        <v>63</v>
      </c>
      <c r="N18" s="26"/>
      <c r="O18" s="26"/>
    </row>
    <row r="19" spans="1:20" ht="14.25" customHeight="1" x14ac:dyDescent="0.3">
      <c r="A19" s="1">
        <v>7</v>
      </c>
      <c r="B19" s="23" t="s">
        <v>80</v>
      </c>
      <c r="C19" s="24" t="s">
        <v>46</v>
      </c>
      <c r="D19" s="43" t="s">
        <v>106</v>
      </c>
      <c r="E19" s="13">
        <v>50000</v>
      </c>
      <c r="F19" s="13">
        <v>125000</v>
      </c>
      <c r="G19" s="13">
        <v>25000</v>
      </c>
      <c r="H19" s="13">
        <v>50000</v>
      </c>
      <c r="I19" s="13"/>
      <c r="J19" s="34">
        <f t="shared" si="0"/>
        <v>50000</v>
      </c>
      <c r="K19" s="8" t="s">
        <v>185</v>
      </c>
      <c r="M19" s="24" t="s">
        <v>63</v>
      </c>
      <c r="N19" s="26"/>
    </row>
    <row r="20" spans="1:20" ht="15" customHeight="1" x14ac:dyDescent="0.3">
      <c r="A20" s="1">
        <v>8</v>
      </c>
      <c r="B20" s="20" t="s">
        <v>59</v>
      </c>
      <c r="C20" s="24" t="s">
        <v>47</v>
      </c>
      <c r="D20" s="43" t="s">
        <v>91</v>
      </c>
      <c r="E20" s="13">
        <v>50000</v>
      </c>
      <c r="F20" s="13">
        <v>160000</v>
      </c>
      <c r="G20" s="13">
        <v>79000</v>
      </c>
      <c r="H20" s="13">
        <v>50000</v>
      </c>
      <c r="I20" s="13"/>
      <c r="J20" s="34">
        <f t="shared" si="0"/>
        <v>50000</v>
      </c>
      <c r="K20" s="8" t="s">
        <v>188</v>
      </c>
      <c r="L20" s="27"/>
      <c r="M20" s="24" t="s">
        <v>63</v>
      </c>
      <c r="N20" s="26"/>
    </row>
    <row r="21" spans="1:20" ht="14.25" customHeight="1" x14ac:dyDescent="0.3">
      <c r="A21" s="1">
        <v>9</v>
      </c>
      <c r="B21" s="23"/>
      <c r="C21" s="24" t="s">
        <v>48</v>
      </c>
      <c r="D21" s="43"/>
      <c r="E21" s="13">
        <v>50000</v>
      </c>
      <c r="F21" s="13"/>
      <c r="G21" s="13"/>
      <c r="H21" s="13"/>
      <c r="I21" s="13"/>
      <c r="J21" s="34">
        <f t="shared" si="0"/>
        <v>0</v>
      </c>
      <c r="K21" s="8"/>
      <c r="L21" s="27"/>
      <c r="M21" s="24"/>
      <c r="N21" s="26"/>
    </row>
    <row r="22" spans="1:20" ht="14.25" customHeight="1" x14ac:dyDescent="0.3">
      <c r="A22" s="1">
        <v>10</v>
      </c>
      <c r="B22" s="31" t="s">
        <v>87</v>
      </c>
      <c r="C22" s="24" t="s">
        <v>49</v>
      </c>
      <c r="D22" s="43" t="s">
        <v>88</v>
      </c>
      <c r="E22" s="13">
        <v>50000</v>
      </c>
      <c r="F22" s="13">
        <v>395000</v>
      </c>
      <c r="G22" s="13">
        <v>35000</v>
      </c>
      <c r="H22" s="13"/>
      <c r="I22" s="25"/>
      <c r="J22" s="34">
        <f t="shared" si="0"/>
        <v>0</v>
      </c>
      <c r="K22" s="8"/>
      <c r="L22" s="27"/>
      <c r="M22" s="24"/>
      <c r="N22" s="26"/>
    </row>
    <row r="23" spans="1:20" ht="15" customHeight="1" x14ac:dyDescent="0.3">
      <c r="A23" s="1">
        <v>11</v>
      </c>
      <c r="B23" s="38" t="s">
        <v>85</v>
      </c>
      <c r="C23" s="39" t="s">
        <v>50</v>
      </c>
      <c r="D23" s="43" t="s">
        <v>86</v>
      </c>
      <c r="E23" s="40">
        <v>50000</v>
      </c>
      <c r="F23" s="13">
        <v>5000</v>
      </c>
      <c r="G23" s="13">
        <v>5000</v>
      </c>
      <c r="H23" s="40">
        <v>50000</v>
      </c>
      <c r="I23" s="40"/>
      <c r="J23" s="34">
        <f t="shared" si="0"/>
        <v>50000</v>
      </c>
      <c r="K23" s="8" t="s">
        <v>191</v>
      </c>
      <c r="L23" s="42"/>
      <c r="M23" s="24" t="s">
        <v>63</v>
      </c>
      <c r="N23" s="26"/>
    </row>
    <row r="24" spans="1:20" ht="15.75" customHeight="1" x14ac:dyDescent="0.3">
      <c r="A24" s="1">
        <v>12</v>
      </c>
      <c r="B24" s="23" t="s">
        <v>107</v>
      </c>
      <c r="C24" s="24" t="s">
        <v>51</v>
      </c>
      <c r="D24" s="43" t="s">
        <v>89</v>
      </c>
      <c r="E24" s="13">
        <v>50000</v>
      </c>
      <c r="F24" s="13">
        <v>335000</v>
      </c>
      <c r="G24" s="13">
        <v>35000</v>
      </c>
      <c r="H24" s="13">
        <v>50000</v>
      </c>
      <c r="I24" s="13"/>
      <c r="J24" s="34">
        <f t="shared" si="0"/>
        <v>50000</v>
      </c>
      <c r="K24" s="8" t="s">
        <v>190</v>
      </c>
      <c r="L24" s="27"/>
      <c r="M24" s="24" t="s">
        <v>62</v>
      </c>
      <c r="N24" s="26"/>
    </row>
    <row r="25" spans="1:20" ht="16.5" customHeight="1" x14ac:dyDescent="0.3">
      <c r="A25" s="1">
        <v>13</v>
      </c>
      <c r="B25" s="41" t="s">
        <v>83</v>
      </c>
      <c r="C25" s="39" t="s">
        <v>52</v>
      </c>
      <c r="D25" s="43" t="s">
        <v>179</v>
      </c>
      <c r="E25" s="40">
        <v>50000</v>
      </c>
      <c r="F25" s="13">
        <v>20000</v>
      </c>
      <c r="G25" s="13">
        <v>20000</v>
      </c>
      <c r="H25" s="40"/>
      <c r="I25" s="40"/>
      <c r="J25" s="34">
        <f t="shared" si="0"/>
        <v>0</v>
      </c>
      <c r="K25" s="8"/>
      <c r="L25" s="42"/>
      <c r="M25" s="40"/>
      <c r="N25" s="26"/>
    </row>
    <row r="26" spans="1:20" ht="18" customHeight="1" x14ac:dyDescent="0.3">
      <c r="A26" s="1">
        <v>14</v>
      </c>
      <c r="B26" s="23" t="s">
        <v>57</v>
      </c>
      <c r="C26" s="16" t="s">
        <v>53</v>
      </c>
      <c r="D26" s="43" t="s">
        <v>101</v>
      </c>
      <c r="E26" s="13">
        <v>50000</v>
      </c>
      <c r="F26" s="13"/>
      <c r="G26" s="13"/>
      <c r="H26" s="13">
        <v>50000</v>
      </c>
      <c r="I26" s="13"/>
      <c r="J26" s="34">
        <f t="shared" si="0"/>
        <v>50000</v>
      </c>
      <c r="K26" s="8" t="s">
        <v>186</v>
      </c>
      <c r="M26" s="24" t="s">
        <v>63</v>
      </c>
    </row>
    <row r="27" spans="1:20" ht="14.25" customHeight="1" x14ac:dyDescent="0.3">
      <c r="A27" s="63" t="s">
        <v>6</v>
      </c>
      <c r="B27" s="63"/>
      <c r="C27" s="63"/>
      <c r="D27" s="63"/>
      <c r="E27" s="44">
        <f>SUM(E13:E26)</f>
        <v>800000</v>
      </c>
      <c r="F27" s="17">
        <f>SUM(F13:F26)</f>
        <v>2670000</v>
      </c>
      <c r="G27" s="17">
        <f>SUM(G13:G26)</f>
        <v>622000</v>
      </c>
      <c r="H27" s="35">
        <f t="shared" ref="H27:J27" si="1">SUM(H13:H26)</f>
        <v>490000</v>
      </c>
      <c r="I27" s="35">
        <f t="shared" si="1"/>
        <v>0</v>
      </c>
      <c r="J27" s="35">
        <f t="shared" si="1"/>
        <v>490000</v>
      </c>
      <c r="K27" s="8" t="s">
        <v>190</v>
      </c>
      <c r="L27" s="27"/>
      <c r="M27" s="45" t="s">
        <v>44</v>
      </c>
    </row>
    <row r="28" spans="1:20" ht="13.5" customHeight="1" x14ac:dyDescent="0.25">
      <c r="A28" s="86" t="s">
        <v>41</v>
      </c>
      <c r="B28" s="86"/>
      <c r="C28" s="86"/>
      <c r="D28" s="86"/>
      <c r="E28" s="86"/>
      <c r="F28" s="86"/>
      <c r="G28" s="86"/>
      <c r="H28" s="86"/>
      <c r="I28" s="86"/>
      <c r="J28" s="34">
        <f>-J27*0.1</f>
        <v>-49000</v>
      </c>
    </row>
    <row r="29" spans="1:20" ht="13.5" customHeight="1" x14ac:dyDescent="0.25">
      <c r="A29" s="81" t="s">
        <v>166</v>
      </c>
      <c r="B29" s="81"/>
      <c r="C29" s="81"/>
      <c r="D29" s="81"/>
      <c r="E29" s="81"/>
      <c r="F29" s="81"/>
      <c r="G29" s="81"/>
      <c r="H29" s="81"/>
      <c r="I29" s="81"/>
      <c r="J29" s="35">
        <f>SUM(J27:J28)</f>
        <v>441000</v>
      </c>
    </row>
    <row r="30" spans="1:20" ht="13.5" customHeight="1" x14ac:dyDescent="0.25"/>
    <row r="31" spans="1:20" ht="18.75" x14ac:dyDescent="0.3">
      <c r="A31" s="1">
        <v>9</v>
      </c>
      <c r="B31" s="31" t="s">
        <v>87</v>
      </c>
      <c r="C31" s="24" t="s">
        <v>49</v>
      </c>
      <c r="D31" s="43" t="s">
        <v>88</v>
      </c>
      <c r="E31" s="13">
        <v>10000</v>
      </c>
      <c r="F31" s="19">
        <v>290000</v>
      </c>
      <c r="G31" s="82" t="s">
        <v>111</v>
      </c>
      <c r="H31" s="83"/>
      <c r="I31" s="83"/>
      <c r="J31" s="84"/>
      <c r="K31" s="8" t="s">
        <v>109</v>
      </c>
      <c r="L31" s="27"/>
      <c r="M31" s="24" t="s">
        <v>110</v>
      </c>
    </row>
    <row r="32" spans="1:20" x14ac:dyDescent="0.25">
      <c r="A32" s="85" t="s">
        <v>112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1:15" ht="18.75" x14ac:dyDescent="0.3">
      <c r="A33" s="1">
        <v>3</v>
      </c>
      <c r="B33" s="22" t="s">
        <v>120</v>
      </c>
      <c r="C33" s="24">
        <v>4</v>
      </c>
      <c r="D33" s="43" t="s">
        <v>121</v>
      </c>
      <c r="E33" s="87" t="s">
        <v>127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</row>
    <row r="34" spans="1:15" x14ac:dyDescent="0.25">
      <c r="A34" s="80" t="s">
        <v>82</v>
      </c>
      <c r="B34" s="80"/>
      <c r="C34" s="80"/>
      <c r="D34" s="80"/>
    </row>
    <row r="35" spans="1:15" ht="18.75" x14ac:dyDescent="0.3">
      <c r="A35" s="1">
        <v>9</v>
      </c>
      <c r="B35" s="23" t="s">
        <v>58</v>
      </c>
      <c r="C35" s="24" t="s">
        <v>48</v>
      </c>
      <c r="D35" s="43" t="s">
        <v>94</v>
      </c>
      <c r="E35" s="13">
        <v>50000</v>
      </c>
      <c r="F35" s="13">
        <v>355000</v>
      </c>
      <c r="G35" s="13">
        <v>65000</v>
      </c>
      <c r="H35" s="90" t="s">
        <v>178</v>
      </c>
      <c r="I35" s="91"/>
      <c r="J35" s="91"/>
      <c r="K35" s="91"/>
      <c r="L35" s="91"/>
      <c r="M35" s="92"/>
    </row>
    <row r="36" spans="1:15" x14ac:dyDescent="0.25">
      <c r="A36" s="93" t="s">
        <v>183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</row>
    <row r="38" spans="1:15" x14ac:dyDescent="0.25">
      <c r="M38"/>
    </row>
    <row r="39" spans="1:15" x14ac:dyDescent="0.25">
      <c r="M39"/>
    </row>
    <row r="40" spans="1:15" x14ac:dyDescent="0.25">
      <c r="M40"/>
    </row>
    <row r="41" spans="1:15" x14ac:dyDescent="0.25">
      <c r="M41"/>
    </row>
    <row r="42" spans="1:15" x14ac:dyDescent="0.25">
      <c r="M42"/>
    </row>
    <row r="43" spans="1:15" x14ac:dyDescent="0.25">
      <c r="M43"/>
    </row>
    <row r="44" spans="1:15" x14ac:dyDescent="0.25">
      <c r="M44"/>
    </row>
  </sheetData>
  <mergeCells count="19">
    <mergeCell ref="F8:K8"/>
    <mergeCell ref="A1:K1"/>
    <mergeCell ref="A3:K3"/>
    <mergeCell ref="A4:G4"/>
    <mergeCell ref="H4:J4"/>
    <mergeCell ref="J7:K7"/>
    <mergeCell ref="A36:M36"/>
    <mergeCell ref="H35:M35"/>
    <mergeCell ref="A10:K10"/>
    <mergeCell ref="A11:K11"/>
    <mergeCell ref="N13:O13"/>
    <mergeCell ref="N14:O14"/>
    <mergeCell ref="A27:D27"/>
    <mergeCell ref="A28:I28"/>
    <mergeCell ref="A29:I29"/>
    <mergeCell ref="G31:J31"/>
    <mergeCell ref="A32:M32"/>
    <mergeCell ref="E33:O33"/>
    <mergeCell ref="A34:D34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4"/>
  <sheetViews>
    <sheetView topLeftCell="A3" zoomScaleNormal="100" workbookViewId="0">
      <selection activeCell="K15" sqref="K1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192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8">
        <f>F14-I14</f>
        <v>315000</v>
      </c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  <c r="O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6.5" customHeight="1" x14ac:dyDescent="0.3">
      <c r="A13" s="1">
        <v>1</v>
      </c>
      <c r="B13" s="22" t="s">
        <v>56</v>
      </c>
      <c r="C13" s="24">
        <v>2</v>
      </c>
      <c r="D13" s="43" t="s">
        <v>92</v>
      </c>
      <c r="E13" s="13">
        <v>70000</v>
      </c>
      <c r="F13" s="25">
        <v>1008000</v>
      </c>
      <c r="G13" s="25">
        <v>168000</v>
      </c>
      <c r="H13" s="13"/>
      <c r="I13" s="13"/>
      <c r="J13" s="34">
        <f>SUM(H13:I13)</f>
        <v>0</v>
      </c>
      <c r="K13" s="8"/>
      <c r="M13" s="24"/>
      <c r="N13" s="76"/>
      <c r="O13" s="77"/>
      <c r="P13" s="26"/>
    </row>
    <row r="14" spans="1:16" ht="15.75" customHeight="1" x14ac:dyDescent="0.3">
      <c r="A14" s="1">
        <v>2</v>
      </c>
      <c r="B14" s="22" t="s">
        <v>79</v>
      </c>
      <c r="C14" s="24">
        <v>3</v>
      </c>
      <c r="D14" s="43" t="s">
        <v>93</v>
      </c>
      <c r="E14" s="13">
        <v>70000</v>
      </c>
      <c r="F14" s="13">
        <v>315000</v>
      </c>
      <c r="G14" s="13">
        <v>35000</v>
      </c>
      <c r="H14" s="13"/>
      <c r="I14" s="25"/>
      <c r="J14" s="34">
        <f t="shared" ref="J14:J26" si="0">SUM(H14:I14)</f>
        <v>0</v>
      </c>
      <c r="K14" s="8"/>
      <c r="M14" s="18"/>
      <c r="N14" s="76"/>
      <c r="O14" s="77"/>
    </row>
    <row r="15" spans="1:16" ht="15.75" customHeight="1" x14ac:dyDescent="0.3">
      <c r="A15" s="1">
        <v>3</v>
      </c>
      <c r="B15" s="23" t="s">
        <v>120</v>
      </c>
      <c r="C15" s="24">
        <v>4</v>
      </c>
      <c r="D15" s="43" t="s">
        <v>121</v>
      </c>
      <c r="E15" s="13">
        <v>70000</v>
      </c>
      <c r="F15" s="13"/>
      <c r="G15" s="13"/>
      <c r="H15" s="13">
        <v>70000</v>
      </c>
      <c r="I15" s="25"/>
      <c r="J15" s="34">
        <f t="shared" si="0"/>
        <v>70000</v>
      </c>
      <c r="K15" s="8" t="s">
        <v>200</v>
      </c>
      <c r="M15" s="24" t="s">
        <v>201</v>
      </c>
      <c r="N15" s="54"/>
      <c r="O15" s="54"/>
    </row>
    <row r="16" spans="1:16" ht="15.75" customHeight="1" x14ac:dyDescent="0.3">
      <c r="A16" s="1">
        <v>4</v>
      </c>
      <c r="B16" s="3" t="s">
        <v>60</v>
      </c>
      <c r="C16" s="24">
        <v>5</v>
      </c>
      <c r="D16" s="43" t="s">
        <v>102</v>
      </c>
      <c r="E16" s="13">
        <v>70000</v>
      </c>
      <c r="F16" s="13">
        <v>56000</v>
      </c>
      <c r="G16" s="13">
        <v>56000</v>
      </c>
      <c r="H16" s="13">
        <v>70000</v>
      </c>
      <c r="I16" s="13"/>
      <c r="J16" s="34">
        <f t="shared" si="0"/>
        <v>70000</v>
      </c>
      <c r="K16" s="8" t="s">
        <v>197</v>
      </c>
      <c r="M16" s="24" t="s">
        <v>63</v>
      </c>
      <c r="N16" s="26"/>
      <c r="O16" s="26"/>
    </row>
    <row r="17" spans="1:20" ht="15" customHeight="1" x14ac:dyDescent="0.3">
      <c r="A17" s="1">
        <v>5</v>
      </c>
      <c r="B17" s="23" t="s">
        <v>61</v>
      </c>
      <c r="C17" s="24">
        <v>8</v>
      </c>
      <c r="D17" s="43" t="s">
        <v>103</v>
      </c>
      <c r="E17" s="13">
        <v>70000</v>
      </c>
      <c r="F17" s="13">
        <v>147000</v>
      </c>
      <c r="G17" s="25">
        <v>140000</v>
      </c>
      <c r="H17" s="13"/>
      <c r="I17" s="13"/>
      <c r="J17" s="34">
        <f t="shared" si="0"/>
        <v>0</v>
      </c>
      <c r="K17" s="8"/>
      <c r="M17" s="24"/>
      <c r="N17" s="26"/>
      <c r="O17" s="26"/>
      <c r="Q17" s="36"/>
      <c r="R17" s="36"/>
      <c r="S17" s="36"/>
      <c r="T17" s="36"/>
    </row>
    <row r="18" spans="1:20" ht="15.75" customHeight="1" x14ac:dyDescent="0.3">
      <c r="A18" s="1">
        <v>6</v>
      </c>
      <c r="B18" s="3" t="s">
        <v>81</v>
      </c>
      <c r="C18" s="24" t="s">
        <v>45</v>
      </c>
      <c r="D18" s="43" t="s">
        <v>138</v>
      </c>
      <c r="E18" s="13">
        <v>50000</v>
      </c>
      <c r="F18" s="13">
        <v>270000</v>
      </c>
      <c r="G18" s="13">
        <v>50000</v>
      </c>
      <c r="H18" s="13"/>
      <c r="I18" s="13"/>
      <c r="J18" s="34">
        <f t="shared" si="0"/>
        <v>0</v>
      </c>
      <c r="K18" s="8"/>
      <c r="M18" s="24"/>
      <c r="N18" s="26"/>
      <c r="O18" s="26"/>
    </row>
    <row r="19" spans="1:20" ht="14.25" customHeight="1" x14ac:dyDescent="0.3">
      <c r="A19" s="1">
        <v>7</v>
      </c>
      <c r="B19" s="23" t="s">
        <v>80</v>
      </c>
      <c r="C19" s="24" t="s">
        <v>46</v>
      </c>
      <c r="D19" s="43" t="s">
        <v>106</v>
      </c>
      <c r="E19" s="13">
        <v>50000</v>
      </c>
      <c r="F19" s="13">
        <v>125000</v>
      </c>
      <c r="G19" s="13">
        <v>25000</v>
      </c>
      <c r="H19" s="13">
        <v>50000</v>
      </c>
      <c r="I19" s="13"/>
      <c r="J19" s="34">
        <f t="shared" si="0"/>
        <v>50000</v>
      </c>
      <c r="K19" s="8" t="s">
        <v>194</v>
      </c>
      <c r="M19" s="24" t="s">
        <v>63</v>
      </c>
      <c r="N19" s="26"/>
    </row>
    <row r="20" spans="1:20" ht="15" customHeight="1" x14ac:dyDescent="0.3">
      <c r="A20" s="1">
        <v>8</v>
      </c>
      <c r="B20" s="20" t="s">
        <v>59</v>
      </c>
      <c r="C20" s="24" t="s">
        <v>47</v>
      </c>
      <c r="D20" s="43" t="s">
        <v>91</v>
      </c>
      <c r="E20" s="13">
        <v>50000</v>
      </c>
      <c r="F20" s="13">
        <v>165000</v>
      </c>
      <c r="G20" s="13">
        <v>84000</v>
      </c>
      <c r="H20" s="13">
        <v>50000</v>
      </c>
      <c r="I20" s="13"/>
      <c r="J20" s="34">
        <f t="shared" si="0"/>
        <v>50000</v>
      </c>
      <c r="K20" s="8" t="s">
        <v>195</v>
      </c>
      <c r="L20" s="27"/>
      <c r="M20" s="24" t="s">
        <v>63</v>
      </c>
      <c r="N20" s="26"/>
    </row>
    <row r="21" spans="1:20" ht="14.25" customHeight="1" x14ac:dyDescent="0.3">
      <c r="A21" s="1">
        <v>9</v>
      </c>
      <c r="B21" s="23"/>
      <c r="C21" s="24" t="s">
        <v>48</v>
      </c>
      <c r="D21" s="43"/>
      <c r="E21" s="13">
        <v>50000</v>
      </c>
      <c r="F21" s="13"/>
      <c r="G21" s="13"/>
      <c r="H21" s="13"/>
      <c r="I21" s="13"/>
      <c r="J21" s="34">
        <f t="shared" si="0"/>
        <v>0</v>
      </c>
      <c r="K21" s="8"/>
      <c r="L21" s="27"/>
      <c r="M21" s="24"/>
      <c r="N21" s="26"/>
    </row>
    <row r="22" spans="1:20" ht="14.25" customHeight="1" x14ac:dyDescent="0.3">
      <c r="A22" s="1">
        <v>10</v>
      </c>
      <c r="B22" s="31" t="s">
        <v>87</v>
      </c>
      <c r="C22" s="24" t="s">
        <v>49</v>
      </c>
      <c r="D22" s="43" t="s">
        <v>88</v>
      </c>
      <c r="E22" s="13">
        <v>50000</v>
      </c>
      <c r="F22" s="13">
        <v>450000</v>
      </c>
      <c r="G22" s="13">
        <v>40000</v>
      </c>
      <c r="H22" s="13"/>
      <c r="I22" s="25"/>
      <c r="J22" s="34">
        <f t="shared" si="0"/>
        <v>0</v>
      </c>
      <c r="K22" s="8"/>
      <c r="L22" s="27"/>
      <c r="M22" s="24"/>
      <c r="N22" s="26"/>
    </row>
    <row r="23" spans="1:20" ht="15" customHeight="1" x14ac:dyDescent="0.3">
      <c r="A23" s="1">
        <v>11</v>
      </c>
      <c r="B23" s="38" t="s">
        <v>85</v>
      </c>
      <c r="C23" s="39" t="s">
        <v>50</v>
      </c>
      <c r="D23" s="43" t="s">
        <v>86</v>
      </c>
      <c r="E23" s="40">
        <v>50000</v>
      </c>
      <c r="F23" s="13">
        <v>5000</v>
      </c>
      <c r="G23" s="13">
        <v>5000</v>
      </c>
      <c r="H23" s="40">
        <v>50000</v>
      </c>
      <c r="I23" s="40"/>
      <c r="J23" s="34">
        <f t="shared" si="0"/>
        <v>50000</v>
      </c>
      <c r="K23" s="8" t="s">
        <v>193</v>
      </c>
      <c r="L23" s="42"/>
      <c r="M23" s="24" t="s">
        <v>63</v>
      </c>
      <c r="N23" s="26"/>
    </row>
    <row r="24" spans="1:20" ht="15.75" customHeight="1" x14ac:dyDescent="0.3">
      <c r="A24" s="1">
        <v>12</v>
      </c>
      <c r="B24" s="23" t="s">
        <v>107</v>
      </c>
      <c r="C24" s="24" t="s">
        <v>51</v>
      </c>
      <c r="D24" s="43" t="s">
        <v>89</v>
      </c>
      <c r="E24" s="13">
        <v>50000</v>
      </c>
      <c r="F24" s="13">
        <v>340000</v>
      </c>
      <c r="G24" s="13">
        <v>40000</v>
      </c>
      <c r="H24" s="13"/>
      <c r="I24" s="13"/>
      <c r="J24" s="34">
        <f t="shared" si="0"/>
        <v>0</v>
      </c>
      <c r="K24" s="8"/>
      <c r="L24" s="27"/>
      <c r="M24" s="24"/>
      <c r="N24" s="26"/>
    </row>
    <row r="25" spans="1:20" ht="16.5" customHeight="1" x14ac:dyDescent="0.3">
      <c r="A25" s="1">
        <v>13</v>
      </c>
      <c r="B25" s="41" t="s">
        <v>83</v>
      </c>
      <c r="C25" s="39" t="s">
        <v>52</v>
      </c>
      <c r="D25" s="43" t="s">
        <v>179</v>
      </c>
      <c r="E25" s="40">
        <v>50000</v>
      </c>
      <c r="F25" s="13">
        <v>75000</v>
      </c>
      <c r="G25" s="13">
        <v>25000</v>
      </c>
      <c r="H25" s="40">
        <v>50000</v>
      </c>
      <c r="I25" s="40">
        <v>50000</v>
      </c>
      <c r="J25" s="34">
        <f t="shared" si="0"/>
        <v>100000</v>
      </c>
      <c r="K25" s="8" t="s">
        <v>198</v>
      </c>
      <c r="L25" s="42"/>
      <c r="M25" s="40" t="s">
        <v>199</v>
      </c>
      <c r="N25" s="26"/>
    </row>
    <row r="26" spans="1:20" ht="18" customHeight="1" x14ac:dyDescent="0.3">
      <c r="A26" s="1">
        <v>14</v>
      </c>
      <c r="B26" s="23" t="s">
        <v>57</v>
      </c>
      <c r="C26" s="16" t="s">
        <v>53</v>
      </c>
      <c r="D26" s="43" t="s">
        <v>101</v>
      </c>
      <c r="E26" s="13">
        <v>50000</v>
      </c>
      <c r="F26" s="13"/>
      <c r="G26" s="13"/>
      <c r="H26" s="13">
        <v>50000</v>
      </c>
      <c r="I26" s="13"/>
      <c r="J26" s="34">
        <f t="shared" si="0"/>
        <v>50000</v>
      </c>
      <c r="K26" s="8" t="s">
        <v>196</v>
      </c>
      <c r="M26" s="24" t="s">
        <v>63</v>
      </c>
      <c r="O26" s="26"/>
    </row>
    <row r="27" spans="1:20" ht="14.25" customHeight="1" x14ac:dyDescent="0.3">
      <c r="A27" s="63" t="s">
        <v>6</v>
      </c>
      <c r="B27" s="63"/>
      <c r="C27" s="63"/>
      <c r="D27" s="63"/>
      <c r="E27" s="44">
        <f>SUM(E13:E26)</f>
        <v>800000</v>
      </c>
      <c r="F27" s="17">
        <f>SUM(F13:F26)</f>
        <v>2956000</v>
      </c>
      <c r="G27" s="17">
        <f>SUM(G13:G26)</f>
        <v>668000</v>
      </c>
      <c r="H27" s="35">
        <f t="shared" ref="H27:I27" si="1">SUM(H13:H26)</f>
        <v>390000</v>
      </c>
      <c r="I27" s="15">
        <f t="shared" si="1"/>
        <v>50000</v>
      </c>
      <c r="J27" s="35">
        <f>SUM(J13:J26)</f>
        <v>440000</v>
      </c>
      <c r="K27" s="8" t="s">
        <v>202</v>
      </c>
      <c r="L27" s="27"/>
      <c r="M27" s="45" t="s">
        <v>44</v>
      </c>
    </row>
    <row r="28" spans="1:20" ht="13.5" customHeight="1" x14ac:dyDescent="0.25">
      <c r="A28" s="86" t="s">
        <v>41</v>
      </c>
      <c r="B28" s="86"/>
      <c r="C28" s="86"/>
      <c r="D28" s="86"/>
      <c r="E28" s="86"/>
      <c r="F28" s="86"/>
      <c r="G28" s="86"/>
      <c r="H28" s="86"/>
      <c r="I28" s="86"/>
      <c r="J28" s="34">
        <f>-J27*0.1</f>
        <v>-44000</v>
      </c>
    </row>
    <row r="29" spans="1:20" ht="13.5" customHeight="1" x14ac:dyDescent="0.25">
      <c r="A29" s="81" t="s">
        <v>166</v>
      </c>
      <c r="B29" s="81"/>
      <c r="C29" s="81"/>
      <c r="D29" s="81"/>
      <c r="E29" s="81"/>
      <c r="F29" s="81"/>
      <c r="G29" s="81"/>
      <c r="H29" s="81"/>
      <c r="I29" s="81"/>
      <c r="J29" s="35">
        <f>SUM(J27:J28)</f>
        <v>396000</v>
      </c>
    </row>
    <row r="30" spans="1:20" ht="13.5" customHeight="1" x14ac:dyDescent="0.25"/>
    <row r="31" spans="1:20" ht="18.75" x14ac:dyDescent="0.3">
      <c r="A31" s="1">
        <v>9</v>
      </c>
      <c r="B31" s="31" t="s">
        <v>87</v>
      </c>
      <c r="C31" s="24" t="s">
        <v>49</v>
      </c>
      <c r="D31" s="43" t="s">
        <v>88</v>
      </c>
      <c r="E31" s="13">
        <v>10000</v>
      </c>
      <c r="F31" s="19">
        <v>290000</v>
      </c>
      <c r="G31" s="82" t="s">
        <v>111</v>
      </c>
      <c r="H31" s="83"/>
      <c r="I31" s="83"/>
      <c r="J31" s="84"/>
      <c r="K31" s="8" t="s">
        <v>109</v>
      </c>
      <c r="L31" s="27"/>
      <c r="M31" s="24" t="s">
        <v>110</v>
      </c>
    </row>
    <row r="32" spans="1:20" x14ac:dyDescent="0.25">
      <c r="A32" s="85" t="s">
        <v>112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1:15" ht="18.75" x14ac:dyDescent="0.3">
      <c r="A33" s="1">
        <v>3</v>
      </c>
      <c r="B33" s="22" t="s">
        <v>120</v>
      </c>
      <c r="C33" s="24">
        <v>4</v>
      </c>
      <c r="D33" s="43" t="s">
        <v>121</v>
      </c>
      <c r="E33" s="87" t="s">
        <v>127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</row>
    <row r="34" spans="1:15" x14ac:dyDescent="0.25">
      <c r="A34" s="80" t="s">
        <v>82</v>
      </c>
      <c r="B34" s="80"/>
      <c r="C34" s="80"/>
      <c r="D34" s="80"/>
    </row>
    <row r="35" spans="1:15" ht="18.75" x14ac:dyDescent="0.3">
      <c r="A35" s="1">
        <v>9</v>
      </c>
      <c r="B35" s="23" t="s">
        <v>58</v>
      </c>
      <c r="C35" s="24" t="s">
        <v>48</v>
      </c>
      <c r="D35" s="43" t="s">
        <v>94</v>
      </c>
      <c r="E35" s="13">
        <v>50000</v>
      </c>
      <c r="F35" s="13">
        <v>355000</v>
      </c>
      <c r="G35" s="13">
        <v>65000</v>
      </c>
      <c r="H35" s="90" t="s">
        <v>178</v>
      </c>
      <c r="I35" s="91"/>
      <c r="J35" s="91"/>
      <c r="K35" s="91"/>
      <c r="L35" s="91"/>
      <c r="M35" s="92"/>
    </row>
    <row r="36" spans="1:15" x14ac:dyDescent="0.25">
      <c r="A36" s="93" t="s">
        <v>183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</row>
    <row r="38" spans="1:15" x14ac:dyDescent="0.25">
      <c r="M38"/>
    </row>
    <row r="39" spans="1:15" x14ac:dyDescent="0.25">
      <c r="M39"/>
    </row>
    <row r="40" spans="1:15" x14ac:dyDescent="0.25">
      <c r="M40"/>
    </row>
    <row r="41" spans="1:15" x14ac:dyDescent="0.25">
      <c r="M41"/>
    </row>
    <row r="42" spans="1:15" x14ac:dyDescent="0.25">
      <c r="M42"/>
    </row>
    <row r="43" spans="1:15" x14ac:dyDescent="0.25">
      <c r="M43"/>
    </row>
    <row r="44" spans="1:15" x14ac:dyDescent="0.25">
      <c r="M44"/>
    </row>
  </sheetData>
  <mergeCells count="19">
    <mergeCell ref="F8:K8"/>
    <mergeCell ref="A10:K10"/>
    <mergeCell ref="A11:K11"/>
    <mergeCell ref="A1:K1"/>
    <mergeCell ref="A3:K3"/>
    <mergeCell ref="A4:G4"/>
    <mergeCell ref="H4:J4"/>
    <mergeCell ref="J7:K7"/>
    <mergeCell ref="N13:O13"/>
    <mergeCell ref="N14:O14"/>
    <mergeCell ref="A27:D27"/>
    <mergeCell ref="A36:M36"/>
    <mergeCell ref="A29:I29"/>
    <mergeCell ref="G31:J31"/>
    <mergeCell ref="A32:M32"/>
    <mergeCell ref="E33:O33"/>
    <mergeCell ref="A34:D34"/>
    <mergeCell ref="H35:M35"/>
    <mergeCell ref="A28:I28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4"/>
  <sheetViews>
    <sheetView topLeftCell="A3" zoomScaleNormal="100" workbookViewId="0">
      <selection activeCell="H14" sqref="H1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203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8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  <c r="O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5.75" customHeight="1" x14ac:dyDescent="0.3">
      <c r="A13" s="51">
        <v>1</v>
      </c>
      <c r="B13" s="3" t="s">
        <v>209</v>
      </c>
      <c r="C13" s="24">
        <v>1</v>
      </c>
      <c r="D13" s="43" t="s">
        <v>210</v>
      </c>
      <c r="E13" s="13">
        <v>50000</v>
      </c>
      <c r="F13" s="2"/>
      <c r="G13" s="11"/>
      <c r="H13" s="34">
        <v>50000</v>
      </c>
      <c r="I13" s="2"/>
      <c r="J13" s="34">
        <f>SUM(H13:I13)</f>
        <v>50000</v>
      </c>
      <c r="K13" s="8" t="s">
        <v>212</v>
      </c>
      <c r="M13" s="18" t="s">
        <v>228</v>
      </c>
      <c r="N13" s="26" t="s">
        <v>216</v>
      </c>
      <c r="O13" s="26"/>
    </row>
    <row r="14" spans="1:16" ht="16.5" customHeight="1" x14ac:dyDescent="0.3">
      <c r="A14" s="51">
        <v>2</v>
      </c>
      <c r="B14" s="22" t="s">
        <v>56</v>
      </c>
      <c r="C14" s="24">
        <v>2</v>
      </c>
      <c r="D14" s="43" t="s">
        <v>92</v>
      </c>
      <c r="E14" s="13">
        <v>70000</v>
      </c>
      <c r="F14" s="25">
        <v>1085000</v>
      </c>
      <c r="G14" s="25">
        <v>175000</v>
      </c>
      <c r="H14" s="34">
        <v>70000</v>
      </c>
      <c r="I14" s="13"/>
      <c r="J14" s="34">
        <f t="shared" ref="J14:J27" si="0">SUM(H14:I14)</f>
        <v>70000</v>
      </c>
      <c r="K14" s="8" t="s">
        <v>218</v>
      </c>
      <c r="M14" s="24" t="s">
        <v>110</v>
      </c>
      <c r="N14" s="76"/>
      <c r="O14" s="77"/>
      <c r="P14" s="26"/>
    </row>
    <row r="15" spans="1:16" ht="15.75" customHeight="1" x14ac:dyDescent="0.3">
      <c r="A15" s="51">
        <v>3</v>
      </c>
      <c r="B15" s="22" t="s">
        <v>79</v>
      </c>
      <c r="C15" s="24">
        <v>3</v>
      </c>
      <c r="D15" s="43" t="s">
        <v>93</v>
      </c>
      <c r="E15" s="13">
        <v>70000</v>
      </c>
      <c r="F15" s="13">
        <v>392000</v>
      </c>
      <c r="G15" s="13">
        <v>42000</v>
      </c>
      <c r="H15" s="34"/>
      <c r="I15" s="25"/>
      <c r="J15" s="34">
        <f t="shared" si="0"/>
        <v>0</v>
      </c>
      <c r="K15" s="8"/>
      <c r="M15" s="18"/>
      <c r="N15" s="76"/>
      <c r="O15" s="77"/>
    </row>
    <row r="16" spans="1:16" ht="15.75" customHeight="1" x14ac:dyDescent="0.3">
      <c r="A16" s="51">
        <v>4</v>
      </c>
      <c r="B16" s="23" t="s">
        <v>120</v>
      </c>
      <c r="C16" s="24">
        <v>4</v>
      </c>
      <c r="D16" s="43" t="s">
        <v>121</v>
      </c>
      <c r="E16" s="13">
        <v>70000</v>
      </c>
      <c r="F16" s="13">
        <v>7000</v>
      </c>
      <c r="G16" s="13">
        <v>7000</v>
      </c>
      <c r="H16" s="34">
        <v>70000</v>
      </c>
      <c r="I16" s="25"/>
      <c r="J16" s="34">
        <f t="shared" si="0"/>
        <v>70000</v>
      </c>
      <c r="K16" s="8" t="s">
        <v>222</v>
      </c>
      <c r="M16" s="24" t="s">
        <v>63</v>
      </c>
      <c r="N16" s="54"/>
      <c r="O16" s="54"/>
    </row>
    <row r="17" spans="1:20" ht="15.75" customHeight="1" x14ac:dyDescent="0.3">
      <c r="A17" s="51">
        <v>5</v>
      </c>
      <c r="B17" s="3" t="s">
        <v>60</v>
      </c>
      <c r="C17" s="24">
        <v>5</v>
      </c>
      <c r="D17" s="43" t="s">
        <v>102</v>
      </c>
      <c r="E17" s="13">
        <v>70000</v>
      </c>
      <c r="F17" s="13">
        <v>56000</v>
      </c>
      <c r="G17" s="13">
        <v>56000</v>
      </c>
      <c r="H17" s="34">
        <v>70000</v>
      </c>
      <c r="I17" s="13"/>
      <c r="J17" s="34">
        <f t="shared" si="0"/>
        <v>70000</v>
      </c>
      <c r="K17" s="8" t="s">
        <v>217</v>
      </c>
      <c r="M17" s="24" t="s">
        <v>63</v>
      </c>
      <c r="N17" s="26"/>
      <c r="O17" s="26"/>
    </row>
    <row r="18" spans="1:20" ht="15" customHeight="1" x14ac:dyDescent="0.3">
      <c r="A18" s="51">
        <v>6</v>
      </c>
      <c r="B18" s="23" t="s">
        <v>61</v>
      </c>
      <c r="C18" s="24">
        <v>8</v>
      </c>
      <c r="D18" s="43" t="s">
        <v>103</v>
      </c>
      <c r="E18" s="13">
        <v>70000</v>
      </c>
      <c r="F18" s="13">
        <v>224000</v>
      </c>
      <c r="G18" s="25">
        <v>147000</v>
      </c>
      <c r="H18" s="34">
        <v>70000</v>
      </c>
      <c r="I18" s="13"/>
      <c r="J18" s="34">
        <f t="shared" si="0"/>
        <v>70000</v>
      </c>
      <c r="K18" s="8" t="s">
        <v>219</v>
      </c>
      <c r="M18" s="24" t="s">
        <v>110</v>
      </c>
      <c r="N18" s="26"/>
      <c r="O18" s="26"/>
      <c r="Q18" s="36"/>
      <c r="R18" s="36"/>
      <c r="S18" s="36"/>
      <c r="T18" s="36"/>
    </row>
    <row r="19" spans="1:20" ht="15.75" customHeight="1" x14ac:dyDescent="0.3">
      <c r="A19" s="51">
        <v>7</v>
      </c>
      <c r="B19" s="3" t="s">
        <v>81</v>
      </c>
      <c r="C19" s="24" t="s">
        <v>45</v>
      </c>
      <c r="D19" s="43" t="s">
        <v>138</v>
      </c>
      <c r="E19" s="13">
        <v>50000</v>
      </c>
      <c r="F19" s="13">
        <v>325000</v>
      </c>
      <c r="G19" s="13">
        <v>55000</v>
      </c>
      <c r="H19" s="34">
        <v>50000</v>
      </c>
      <c r="I19" s="13"/>
      <c r="J19" s="34">
        <f t="shared" si="0"/>
        <v>50000</v>
      </c>
      <c r="K19" s="8" t="s">
        <v>223</v>
      </c>
      <c r="M19" s="24" t="s">
        <v>110</v>
      </c>
      <c r="N19" s="26"/>
      <c r="O19" s="26"/>
    </row>
    <row r="20" spans="1:20" ht="14.25" customHeight="1" x14ac:dyDescent="0.3">
      <c r="A20" s="51">
        <v>8</v>
      </c>
      <c r="B20" s="23" t="s">
        <v>80</v>
      </c>
      <c r="C20" s="24" t="s">
        <v>46</v>
      </c>
      <c r="D20" s="43" t="s">
        <v>106</v>
      </c>
      <c r="E20" s="13">
        <v>50000</v>
      </c>
      <c r="F20" s="13">
        <v>125000</v>
      </c>
      <c r="G20" s="13">
        <v>25000</v>
      </c>
      <c r="H20" s="34">
        <v>50000</v>
      </c>
      <c r="I20" s="13"/>
      <c r="J20" s="34">
        <f t="shared" si="0"/>
        <v>50000</v>
      </c>
      <c r="K20" s="8" t="s">
        <v>214</v>
      </c>
      <c r="M20" s="24" t="s">
        <v>63</v>
      </c>
      <c r="N20" s="26"/>
    </row>
    <row r="21" spans="1:20" ht="15" customHeight="1" x14ac:dyDescent="0.3">
      <c r="A21" s="51">
        <v>9</v>
      </c>
      <c r="B21" s="20" t="s">
        <v>59</v>
      </c>
      <c r="C21" s="24" t="s">
        <v>47</v>
      </c>
      <c r="D21" s="43" t="s">
        <v>91</v>
      </c>
      <c r="E21" s="13">
        <v>50000</v>
      </c>
      <c r="F21" s="13">
        <v>170000</v>
      </c>
      <c r="G21" s="13">
        <v>89000</v>
      </c>
      <c r="H21" s="34"/>
      <c r="I21" s="13"/>
      <c r="J21" s="34">
        <f t="shared" si="0"/>
        <v>0</v>
      </c>
      <c r="K21" s="8"/>
      <c r="L21" s="27"/>
      <c r="M21" s="24"/>
      <c r="N21" s="26">
        <f>F21+55000</f>
        <v>225000</v>
      </c>
    </row>
    <row r="22" spans="1:20" ht="14.25" customHeight="1" x14ac:dyDescent="0.3">
      <c r="A22" s="51">
        <v>10</v>
      </c>
      <c r="B22" s="23" t="s">
        <v>204</v>
      </c>
      <c r="C22" s="24" t="s">
        <v>48</v>
      </c>
      <c r="D22" s="43" t="s">
        <v>205</v>
      </c>
      <c r="E22" s="13">
        <v>50000</v>
      </c>
      <c r="F22" s="13"/>
      <c r="G22" s="13"/>
      <c r="H22" s="34">
        <v>50000</v>
      </c>
      <c r="I22" s="25">
        <v>100000</v>
      </c>
      <c r="J22" s="34">
        <f t="shared" si="0"/>
        <v>150000</v>
      </c>
      <c r="K22" s="37" t="s">
        <v>215</v>
      </c>
      <c r="L22" s="27"/>
      <c r="M22" s="28" t="s">
        <v>206</v>
      </c>
      <c r="N22" s="26"/>
    </row>
    <row r="23" spans="1:20" ht="14.25" customHeight="1" x14ac:dyDescent="0.3">
      <c r="A23" s="51">
        <v>11</v>
      </c>
      <c r="B23" s="31" t="s">
        <v>87</v>
      </c>
      <c r="C23" s="24" t="s">
        <v>49</v>
      </c>
      <c r="D23" s="43" t="s">
        <v>88</v>
      </c>
      <c r="E23" s="13">
        <v>50000</v>
      </c>
      <c r="F23" s="13">
        <v>505000</v>
      </c>
      <c r="G23" s="13">
        <v>45000</v>
      </c>
      <c r="H23" s="34"/>
      <c r="I23" s="25"/>
      <c r="J23" s="34">
        <f t="shared" si="0"/>
        <v>0</v>
      </c>
      <c r="K23" s="8"/>
      <c r="L23" s="27"/>
      <c r="M23" s="24"/>
      <c r="N23" s="26"/>
    </row>
    <row r="24" spans="1:20" ht="15" customHeight="1" x14ac:dyDescent="0.3">
      <c r="A24" s="51">
        <v>12</v>
      </c>
      <c r="B24" s="38" t="s">
        <v>85</v>
      </c>
      <c r="C24" s="39" t="s">
        <v>50</v>
      </c>
      <c r="D24" s="43" t="s">
        <v>86</v>
      </c>
      <c r="E24" s="40">
        <v>50000</v>
      </c>
      <c r="F24" s="13">
        <v>5000</v>
      </c>
      <c r="G24" s="13">
        <v>5000</v>
      </c>
      <c r="H24" s="34">
        <v>50000</v>
      </c>
      <c r="I24" s="40"/>
      <c r="J24" s="34">
        <f t="shared" si="0"/>
        <v>50000</v>
      </c>
      <c r="K24" s="8" t="s">
        <v>220</v>
      </c>
      <c r="L24" s="42"/>
      <c r="M24" s="24" t="s">
        <v>63</v>
      </c>
      <c r="N24" s="26"/>
    </row>
    <row r="25" spans="1:20" ht="15.75" customHeight="1" x14ac:dyDescent="0.3">
      <c r="A25" s="51">
        <v>13</v>
      </c>
      <c r="B25" s="23" t="s">
        <v>107</v>
      </c>
      <c r="C25" s="24" t="s">
        <v>51</v>
      </c>
      <c r="D25" s="43" t="s">
        <v>89</v>
      </c>
      <c r="E25" s="13">
        <v>50000</v>
      </c>
      <c r="F25" s="13">
        <v>395000</v>
      </c>
      <c r="G25" s="13">
        <v>45000</v>
      </c>
      <c r="H25" s="34"/>
      <c r="I25" s="13"/>
      <c r="J25" s="34">
        <f t="shared" si="0"/>
        <v>0</v>
      </c>
      <c r="K25" s="8"/>
      <c r="L25" s="27"/>
      <c r="M25" s="24"/>
      <c r="N25" s="26"/>
    </row>
    <row r="26" spans="1:20" ht="16.5" customHeight="1" x14ac:dyDescent="0.3">
      <c r="A26" s="51">
        <v>14</v>
      </c>
      <c r="B26" s="41" t="s">
        <v>83</v>
      </c>
      <c r="C26" s="39" t="s">
        <v>52</v>
      </c>
      <c r="D26" s="43" t="s">
        <v>179</v>
      </c>
      <c r="E26" s="40">
        <v>50000</v>
      </c>
      <c r="F26" s="13">
        <v>25000</v>
      </c>
      <c r="G26" s="13">
        <v>25000</v>
      </c>
      <c r="H26" s="34">
        <v>50000</v>
      </c>
      <c r="I26" s="40"/>
      <c r="J26" s="34">
        <f t="shared" si="0"/>
        <v>50000</v>
      </c>
      <c r="K26" s="8" t="s">
        <v>221</v>
      </c>
      <c r="L26" s="42"/>
      <c r="M26" s="24" t="s">
        <v>63</v>
      </c>
      <c r="N26" s="26"/>
    </row>
    <row r="27" spans="1:20" ht="18" customHeight="1" x14ac:dyDescent="0.3">
      <c r="A27" s="51">
        <v>15</v>
      </c>
      <c r="B27" s="23" t="s">
        <v>57</v>
      </c>
      <c r="C27" s="16" t="s">
        <v>53</v>
      </c>
      <c r="D27" s="43" t="s">
        <v>101</v>
      </c>
      <c r="E27" s="13">
        <v>50000</v>
      </c>
      <c r="F27" s="13"/>
      <c r="G27" s="13"/>
      <c r="H27" s="34">
        <v>50000</v>
      </c>
      <c r="I27" s="13"/>
      <c r="J27" s="34">
        <f t="shared" si="0"/>
        <v>50000</v>
      </c>
      <c r="K27" s="8" t="s">
        <v>214</v>
      </c>
      <c r="M27" s="24" t="s">
        <v>63</v>
      </c>
      <c r="O27" s="26"/>
    </row>
    <row r="28" spans="1:20" ht="14.25" customHeight="1" x14ac:dyDescent="0.3">
      <c r="A28" s="63" t="s">
        <v>6</v>
      </c>
      <c r="B28" s="63"/>
      <c r="C28" s="63"/>
      <c r="D28" s="63"/>
      <c r="E28" s="17">
        <f>SUM(E14:E27)</f>
        <v>800000</v>
      </c>
      <c r="F28" s="17">
        <f>SUM(F14:F27)</f>
        <v>3314000</v>
      </c>
      <c r="G28" s="17">
        <f>SUM(G14:G27)</f>
        <v>716000</v>
      </c>
      <c r="H28" s="15">
        <f t="shared" ref="H28:I28" si="1">SUM(H14:H27)</f>
        <v>580000</v>
      </c>
      <c r="I28" s="17">
        <f t="shared" si="1"/>
        <v>100000</v>
      </c>
      <c r="J28" s="35">
        <f>SUM(J13:J27)</f>
        <v>730000</v>
      </c>
      <c r="K28" s="8" t="s">
        <v>224</v>
      </c>
      <c r="L28" s="27"/>
      <c r="M28" s="45" t="s">
        <v>44</v>
      </c>
    </row>
    <row r="29" spans="1:20" ht="13.5" customHeight="1" x14ac:dyDescent="0.25">
      <c r="A29" s="86" t="s">
        <v>41</v>
      </c>
      <c r="B29" s="86"/>
      <c r="C29" s="86"/>
      <c r="D29" s="86"/>
      <c r="E29" s="86"/>
      <c r="F29" s="86"/>
      <c r="G29" s="86"/>
      <c r="H29" s="86"/>
      <c r="I29" s="86"/>
      <c r="J29" s="34">
        <f>-J28*0.1</f>
        <v>-73000</v>
      </c>
    </row>
    <row r="30" spans="1:20" ht="13.5" customHeight="1" x14ac:dyDescent="0.25">
      <c r="A30" s="81" t="s">
        <v>166</v>
      </c>
      <c r="B30" s="81"/>
      <c r="C30" s="81"/>
      <c r="D30" s="81"/>
      <c r="E30" s="81"/>
      <c r="F30" s="81"/>
      <c r="G30" s="81"/>
      <c r="H30" s="81"/>
      <c r="I30" s="81"/>
      <c r="J30" s="35">
        <f>SUM(J28:J29)</f>
        <v>657000</v>
      </c>
    </row>
    <row r="31" spans="1:20" ht="5.25" customHeight="1" x14ac:dyDescent="0.25"/>
    <row r="32" spans="1:20" ht="18.75" x14ac:dyDescent="0.3">
      <c r="A32" s="1">
        <v>9</v>
      </c>
      <c r="B32" s="31" t="s">
        <v>87</v>
      </c>
      <c r="C32" s="24" t="s">
        <v>49</v>
      </c>
      <c r="D32" s="43" t="s">
        <v>88</v>
      </c>
      <c r="E32" s="13">
        <v>10000</v>
      </c>
      <c r="F32" s="19">
        <v>290000</v>
      </c>
      <c r="G32" s="82" t="s">
        <v>111</v>
      </c>
      <c r="H32" s="83"/>
      <c r="I32" s="83"/>
      <c r="J32" s="84"/>
      <c r="K32" s="8" t="s">
        <v>109</v>
      </c>
      <c r="L32" s="27"/>
      <c r="M32" s="24" t="s">
        <v>110</v>
      </c>
    </row>
    <row r="33" spans="1:15" x14ac:dyDescent="0.25">
      <c r="A33" s="85" t="s">
        <v>112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</row>
    <row r="34" spans="1:15" ht="15" customHeight="1" x14ac:dyDescent="0.3">
      <c r="A34" s="1">
        <v>3</v>
      </c>
      <c r="B34" s="22" t="s">
        <v>120</v>
      </c>
      <c r="C34" s="24">
        <v>4</v>
      </c>
      <c r="D34" s="43" t="s">
        <v>121</v>
      </c>
      <c r="E34" s="87" t="s">
        <v>127</v>
      </c>
      <c r="F34" s="88"/>
      <c r="G34" s="88"/>
      <c r="H34" s="88"/>
      <c r="I34" s="88"/>
      <c r="J34" s="88"/>
      <c r="K34" s="88"/>
      <c r="L34" s="88"/>
      <c r="M34" s="88"/>
      <c r="N34" s="88"/>
      <c r="O34" s="88"/>
    </row>
    <row r="35" spans="1:15" x14ac:dyDescent="0.25">
      <c r="A35" s="80" t="s">
        <v>82</v>
      </c>
      <c r="B35" s="80"/>
      <c r="C35" s="80"/>
      <c r="D35" s="80"/>
    </row>
    <row r="36" spans="1:15" ht="15.75" customHeight="1" x14ac:dyDescent="0.3">
      <c r="A36" s="1">
        <v>9</v>
      </c>
      <c r="B36" s="23" t="s">
        <v>58</v>
      </c>
      <c r="C36" s="24" t="s">
        <v>48</v>
      </c>
      <c r="D36" s="43" t="s">
        <v>94</v>
      </c>
      <c r="E36" s="13">
        <v>50000</v>
      </c>
      <c r="F36" s="13">
        <v>355000</v>
      </c>
      <c r="G36" s="13">
        <v>65000</v>
      </c>
      <c r="H36" s="90" t="s">
        <v>178</v>
      </c>
      <c r="I36" s="91"/>
      <c r="J36" s="91"/>
      <c r="K36" s="91"/>
      <c r="L36" s="91"/>
      <c r="M36" s="92"/>
    </row>
    <row r="37" spans="1:15" x14ac:dyDescent="0.25">
      <c r="A37" s="93" t="s">
        <v>183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</row>
    <row r="38" spans="1:15" ht="15.75" customHeight="1" x14ac:dyDescent="0.3">
      <c r="A38" s="51">
        <v>10</v>
      </c>
      <c r="B38" s="23" t="s">
        <v>204</v>
      </c>
      <c r="C38" s="24" t="s">
        <v>48</v>
      </c>
      <c r="D38" s="43" t="s">
        <v>205</v>
      </c>
      <c r="E38" s="13">
        <v>50000</v>
      </c>
      <c r="F38" s="94" t="s">
        <v>207</v>
      </c>
      <c r="G38" s="95"/>
      <c r="H38" s="95"/>
      <c r="I38" s="95"/>
      <c r="J38" s="95"/>
      <c r="K38" s="95"/>
      <c r="L38" s="95"/>
      <c r="M38" s="96"/>
    </row>
    <row r="39" spans="1:15" x14ac:dyDescent="0.25">
      <c r="A39" s="80" t="s">
        <v>208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1:15" x14ac:dyDescent="0.25">
      <c r="A40" s="80" t="s">
        <v>82</v>
      </c>
      <c r="B40" s="80"/>
      <c r="C40" s="80"/>
      <c r="D40" s="80"/>
      <c r="M40"/>
    </row>
    <row r="41" spans="1:15" ht="16.5" customHeight="1" x14ac:dyDescent="0.3">
      <c r="A41" s="51">
        <v>1</v>
      </c>
      <c r="B41" s="3" t="s">
        <v>209</v>
      </c>
      <c r="C41" s="24">
        <v>1</v>
      </c>
      <c r="D41" s="43" t="s">
        <v>210</v>
      </c>
      <c r="E41" s="13">
        <v>70000</v>
      </c>
      <c r="F41" s="94" t="s">
        <v>211</v>
      </c>
      <c r="G41" s="95"/>
      <c r="H41" s="95"/>
      <c r="I41" s="95"/>
      <c r="J41" s="95"/>
      <c r="K41" s="95"/>
      <c r="L41" s="95"/>
      <c r="M41" s="96"/>
    </row>
    <row r="42" spans="1:15" x14ac:dyDescent="0.25">
      <c r="A42" s="80" t="s">
        <v>213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1:15" x14ac:dyDescent="0.25">
      <c r="M43"/>
    </row>
    <row r="44" spans="1:15" x14ac:dyDescent="0.25">
      <c r="M44"/>
    </row>
  </sheetData>
  <mergeCells count="24">
    <mergeCell ref="A42:M42"/>
    <mergeCell ref="F38:M38"/>
    <mergeCell ref="A39:M39"/>
    <mergeCell ref="A40:D40"/>
    <mergeCell ref="F41:M41"/>
    <mergeCell ref="N14:O14"/>
    <mergeCell ref="N15:O15"/>
    <mergeCell ref="A28:D28"/>
    <mergeCell ref="A37:M37"/>
    <mergeCell ref="A30:I30"/>
    <mergeCell ref="G32:J32"/>
    <mergeCell ref="A33:M33"/>
    <mergeCell ref="E34:O34"/>
    <mergeCell ref="A35:D35"/>
    <mergeCell ref="H36:M36"/>
    <mergeCell ref="A29:I29"/>
    <mergeCell ref="F8:K8"/>
    <mergeCell ref="A10:K10"/>
    <mergeCell ref="A11:K11"/>
    <mergeCell ref="A1:K1"/>
    <mergeCell ref="A3:K3"/>
    <mergeCell ref="A4:G4"/>
    <mergeCell ref="H4:J4"/>
    <mergeCell ref="J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E46E-B201-4338-B3F4-A9EB8126F187}">
  <dimension ref="A1:T44"/>
  <sheetViews>
    <sheetView topLeftCell="A3" zoomScaleNormal="100" workbookViewId="0">
      <selection activeCell="M28" sqref="M2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268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8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  <c r="O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5.75" customHeight="1" x14ac:dyDescent="0.3">
      <c r="A13" s="51">
        <v>1</v>
      </c>
      <c r="B13" s="3" t="s">
        <v>209</v>
      </c>
      <c r="C13" s="24">
        <v>1</v>
      </c>
      <c r="D13" s="43" t="s">
        <v>210</v>
      </c>
      <c r="E13" s="13">
        <v>70000</v>
      </c>
      <c r="F13" s="2"/>
      <c r="G13" s="11"/>
      <c r="H13" s="34">
        <v>70000</v>
      </c>
      <c r="I13" s="2"/>
      <c r="J13" s="34">
        <f>SUM(H13:I13)</f>
        <v>70000</v>
      </c>
      <c r="K13" s="8" t="s">
        <v>212</v>
      </c>
      <c r="M13" s="18" t="s">
        <v>228</v>
      </c>
      <c r="N13" s="26" t="s">
        <v>216</v>
      </c>
      <c r="O13" s="26"/>
    </row>
    <row r="14" spans="1:16" ht="16.5" customHeight="1" x14ac:dyDescent="0.3">
      <c r="A14" s="51">
        <v>2</v>
      </c>
      <c r="B14" s="22" t="s">
        <v>56</v>
      </c>
      <c r="C14" s="24">
        <v>2</v>
      </c>
      <c r="D14" s="43" t="s">
        <v>92</v>
      </c>
      <c r="E14" s="13">
        <v>70000</v>
      </c>
      <c r="F14" s="25">
        <v>1085000</v>
      </c>
      <c r="G14" s="25">
        <v>175000</v>
      </c>
      <c r="H14" s="34">
        <v>70000</v>
      </c>
      <c r="I14" s="13"/>
      <c r="J14" s="34">
        <f t="shared" ref="J14:J27" si="0">SUM(H14:I14)</f>
        <v>70000</v>
      </c>
      <c r="K14" s="8" t="s">
        <v>218</v>
      </c>
      <c r="M14" s="24" t="s">
        <v>110</v>
      </c>
      <c r="N14" s="76"/>
      <c r="O14" s="77"/>
      <c r="P14" s="26"/>
    </row>
    <row r="15" spans="1:16" ht="15.75" customHeight="1" x14ac:dyDescent="0.3">
      <c r="A15" s="51">
        <v>3</v>
      </c>
      <c r="B15" s="22" t="s">
        <v>79</v>
      </c>
      <c r="C15" s="24">
        <v>3</v>
      </c>
      <c r="D15" s="43" t="s">
        <v>93</v>
      </c>
      <c r="E15" s="13">
        <v>70000</v>
      </c>
      <c r="F15" s="13">
        <v>392000</v>
      </c>
      <c r="G15" s="13">
        <v>42000</v>
      </c>
      <c r="H15" s="34"/>
      <c r="I15" s="25"/>
      <c r="J15" s="34">
        <f t="shared" si="0"/>
        <v>0</v>
      </c>
      <c r="K15" s="8"/>
      <c r="M15" s="18"/>
      <c r="N15" s="76"/>
      <c r="O15" s="77"/>
    </row>
    <row r="16" spans="1:16" ht="15.75" customHeight="1" x14ac:dyDescent="0.3">
      <c r="A16" s="51">
        <v>4</v>
      </c>
      <c r="B16" s="23" t="s">
        <v>120</v>
      </c>
      <c r="C16" s="24">
        <v>4</v>
      </c>
      <c r="D16" s="43" t="s">
        <v>121</v>
      </c>
      <c r="E16" s="13">
        <v>70000</v>
      </c>
      <c r="F16" s="13">
        <v>7000</v>
      </c>
      <c r="G16" s="13">
        <v>7000</v>
      </c>
      <c r="H16" s="34">
        <v>70000</v>
      </c>
      <c r="I16" s="25"/>
      <c r="J16" s="34">
        <f t="shared" si="0"/>
        <v>70000</v>
      </c>
      <c r="K16" s="8" t="s">
        <v>222</v>
      </c>
      <c r="M16" s="24" t="s">
        <v>63</v>
      </c>
      <c r="N16" s="54"/>
      <c r="O16" s="54"/>
    </row>
    <row r="17" spans="1:20" ht="15.75" customHeight="1" x14ac:dyDescent="0.3">
      <c r="A17" s="51">
        <v>5</v>
      </c>
      <c r="B17" s="3" t="s">
        <v>60</v>
      </c>
      <c r="C17" s="24">
        <v>5</v>
      </c>
      <c r="D17" s="43" t="s">
        <v>102</v>
      </c>
      <c r="E17" s="13">
        <v>70000</v>
      </c>
      <c r="F17" s="13">
        <v>56000</v>
      </c>
      <c r="G17" s="13">
        <v>56000</v>
      </c>
      <c r="H17" s="34">
        <v>70000</v>
      </c>
      <c r="I17" s="13"/>
      <c r="J17" s="34">
        <f t="shared" si="0"/>
        <v>70000</v>
      </c>
      <c r="K17" s="8" t="s">
        <v>217</v>
      </c>
      <c r="M17" s="24" t="s">
        <v>63</v>
      </c>
      <c r="N17" s="26"/>
      <c r="O17" s="26"/>
    </row>
    <row r="18" spans="1:20" ht="15" customHeight="1" x14ac:dyDescent="0.3">
      <c r="A18" s="51">
        <v>6</v>
      </c>
      <c r="B18" s="23" t="s">
        <v>61</v>
      </c>
      <c r="C18" s="24">
        <v>8</v>
      </c>
      <c r="D18" s="43" t="s">
        <v>103</v>
      </c>
      <c r="E18" s="13">
        <v>70000</v>
      </c>
      <c r="F18" s="13">
        <v>224000</v>
      </c>
      <c r="G18" s="25">
        <v>147000</v>
      </c>
      <c r="H18" s="34">
        <v>70000</v>
      </c>
      <c r="I18" s="13"/>
      <c r="J18" s="34">
        <f t="shared" si="0"/>
        <v>70000</v>
      </c>
      <c r="K18" s="8" t="s">
        <v>219</v>
      </c>
      <c r="M18" s="24" t="s">
        <v>110</v>
      </c>
      <c r="N18" s="26"/>
      <c r="O18" s="26"/>
      <c r="Q18" s="36"/>
      <c r="R18" s="36"/>
      <c r="S18" s="36"/>
      <c r="T18" s="36"/>
    </row>
    <row r="19" spans="1:20" ht="15.75" customHeight="1" x14ac:dyDescent="0.3">
      <c r="A19" s="51">
        <v>7</v>
      </c>
      <c r="B19" s="3" t="s">
        <v>81</v>
      </c>
      <c r="C19" s="24" t="s">
        <v>45</v>
      </c>
      <c r="D19" s="43" t="s">
        <v>138</v>
      </c>
      <c r="E19" s="13">
        <v>50000</v>
      </c>
      <c r="F19" s="13">
        <v>325000</v>
      </c>
      <c r="G19" s="13">
        <v>55000</v>
      </c>
      <c r="H19" s="34">
        <v>50000</v>
      </c>
      <c r="I19" s="13"/>
      <c r="J19" s="34">
        <f t="shared" si="0"/>
        <v>50000</v>
      </c>
      <c r="K19" s="8" t="s">
        <v>223</v>
      </c>
      <c r="M19" s="24" t="s">
        <v>110</v>
      </c>
      <c r="N19" s="26"/>
      <c r="O19" s="26"/>
    </row>
    <row r="20" spans="1:20" ht="14.25" customHeight="1" x14ac:dyDescent="0.3">
      <c r="A20" s="51">
        <v>8</v>
      </c>
      <c r="B20" s="23" t="s">
        <v>80</v>
      </c>
      <c r="C20" s="24" t="s">
        <v>46</v>
      </c>
      <c r="D20" s="43" t="s">
        <v>106</v>
      </c>
      <c r="E20" s="13">
        <v>50000</v>
      </c>
      <c r="F20" s="13">
        <v>125000</v>
      </c>
      <c r="G20" s="13">
        <v>25000</v>
      </c>
      <c r="H20" s="34">
        <v>50000</v>
      </c>
      <c r="I20" s="13"/>
      <c r="J20" s="34">
        <f t="shared" si="0"/>
        <v>50000</v>
      </c>
      <c r="K20" s="8" t="s">
        <v>214</v>
      </c>
      <c r="M20" s="24" t="s">
        <v>63</v>
      </c>
      <c r="N20" s="26"/>
    </row>
    <row r="21" spans="1:20" ht="15" customHeight="1" x14ac:dyDescent="0.3">
      <c r="A21" s="51">
        <v>9</v>
      </c>
      <c r="B21" s="20" t="s">
        <v>59</v>
      </c>
      <c r="C21" s="24" t="s">
        <v>47</v>
      </c>
      <c r="D21" s="43" t="s">
        <v>91</v>
      </c>
      <c r="E21" s="13">
        <v>50000</v>
      </c>
      <c r="F21" s="13">
        <v>170000</v>
      </c>
      <c r="G21" s="13">
        <v>89000</v>
      </c>
      <c r="H21" s="34"/>
      <c r="I21" s="13"/>
      <c r="J21" s="34">
        <f t="shared" si="0"/>
        <v>0</v>
      </c>
      <c r="K21" s="8"/>
      <c r="L21" s="27"/>
      <c r="M21" s="24"/>
      <c r="N21" s="26">
        <f>F21+55000</f>
        <v>225000</v>
      </c>
    </row>
    <row r="22" spans="1:20" ht="14.25" customHeight="1" x14ac:dyDescent="0.3">
      <c r="A22" s="51">
        <v>10</v>
      </c>
      <c r="B22" s="23" t="s">
        <v>204</v>
      </c>
      <c r="C22" s="24" t="s">
        <v>48</v>
      </c>
      <c r="D22" s="43" t="s">
        <v>205</v>
      </c>
      <c r="E22" s="13">
        <v>50000</v>
      </c>
      <c r="F22" s="13"/>
      <c r="G22" s="13"/>
      <c r="H22" s="34">
        <v>50000</v>
      </c>
      <c r="I22" s="25">
        <v>100000</v>
      </c>
      <c r="J22" s="34">
        <f t="shared" si="0"/>
        <v>150000</v>
      </c>
      <c r="K22" s="37" t="s">
        <v>215</v>
      </c>
      <c r="L22" s="27"/>
      <c r="M22" s="28" t="s">
        <v>206</v>
      </c>
      <c r="N22" s="26"/>
    </row>
    <row r="23" spans="1:20" ht="14.25" customHeight="1" x14ac:dyDescent="0.3">
      <c r="A23" s="51">
        <v>11</v>
      </c>
      <c r="B23" s="31" t="s">
        <v>87</v>
      </c>
      <c r="C23" s="24" t="s">
        <v>49</v>
      </c>
      <c r="D23" s="43" t="s">
        <v>88</v>
      </c>
      <c r="E23" s="13">
        <v>50000</v>
      </c>
      <c r="F23" s="13">
        <v>505000</v>
      </c>
      <c r="G23" s="13">
        <v>45000</v>
      </c>
      <c r="H23" s="34"/>
      <c r="I23" s="25"/>
      <c r="J23" s="34">
        <f t="shared" si="0"/>
        <v>0</v>
      </c>
      <c r="K23" s="8"/>
      <c r="L23" s="27"/>
      <c r="M23" s="24"/>
      <c r="N23" s="26"/>
    </row>
    <row r="24" spans="1:20" ht="15" customHeight="1" x14ac:dyDescent="0.3">
      <c r="A24" s="51">
        <v>12</v>
      </c>
      <c r="B24" s="38" t="s">
        <v>85</v>
      </c>
      <c r="C24" s="39" t="s">
        <v>50</v>
      </c>
      <c r="D24" s="43" t="s">
        <v>86</v>
      </c>
      <c r="E24" s="40">
        <v>50000</v>
      </c>
      <c r="F24" s="13">
        <v>5000</v>
      </c>
      <c r="G24" s="13">
        <v>5000</v>
      </c>
      <c r="H24" s="34">
        <v>50000</v>
      </c>
      <c r="I24" s="40"/>
      <c r="J24" s="34">
        <f t="shared" si="0"/>
        <v>50000</v>
      </c>
      <c r="K24" s="8" t="s">
        <v>220</v>
      </c>
      <c r="L24" s="42"/>
      <c r="M24" s="24" t="s">
        <v>63</v>
      </c>
      <c r="N24" s="26"/>
    </row>
    <row r="25" spans="1:20" ht="15.75" customHeight="1" x14ac:dyDescent="0.3">
      <c r="A25" s="51">
        <v>13</v>
      </c>
      <c r="B25" s="23" t="s">
        <v>107</v>
      </c>
      <c r="C25" s="24" t="s">
        <v>51</v>
      </c>
      <c r="D25" s="43" t="s">
        <v>89</v>
      </c>
      <c r="E25" s="13">
        <v>50000</v>
      </c>
      <c r="F25" s="13">
        <v>395000</v>
      </c>
      <c r="G25" s="13">
        <v>45000</v>
      </c>
      <c r="H25" s="34"/>
      <c r="I25" s="13"/>
      <c r="J25" s="34">
        <f t="shared" si="0"/>
        <v>0</v>
      </c>
      <c r="K25" s="8"/>
      <c r="L25" s="27"/>
      <c r="M25" s="24"/>
      <c r="N25" s="26"/>
    </row>
    <row r="26" spans="1:20" ht="16.5" customHeight="1" x14ac:dyDescent="0.3">
      <c r="A26" s="51">
        <v>14</v>
      </c>
      <c r="B26" s="41" t="s">
        <v>83</v>
      </c>
      <c r="C26" s="39" t="s">
        <v>52</v>
      </c>
      <c r="D26" s="43" t="s">
        <v>179</v>
      </c>
      <c r="E26" s="40">
        <v>50000</v>
      </c>
      <c r="F26" s="13">
        <v>25000</v>
      </c>
      <c r="G26" s="13">
        <v>25000</v>
      </c>
      <c r="H26" s="34">
        <v>50000</v>
      </c>
      <c r="I26" s="40"/>
      <c r="J26" s="34">
        <f t="shared" si="0"/>
        <v>50000</v>
      </c>
      <c r="K26" s="8" t="s">
        <v>221</v>
      </c>
      <c r="L26" s="42"/>
      <c r="M26" s="24" t="s">
        <v>63</v>
      </c>
      <c r="N26" s="26"/>
    </row>
    <row r="27" spans="1:20" ht="18" customHeight="1" x14ac:dyDescent="0.3">
      <c r="A27" s="51">
        <v>15</v>
      </c>
      <c r="B27" s="23" t="s">
        <v>57</v>
      </c>
      <c r="C27" s="16" t="s">
        <v>53</v>
      </c>
      <c r="D27" s="43" t="s">
        <v>101</v>
      </c>
      <c r="E27" s="13">
        <v>50000</v>
      </c>
      <c r="F27" s="13"/>
      <c r="G27" s="13"/>
      <c r="H27" s="34">
        <v>50000</v>
      </c>
      <c r="I27" s="13"/>
      <c r="J27" s="34">
        <f t="shared" si="0"/>
        <v>50000</v>
      </c>
      <c r="K27" s="8" t="s">
        <v>214</v>
      </c>
      <c r="M27" s="24" t="s">
        <v>63</v>
      </c>
      <c r="O27" s="26"/>
    </row>
    <row r="28" spans="1:20" ht="14.25" customHeight="1" x14ac:dyDescent="0.3">
      <c r="A28" s="63" t="s">
        <v>6</v>
      </c>
      <c r="B28" s="63"/>
      <c r="C28" s="63"/>
      <c r="D28" s="63"/>
      <c r="E28" s="17">
        <f>SUM(E14:E27)</f>
        <v>800000</v>
      </c>
      <c r="F28" s="17">
        <f>SUM(F14:F27)</f>
        <v>3314000</v>
      </c>
      <c r="G28" s="17">
        <f>SUM(G14:G27)</f>
        <v>716000</v>
      </c>
      <c r="H28" s="15">
        <f t="shared" ref="H28:I28" si="1">SUM(H14:H27)</f>
        <v>580000</v>
      </c>
      <c r="I28" s="17">
        <f t="shared" si="1"/>
        <v>100000</v>
      </c>
      <c r="J28" s="35">
        <f>SUM(J13:J27)</f>
        <v>750000</v>
      </c>
      <c r="K28" s="8" t="s">
        <v>224</v>
      </c>
      <c r="L28" s="27"/>
      <c r="M28" s="45" t="s">
        <v>44</v>
      </c>
    </row>
    <row r="29" spans="1:20" ht="13.5" customHeight="1" x14ac:dyDescent="0.25">
      <c r="A29" s="86" t="s">
        <v>41</v>
      </c>
      <c r="B29" s="86"/>
      <c r="C29" s="86"/>
      <c r="D29" s="86"/>
      <c r="E29" s="86"/>
      <c r="F29" s="86"/>
      <c r="G29" s="86"/>
      <c r="H29" s="86"/>
      <c r="I29" s="86"/>
      <c r="J29" s="34">
        <f>-J28*0.1</f>
        <v>-75000</v>
      </c>
    </row>
    <row r="30" spans="1:20" ht="13.5" customHeight="1" x14ac:dyDescent="0.25">
      <c r="A30" s="81" t="s">
        <v>166</v>
      </c>
      <c r="B30" s="81"/>
      <c r="C30" s="81"/>
      <c r="D30" s="81"/>
      <c r="E30" s="81"/>
      <c r="F30" s="81"/>
      <c r="G30" s="81"/>
      <c r="H30" s="81"/>
      <c r="I30" s="81"/>
      <c r="J30" s="35">
        <f>SUM(J28:J29)</f>
        <v>675000</v>
      </c>
    </row>
    <row r="31" spans="1:20" ht="5.25" customHeight="1" x14ac:dyDescent="0.25"/>
    <row r="32" spans="1:20" ht="18.75" x14ac:dyDescent="0.3">
      <c r="A32" s="1">
        <v>9</v>
      </c>
      <c r="B32" s="31" t="s">
        <v>87</v>
      </c>
      <c r="C32" s="24" t="s">
        <v>49</v>
      </c>
      <c r="D32" s="43" t="s">
        <v>88</v>
      </c>
      <c r="E32" s="13">
        <v>10000</v>
      </c>
      <c r="F32" s="19">
        <v>290000</v>
      </c>
      <c r="G32" s="82" t="s">
        <v>111</v>
      </c>
      <c r="H32" s="83"/>
      <c r="I32" s="83"/>
      <c r="J32" s="84"/>
      <c r="K32" s="8" t="s">
        <v>109</v>
      </c>
      <c r="L32" s="27"/>
      <c r="M32" s="24" t="s">
        <v>110</v>
      </c>
    </row>
    <row r="33" spans="1:15" x14ac:dyDescent="0.25">
      <c r="A33" s="85" t="s">
        <v>112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</row>
    <row r="34" spans="1:15" ht="15" customHeight="1" x14ac:dyDescent="0.3">
      <c r="A34" s="1">
        <v>3</v>
      </c>
      <c r="B34" s="22" t="s">
        <v>120</v>
      </c>
      <c r="C34" s="24">
        <v>4</v>
      </c>
      <c r="D34" s="43" t="s">
        <v>121</v>
      </c>
      <c r="E34" s="87" t="s">
        <v>127</v>
      </c>
      <c r="F34" s="88"/>
      <c r="G34" s="88"/>
      <c r="H34" s="88"/>
      <c r="I34" s="88"/>
      <c r="J34" s="88"/>
      <c r="K34" s="88"/>
      <c r="L34" s="88"/>
      <c r="M34" s="88"/>
      <c r="N34" s="88"/>
      <c r="O34" s="88"/>
    </row>
    <row r="35" spans="1:15" x14ac:dyDescent="0.25">
      <c r="A35" s="80" t="s">
        <v>82</v>
      </c>
      <c r="B35" s="80"/>
      <c r="C35" s="80"/>
      <c r="D35" s="80"/>
    </row>
    <row r="36" spans="1:15" ht="15.75" customHeight="1" x14ac:dyDescent="0.3">
      <c r="A36" s="1">
        <v>9</v>
      </c>
      <c r="B36" s="23" t="s">
        <v>58</v>
      </c>
      <c r="C36" s="24" t="s">
        <v>48</v>
      </c>
      <c r="D36" s="43" t="s">
        <v>94</v>
      </c>
      <c r="E36" s="13">
        <v>50000</v>
      </c>
      <c r="F36" s="13">
        <v>355000</v>
      </c>
      <c r="G36" s="13">
        <v>65000</v>
      </c>
      <c r="H36" s="90" t="s">
        <v>178</v>
      </c>
      <c r="I36" s="91"/>
      <c r="J36" s="91"/>
      <c r="K36" s="91"/>
      <c r="L36" s="91"/>
      <c r="M36" s="92"/>
    </row>
    <row r="37" spans="1:15" x14ac:dyDescent="0.25">
      <c r="A37" s="93" t="s">
        <v>183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</row>
    <row r="38" spans="1:15" ht="15.75" customHeight="1" x14ac:dyDescent="0.3">
      <c r="A38" s="51">
        <v>10</v>
      </c>
      <c r="B38" s="23" t="s">
        <v>204</v>
      </c>
      <c r="C38" s="24" t="s">
        <v>48</v>
      </c>
      <c r="D38" s="43" t="s">
        <v>205</v>
      </c>
      <c r="E38" s="13">
        <v>50000</v>
      </c>
      <c r="F38" s="94" t="s">
        <v>207</v>
      </c>
      <c r="G38" s="95"/>
      <c r="H38" s="95"/>
      <c r="I38" s="95"/>
      <c r="J38" s="95"/>
      <c r="K38" s="95"/>
      <c r="L38" s="95"/>
      <c r="M38" s="96"/>
    </row>
    <row r="39" spans="1:15" x14ac:dyDescent="0.25">
      <c r="A39" s="80" t="s">
        <v>208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1:15" x14ac:dyDescent="0.25">
      <c r="A40" s="80" t="s">
        <v>82</v>
      </c>
      <c r="B40" s="80"/>
      <c r="C40" s="80"/>
      <c r="D40" s="80"/>
      <c r="M40"/>
    </row>
    <row r="41" spans="1:15" ht="16.5" customHeight="1" x14ac:dyDescent="0.3">
      <c r="A41" s="51">
        <v>1</v>
      </c>
      <c r="B41" s="3" t="s">
        <v>209</v>
      </c>
      <c r="C41" s="24">
        <v>1</v>
      </c>
      <c r="D41" s="43" t="s">
        <v>210</v>
      </c>
      <c r="E41" s="13">
        <v>70000</v>
      </c>
      <c r="F41" s="94" t="s">
        <v>211</v>
      </c>
      <c r="G41" s="95"/>
      <c r="H41" s="95"/>
      <c r="I41" s="95"/>
      <c r="J41" s="95"/>
      <c r="K41" s="95"/>
      <c r="L41" s="95"/>
      <c r="M41" s="96"/>
    </row>
    <row r="42" spans="1:15" x14ac:dyDescent="0.25">
      <c r="A42" s="80" t="s">
        <v>213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1:15" x14ac:dyDescent="0.25">
      <c r="M43"/>
    </row>
    <row r="44" spans="1:15" x14ac:dyDescent="0.25">
      <c r="M44"/>
    </row>
  </sheetData>
  <mergeCells count="24">
    <mergeCell ref="N14:O14"/>
    <mergeCell ref="N15:O15"/>
    <mergeCell ref="A28:D28"/>
    <mergeCell ref="A42:M42"/>
    <mergeCell ref="A30:I30"/>
    <mergeCell ref="G32:J32"/>
    <mergeCell ref="A33:M33"/>
    <mergeCell ref="E34:O34"/>
    <mergeCell ref="A35:D35"/>
    <mergeCell ref="H36:M36"/>
    <mergeCell ref="A37:M37"/>
    <mergeCell ref="F38:M38"/>
    <mergeCell ref="A39:M39"/>
    <mergeCell ref="A40:D40"/>
    <mergeCell ref="F41:M41"/>
    <mergeCell ref="A29:I29"/>
    <mergeCell ref="A1:K1"/>
    <mergeCell ref="A3:K3"/>
    <mergeCell ref="A4:G4"/>
    <mergeCell ref="H4:J4"/>
    <mergeCell ref="J7:K7"/>
    <mergeCell ref="F8:K8"/>
    <mergeCell ref="A10:K10"/>
    <mergeCell ref="A11:K11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7034-E1A2-4BC1-9FF0-760549D8E0DE}">
  <dimension ref="A1:T44"/>
  <sheetViews>
    <sheetView topLeftCell="A3" zoomScaleNormal="100" workbookViewId="0">
      <selection activeCell="H19" sqref="H19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271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8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  <c r="O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5.75" customHeight="1" x14ac:dyDescent="0.3">
      <c r="A13" s="51">
        <v>1</v>
      </c>
      <c r="B13" s="3" t="s">
        <v>209</v>
      </c>
      <c r="C13" s="24">
        <v>1</v>
      </c>
      <c r="D13" s="43" t="s">
        <v>210</v>
      </c>
      <c r="E13" s="13">
        <v>50000</v>
      </c>
      <c r="F13" s="2"/>
      <c r="G13" s="11"/>
      <c r="H13" s="13">
        <v>50000</v>
      </c>
      <c r="I13" s="2"/>
      <c r="J13" s="13">
        <f>SUM(H13:I13)</f>
        <v>50000</v>
      </c>
      <c r="K13" s="8" t="s">
        <v>212</v>
      </c>
      <c r="M13" s="24" t="s">
        <v>229</v>
      </c>
      <c r="N13" s="26"/>
      <c r="O13" s="26"/>
    </row>
    <row r="14" spans="1:16" ht="16.5" customHeight="1" x14ac:dyDescent="0.3">
      <c r="A14" s="51">
        <v>2</v>
      </c>
      <c r="B14" s="22" t="s">
        <v>56</v>
      </c>
      <c r="C14" s="24">
        <v>2</v>
      </c>
      <c r="D14" s="43" t="s">
        <v>92</v>
      </c>
      <c r="E14" s="13">
        <v>70000</v>
      </c>
      <c r="F14" s="25">
        <v>1085000</v>
      </c>
      <c r="G14" s="25">
        <v>175000</v>
      </c>
      <c r="H14" s="13">
        <v>70000</v>
      </c>
      <c r="I14" s="13"/>
      <c r="J14" s="13">
        <f t="shared" ref="J14:J27" si="0">SUM(H14:I14)</f>
        <v>70000</v>
      </c>
      <c r="K14" s="8" t="s">
        <v>235</v>
      </c>
      <c r="M14" s="24" t="s">
        <v>110</v>
      </c>
      <c r="N14" s="76"/>
      <c r="O14" s="77"/>
      <c r="P14" s="26"/>
    </row>
    <row r="15" spans="1:16" ht="15.75" customHeight="1" x14ac:dyDescent="0.3">
      <c r="A15" s="51">
        <v>3</v>
      </c>
      <c r="B15" s="22" t="s">
        <v>79</v>
      </c>
      <c r="C15" s="24">
        <v>3</v>
      </c>
      <c r="D15" s="43" t="s">
        <v>93</v>
      </c>
      <c r="E15" s="13">
        <v>70000</v>
      </c>
      <c r="F15" s="13">
        <v>469000</v>
      </c>
      <c r="G15" s="13">
        <v>49000</v>
      </c>
      <c r="H15" s="13"/>
      <c r="I15" s="25"/>
      <c r="J15" s="13">
        <f t="shared" si="0"/>
        <v>0</v>
      </c>
      <c r="K15" s="8"/>
      <c r="M15" s="24"/>
      <c r="N15" s="76"/>
      <c r="O15" s="77"/>
    </row>
    <row r="16" spans="1:16" ht="15.75" customHeight="1" x14ac:dyDescent="0.3">
      <c r="A16" s="51">
        <v>4</v>
      </c>
      <c r="B16" s="23" t="s">
        <v>120</v>
      </c>
      <c r="C16" s="24">
        <v>4</v>
      </c>
      <c r="D16" s="43" t="s">
        <v>121</v>
      </c>
      <c r="E16" s="13">
        <v>70000</v>
      </c>
      <c r="F16" s="13">
        <v>14000</v>
      </c>
      <c r="G16" s="13">
        <v>14000</v>
      </c>
      <c r="H16" s="13">
        <v>70000</v>
      </c>
      <c r="I16" s="25"/>
      <c r="J16" s="13">
        <f t="shared" si="0"/>
        <v>70000</v>
      </c>
      <c r="K16" s="8" t="s">
        <v>230</v>
      </c>
      <c r="M16" s="24" t="s">
        <v>63</v>
      </c>
      <c r="N16" s="54"/>
      <c r="O16" s="54"/>
    </row>
    <row r="17" spans="1:20" ht="15.75" customHeight="1" x14ac:dyDescent="0.3">
      <c r="A17" s="51">
        <v>5</v>
      </c>
      <c r="B17" s="3" t="s">
        <v>60</v>
      </c>
      <c r="C17" s="24">
        <v>5</v>
      </c>
      <c r="D17" s="43" t="s">
        <v>102</v>
      </c>
      <c r="E17" s="13">
        <v>70000</v>
      </c>
      <c r="F17" s="13">
        <v>56000</v>
      </c>
      <c r="G17" s="13">
        <v>56000</v>
      </c>
      <c r="H17" s="13">
        <v>70000</v>
      </c>
      <c r="I17" s="13"/>
      <c r="J17" s="13">
        <f t="shared" si="0"/>
        <v>70000</v>
      </c>
      <c r="K17" s="8" t="s">
        <v>231</v>
      </c>
      <c r="M17" s="24" t="s">
        <v>63</v>
      </c>
      <c r="N17" s="26"/>
      <c r="O17" s="26"/>
    </row>
    <row r="18" spans="1:20" ht="15" customHeight="1" x14ac:dyDescent="0.3">
      <c r="A18" s="51">
        <v>6</v>
      </c>
      <c r="B18" s="23" t="s">
        <v>61</v>
      </c>
      <c r="C18" s="24">
        <v>8</v>
      </c>
      <c r="D18" s="43" t="s">
        <v>103</v>
      </c>
      <c r="E18" s="13">
        <v>70000</v>
      </c>
      <c r="F18" s="13">
        <v>224000</v>
      </c>
      <c r="G18" s="25">
        <v>147000</v>
      </c>
      <c r="H18" s="13">
        <v>70000</v>
      </c>
      <c r="I18" s="13"/>
      <c r="J18" s="13">
        <f t="shared" si="0"/>
        <v>70000</v>
      </c>
      <c r="K18" s="8" t="s">
        <v>227</v>
      </c>
      <c r="M18" s="24" t="s">
        <v>134</v>
      </c>
      <c r="N18" s="26"/>
      <c r="O18" s="26"/>
      <c r="Q18" s="36"/>
      <c r="R18" s="36"/>
      <c r="S18" s="36"/>
      <c r="T18" s="36"/>
    </row>
    <row r="19" spans="1:20" ht="15.75" customHeight="1" x14ac:dyDescent="0.3">
      <c r="A19" s="51">
        <v>7</v>
      </c>
      <c r="B19" s="3" t="s">
        <v>81</v>
      </c>
      <c r="C19" s="24" t="s">
        <v>45</v>
      </c>
      <c r="D19" s="43" t="s">
        <v>138</v>
      </c>
      <c r="E19" s="13">
        <v>50000</v>
      </c>
      <c r="F19" s="13">
        <v>330000</v>
      </c>
      <c r="G19" s="13">
        <v>60000</v>
      </c>
      <c r="H19" s="13">
        <v>39800</v>
      </c>
      <c r="I19" s="13"/>
      <c r="J19" s="13">
        <f t="shared" si="0"/>
        <v>39800</v>
      </c>
      <c r="K19" s="8" t="s">
        <v>226</v>
      </c>
      <c r="M19" s="24" t="s">
        <v>110</v>
      </c>
      <c r="N19" s="26"/>
      <c r="O19" s="26"/>
    </row>
    <row r="20" spans="1:20" ht="14.25" customHeight="1" x14ac:dyDescent="0.3">
      <c r="A20" s="51">
        <v>8</v>
      </c>
      <c r="B20" s="23" t="s">
        <v>80</v>
      </c>
      <c r="C20" s="24" t="s">
        <v>46</v>
      </c>
      <c r="D20" s="43" t="s">
        <v>106</v>
      </c>
      <c r="E20" s="13">
        <v>50000</v>
      </c>
      <c r="F20" s="13">
        <v>125000</v>
      </c>
      <c r="G20" s="13">
        <v>25000</v>
      </c>
      <c r="H20" s="13">
        <v>50000</v>
      </c>
      <c r="I20" s="13"/>
      <c r="J20" s="13">
        <f t="shared" si="0"/>
        <v>50000</v>
      </c>
      <c r="K20" s="8" t="s">
        <v>232</v>
      </c>
      <c r="M20" s="24" t="s">
        <v>110</v>
      </c>
      <c r="N20" s="26"/>
    </row>
    <row r="21" spans="1:20" ht="15" customHeight="1" x14ac:dyDescent="0.3">
      <c r="A21" s="51">
        <v>9</v>
      </c>
      <c r="B21" s="20" t="s">
        <v>59</v>
      </c>
      <c r="C21" s="24" t="s">
        <v>47</v>
      </c>
      <c r="D21" s="43" t="s">
        <v>91</v>
      </c>
      <c r="E21" s="13">
        <v>50000</v>
      </c>
      <c r="F21" s="13">
        <v>225000</v>
      </c>
      <c r="G21" s="13">
        <v>94000</v>
      </c>
      <c r="H21" s="13">
        <v>50000</v>
      </c>
      <c r="I21" s="13">
        <v>50000</v>
      </c>
      <c r="J21" s="13">
        <f t="shared" si="0"/>
        <v>100000</v>
      </c>
      <c r="K21" s="8" t="s">
        <v>230</v>
      </c>
      <c r="L21" s="27"/>
      <c r="M21" s="24" t="s">
        <v>225</v>
      </c>
      <c r="N21" s="26"/>
    </row>
    <row r="22" spans="1:20" ht="14.25" customHeight="1" x14ac:dyDescent="0.3">
      <c r="A22" s="51">
        <v>10</v>
      </c>
      <c r="B22" s="23" t="s">
        <v>204</v>
      </c>
      <c r="C22" s="24" t="s">
        <v>48</v>
      </c>
      <c r="D22" s="43" t="s">
        <v>205</v>
      </c>
      <c r="E22" s="13">
        <v>50000</v>
      </c>
      <c r="F22" s="13"/>
      <c r="G22" s="13"/>
      <c r="H22" s="13">
        <v>50000</v>
      </c>
      <c r="I22" s="25"/>
      <c r="J22" s="13">
        <f t="shared" si="0"/>
        <v>50000</v>
      </c>
      <c r="K22" s="8" t="s">
        <v>226</v>
      </c>
      <c r="L22" s="27"/>
      <c r="M22" s="24" t="s">
        <v>62</v>
      </c>
      <c r="N22" s="26"/>
    </row>
    <row r="23" spans="1:20" ht="14.25" customHeight="1" x14ac:dyDescent="0.3">
      <c r="A23" s="51">
        <v>11</v>
      </c>
      <c r="B23" s="31" t="s">
        <v>87</v>
      </c>
      <c r="C23" s="24" t="s">
        <v>49</v>
      </c>
      <c r="D23" s="43" t="s">
        <v>88</v>
      </c>
      <c r="E23" s="13">
        <v>50000</v>
      </c>
      <c r="F23" s="13">
        <v>560000</v>
      </c>
      <c r="G23" s="13">
        <v>50000</v>
      </c>
      <c r="H23" s="13"/>
      <c r="I23" s="25"/>
      <c r="J23" s="13">
        <f t="shared" si="0"/>
        <v>0</v>
      </c>
      <c r="K23" s="8"/>
      <c r="L23" s="27"/>
      <c r="M23" s="24"/>
      <c r="N23" s="26"/>
    </row>
    <row r="24" spans="1:20" ht="15" customHeight="1" x14ac:dyDescent="0.3">
      <c r="A24" s="51">
        <v>12</v>
      </c>
      <c r="B24" s="38" t="s">
        <v>85</v>
      </c>
      <c r="C24" s="39" t="s">
        <v>50</v>
      </c>
      <c r="D24" s="43" t="s">
        <v>86</v>
      </c>
      <c r="E24" s="40">
        <v>50000</v>
      </c>
      <c r="F24" s="13">
        <v>5000</v>
      </c>
      <c r="G24" s="13">
        <v>5000</v>
      </c>
      <c r="H24" s="40">
        <v>50000</v>
      </c>
      <c r="I24" s="40"/>
      <c r="J24" s="13">
        <f t="shared" si="0"/>
        <v>50000</v>
      </c>
      <c r="K24" s="8" t="s">
        <v>233</v>
      </c>
      <c r="L24" s="42"/>
      <c r="M24" s="24" t="s">
        <v>63</v>
      </c>
      <c r="N24" s="26"/>
    </row>
    <row r="25" spans="1:20" ht="15.75" customHeight="1" x14ac:dyDescent="0.3">
      <c r="A25" s="51">
        <v>13</v>
      </c>
      <c r="B25" s="23" t="s">
        <v>107</v>
      </c>
      <c r="C25" s="24" t="s">
        <v>51</v>
      </c>
      <c r="D25" s="43" t="s">
        <v>89</v>
      </c>
      <c r="E25" s="13">
        <v>50000</v>
      </c>
      <c r="F25" s="13">
        <v>450000</v>
      </c>
      <c r="G25" s="13">
        <v>50000</v>
      </c>
      <c r="H25" s="13"/>
      <c r="I25" s="13"/>
      <c r="J25" s="13">
        <f t="shared" si="0"/>
        <v>0</v>
      </c>
      <c r="K25" s="8"/>
      <c r="L25" s="27"/>
      <c r="M25" s="24"/>
      <c r="N25" s="26"/>
    </row>
    <row r="26" spans="1:20" ht="16.5" customHeight="1" x14ac:dyDescent="0.3">
      <c r="A26" s="51">
        <v>14</v>
      </c>
      <c r="B26" s="41" t="s">
        <v>83</v>
      </c>
      <c r="C26" s="39" t="s">
        <v>52</v>
      </c>
      <c r="D26" s="43" t="s">
        <v>179</v>
      </c>
      <c r="E26" s="40">
        <v>50000</v>
      </c>
      <c r="F26" s="13">
        <v>30000</v>
      </c>
      <c r="G26" s="13">
        <v>30000</v>
      </c>
      <c r="H26" s="40"/>
      <c r="I26" s="40"/>
      <c r="J26" s="13">
        <f t="shared" si="0"/>
        <v>0</v>
      </c>
      <c r="K26" s="8"/>
      <c r="L26" s="42"/>
      <c r="M26" s="24"/>
      <c r="N26" s="26"/>
    </row>
    <row r="27" spans="1:20" ht="18" customHeight="1" x14ac:dyDescent="0.3">
      <c r="A27" s="51">
        <v>15</v>
      </c>
      <c r="B27" s="23" t="s">
        <v>57</v>
      </c>
      <c r="C27" s="16" t="s">
        <v>53</v>
      </c>
      <c r="D27" s="43" t="s">
        <v>101</v>
      </c>
      <c r="E27" s="13">
        <v>50000</v>
      </c>
      <c r="F27" s="13"/>
      <c r="G27" s="13"/>
      <c r="H27" s="13">
        <v>50000</v>
      </c>
      <c r="I27" s="13"/>
      <c r="J27" s="13">
        <f t="shared" si="0"/>
        <v>50000</v>
      </c>
      <c r="K27" s="8" t="s">
        <v>234</v>
      </c>
      <c r="M27" s="24" t="s">
        <v>63</v>
      </c>
      <c r="O27" s="26"/>
    </row>
    <row r="28" spans="1:20" ht="14.25" customHeight="1" x14ac:dyDescent="0.3">
      <c r="A28" s="63" t="s">
        <v>6</v>
      </c>
      <c r="B28" s="63"/>
      <c r="C28" s="63"/>
      <c r="D28" s="63"/>
      <c r="E28" s="17">
        <f>SUM(E13:E27)</f>
        <v>850000</v>
      </c>
      <c r="F28" s="17">
        <f t="shared" ref="F28:J28" si="1">SUM(F13:F27)</f>
        <v>3573000</v>
      </c>
      <c r="G28" s="17">
        <f t="shared" si="1"/>
        <v>755000</v>
      </c>
      <c r="H28" s="35">
        <f t="shared" si="1"/>
        <v>619800</v>
      </c>
      <c r="I28" s="17">
        <f t="shared" si="1"/>
        <v>50000</v>
      </c>
      <c r="J28" s="35">
        <f t="shared" si="1"/>
        <v>669800</v>
      </c>
      <c r="K28" s="8" t="s">
        <v>270</v>
      </c>
      <c r="L28" s="27"/>
      <c r="M28" s="45" t="s">
        <v>44</v>
      </c>
    </row>
    <row r="29" spans="1:20" ht="13.5" customHeight="1" x14ac:dyDescent="0.25">
      <c r="A29" s="86" t="s">
        <v>41</v>
      </c>
      <c r="B29" s="86"/>
      <c r="C29" s="86"/>
      <c r="D29" s="86"/>
      <c r="E29" s="86"/>
      <c r="F29" s="86"/>
      <c r="G29" s="86"/>
      <c r="H29" s="86"/>
      <c r="I29" s="86"/>
      <c r="J29" s="34">
        <f>-J28*0.1</f>
        <v>-66980</v>
      </c>
    </row>
    <row r="30" spans="1:20" ht="13.5" customHeight="1" x14ac:dyDescent="0.25">
      <c r="A30" s="81" t="s">
        <v>166</v>
      </c>
      <c r="B30" s="81"/>
      <c r="C30" s="81"/>
      <c r="D30" s="81"/>
      <c r="E30" s="81"/>
      <c r="F30" s="81"/>
      <c r="G30" s="81"/>
      <c r="H30" s="81"/>
      <c r="I30" s="81"/>
      <c r="J30" s="35">
        <f>SUM(J28:J29)</f>
        <v>602820</v>
      </c>
    </row>
    <row r="31" spans="1:20" ht="5.25" customHeight="1" x14ac:dyDescent="0.25"/>
    <row r="32" spans="1:20" ht="18.75" x14ac:dyDescent="0.3">
      <c r="A32" s="1">
        <v>9</v>
      </c>
      <c r="B32" s="31" t="s">
        <v>87</v>
      </c>
      <c r="C32" s="24" t="s">
        <v>49</v>
      </c>
      <c r="D32" s="43" t="s">
        <v>88</v>
      </c>
      <c r="E32" s="13">
        <v>10000</v>
      </c>
      <c r="F32" s="19">
        <v>290000</v>
      </c>
      <c r="G32" s="82" t="s">
        <v>111</v>
      </c>
      <c r="H32" s="83"/>
      <c r="I32" s="83"/>
      <c r="J32" s="84"/>
      <c r="K32" s="8" t="s">
        <v>109</v>
      </c>
      <c r="L32" s="27"/>
      <c r="M32" s="24" t="s">
        <v>110</v>
      </c>
    </row>
    <row r="33" spans="1:15" x14ac:dyDescent="0.25">
      <c r="A33" s="85" t="s">
        <v>112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</row>
    <row r="34" spans="1:15" ht="15" customHeight="1" x14ac:dyDescent="0.3">
      <c r="A34" s="1">
        <v>3</v>
      </c>
      <c r="B34" s="22" t="s">
        <v>120</v>
      </c>
      <c r="C34" s="24">
        <v>4</v>
      </c>
      <c r="D34" s="43" t="s">
        <v>121</v>
      </c>
      <c r="E34" s="87" t="s">
        <v>127</v>
      </c>
      <c r="F34" s="88"/>
      <c r="G34" s="88"/>
      <c r="H34" s="88"/>
      <c r="I34" s="88"/>
      <c r="J34" s="88"/>
      <c r="K34" s="88"/>
      <c r="L34" s="88"/>
      <c r="M34" s="88"/>
      <c r="N34" s="88"/>
      <c r="O34" s="88"/>
    </row>
    <row r="35" spans="1:15" x14ac:dyDescent="0.25">
      <c r="A35" s="80" t="s">
        <v>82</v>
      </c>
      <c r="B35" s="80"/>
      <c r="C35" s="80"/>
      <c r="D35" s="80"/>
    </row>
    <row r="36" spans="1:15" ht="15.75" customHeight="1" x14ac:dyDescent="0.3">
      <c r="A36" s="1">
        <v>9</v>
      </c>
      <c r="B36" s="23" t="s">
        <v>58</v>
      </c>
      <c r="C36" s="24" t="s">
        <v>48</v>
      </c>
      <c r="D36" s="43" t="s">
        <v>94</v>
      </c>
      <c r="E36" s="13">
        <v>50000</v>
      </c>
      <c r="F36" s="13">
        <v>355000</v>
      </c>
      <c r="G36" s="13">
        <v>65000</v>
      </c>
      <c r="H36" s="90" t="s">
        <v>178</v>
      </c>
      <c r="I36" s="91"/>
      <c r="J36" s="91"/>
      <c r="K36" s="91"/>
      <c r="L36" s="91"/>
      <c r="M36" s="92"/>
    </row>
    <row r="37" spans="1:15" x14ac:dyDescent="0.25">
      <c r="A37" s="93" t="s">
        <v>183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</row>
    <row r="38" spans="1:15" ht="15.75" customHeight="1" x14ac:dyDescent="0.3">
      <c r="A38" s="51">
        <v>10</v>
      </c>
      <c r="B38" s="23" t="s">
        <v>204</v>
      </c>
      <c r="C38" s="24" t="s">
        <v>48</v>
      </c>
      <c r="D38" s="43" t="s">
        <v>205</v>
      </c>
      <c r="E38" s="13">
        <v>50000</v>
      </c>
      <c r="F38" s="94" t="s">
        <v>207</v>
      </c>
      <c r="G38" s="95"/>
      <c r="H38" s="95"/>
      <c r="I38" s="95"/>
      <c r="J38" s="95"/>
      <c r="K38" s="95"/>
      <c r="L38" s="95"/>
      <c r="M38" s="96"/>
    </row>
    <row r="39" spans="1:15" x14ac:dyDescent="0.25">
      <c r="A39" s="80" t="s">
        <v>208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1:15" x14ac:dyDescent="0.25">
      <c r="A40" s="80" t="s">
        <v>82</v>
      </c>
      <c r="B40" s="80"/>
      <c r="C40" s="80"/>
      <c r="D40" s="80"/>
      <c r="M40"/>
    </row>
    <row r="41" spans="1:15" ht="16.5" customHeight="1" x14ac:dyDescent="0.3">
      <c r="A41" s="51">
        <v>1</v>
      </c>
      <c r="B41" s="3" t="s">
        <v>209</v>
      </c>
      <c r="C41" s="24">
        <v>1</v>
      </c>
      <c r="D41" s="43" t="s">
        <v>210</v>
      </c>
      <c r="E41" s="13">
        <v>70000</v>
      </c>
      <c r="F41" s="94" t="s">
        <v>211</v>
      </c>
      <c r="G41" s="95"/>
      <c r="H41" s="95"/>
      <c r="I41" s="95"/>
      <c r="J41" s="95"/>
      <c r="K41" s="95"/>
      <c r="L41" s="95"/>
      <c r="M41" s="96"/>
    </row>
    <row r="42" spans="1:15" x14ac:dyDescent="0.25">
      <c r="A42" s="80" t="s">
        <v>213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1:15" x14ac:dyDescent="0.25">
      <c r="M43"/>
    </row>
    <row r="44" spans="1:15" x14ac:dyDescent="0.25">
      <c r="M44"/>
    </row>
  </sheetData>
  <mergeCells count="24">
    <mergeCell ref="N14:O14"/>
    <mergeCell ref="N15:O15"/>
    <mergeCell ref="A28:D28"/>
    <mergeCell ref="A42:M42"/>
    <mergeCell ref="A30:I30"/>
    <mergeCell ref="G32:J32"/>
    <mergeCell ref="A33:M33"/>
    <mergeCell ref="E34:O34"/>
    <mergeCell ref="A35:D35"/>
    <mergeCell ref="H36:M36"/>
    <mergeCell ref="A37:M37"/>
    <mergeCell ref="F38:M38"/>
    <mergeCell ref="A39:M39"/>
    <mergeCell ref="A40:D40"/>
    <mergeCell ref="F41:M41"/>
    <mergeCell ref="A29:I29"/>
    <mergeCell ref="A1:K1"/>
    <mergeCell ref="A3:K3"/>
    <mergeCell ref="A4:G4"/>
    <mergeCell ref="H4:J4"/>
    <mergeCell ref="J7:K7"/>
    <mergeCell ref="F8:K8"/>
    <mergeCell ref="A10:K10"/>
    <mergeCell ref="A11:K11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A3" zoomScaleNormal="100" workbookViewId="0">
      <selection activeCell="J29" sqref="J29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269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8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  <c r="O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5.75" customHeight="1" x14ac:dyDescent="0.3">
      <c r="A13" s="51">
        <v>1</v>
      </c>
      <c r="B13" s="3" t="s">
        <v>209</v>
      </c>
      <c r="C13" s="24">
        <v>1</v>
      </c>
      <c r="D13" s="43" t="s">
        <v>210</v>
      </c>
      <c r="E13" s="13">
        <v>70000</v>
      </c>
      <c r="F13" s="2"/>
      <c r="G13" s="11"/>
      <c r="H13" s="13">
        <v>70000</v>
      </c>
      <c r="I13" s="2"/>
      <c r="J13" s="13">
        <f>SUM(H13:I13)</f>
        <v>70000</v>
      </c>
      <c r="K13" s="8" t="s">
        <v>212</v>
      </c>
      <c r="M13" s="24" t="s">
        <v>229</v>
      </c>
      <c r="N13" s="26"/>
      <c r="O13" s="26"/>
    </row>
    <row r="14" spans="1:16" ht="16.5" customHeight="1" x14ac:dyDescent="0.3">
      <c r="A14" s="51">
        <v>2</v>
      </c>
      <c r="B14" s="22" t="s">
        <v>56</v>
      </c>
      <c r="C14" s="24">
        <v>2</v>
      </c>
      <c r="D14" s="43" t="s">
        <v>92</v>
      </c>
      <c r="E14" s="13">
        <v>70000</v>
      </c>
      <c r="F14" s="25">
        <v>1085000</v>
      </c>
      <c r="G14" s="25">
        <v>175000</v>
      </c>
      <c r="H14" s="13">
        <v>70000</v>
      </c>
      <c r="I14" s="13"/>
      <c r="J14" s="13">
        <f t="shared" ref="J14:J27" si="0">SUM(H14:I14)</f>
        <v>70000</v>
      </c>
      <c r="K14" s="8" t="s">
        <v>235</v>
      </c>
      <c r="M14" s="24" t="s">
        <v>110</v>
      </c>
      <c r="N14" s="76"/>
      <c r="O14" s="77"/>
      <c r="P14" s="26"/>
    </row>
    <row r="15" spans="1:16" ht="15.75" customHeight="1" x14ac:dyDescent="0.3">
      <c r="A15" s="51">
        <v>3</v>
      </c>
      <c r="B15" s="22" t="s">
        <v>79</v>
      </c>
      <c r="C15" s="24">
        <v>3</v>
      </c>
      <c r="D15" s="43" t="s">
        <v>93</v>
      </c>
      <c r="E15" s="13">
        <v>70000</v>
      </c>
      <c r="F15" s="13">
        <v>469000</v>
      </c>
      <c r="G15" s="13">
        <v>49000</v>
      </c>
      <c r="H15" s="13"/>
      <c r="I15" s="25"/>
      <c r="J15" s="13">
        <f t="shared" si="0"/>
        <v>0</v>
      </c>
      <c r="K15" s="8"/>
      <c r="M15" s="24"/>
      <c r="N15" s="76"/>
      <c r="O15" s="77"/>
    </row>
    <row r="16" spans="1:16" ht="15.75" customHeight="1" x14ac:dyDescent="0.3">
      <c r="A16" s="51">
        <v>4</v>
      </c>
      <c r="B16" s="23" t="s">
        <v>120</v>
      </c>
      <c r="C16" s="24">
        <v>4</v>
      </c>
      <c r="D16" s="43" t="s">
        <v>121</v>
      </c>
      <c r="E16" s="13">
        <v>70000</v>
      </c>
      <c r="F16" s="13">
        <v>14000</v>
      </c>
      <c r="G16" s="13">
        <v>14000</v>
      </c>
      <c r="H16" s="13">
        <v>70000</v>
      </c>
      <c r="I16" s="25"/>
      <c r="J16" s="13">
        <f t="shared" si="0"/>
        <v>70000</v>
      </c>
      <c r="K16" s="8" t="s">
        <v>230</v>
      </c>
      <c r="M16" s="24" t="s">
        <v>63</v>
      </c>
      <c r="N16" s="54"/>
      <c r="O16" s="54"/>
    </row>
    <row r="17" spans="1:20" ht="15.75" customHeight="1" x14ac:dyDescent="0.3">
      <c r="A17" s="51">
        <v>5</v>
      </c>
      <c r="B17" s="3" t="s">
        <v>60</v>
      </c>
      <c r="C17" s="24">
        <v>5</v>
      </c>
      <c r="D17" s="43" t="s">
        <v>102</v>
      </c>
      <c r="E17" s="13">
        <v>70000</v>
      </c>
      <c r="F17" s="13">
        <v>56000</v>
      </c>
      <c r="G17" s="13">
        <v>56000</v>
      </c>
      <c r="H17" s="13">
        <v>70000</v>
      </c>
      <c r="I17" s="13"/>
      <c r="J17" s="13">
        <f t="shared" si="0"/>
        <v>70000</v>
      </c>
      <c r="K17" s="8" t="s">
        <v>231</v>
      </c>
      <c r="M17" s="24" t="s">
        <v>63</v>
      </c>
      <c r="N17" s="26"/>
      <c r="O17" s="26"/>
    </row>
    <row r="18" spans="1:20" ht="15" customHeight="1" x14ac:dyDescent="0.3">
      <c r="A18" s="51">
        <v>6</v>
      </c>
      <c r="B18" s="23" t="s">
        <v>61</v>
      </c>
      <c r="C18" s="24">
        <v>8</v>
      </c>
      <c r="D18" s="43" t="s">
        <v>103</v>
      </c>
      <c r="E18" s="13">
        <v>70000</v>
      </c>
      <c r="F18" s="13">
        <v>224000</v>
      </c>
      <c r="G18" s="25">
        <v>147000</v>
      </c>
      <c r="H18" s="13">
        <v>70000</v>
      </c>
      <c r="I18" s="13"/>
      <c r="J18" s="13">
        <f t="shared" si="0"/>
        <v>70000</v>
      </c>
      <c r="K18" s="8" t="s">
        <v>227</v>
      </c>
      <c r="M18" s="24" t="s">
        <v>134</v>
      </c>
      <c r="N18" s="26"/>
      <c r="O18" s="26"/>
      <c r="Q18" s="36"/>
      <c r="R18" s="36"/>
      <c r="S18" s="36"/>
      <c r="T18" s="36"/>
    </row>
    <row r="19" spans="1:20" ht="15.75" customHeight="1" x14ac:dyDescent="0.3">
      <c r="A19" s="51">
        <v>7</v>
      </c>
      <c r="B19" s="3" t="s">
        <v>81</v>
      </c>
      <c r="C19" s="24" t="s">
        <v>45</v>
      </c>
      <c r="D19" s="43" t="s">
        <v>138</v>
      </c>
      <c r="E19" s="13">
        <v>50000</v>
      </c>
      <c r="F19" s="13">
        <v>330000</v>
      </c>
      <c r="G19" s="13">
        <v>60000</v>
      </c>
      <c r="H19" s="13">
        <v>39800</v>
      </c>
      <c r="I19" s="13"/>
      <c r="J19" s="13">
        <f t="shared" si="0"/>
        <v>39800</v>
      </c>
      <c r="K19" s="8" t="s">
        <v>226</v>
      </c>
      <c r="M19" s="24" t="s">
        <v>110</v>
      </c>
      <c r="N19" s="26"/>
      <c r="O19" s="26"/>
    </row>
    <row r="20" spans="1:20" ht="14.25" customHeight="1" x14ac:dyDescent="0.3">
      <c r="A20" s="51">
        <v>8</v>
      </c>
      <c r="B20" s="23" t="s">
        <v>80</v>
      </c>
      <c r="C20" s="24" t="s">
        <v>46</v>
      </c>
      <c r="D20" s="43" t="s">
        <v>106</v>
      </c>
      <c r="E20" s="13">
        <v>50000</v>
      </c>
      <c r="F20" s="13">
        <v>125000</v>
      </c>
      <c r="G20" s="13">
        <v>25000</v>
      </c>
      <c r="H20" s="13">
        <v>50000</v>
      </c>
      <c r="I20" s="13"/>
      <c r="J20" s="13">
        <f t="shared" si="0"/>
        <v>50000</v>
      </c>
      <c r="K20" s="8" t="s">
        <v>232</v>
      </c>
      <c r="M20" s="24" t="s">
        <v>110</v>
      </c>
      <c r="N20" s="26"/>
    </row>
    <row r="21" spans="1:20" ht="15" customHeight="1" x14ac:dyDescent="0.3">
      <c r="A21" s="51">
        <v>9</v>
      </c>
      <c r="B21" s="20" t="s">
        <v>59</v>
      </c>
      <c r="C21" s="24" t="s">
        <v>47</v>
      </c>
      <c r="D21" s="43" t="s">
        <v>91</v>
      </c>
      <c r="E21" s="13">
        <v>50000</v>
      </c>
      <c r="F21" s="13">
        <v>225000</v>
      </c>
      <c r="G21" s="13">
        <v>94000</v>
      </c>
      <c r="H21" s="13">
        <v>50000</v>
      </c>
      <c r="I21" s="13">
        <v>50000</v>
      </c>
      <c r="J21" s="13">
        <f t="shared" si="0"/>
        <v>100000</v>
      </c>
      <c r="K21" s="8" t="s">
        <v>230</v>
      </c>
      <c r="L21" s="27"/>
      <c r="M21" s="24" t="s">
        <v>225</v>
      </c>
      <c r="N21" s="26"/>
    </row>
    <row r="22" spans="1:20" ht="14.25" customHeight="1" x14ac:dyDescent="0.3">
      <c r="A22" s="51">
        <v>10</v>
      </c>
      <c r="B22" s="23" t="s">
        <v>204</v>
      </c>
      <c r="C22" s="24" t="s">
        <v>48</v>
      </c>
      <c r="D22" s="43" t="s">
        <v>205</v>
      </c>
      <c r="E22" s="13">
        <v>50000</v>
      </c>
      <c r="F22" s="13"/>
      <c r="G22" s="13"/>
      <c r="H22" s="13">
        <v>50000</v>
      </c>
      <c r="I22" s="25"/>
      <c r="J22" s="13">
        <f t="shared" si="0"/>
        <v>50000</v>
      </c>
      <c r="K22" s="8" t="s">
        <v>226</v>
      </c>
      <c r="L22" s="27"/>
      <c r="M22" s="24" t="s">
        <v>62</v>
      </c>
      <c r="N22" s="26"/>
    </row>
    <row r="23" spans="1:20" ht="14.25" customHeight="1" x14ac:dyDescent="0.3">
      <c r="A23" s="51">
        <v>11</v>
      </c>
      <c r="B23" s="31" t="s">
        <v>87</v>
      </c>
      <c r="C23" s="24" t="s">
        <v>49</v>
      </c>
      <c r="D23" s="43" t="s">
        <v>88</v>
      </c>
      <c r="E23" s="13">
        <v>50000</v>
      </c>
      <c r="F23" s="13">
        <v>560000</v>
      </c>
      <c r="G23" s="13">
        <v>50000</v>
      </c>
      <c r="H23" s="13"/>
      <c r="I23" s="25"/>
      <c r="J23" s="13">
        <f t="shared" si="0"/>
        <v>0</v>
      </c>
      <c r="K23" s="8"/>
      <c r="L23" s="27"/>
      <c r="M23" s="24"/>
      <c r="N23" s="26"/>
    </row>
    <row r="24" spans="1:20" ht="15" customHeight="1" x14ac:dyDescent="0.3">
      <c r="A24" s="51">
        <v>12</v>
      </c>
      <c r="B24" s="38" t="s">
        <v>85</v>
      </c>
      <c r="C24" s="39" t="s">
        <v>50</v>
      </c>
      <c r="D24" s="43" t="s">
        <v>86</v>
      </c>
      <c r="E24" s="40">
        <v>50000</v>
      </c>
      <c r="F24" s="13">
        <v>5000</v>
      </c>
      <c r="G24" s="13">
        <v>5000</v>
      </c>
      <c r="H24" s="40">
        <v>50000</v>
      </c>
      <c r="I24" s="40"/>
      <c r="J24" s="13">
        <f t="shared" si="0"/>
        <v>50000</v>
      </c>
      <c r="K24" s="8" t="s">
        <v>233</v>
      </c>
      <c r="L24" s="42"/>
      <c r="M24" s="24" t="s">
        <v>63</v>
      </c>
      <c r="N24" s="26"/>
    </row>
    <row r="25" spans="1:20" ht="15.75" customHeight="1" x14ac:dyDescent="0.3">
      <c r="A25" s="51">
        <v>13</v>
      </c>
      <c r="B25" s="23" t="s">
        <v>107</v>
      </c>
      <c r="C25" s="24" t="s">
        <v>51</v>
      </c>
      <c r="D25" s="43" t="s">
        <v>89</v>
      </c>
      <c r="E25" s="13">
        <v>50000</v>
      </c>
      <c r="F25" s="13">
        <v>450000</v>
      </c>
      <c r="G25" s="13">
        <v>50000</v>
      </c>
      <c r="H25" s="13"/>
      <c r="I25" s="13"/>
      <c r="J25" s="13">
        <f t="shared" si="0"/>
        <v>0</v>
      </c>
      <c r="K25" s="8"/>
      <c r="L25" s="27"/>
      <c r="M25" s="24"/>
      <c r="N25" s="26"/>
    </row>
    <row r="26" spans="1:20" ht="16.5" customHeight="1" x14ac:dyDescent="0.3">
      <c r="A26" s="51">
        <v>14</v>
      </c>
      <c r="B26" s="41" t="s">
        <v>83</v>
      </c>
      <c r="C26" s="39" t="s">
        <v>52</v>
      </c>
      <c r="D26" s="43" t="s">
        <v>179</v>
      </c>
      <c r="E26" s="40">
        <v>50000</v>
      </c>
      <c r="F26" s="13">
        <v>30000</v>
      </c>
      <c r="G26" s="13">
        <v>30000</v>
      </c>
      <c r="H26" s="40"/>
      <c r="I26" s="40"/>
      <c r="J26" s="13">
        <f t="shared" si="0"/>
        <v>0</v>
      </c>
      <c r="K26" s="8"/>
      <c r="L26" s="42"/>
      <c r="M26" s="24"/>
      <c r="N26" s="26"/>
    </row>
    <row r="27" spans="1:20" ht="18" customHeight="1" x14ac:dyDescent="0.3">
      <c r="A27" s="51">
        <v>15</v>
      </c>
      <c r="B27" s="23" t="s">
        <v>57</v>
      </c>
      <c r="C27" s="16" t="s">
        <v>53</v>
      </c>
      <c r="D27" s="43" t="s">
        <v>101</v>
      </c>
      <c r="E27" s="13">
        <v>50000</v>
      </c>
      <c r="F27" s="13"/>
      <c r="G27" s="13"/>
      <c r="H27" s="13">
        <v>50000</v>
      </c>
      <c r="I27" s="13"/>
      <c r="J27" s="13">
        <f t="shared" si="0"/>
        <v>50000</v>
      </c>
      <c r="K27" s="8" t="s">
        <v>234</v>
      </c>
      <c r="M27" s="24" t="s">
        <v>63</v>
      </c>
      <c r="O27" s="26"/>
    </row>
    <row r="28" spans="1:20" ht="14.25" customHeight="1" x14ac:dyDescent="0.3">
      <c r="A28" s="63" t="s">
        <v>6</v>
      </c>
      <c r="B28" s="63"/>
      <c r="C28" s="63"/>
      <c r="D28" s="63"/>
      <c r="E28" s="17">
        <f>SUM(E13:E27)</f>
        <v>870000</v>
      </c>
      <c r="F28" s="17">
        <f t="shared" ref="F28:J28" si="1">SUM(F13:F27)</f>
        <v>3573000</v>
      </c>
      <c r="G28" s="17">
        <f t="shared" si="1"/>
        <v>755000</v>
      </c>
      <c r="H28" s="35">
        <f t="shared" si="1"/>
        <v>639800</v>
      </c>
      <c r="I28" s="17">
        <f t="shared" si="1"/>
        <v>50000</v>
      </c>
      <c r="J28" s="35">
        <f t="shared" si="1"/>
        <v>689800</v>
      </c>
      <c r="K28" s="8" t="s">
        <v>270</v>
      </c>
      <c r="L28" s="27"/>
      <c r="M28" s="45" t="s">
        <v>44</v>
      </c>
    </row>
    <row r="29" spans="1:20" ht="13.5" customHeight="1" x14ac:dyDescent="0.25">
      <c r="A29" s="86" t="s">
        <v>41</v>
      </c>
      <c r="B29" s="86"/>
      <c r="C29" s="86"/>
      <c r="D29" s="86"/>
      <c r="E29" s="86"/>
      <c r="F29" s="86"/>
      <c r="G29" s="86"/>
      <c r="H29" s="86"/>
      <c r="I29" s="86"/>
      <c r="J29" s="34">
        <f>-J28*0.1</f>
        <v>-68980</v>
      </c>
    </row>
    <row r="30" spans="1:20" ht="13.5" customHeight="1" x14ac:dyDescent="0.25">
      <c r="A30" s="81" t="s">
        <v>166</v>
      </c>
      <c r="B30" s="81"/>
      <c r="C30" s="81"/>
      <c r="D30" s="81"/>
      <c r="E30" s="81"/>
      <c r="F30" s="81"/>
      <c r="G30" s="81"/>
      <c r="H30" s="81"/>
      <c r="I30" s="81"/>
      <c r="J30" s="35">
        <f>SUM(J28:J29)</f>
        <v>620820</v>
      </c>
    </row>
    <row r="31" spans="1:20" ht="5.25" customHeight="1" x14ac:dyDescent="0.25"/>
    <row r="32" spans="1:20" ht="18.75" x14ac:dyDescent="0.3">
      <c r="A32" s="1">
        <v>9</v>
      </c>
      <c r="B32" s="31" t="s">
        <v>87</v>
      </c>
      <c r="C32" s="24" t="s">
        <v>49</v>
      </c>
      <c r="D32" s="43" t="s">
        <v>88</v>
      </c>
      <c r="E32" s="13">
        <v>10000</v>
      </c>
      <c r="F32" s="19">
        <v>290000</v>
      </c>
      <c r="G32" s="82" t="s">
        <v>111</v>
      </c>
      <c r="H32" s="83"/>
      <c r="I32" s="83"/>
      <c r="J32" s="84"/>
      <c r="K32" s="8" t="s">
        <v>109</v>
      </c>
      <c r="L32" s="27"/>
      <c r="M32" s="24" t="s">
        <v>110</v>
      </c>
    </row>
    <row r="33" spans="1:15" x14ac:dyDescent="0.25">
      <c r="A33" s="85" t="s">
        <v>112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</row>
    <row r="34" spans="1:15" ht="15" customHeight="1" x14ac:dyDescent="0.3">
      <c r="A34" s="1">
        <v>3</v>
      </c>
      <c r="B34" s="22" t="s">
        <v>120</v>
      </c>
      <c r="C34" s="24">
        <v>4</v>
      </c>
      <c r="D34" s="43" t="s">
        <v>121</v>
      </c>
      <c r="E34" s="87" t="s">
        <v>127</v>
      </c>
      <c r="F34" s="88"/>
      <c r="G34" s="88"/>
      <c r="H34" s="88"/>
      <c r="I34" s="88"/>
      <c r="J34" s="88"/>
      <c r="K34" s="88"/>
      <c r="L34" s="88"/>
      <c r="M34" s="88"/>
      <c r="N34" s="88"/>
      <c r="O34" s="88"/>
    </row>
    <row r="35" spans="1:15" x14ac:dyDescent="0.25">
      <c r="A35" s="80" t="s">
        <v>82</v>
      </c>
      <c r="B35" s="80"/>
      <c r="C35" s="80"/>
      <c r="D35" s="80"/>
    </row>
    <row r="36" spans="1:15" ht="15.75" customHeight="1" x14ac:dyDescent="0.3">
      <c r="A36" s="1">
        <v>9</v>
      </c>
      <c r="B36" s="23" t="s">
        <v>58</v>
      </c>
      <c r="C36" s="24" t="s">
        <v>48</v>
      </c>
      <c r="D36" s="43" t="s">
        <v>94</v>
      </c>
      <c r="E36" s="13">
        <v>50000</v>
      </c>
      <c r="F36" s="13">
        <v>355000</v>
      </c>
      <c r="G36" s="13">
        <v>65000</v>
      </c>
      <c r="H36" s="90" t="s">
        <v>178</v>
      </c>
      <c r="I36" s="91"/>
      <c r="J36" s="91"/>
      <c r="K36" s="91"/>
      <c r="L36" s="91"/>
      <c r="M36" s="92"/>
    </row>
    <row r="37" spans="1:15" x14ac:dyDescent="0.25">
      <c r="A37" s="93" t="s">
        <v>183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</row>
    <row r="38" spans="1:15" ht="15.75" customHeight="1" x14ac:dyDescent="0.3">
      <c r="A38" s="51">
        <v>10</v>
      </c>
      <c r="B38" s="23" t="s">
        <v>204</v>
      </c>
      <c r="C38" s="24" t="s">
        <v>48</v>
      </c>
      <c r="D38" s="43" t="s">
        <v>205</v>
      </c>
      <c r="E38" s="13">
        <v>50000</v>
      </c>
      <c r="F38" s="94" t="s">
        <v>207</v>
      </c>
      <c r="G38" s="95"/>
      <c r="H38" s="95"/>
      <c r="I38" s="95"/>
      <c r="J38" s="95"/>
      <c r="K38" s="95"/>
      <c r="L38" s="95"/>
      <c r="M38" s="96"/>
    </row>
    <row r="39" spans="1:15" x14ac:dyDescent="0.25">
      <c r="A39" s="80" t="s">
        <v>208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1:15" x14ac:dyDescent="0.25">
      <c r="A40" s="80" t="s">
        <v>82</v>
      </c>
      <c r="B40" s="80"/>
      <c r="C40" s="80"/>
      <c r="D40" s="80"/>
      <c r="M40"/>
    </row>
    <row r="41" spans="1:15" ht="16.5" customHeight="1" x14ac:dyDescent="0.3">
      <c r="A41" s="51">
        <v>1</v>
      </c>
      <c r="B41" s="3" t="s">
        <v>209</v>
      </c>
      <c r="C41" s="24">
        <v>1</v>
      </c>
      <c r="D41" s="43" t="s">
        <v>210</v>
      </c>
      <c r="E41" s="13">
        <v>70000</v>
      </c>
      <c r="F41" s="94" t="s">
        <v>211</v>
      </c>
      <c r="G41" s="95"/>
      <c r="H41" s="95"/>
      <c r="I41" s="95"/>
      <c r="J41" s="95"/>
      <c r="K41" s="95"/>
      <c r="L41" s="95"/>
      <c r="M41" s="96"/>
    </row>
    <row r="42" spans="1:15" x14ac:dyDescent="0.25">
      <c r="A42" s="80" t="s">
        <v>213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1:15" x14ac:dyDescent="0.25">
      <c r="M43"/>
    </row>
    <row r="44" spans="1:15" x14ac:dyDescent="0.25">
      <c r="M44"/>
    </row>
  </sheetData>
  <mergeCells count="24">
    <mergeCell ref="N14:O14"/>
    <mergeCell ref="N15:O15"/>
    <mergeCell ref="A28:D28"/>
    <mergeCell ref="A42:M42"/>
    <mergeCell ref="A30:I30"/>
    <mergeCell ref="G32:J32"/>
    <mergeCell ref="A33:M33"/>
    <mergeCell ref="E34:O34"/>
    <mergeCell ref="A35:D35"/>
    <mergeCell ref="H36:M36"/>
    <mergeCell ref="A37:M37"/>
    <mergeCell ref="F38:M38"/>
    <mergeCell ref="A39:M39"/>
    <mergeCell ref="A40:D40"/>
    <mergeCell ref="F41:M41"/>
    <mergeCell ref="A29:I29"/>
    <mergeCell ref="F8:K8"/>
    <mergeCell ref="A10:K10"/>
    <mergeCell ref="A11:K11"/>
    <mergeCell ref="A1:K1"/>
    <mergeCell ref="A3:K3"/>
    <mergeCell ref="A4:G4"/>
    <mergeCell ref="H4:J4"/>
    <mergeCell ref="J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5"/>
  <sheetViews>
    <sheetView topLeftCell="A3" zoomScaleNormal="100" workbookViewId="0">
      <selection activeCell="J29" sqref="J29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236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8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  <c r="O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5.75" customHeight="1" x14ac:dyDescent="0.3">
      <c r="A13" s="51">
        <v>1</v>
      </c>
      <c r="B13" s="3" t="s">
        <v>209</v>
      </c>
      <c r="C13" s="24">
        <v>1</v>
      </c>
      <c r="D13" s="43" t="s">
        <v>210</v>
      </c>
      <c r="E13" s="13">
        <v>70000</v>
      </c>
      <c r="F13" s="2"/>
      <c r="G13" s="11"/>
      <c r="H13" s="13"/>
      <c r="I13" s="2"/>
      <c r="J13" s="13">
        <f>SUM(H13:I13)</f>
        <v>0</v>
      </c>
      <c r="K13" s="8" t="s">
        <v>212</v>
      </c>
      <c r="M13" s="24" t="s">
        <v>229</v>
      </c>
      <c r="N13" s="26"/>
      <c r="O13" s="26"/>
    </row>
    <row r="14" spans="1:16" ht="16.5" customHeight="1" x14ac:dyDescent="0.3">
      <c r="A14" s="51">
        <v>2</v>
      </c>
      <c r="B14" s="22" t="s">
        <v>56</v>
      </c>
      <c r="C14" s="24">
        <v>2</v>
      </c>
      <c r="D14" s="43" t="s">
        <v>92</v>
      </c>
      <c r="E14" s="13">
        <v>70000</v>
      </c>
      <c r="F14" s="25">
        <v>1092000</v>
      </c>
      <c r="G14" s="25">
        <v>182000</v>
      </c>
      <c r="H14" s="13"/>
      <c r="I14" s="13"/>
      <c r="J14" s="13">
        <f t="shared" ref="J14:J27" si="0">SUM(H14:I14)</f>
        <v>0</v>
      </c>
      <c r="K14" s="8"/>
      <c r="M14" s="24"/>
      <c r="N14" s="76"/>
      <c r="O14" s="77"/>
      <c r="P14" s="26"/>
    </row>
    <row r="15" spans="1:16" ht="15.75" customHeight="1" x14ac:dyDescent="0.3">
      <c r="A15" s="51">
        <v>3</v>
      </c>
      <c r="B15" s="22" t="s">
        <v>79</v>
      </c>
      <c r="C15" s="24">
        <v>3</v>
      </c>
      <c r="D15" s="43" t="s">
        <v>93</v>
      </c>
      <c r="E15" s="13">
        <v>70000</v>
      </c>
      <c r="F15" s="13">
        <v>546000</v>
      </c>
      <c r="G15" s="13">
        <v>56000</v>
      </c>
      <c r="H15" s="13">
        <v>70000</v>
      </c>
      <c r="I15" s="25">
        <v>70000</v>
      </c>
      <c r="J15" s="13">
        <f t="shared" si="0"/>
        <v>140000</v>
      </c>
      <c r="K15" s="8" t="s">
        <v>243</v>
      </c>
      <c r="M15" s="24" t="s">
        <v>134</v>
      </c>
      <c r="N15" s="76"/>
      <c r="O15" s="77"/>
    </row>
    <row r="16" spans="1:16" ht="15.75" customHeight="1" x14ac:dyDescent="0.3">
      <c r="A16" s="51">
        <v>4</v>
      </c>
      <c r="B16" s="23" t="s">
        <v>120</v>
      </c>
      <c r="C16" s="24">
        <v>4</v>
      </c>
      <c r="D16" s="43" t="s">
        <v>121</v>
      </c>
      <c r="E16" s="13">
        <v>70000</v>
      </c>
      <c r="F16" s="13">
        <v>21000</v>
      </c>
      <c r="G16" s="13">
        <v>21000</v>
      </c>
      <c r="H16" s="13">
        <v>70000</v>
      </c>
      <c r="I16" s="25"/>
      <c r="J16" s="13">
        <f t="shared" si="0"/>
        <v>70000</v>
      </c>
      <c r="K16" s="8" t="s">
        <v>244</v>
      </c>
      <c r="M16" s="24" t="s">
        <v>63</v>
      </c>
      <c r="N16" s="54"/>
      <c r="O16" s="54"/>
    </row>
    <row r="17" spans="1:20" ht="15.75" customHeight="1" x14ac:dyDescent="0.3">
      <c r="A17" s="51">
        <v>5</v>
      </c>
      <c r="B17" s="3" t="s">
        <v>60</v>
      </c>
      <c r="C17" s="24">
        <v>5</v>
      </c>
      <c r="D17" s="43" t="s">
        <v>102</v>
      </c>
      <c r="E17" s="13">
        <v>70000</v>
      </c>
      <c r="F17" s="13">
        <v>56000</v>
      </c>
      <c r="G17" s="13">
        <v>56000</v>
      </c>
      <c r="H17" s="13">
        <v>70000</v>
      </c>
      <c r="I17" s="13"/>
      <c r="J17" s="13">
        <f t="shared" si="0"/>
        <v>70000</v>
      </c>
      <c r="K17" s="8" t="s">
        <v>241</v>
      </c>
      <c r="M17" s="24" t="s">
        <v>63</v>
      </c>
      <c r="N17" s="26"/>
      <c r="O17" s="26"/>
    </row>
    <row r="18" spans="1:20" ht="15" customHeight="1" x14ac:dyDescent="0.3">
      <c r="A18" s="51">
        <v>6</v>
      </c>
      <c r="B18" s="23" t="s">
        <v>61</v>
      </c>
      <c r="C18" s="24">
        <v>8</v>
      </c>
      <c r="D18" s="43" t="s">
        <v>103</v>
      </c>
      <c r="E18" s="13">
        <v>70000</v>
      </c>
      <c r="F18" s="13">
        <v>231000</v>
      </c>
      <c r="G18" s="25">
        <v>154000</v>
      </c>
      <c r="H18" s="13">
        <v>70000</v>
      </c>
      <c r="I18" s="13"/>
      <c r="J18" s="13">
        <f t="shared" si="0"/>
        <v>70000</v>
      </c>
      <c r="K18" s="8" t="s">
        <v>245</v>
      </c>
      <c r="M18" s="24" t="s">
        <v>63</v>
      </c>
      <c r="N18" s="26"/>
      <c r="O18" s="26"/>
      <c r="Q18" s="36"/>
      <c r="R18" s="36"/>
      <c r="S18" s="36"/>
      <c r="T18" s="36"/>
    </row>
    <row r="19" spans="1:20" ht="15.75" customHeight="1" x14ac:dyDescent="0.3">
      <c r="A19" s="51">
        <v>7</v>
      </c>
      <c r="B19" s="3" t="s">
        <v>81</v>
      </c>
      <c r="C19" s="24" t="s">
        <v>45</v>
      </c>
      <c r="D19" s="43" t="s">
        <v>138</v>
      </c>
      <c r="E19" s="13">
        <v>50000</v>
      </c>
      <c r="F19" s="13">
        <v>340200</v>
      </c>
      <c r="G19" s="13">
        <v>60000</v>
      </c>
      <c r="H19" s="13">
        <v>50000</v>
      </c>
      <c r="I19" s="13"/>
      <c r="J19" s="13">
        <f t="shared" si="0"/>
        <v>50000</v>
      </c>
      <c r="K19" s="8" t="s">
        <v>244</v>
      </c>
      <c r="M19" s="24" t="s">
        <v>63</v>
      </c>
      <c r="N19" s="26"/>
      <c r="O19" s="26"/>
    </row>
    <row r="20" spans="1:20" ht="14.25" customHeight="1" x14ac:dyDescent="0.3">
      <c r="A20" s="51">
        <v>8</v>
      </c>
      <c r="B20" s="23" t="s">
        <v>80</v>
      </c>
      <c r="C20" s="24" t="s">
        <v>46</v>
      </c>
      <c r="D20" s="43" t="s">
        <v>106</v>
      </c>
      <c r="E20" s="13">
        <v>50000</v>
      </c>
      <c r="F20" s="13">
        <v>125000</v>
      </c>
      <c r="G20" s="13">
        <v>25000</v>
      </c>
      <c r="H20" s="13"/>
      <c r="I20" s="13"/>
      <c r="J20" s="13">
        <f t="shared" si="0"/>
        <v>0</v>
      </c>
      <c r="K20" s="8"/>
      <c r="M20" s="24"/>
      <c r="N20" s="26"/>
    </row>
    <row r="21" spans="1:20" ht="15" customHeight="1" x14ac:dyDescent="0.3">
      <c r="A21" s="51">
        <v>9</v>
      </c>
      <c r="B21" s="20" t="s">
        <v>59</v>
      </c>
      <c r="C21" s="24" t="s">
        <v>47</v>
      </c>
      <c r="D21" s="43" t="s">
        <v>91</v>
      </c>
      <c r="E21" s="13">
        <v>50000</v>
      </c>
      <c r="F21" s="13">
        <v>180000</v>
      </c>
      <c r="G21" s="13">
        <v>99000</v>
      </c>
      <c r="H21" s="13">
        <v>50000</v>
      </c>
      <c r="I21" s="13"/>
      <c r="J21" s="13">
        <f t="shared" si="0"/>
        <v>50000</v>
      </c>
      <c r="K21" s="8" t="s">
        <v>238</v>
      </c>
      <c r="L21" s="27"/>
      <c r="M21" s="24" t="s">
        <v>43</v>
      </c>
      <c r="N21" s="26"/>
    </row>
    <row r="22" spans="1:20" ht="14.25" customHeight="1" x14ac:dyDescent="0.3">
      <c r="A22" s="51">
        <v>10</v>
      </c>
      <c r="B22" s="23" t="s">
        <v>204</v>
      </c>
      <c r="C22" s="24" t="s">
        <v>48</v>
      </c>
      <c r="D22" s="43" t="s">
        <v>205</v>
      </c>
      <c r="E22" s="13">
        <v>50000</v>
      </c>
      <c r="F22" s="13"/>
      <c r="G22" s="13"/>
      <c r="H22" s="13">
        <v>50000</v>
      </c>
      <c r="I22" s="25"/>
      <c r="J22" s="13">
        <f t="shared" si="0"/>
        <v>50000</v>
      </c>
      <c r="K22" s="8" t="s">
        <v>242</v>
      </c>
      <c r="L22" s="27"/>
      <c r="M22" s="24" t="s">
        <v>63</v>
      </c>
      <c r="N22" s="26"/>
    </row>
    <row r="23" spans="1:20" ht="14.25" customHeight="1" x14ac:dyDescent="0.3">
      <c r="A23" s="51">
        <v>11</v>
      </c>
      <c r="B23" s="31" t="s">
        <v>87</v>
      </c>
      <c r="C23" s="24" t="s">
        <v>49</v>
      </c>
      <c r="D23" s="43" t="s">
        <v>88</v>
      </c>
      <c r="E23" s="13">
        <v>50000</v>
      </c>
      <c r="F23" s="13">
        <v>615000</v>
      </c>
      <c r="G23" s="13">
        <v>55000</v>
      </c>
      <c r="H23" s="13"/>
      <c r="I23" s="25"/>
      <c r="J23" s="13">
        <f t="shared" si="0"/>
        <v>0</v>
      </c>
      <c r="K23" s="8"/>
      <c r="L23" s="27"/>
      <c r="M23" s="24"/>
      <c r="N23" s="26"/>
    </row>
    <row r="24" spans="1:20" ht="15" customHeight="1" x14ac:dyDescent="0.3">
      <c r="A24" s="51">
        <v>12</v>
      </c>
      <c r="B24" s="38" t="s">
        <v>85</v>
      </c>
      <c r="C24" s="39" t="s">
        <v>50</v>
      </c>
      <c r="D24" s="43" t="s">
        <v>86</v>
      </c>
      <c r="E24" s="40">
        <v>50000</v>
      </c>
      <c r="F24" s="13">
        <v>5000</v>
      </c>
      <c r="G24" s="13">
        <v>5000</v>
      </c>
      <c r="H24" s="40">
        <v>50000</v>
      </c>
      <c r="I24" s="40"/>
      <c r="J24" s="13">
        <f t="shared" si="0"/>
        <v>50000</v>
      </c>
      <c r="K24" s="8" t="s">
        <v>239</v>
      </c>
      <c r="L24" s="42"/>
      <c r="M24" s="24" t="s">
        <v>63</v>
      </c>
      <c r="N24" s="26"/>
    </row>
    <row r="25" spans="1:20" ht="15.75" customHeight="1" x14ac:dyDescent="0.3">
      <c r="A25" s="51">
        <v>13</v>
      </c>
      <c r="B25" s="23" t="s">
        <v>107</v>
      </c>
      <c r="C25" s="24" t="s">
        <v>51</v>
      </c>
      <c r="D25" s="43" t="s">
        <v>89</v>
      </c>
      <c r="E25" s="13">
        <v>50000</v>
      </c>
      <c r="F25" s="13">
        <v>505000</v>
      </c>
      <c r="G25" s="13">
        <v>55000</v>
      </c>
      <c r="H25" s="13"/>
      <c r="I25" s="13"/>
      <c r="J25" s="13">
        <f t="shared" si="0"/>
        <v>0</v>
      </c>
      <c r="K25" s="8"/>
      <c r="L25" s="27"/>
      <c r="M25" s="24"/>
      <c r="N25" s="26"/>
    </row>
    <row r="26" spans="1:20" ht="16.5" customHeight="1" x14ac:dyDescent="0.3">
      <c r="A26" s="51">
        <v>14</v>
      </c>
      <c r="B26" s="41" t="s">
        <v>83</v>
      </c>
      <c r="C26" s="39" t="s">
        <v>52</v>
      </c>
      <c r="D26" s="43" t="s">
        <v>179</v>
      </c>
      <c r="E26" s="40">
        <v>50000</v>
      </c>
      <c r="F26" s="13">
        <v>85000</v>
      </c>
      <c r="G26" s="13">
        <v>35000</v>
      </c>
      <c r="H26" s="40">
        <v>50000</v>
      </c>
      <c r="I26" s="13">
        <v>50000</v>
      </c>
      <c r="J26" s="13">
        <f t="shared" si="0"/>
        <v>100000</v>
      </c>
      <c r="K26" s="8" t="s">
        <v>246</v>
      </c>
      <c r="L26" s="42"/>
      <c r="M26" s="24" t="s">
        <v>237</v>
      </c>
      <c r="N26" s="26"/>
    </row>
    <row r="27" spans="1:20" ht="18" customHeight="1" x14ac:dyDescent="0.3">
      <c r="A27" s="51">
        <v>15</v>
      </c>
      <c r="B27" s="23" t="s">
        <v>57</v>
      </c>
      <c r="C27" s="16" t="s">
        <v>53</v>
      </c>
      <c r="D27" s="43" t="s">
        <v>101</v>
      </c>
      <c r="E27" s="13">
        <v>50000</v>
      </c>
      <c r="F27" s="13"/>
      <c r="G27" s="13"/>
      <c r="H27" s="13">
        <v>50000</v>
      </c>
      <c r="I27" s="13"/>
      <c r="J27" s="13">
        <f t="shared" si="0"/>
        <v>50000</v>
      </c>
      <c r="K27" s="8" t="s">
        <v>240</v>
      </c>
      <c r="M27" s="24" t="s">
        <v>63</v>
      </c>
      <c r="O27" s="26"/>
    </row>
    <row r="28" spans="1:20" ht="14.25" customHeight="1" x14ac:dyDescent="0.3">
      <c r="A28" s="63" t="s">
        <v>6</v>
      </c>
      <c r="B28" s="63"/>
      <c r="C28" s="63"/>
      <c r="D28" s="63"/>
      <c r="E28" s="17">
        <f>SUM(E13:E27)</f>
        <v>870000</v>
      </c>
      <c r="F28" s="17">
        <f t="shared" ref="F28:J28" si="1">SUM(F13:F27)</f>
        <v>3801200</v>
      </c>
      <c r="G28" s="17">
        <f t="shared" si="1"/>
        <v>803000</v>
      </c>
      <c r="H28" s="35">
        <f t="shared" si="1"/>
        <v>580000</v>
      </c>
      <c r="I28" s="17">
        <f t="shared" si="1"/>
        <v>120000</v>
      </c>
      <c r="J28" s="35">
        <f t="shared" si="1"/>
        <v>700000</v>
      </c>
      <c r="K28" s="8" t="s">
        <v>247</v>
      </c>
      <c r="L28" s="27"/>
      <c r="M28" s="45"/>
      <c r="N28" s="26"/>
    </row>
    <row r="29" spans="1:20" ht="13.5" customHeight="1" x14ac:dyDescent="0.25">
      <c r="A29" s="86" t="s">
        <v>41</v>
      </c>
      <c r="B29" s="86"/>
      <c r="C29" s="86"/>
      <c r="D29" s="86"/>
      <c r="E29" s="86"/>
      <c r="F29" s="86"/>
      <c r="G29" s="86"/>
      <c r="H29" s="86"/>
      <c r="I29" s="86"/>
      <c r="J29" s="34">
        <f>-J28*0.1</f>
        <v>-70000</v>
      </c>
    </row>
    <row r="30" spans="1:20" ht="13.5" customHeight="1" x14ac:dyDescent="0.25">
      <c r="A30" s="81" t="s">
        <v>166</v>
      </c>
      <c r="B30" s="81"/>
      <c r="C30" s="81"/>
      <c r="D30" s="81"/>
      <c r="E30" s="81"/>
      <c r="F30" s="81"/>
      <c r="G30" s="81"/>
      <c r="H30" s="81"/>
      <c r="I30" s="81"/>
      <c r="J30" s="35">
        <f>SUM(J28:J29)</f>
        <v>630000</v>
      </c>
      <c r="M30" s="54"/>
    </row>
    <row r="31" spans="1:20" ht="5.25" customHeight="1" x14ac:dyDescent="0.25"/>
    <row r="32" spans="1:20" ht="16.5" customHeight="1" x14ac:dyDescent="0.3">
      <c r="A32" s="51">
        <v>1</v>
      </c>
      <c r="B32" s="3" t="s">
        <v>209</v>
      </c>
      <c r="C32" s="24">
        <v>1</v>
      </c>
      <c r="D32" s="43" t="s">
        <v>210</v>
      </c>
      <c r="E32" s="13">
        <v>70000</v>
      </c>
      <c r="F32" s="94" t="s">
        <v>211</v>
      </c>
      <c r="G32" s="95"/>
      <c r="H32" s="95"/>
      <c r="I32" s="95"/>
      <c r="J32" s="95"/>
      <c r="K32" s="95"/>
      <c r="L32" s="95"/>
      <c r="M32" s="96"/>
    </row>
    <row r="33" spans="1:13" x14ac:dyDescent="0.25">
      <c r="A33" s="80" t="s">
        <v>213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M34"/>
    </row>
    <row r="35" spans="1:13" x14ac:dyDescent="0.25">
      <c r="M35"/>
    </row>
  </sheetData>
  <mergeCells count="15">
    <mergeCell ref="F8:K8"/>
    <mergeCell ref="A10:K10"/>
    <mergeCell ref="A11:K11"/>
    <mergeCell ref="A1:K1"/>
    <mergeCell ref="A3:K3"/>
    <mergeCell ref="A4:G4"/>
    <mergeCell ref="H4:J4"/>
    <mergeCell ref="J7:K7"/>
    <mergeCell ref="N14:O14"/>
    <mergeCell ref="N15:O15"/>
    <mergeCell ref="A28:D28"/>
    <mergeCell ref="A33:M33"/>
    <mergeCell ref="A30:I30"/>
    <mergeCell ref="F32:M32"/>
    <mergeCell ref="A29:I29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topLeftCell="A6" zoomScaleNormal="100" workbookViewId="0">
      <selection activeCell="E14" sqref="E13:E1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248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8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  <c r="O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5.75" customHeight="1" x14ac:dyDescent="0.3">
      <c r="A13" s="51">
        <v>1</v>
      </c>
      <c r="B13" s="3" t="s">
        <v>209</v>
      </c>
      <c r="C13" s="24">
        <v>1</v>
      </c>
      <c r="D13" s="43" t="s">
        <v>210</v>
      </c>
      <c r="E13" s="13">
        <v>70000</v>
      </c>
      <c r="F13" s="2"/>
      <c r="G13" s="11"/>
      <c r="H13" s="13"/>
      <c r="I13" s="2"/>
      <c r="J13" s="13">
        <f>SUM(H13:I13)</f>
        <v>0</v>
      </c>
      <c r="K13" s="8"/>
      <c r="M13" s="24"/>
      <c r="N13" s="26"/>
      <c r="O13" s="26"/>
    </row>
    <row r="14" spans="1:16" ht="16.5" customHeight="1" x14ac:dyDescent="0.3">
      <c r="A14" s="51">
        <v>2</v>
      </c>
      <c r="B14" s="22" t="s">
        <v>56</v>
      </c>
      <c r="C14" s="24">
        <v>2</v>
      </c>
      <c r="D14" s="43" t="s">
        <v>92</v>
      </c>
      <c r="E14" s="13">
        <v>70000</v>
      </c>
      <c r="F14" s="25">
        <v>1246000</v>
      </c>
      <c r="G14" s="25">
        <v>189000</v>
      </c>
      <c r="H14" s="13"/>
      <c r="I14" s="13"/>
      <c r="J14" s="13">
        <f t="shared" ref="J14:J27" si="0">SUM(H14:I14)</f>
        <v>0</v>
      </c>
      <c r="K14" s="8"/>
      <c r="M14" s="24"/>
      <c r="N14" s="76"/>
      <c r="O14" s="77"/>
      <c r="P14" s="26"/>
    </row>
    <row r="15" spans="1:16" ht="15.75" customHeight="1" x14ac:dyDescent="0.3">
      <c r="A15" s="51">
        <v>3</v>
      </c>
      <c r="B15" s="22" t="s">
        <v>79</v>
      </c>
      <c r="C15" s="24">
        <v>3</v>
      </c>
      <c r="D15" s="43" t="s">
        <v>93</v>
      </c>
      <c r="E15" s="13">
        <v>70000</v>
      </c>
      <c r="F15" s="13">
        <v>476000</v>
      </c>
      <c r="G15" s="13">
        <v>56000</v>
      </c>
      <c r="H15" s="13"/>
      <c r="I15" s="25"/>
      <c r="J15" s="13">
        <f t="shared" si="0"/>
        <v>0</v>
      </c>
      <c r="K15" s="8"/>
      <c r="M15" s="24"/>
      <c r="N15" s="76"/>
      <c r="O15" s="77"/>
    </row>
    <row r="16" spans="1:16" ht="15.75" customHeight="1" x14ac:dyDescent="0.3">
      <c r="A16" s="51">
        <v>4</v>
      </c>
      <c r="B16" s="23" t="s">
        <v>120</v>
      </c>
      <c r="C16" s="24">
        <v>4</v>
      </c>
      <c r="D16" s="43" t="s">
        <v>121</v>
      </c>
      <c r="E16" s="13">
        <v>70000</v>
      </c>
      <c r="F16" s="13">
        <v>21000</v>
      </c>
      <c r="G16" s="13">
        <v>21000</v>
      </c>
      <c r="H16" s="13">
        <v>70000</v>
      </c>
      <c r="I16" s="25"/>
      <c r="J16" s="13">
        <f t="shared" si="0"/>
        <v>70000</v>
      </c>
      <c r="K16" s="8" t="s">
        <v>256</v>
      </c>
      <c r="M16" s="24" t="s">
        <v>63</v>
      </c>
      <c r="N16" s="54"/>
      <c r="O16" s="54"/>
    </row>
    <row r="17" spans="1:20" ht="15.75" customHeight="1" x14ac:dyDescent="0.3">
      <c r="A17" s="51">
        <v>5</v>
      </c>
      <c r="B17" s="3" t="s">
        <v>60</v>
      </c>
      <c r="C17" s="24">
        <v>5</v>
      </c>
      <c r="D17" s="43" t="s">
        <v>102</v>
      </c>
      <c r="E17" s="13">
        <v>70000</v>
      </c>
      <c r="F17" s="13">
        <v>56000</v>
      </c>
      <c r="G17" s="13">
        <v>56000</v>
      </c>
      <c r="H17" s="13">
        <v>70000</v>
      </c>
      <c r="I17" s="13"/>
      <c r="J17" s="13">
        <f t="shared" si="0"/>
        <v>70000</v>
      </c>
      <c r="K17" s="8" t="s">
        <v>249</v>
      </c>
      <c r="M17" s="24" t="s">
        <v>63</v>
      </c>
      <c r="N17" s="26"/>
      <c r="O17" s="26"/>
    </row>
    <row r="18" spans="1:20" ht="15" customHeight="1" x14ac:dyDescent="0.3">
      <c r="A18" s="51">
        <v>6</v>
      </c>
      <c r="B18" s="23" t="s">
        <v>61</v>
      </c>
      <c r="C18" s="24">
        <v>8</v>
      </c>
      <c r="D18" s="43" t="s">
        <v>103</v>
      </c>
      <c r="E18" s="13">
        <v>70000</v>
      </c>
      <c r="F18" s="13">
        <v>238000</v>
      </c>
      <c r="G18" s="25">
        <v>161000</v>
      </c>
      <c r="H18" s="13"/>
      <c r="I18" s="13"/>
      <c r="J18" s="13">
        <f t="shared" si="0"/>
        <v>0</v>
      </c>
      <c r="K18" s="8"/>
      <c r="M18" s="24"/>
      <c r="N18" s="26"/>
      <c r="O18" s="26"/>
      <c r="Q18" s="36"/>
      <c r="R18" s="36"/>
      <c r="S18" s="36"/>
      <c r="T18" s="36"/>
    </row>
    <row r="19" spans="1:20" ht="15.75" customHeight="1" x14ac:dyDescent="0.3">
      <c r="A19" s="51">
        <v>7</v>
      </c>
      <c r="B19" s="3" t="s">
        <v>81</v>
      </c>
      <c r="C19" s="24" t="s">
        <v>45</v>
      </c>
      <c r="D19" s="43" t="s">
        <v>257</v>
      </c>
      <c r="E19" s="13">
        <v>50000</v>
      </c>
      <c r="F19" s="13">
        <v>340200</v>
      </c>
      <c r="G19" s="13">
        <v>60000</v>
      </c>
      <c r="H19" s="13">
        <v>50000</v>
      </c>
      <c r="I19" s="13"/>
      <c r="J19" s="13">
        <f t="shared" si="0"/>
        <v>50000</v>
      </c>
      <c r="K19" s="8" t="s">
        <v>256</v>
      </c>
      <c r="M19" s="24" t="s">
        <v>63</v>
      </c>
      <c r="N19" s="26"/>
      <c r="O19" s="26"/>
    </row>
    <row r="20" spans="1:20" ht="14.25" customHeight="1" x14ac:dyDescent="0.3">
      <c r="A20" s="51">
        <v>8</v>
      </c>
      <c r="B20" s="23" t="s">
        <v>80</v>
      </c>
      <c r="C20" s="24" t="s">
        <v>46</v>
      </c>
      <c r="D20" s="43" t="s">
        <v>106</v>
      </c>
      <c r="E20" s="13">
        <v>50000</v>
      </c>
      <c r="F20" s="13">
        <v>180000</v>
      </c>
      <c r="G20" s="13">
        <v>30000</v>
      </c>
      <c r="H20" s="13">
        <v>50000</v>
      </c>
      <c r="I20" s="13">
        <v>50000</v>
      </c>
      <c r="J20" s="13">
        <f t="shared" si="0"/>
        <v>100000</v>
      </c>
      <c r="K20" s="8" t="s">
        <v>258</v>
      </c>
      <c r="M20" s="24" t="s">
        <v>62</v>
      </c>
      <c r="N20" s="26"/>
    </row>
    <row r="21" spans="1:20" ht="15" customHeight="1" x14ac:dyDescent="0.3">
      <c r="A21" s="51">
        <v>9</v>
      </c>
      <c r="B21" s="20" t="s">
        <v>59</v>
      </c>
      <c r="C21" s="24" t="s">
        <v>47</v>
      </c>
      <c r="D21" s="43" t="s">
        <v>91</v>
      </c>
      <c r="E21" s="13">
        <v>50000</v>
      </c>
      <c r="F21" s="13">
        <v>180000</v>
      </c>
      <c r="G21" s="13">
        <v>99000</v>
      </c>
      <c r="H21" s="13">
        <v>50000</v>
      </c>
      <c r="I21" s="13"/>
      <c r="J21" s="13">
        <f t="shared" si="0"/>
        <v>50000</v>
      </c>
      <c r="K21" s="8" t="s">
        <v>258</v>
      </c>
      <c r="L21" s="27"/>
      <c r="M21" s="24" t="s">
        <v>43</v>
      </c>
      <c r="N21" s="26"/>
    </row>
    <row r="22" spans="1:20" ht="14.25" customHeight="1" x14ac:dyDescent="0.3">
      <c r="A22" s="51">
        <v>10</v>
      </c>
      <c r="B22" s="23" t="s">
        <v>204</v>
      </c>
      <c r="C22" s="24" t="s">
        <v>48</v>
      </c>
      <c r="D22" s="43" t="s">
        <v>205</v>
      </c>
      <c r="E22" s="13">
        <v>50000</v>
      </c>
      <c r="F22" s="13"/>
      <c r="G22" s="13"/>
      <c r="H22" s="13">
        <v>50000</v>
      </c>
      <c r="I22" s="25"/>
      <c r="J22" s="13">
        <f t="shared" si="0"/>
        <v>50000</v>
      </c>
      <c r="K22" s="8" t="s">
        <v>259</v>
      </c>
      <c r="L22" s="27"/>
      <c r="M22" s="24" t="s">
        <v>62</v>
      </c>
      <c r="N22" s="26"/>
    </row>
    <row r="23" spans="1:20" ht="14.25" customHeight="1" x14ac:dyDescent="0.3">
      <c r="A23" s="51">
        <v>11</v>
      </c>
      <c r="B23" s="31" t="s">
        <v>87</v>
      </c>
      <c r="C23" s="24" t="s">
        <v>49</v>
      </c>
      <c r="D23" s="43" t="s">
        <v>88</v>
      </c>
      <c r="E23" s="13">
        <v>50000</v>
      </c>
      <c r="F23" s="13">
        <v>670000</v>
      </c>
      <c r="G23" s="13">
        <v>60000</v>
      </c>
      <c r="H23" s="13"/>
      <c r="I23" s="25"/>
      <c r="J23" s="13">
        <f t="shared" si="0"/>
        <v>0</v>
      </c>
      <c r="K23" s="8"/>
      <c r="L23" s="27"/>
      <c r="M23" s="24"/>
      <c r="N23" s="26"/>
    </row>
    <row r="24" spans="1:20" ht="15" customHeight="1" x14ac:dyDescent="0.3">
      <c r="A24" s="51">
        <v>12</v>
      </c>
      <c r="B24" s="38" t="s">
        <v>85</v>
      </c>
      <c r="C24" s="39" t="s">
        <v>50</v>
      </c>
      <c r="D24" s="43" t="s">
        <v>86</v>
      </c>
      <c r="E24" s="40">
        <v>50000</v>
      </c>
      <c r="F24" s="13">
        <v>5000</v>
      </c>
      <c r="G24" s="13">
        <v>5000</v>
      </c>
      <c r="H24" s="40">
        <v>50000</v>
      </c>
      <c r="I24" s="40"/>
      <c r="J24" s="13">
        <f t="shared" si="0"/>
        <v>50000</v>
      </c>
      <c r="K24" s="8" t="s">
        <v>258</v>
      </c>
      <c r="L24" s="42"/>
      <c r="M24" s="24" t="s">
        <v>63</v>
      </c>
      <c r="N24" s="26"/>
    </row>
    <row r="25" spans="1:20" ht="15.75" customHeight="1" x14ac:dyDescent="0.3">
      <c r="A25" s="51">
        <v>13</v>
      </c>
      <c r="B25" s="23" t="s">
        <v>107</v>
      </c>
      <c r="C25" s="24" t="s">
        <v>51</v>
      </c>
      <c r="D25" s="43" t="s">
        <v>89</v>
      </c>
      <c r="E25" s="13">
        <v>50000</v>
      </c>
      <c r="F25" s="13">
        <v>560000</v>
      </c>
      <c r="G25" s="13">
        <v>60000</v>
      </c>
      <c r="H25" s="13"/>
      <c r="I25" s="13"/>
      <c r="J25" s="13">
        <f t="shared" si="0"/>
        <v>0</v>
      </c>
      <c r="K25" s="8"/>
      <c r="L25" s="27"/>
      <c r="M25" s="24"/>
      <c r="N25" s="26"/>
    </row>
    <row r="26" spans="1:20" ht="16.5" customHeight="1" x14ac:dyDescent="0.3">
      <c r="A26" s="51">
        <v>14</v>
      </c>
      <c r="B26" s="41" t="s">
        <v>83</v>
      </c>
      <c r="C26" s="39" t="s">
        <v>52</v>
      </c>
      <c r="D26" s="43" t="s">
        <v>179</v>
      </c>
      <c r="E26" s="40">
        <v>50000</v>
      </c>
      <c r="F26" s="13">
        <v>35000</v>
      </c>
      <c r="G26" s="13">
        <v>35000</v>
      </c>
      <c r="H26" s="40">
        <v>50000</v>
      </c>
      <c r="I26" s="13"/>
      <c r="J26" s="13">
        <f t="shared" si="0"/>
        <v>50000</v>
      </c>
      <c r="K26" s="8" t="s">
        <v>256</v>
      </c>
      <c r="L26" s="42"/>
      <c r="M26" s="24" t="s">
        <v>63</v>
      </c>
      <c r="N26" s="26"/>
    </row>
    <row r="27" spans="1:20" ht="18" customHeight="1" x14ac:dyDescent="0.3">
      <c r="A27" s="51">
        <v>15</v>
      </c>
      <c r="B27" s="23"/>
      <c r="C27" s="16" t="s">
        <v>53</v>
      </c>
      <c r="D27" s="43"/>
      <c r="E27" s="13">
        <v>50000</v>
      </c>
      <c r="F27" s="13"/>
      <c r="G27" s="13"/>
      <c r="H27" s="13"/>
      <c r="I27" s="13"/>
      <c r="J27" s="13">
        <f t="shared" si="0"/>
        <v>0</v>
      </c>
      <c r="K27" s="8"/>
      <c r="M27" s="24"/>
      <c r="O27" s="26"/>
    </row>
    <row r="28" spans="1:20" ht="14.25" customHeight="1" x14ac:dyDescent="0.3">
      <c r="A28" s="63" t="s">
        <v>6</v>
      </c>
      <c r="B28" s="63"/>
      <c r="C28" s="63"/>
      <c r="D28" s="63"/>
      <c r="E28" s="17">
        <f>SUM(E13:E27)</f>
        <v>870000</v>
      </c>
      <c r="F28" s="17">
        <f t="shared" ref="F28:G28" si="1">SUM(F13:F27)</f>
        <v>4007200</v>
      </c>
      <c r="G28" s="17">
        <f t="shared" si="1"/>
        <v>832000</v>
      </c>
      <c r="H28" s="35">
        <f>SUM(H13:H27)</f>
        <v>440000</v>
      </c>
      <c r="I28" s="15">
        <f t="shared" ref="I28:J28" si="2">SUM(I13:I27)</f>
        <v>50000</v>
      </c>
      <c r="J28" s="35">
        <f t="shared" si="2"/>
        <v>490000</v>
      </c>
      <c r="K28" s="8" t="s">
        <v>260</v>
      </c>
      <c r="L28" s="27"/>
      <c r="M28" s="45" t="s">
        <v>44</v>
      </c>
      <c r="N28" s="26"/>
    </row>
    <row r="29" spans="1:20" ht="13.5" customHeight="1" x14ac:dyDescent="0.25">
      <c r="A29" s="86" t="s">
        <v>41</v>
      </c>
      <c r="B29" s="86"/>
      <c r="C29" s="86"/>
      <c r="D29" s="86"/>
      <c r="E29" s="86"/>
      <c r="F29" s="86"/>
      <c r="G29" s="86"/>
      <c r="H29" s="86"/>
      <c r="I29" s="86"/>
      <c r="J29" s="34">
        <f>-J28*0.1</f>
        <v>-49000</v>
      </c>
    </row>
    <row r="30" spans="1:20" ht="13.5" customHeight="1" x14ac:dyDescent="0.25">
      <c r="A30" s="81" t="s">
        <v>166</v>
      </c>
      <c r="B30" s="81"/>
      <c r="C30" s="81"/>
      <c r="D30" s="81"/>
      <c r="E30" s="81"/>
      <c r="F30" s="81"/>
      <c r="G30" s="81"/>
      <c r="H30" s="81"/>
      <c r="I30" s="81"/>
      <c r="J30" s="35">
        <f>SUM(J28:J29)</f>
        <v>441000</v>
      </c>
      <c r="M30" s="54"/>
    </row>
    <row r="31" spans="1:20" ht="5.25" customHeight="1" x14ac:dyDescent="0.25"/>
    <row r="32" spans="1:20" ht="16.5" customHeight="1" x14ac:dyDescent="0.3">
      <c r="A32" s="51">
        <v>1</v>
      </c>
      <c r="B32" s="3" t="s">
        <v>209</v>
      </c>
      <c r="C32" s="24">
        <v>1</v>
      </c>
      <c r="D32" s="43" t="s">
        <v>210</v>
      </c>
      <c r="E32" s="13">
        <v>70000</v>
      </c>
      <c r="F32" s="94" t="s">
        <v>211</v>
      </c>
      <c r="G32" s="95"/>
      <c r="H32" s="95"/>
      <c r="I32" s="95"/>
      <c r="J32" s="95"/>
      <c r="K32" s="95"/>
      <c r="L32" s="95"/>
      <c r="M32" s="96"/>
    </row>
    <row r="33" spans="1:13" x14ac:dyDescent="0.25">
      <c r="A33" s="80" t="s">
        <v>213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ht="18.75" x14ac:dyDescent="0.25">
      <c r="A34" s="51">
        <v>15</v>
      </c>
      <c r="B34" s="23" t="s">
        <v>57</v>
      </c>
      <c r="C34" s="16" t="s">
        <v>53</v>
      </c>
      <c r="D34" s="43" t="s">
        <v>101</v>
      </c>
      <c r="E34" s="97" t="s">
        <v>250</v>
      </c>
      <c r="F34" s="98"/>
      <c r="G34" s="98"/>
      <c r="H34" s="98"/>
      <c r="I34" s="98"/>
      <c r="J34" s="98"/>
      <c r="K34" s="98"/>
      <c r="L34" s="98"/>
      <c r="M34" s="98"/>
    </row>
    <row r="35" spans="1:13" x14ac:dyDescent="0.25">
      <c r="A35" s="70" t="s">
        <v>252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</row>
    <row r="36" spans="1:13" x14ac:dyDescent="0.25">
      <c r="A36" s="70" t="s">
        <v>251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</row>
    <row r="37" spans="1:13" x14ac:dyDescent="0.25">
      <c r="A37" s="70" t="s">
        <v>253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x14ac:dyDescent="0.25">
      <c r="A38" s="70" t="s">
        <v>254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</row>
    <row r="39" spans="1:13" x14ac:dyDescent="0.25">
      <c r="A39" s="70" t="s">
        <v>255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</row>
    <row r="40" spans="1:13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</row>
  </sheetData>
  <mergeCells count="22">
    <mergeCell ref="A40:M40"/>
    <mergeCell ref="A38:M38"/>
    <mergeCell ref="E34:M34"/>
    <mergeCell ref="A35:M35"/>
    <mergeCell ref="A36:M36"/>
    <mergeCell ref="A37:M37"/>
    <mergeCell ref="A39:M39"/>
    <mergeCell ref="A30:I30"/>
    <mergeCell ref="F32:M32"/>
    <mergeCell ref="A33:M33"/>
    <mergeCell ref="A10:K10"/>
    <mergeCell ref="A11:K11"/>
    <mergeCell ref="N14:O14"/>
    <mergeCell ref="N15:O15"/>
    <mergeCell ref="A28:D28"/>
    <mergeCell ref="A29:I29"/>
    <mergeCell ref="A1:K1"/>
    <mergeCell ref="A3:K3"/>
    <mergeCell ref="A4:G4"/>
    <mergeCell ref="H4:J4"/>
    <mergeCell ref="J7:K7"/>
    <mergeCell ref="F8:K8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3380-F675-47AC-B236-D8DA269B5956}">
  <dimension ref="A1:T42"/>
  <sheetViews>
    <sheetView tabSelected="1" topLeftCell="A3" zoomScaleNormal="100" workbookViewId="0">
      <selection activeCell="J32" sqref="J3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261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8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  <c r="O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5.75" customHeight="1" x14ac:dyDescent="0.3">
      <c r="A13" s="51">
        <v>1</v>
      </c>
      <c r="B13" s="3" t="s">
        <v>209</v>
      </c>
      <c r="C13" s="24">
        <v>1</v>
      </c>
      <c r="D13" s="43" t="s">
        <v>210</v>
      </c>
      <c r="E13" s="13">
        <v>70000</v>
      </c>
      <c r="F13" s="25">
        <v>77000</v>
      </c>
      <c r="G13" s="25">
        <v>7000</v>
      </c>
      <c r="H13" s="13"/>
      <c r="I13" s="13">
        <v>70000</v>
      </c>
      <c r="J13" s="13">
        <f>SUM(H13:I13)</f>
        <v>70000</v>
      </c>
      <c r="K13" s="8"/>
      <c r="M13" s="24" t="s">
        <v>272</v>
      </c>
      <c r="N13" s="26"/>
      <c r="O13" s="26"/>
    </row>
    <row r="14" spans="1:16" ht="16.5" customHeight="1" x14ac:dyDescent="0.3">
      <c r="A14" s="51">
        <v>2</v>
      </c>
      <c r="B14" s="22" t="s">
        <v>56</v>
      </c>
      <c r="C14" s="24">
        <v>2</v>
      </c>
      <c r="D14" s="43" t="s">
        <v>92</v>
      </c>
      <c r="E14" s="13">
        <v>70000</v>
      </c>
      <c r="F14" s="25">
        <v>1183000</v>
      </c>
      <c r="G14" s="25">
        <v>203000</v>
      </c>
      <c r="H14" s="13"/>
      <c r="I14" s="13"/>
      <c r="J14" s="13">
        <f t="shared" ref="J14:J27" si="0">SUM(H14:I14)</f>
        <v>0</v>
      </c>
      <c r="K14" s="8"/>
      <c r="M14" s="24"/>
      <c r="N14" s="76"/>
      <c r="O14" s="77"/>
      <c r="P14" s="26"/>
    </row>
    <row r="15" spans="1:16" ht="15.75" customHeight="1" x14ac:dyDescent="0.3">
      <c r="A15" s="51">
        <v>3</v>
      </c>
      <c r="B15" s="22" t="s">
        <v>79</v>
      </c>
      <c r="C15" s="24">
        <v>3</v>
      </c>
      <c r="D15" s="43" t="s">
        <v>93</v>
      </c>
      <c r="E15" s="13">
        <v>70000</v>
      </c>
      <c r="F15" s="13">
        <v>553000</v>
      </c>
      <c r="G15" s="13">
        <v>63000</v>
      </c>
      <c r="H15" s="13"/>
      <c r="I15" s="25"/>
      <c r="J15" s="13">
        <f t="shared" si="0"/>
        <v>0</v>
      </c>
      <c r="K15" s="8"/>
      <c r="M15" s="24"/>
      <c r="N15" s="76"/>
      <c r="O15" s="77"/>
    </row>
    <row r="16" spans="1:16" ht="15.75" customHeight="1" x14ac:dyDescent="0.3">
      <c r="A16" s="51">
        <v>4</v>
      </c>
      <c r="B16" s="23" t="s">
        <v>120</v>
      </c>
      <c r="C16" s="24">
        <v>4</v>
      </c>
      <c r="D16" s="43" t="s">
        <v>121</v>
      </c>
      <c r="E16" s="13">
        <v>70000</v>
      </c>
      <c r="F16" s="13">
        <v>21000</v>
      </c>
      <c r="G16" s="13">
        <v>21000</v>
      </c>
      <c r="H16" s="13"/>
      <c r="I16" s="25"/>
      <c r="J16" s="13">
        <f t="shared" si="0"/>
        <v>0</v>
      </c>
      <c r="K16" s="8"/>
      <c r="M16" s="24"/>
      <c r="N16" s="54"/>
      <c r="O16" s="54"/>
    </row>
    <row r="17" spans="1:20" ht="15.75" customHeight="1" x14ac:dyDescent="0.3">
      <c r="A17" s="51">
        <v>5</v>
      </c>
      <c r="B17" s="3" t="s">
        <v>60</v>
      </c>
      <c r="C17" s="24">
        <v>5</v>
      </c>
      <c r="D17" s="43" t="s">
        <v>102</v>
      </c>
      <c r="E17" s="13">
        <v>70000</v>
      </c>
      <c r="F17" s="13">
        <v>56000</v>
      </c>
      <c r="G17" s="13">
        <v>56000</v>
      </c>
      <c r="H17" s="13"/>
      <c r="I17" s="13"/>
      <c r="J17" s="13">
        <f t="shared" si="0"/>
        <v>0</v>
      </c>
      <c r="K17" s="8"/>
      <c r="M17" s="24"/>
      <c r="N17" s="26"/>
      <c r="O17" s="26"/>
    </row>
    <row r="18" spans="1:20" ht="15" customHeight="1" x14ac:dyDescent="0.3">
      <c r="A18" s="51">
        <v>6</v>
      </c>
      <c r="B18" s="23" t="s">
        <v>61</v>
      </c>
      <c r="C18" s="24">
        <v>8</v>
      </c>
      <c r="D18" s="43" t="s">
        <v>103</v>
      </c>
      <c r="E18" s="13">
        <v>70000</v>
      </c>
      <c r="F18" s="13">
        <v>329000</v>
      </c>
      <c r="G18" s="25">
        <v>119000</v>
      </c>
      <c r="H18" s="13"/>
      <c r="I18" s="13"/>
      <c r="J18" s="13">
        <f t="shared" si="0"/>
        <v>0</v>
      </c>
      <c r="K18" s="8"/>
      <c r="M18" s="24"/>
      <c r="N18" s="26"/>
      <c r="O18" s="26"/>
      <c r="Q18" s="36"/>
      <c r="R18" s="36"/>
      <c r="S18" s="36"/>
      <c r="T18" s="36"/>
    </row>
    <row r="19" spans="1:20" ht="15.75" customHeight="1" x14ac:dyDescent="0.3">
      <c r="A19" s="51">
        <v>7</v>
      </c>
      <c r="B19" s="3" t="s">
        <v>81</v>
      </c>
      <c r="C19" s="24" t="s">
        <v>45</v>
      </c>
      <c r="D19" s="43" t="s">
        <v>257</v>
      </c>
      <c r="E19" s="13">
        <v>50000</v>
      </c>
      <c r="F19" s="13">
        <v>280200</v>
      </c>
      <c r="G19" s="13">
        <v>65000</v>
      </c>
      <c r="H19" s="13"/>
      <c r="I19" s="13"/>
      <c r="J19" s="13">
        <f t="shared" si="0"/>
        <v>0</v>
      </c>
      <c r="K19" s="8"/>
      <c r="M19" s="24"/>
      <c r="N19" s="26"/>
      <c r="O19" s="26"/>
    </row>
    <row r="20" spans="1:20" ht="14.25" customHeight="1" x14ac:dyDescent="0.3">
      <c r="A20" s="51">
        <v>8</v>
      </c>
      <c r="B20" s="23" t="s">
        <v>80</v>
      </c>
      <c r="C20" s="24" t="s">
        <v>46</v>
      </c>
      <c r="D20" s="43" t="s">
        <v>106</v>
      </c>
      <c r="E20" s="13">
        <v>50000</v>
      </c>
      <c r="F20" s="13">
        <v>130000</v>
      </c>
      <c r="G20" s="13">
        <v>30000</v>
      </c>
      <c r="H20" s="13"/>
      <c r="I20" s="13"/>
      <c r="J20" s="13">
        <f t="shared" si="0"/>
        <v>0</v>
      </c>
      <c r="K20" s="8"/>
      <c r="M20" s="24"/>
      <c r="N20" s="26"/>
    </row>
    <row r="21" spans="1:20" ht="15" customHeight="1" x14ac:dyDescent="0.3">
      <c r="A21" s="51">
        <v>9</v>
      </c>
      <c r="B21" s="20" t="s">
        <v>59</v>
      </c>
      <c r="C21" s="24" t="s">
        <v>47</v>
      </c>
      <c r="D21" s="43" t="s">
        <v>91</v>
      </c>
      <c r="E21" s="13">
        <v>50000</v>
      </c>
      <c r="F21" s="13">
        <v>179000</v>
      </c>
      <c r="G21" s="13">
        <v>99000</v>
      </c>
      <c r="H21" s="13"/>
      <c r="I21" s="13"/>
      <c r="J21" s="13">
        <f t="shared" si="0"/>
        <v>0</v>
      </c>
      <c r="K21" s="8"/>
      <c r="L21" s="27"/>
      <c r="M21" s="24"/>
      <c r="N21" s="26"/>
    </row>
    <row r="22" spans="1:20" ht="14.25" customHeight="1" x14ac:dyDescent="0.3">
      <c r="A22" s="51">
        <v>10</v>
      </c>
      <c r="B22" s="23" t="s">
        <v>204</v>
      </c>
      <c r="C22" s="24" t="s">
        <v>48</v>
      </c>
      <c r="D22" s="43" t="s">
        <v>205</v>
      </c>
      <c r="E22" s="13">
        <v>50000</v>
      </c>
      <c r="F22" s="13"/>
      <c r="G22" s="13"/>
      <c r="H22" s="13"/>
      <c r="I22" s="25"/>
      <c r="J22" s="13">
        <f t="shared" si="0"/>
        <v>0</v>
      </c>
      <c r="K22" s="8"/>
      <c r="L22" s="27"/>
      <c r="M22" s="24"/>
      <c r="N22" s="26"/>
    </row>
    <row r="23" spans="1:20" ht="14.25" customHeight="1" x14ac:dyDescent="0.3">
      <c r="A23" s="51">
        <v>11</v>
      </c>
      <c r="B23" s="31" t="s">
        <v>87</v>
      </c>
      <c r="C23" s="24" t="s">
        <v>49</v>
      </c>
      <c r="D23" s="43" t="s">
        <v>88</v>
      </c>
      <c r="E23" s="13">
        <v>50000</v>
      </c>
      <c r="F23" s="13">
        <v>790000</v>
      </c>
      <c r="G23" s="13">
        <v>80000</v>
      </c>
      <c r="H23" s="13"/>
      <c r="I23" s="25"/>
      <c r="J23" s="13">
        <f t="shared" si="0"/>
        <v>0</v>
      </c>
      <c r="K23" s="8"/>
      <c r="L23" s="27"/>
      <c r="M23" s="24"/>
      <c r="N23" s="26"/>
    </row>
    <row r="24" spans="1:20" ht="15" customHeight="1" x14ac:dyDescent="0.3">
      <c r="A24" s="51">
        <v>12</v>
      </c>
      <c r="B24" s="38" t="s">
        <v>85</v>
      </c>
      <c r="C24" s="39" t="s">
        <v>50</v>
      </c>
      <c r="D24" s="43" t="s">
        <v>86</v>
      </c>
      <c r="E24" s="40">
        <v>50000</v>
      </c>
      <c r="F24" s="13">
        <v>5000</v>
      </c>
      <c r="G24" s="13">
        <v>5000</v>
      </c>
      <c r="H24" s="40"/>
      <c r="I24" s="40"/>
      <c r="J24" s="13">
        <f t="shared" si="0"/>
        <v>0</v>
      </c>
      <c r="K24" s="8"/>
      <c r="L24" s="42"/>
      <c r="M24" s="24"/>
      <c r="N24" s="26"/>
    </row>
    <row r="25" spans="1:20" ht="15.75" customHeight="1" x14ac:dyDescent="0.3">
      <c r="A25" s="51">
        <v>13</v>
      </c>
      <c r="B25" s="23" t="s">
        <v>107</v>
      </c>
      <c r="C25" s="24" t="s">
        <v>51</v>
      </c>
      <c r="D25" s="43" t="s">
        <v>89</v>
      </c>
      <c r="E25" s="13">
        <v>50000</v>
      </c>
      <c r="F25" s="13">
        <v>615000</v>
      </c>
      <c r="G25" s="13">
        <v>65000</v>
      </c>
      <c r="H25" s="13"/>
      <c r="I25" s="13"/>
      <c r="J25" s="13">
        <f t="shared" si="0"/>
        <v>0</v>
      </c>
      <c r="K25" s="8"/>
      <c r="L25" s="27"/>
      <c r="M25" s="24"/>
      <c r="N25" s="26"/>
    </row>
    <row r="26" spans="1:20" ht="16.5" customHeight="1" x14ac:dyDescent="0.3">
      <c r="A26" s="51">
        <v>14</v>
      </c>
      <c r="B26" s="41" t="s">
        <v>83</v>
      </c>
      <c r="C26" s="39" t="s">
        <v>52</v>
      </c>
      <c r="D26" s="43" t="s">
        <v>179</v>
      </c>
      <c r="E26" s="40">
        <v>50000</v>
      </c>
      <c r="F26" s="13">
        <v>35000</v>
      </c>
      <c r="G26" s="13">
        <v>35000</v>
      </c>
      <c r="H26" s="40"/>
      <c r="I26" s="13"/>
      <c r="J26" s="13">
        <f t="shared" si="0"/>
        <v>0</v>
      </c>
      <c r="K26" s="8"/>
      <c r="L26" s="42"/>
      <c r="M26" s="24"/>
      <c r="N26" s="26"/>
    </row>
    <row r="27" spans="1:20" ht="18" customHeight="1" x14ac:dyDescent="0.25">
      <c r="A27" s="51">
        <v>15</v>
      </c>
      <c r="B27" s="59" t="s">
        <v>262</v>
      </c>
      <c r="C27" s="16" t="s">
        <v>53</v>
      </c>
      <c r="D27" s="43" t="s">
        <v>263</v>
      </c>
      <c r="E27" s="13">
        <v>50000</v>
      </c>
      <c r="F27" s="13">
        <v>50000</v>
      </c>
      <c r="G27" s="13"/>
      <c r="H27" s="34">
        <v>50000</v>
      </c>
      <c r="I27" s="13">
        <v>50000</v>
      </c>
      <c r="J27" s="34">
        <f t="shared" si="0"/>
        <v>100000</v>
      </c>
      <c r="K27" s="8" t="s">
        <v>264</v>
      </c>
      <c r="M27" s="60" t="s">
        <v>265</v>
      </c>
      <c r="N27" t="s">
        <v>266</v>
      </c>
      <c r="O27" s="26"/>
    </row>
    <row r="28" spans="1:20" ht="14.25" customHeight="1" x14ac:dyDescent="0.3">
      <c r="A28" s="63" t="s">
        <v>6</v>
      </c>
      <c r="B28" s="63"/>
      <c r="C28" s="63"/>
      <c r="D28" s="63"/>
      <c r="E28" s="17">
        <f>SUM(E13:E27)</f>
        <v>870000</v>
      </c>
      <c r="F28" s="17">
        <f t="shared" ref="F28:J28" si="1">SUM(F13:F27)</f>
        <v>4303200</v>
      </c>
      <c r="G28" s="17">
        <f t="shared" si="1"/>
        <v>848000</v>
      </c>
      <c r="H28" s="35">
        <f t="shared" si="1"/>
        <v>50000</v>
      </c>
      <c r="I28" s="17">
        <f t="shared" si="1"/>
        <v>120000</v>
      </c>
      <c r="J28" s="35">
        <f t="shared" si="1"/>
        <v>170000</v>
      </c>
      <c r="K28" s="8"/>
      <c r="L28" s="27"/>
      <c r="M28" s="45"/>
      <c r="N28" s="26"/>
    </row>
    <row r="29" spans="1:20" ht="13.5" customHeight="1" x14ac:dyDescent="0.25">
      <c r="A29" s="86" t="s">
        <v>41</v>
      </c>
      <c r="B29" s="86"/>
      <c r="C29" s="86"/>
      <c r="D29" s="86"/>
      <c r="E29" s="86"/>
      <c r="F29" s="86"/>
      <c r="G29" s="86"/>
      <c r="H29" s="86"/>
      <c r="I29" s="86"/>
      <c r="J29" s="34">
        <f>-J28*0.1</f>
        <v>-17000</v>
      </c>
    </row>
    <row r="30" spans="1:20" ht="13.5" customHeight="1" x14ac:dyDescent="0.25">
      <c r="A30" s="86" t="s">
        <v>274</v>
      </c>
      <c r="B30" s="86"/>
      <c r="C30" s="86"/>
      <c r="D30" s="86"/>
      <c r="E30" s="86"/>
      <c r="F30" s="86"/>
      <c r="G30" s="86"/>
      <c r="H30" s="86"/>
      <c r="I30" s="86"/>
      <c r="J30" s="34">
        <v>-100000</v>
      </c>
    </row>
    <row r="31" spans="1:20" ht="13.5" customHeight="1" x14ac:dyDescent="0.25">
      <c r="A31" s="86" t="s">
        <v>275</v>
      </c>
      <c r="B31" s="86"/>
      <c r="C31" s="86"/>
      <c r="D31" s="86"/>
      <c r="E31" s="86"/>
      <c r="F31" s="86"/>
      <c r="G31" s="86"/>
      <c r="H31" s="86"/>
      <c r="I31" s="86"/>
      <c r="J31" s="34">
        <v>-37125</v>
      </c>
    </row>
    <row r="32" spans="1:20" ht="13.5" customHeight="1" x14ac:dyDescent="0.25">
      <c r="A32" s="81" t="s">
        <v>166</v>
      </c>
      <c r="B32" s="81"/>
      <c r="C32" s="81"/>
      <c r="D32" s="81"/>
      <c r="E32" s="81"/>
      <c r="F32" s="81"/>
      <c r="G32" s="81"/>
      <c r="H32" s="81"/>
      <c r="I32" s="81"/>
      <c r="J32" s="35">
        <f>SUM(J28:J29)</f>
        <v>153000</v>
      </c>
      <c r="M32" s="54"/>
    </row>
    <row r="33" spans="1:13" ht="5.25" customHeight="1" x14ac:dyDescent="0.25"/>
    <row r="34" spans="1:13" ht="16.5" customHeight="1" x14ac:dyDescent="0.3">
      <c r="A34" s="51">
        <v>1</v>
      </c>
      <c r="B34" s="3" t="s">
        <v>209</v>
      </c>
      <c r="C34" s="24">
        <v>1</v>
      </c>
      <c r="D34" s="43" t="s">
        <v>210</v>
      </c>
      <c r="E34" s="13">
        <v>70000</v>
      </c>
      <c r="F34" s="94" t="s">
        <v>211</v>
      </c>
      <c r="G34" s="95"/>
      <c r="H34" s="95"/>
      <c r="I34" s="95"/>
      <c r="J34" s="95"/>
      <c r="K34" s="95"/>
      <c r="L34" s="95"/>
      <c r="M34" s="96"/>
    </row>
    <row r="35" spans="1:13" x14ac:dyDescent="0.25">
      <c r="A35" s="80" t="s">
        <v>213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1:13" ht="18.75" x14ac:dyDescent="0.25">
      <c r="A36" s="51">
        <v>15</v>
      </c>
      <c r="B36" s="59" t="s">
        <v>262</v>
      </c>
      <c r="C36" s="16" t="s">
        <v>53</v>
      </c>
      <c r="D36" s="43" t="s">
        <v>263</v>
      </c>
      <c r="E36" s="97" t="s">
        <v>273</v>
      </c>
      <c r="F36" s="98"/>
      <c r="G36" s="98"/>
      <c r="H36" s="98"/>
      <c r="I36" s="98"/>
      <c r="J36" s="98"/>
      <c r="K36" s="98"/>
      <c r="L36" s="98"/>
      <c r="M36" s="98"/>
    </row>
    <row r="37" spans="1:13" x14ac:dyDescent="0.25">
      <c r="A37" s="70" t="s">
        <v>267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x14ac:dyDescent="0.25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</row>
    <row r="39" spans="1:13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</row>
    <row r="40" spans="1:13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</row>
    <row r="41" spans="1:13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</row>
    <row r="42" spans="1:13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</row>
  </sheetData>
  <mergeCells count="24">
    <mergeCell ref="F8:K8"/>
    <mergeCell ref="A10:K10"/>
    <mergeCell ref="A11:K11"/>
    <mergeCell ref="A30:I30"/>
    <mergeCell ref="A31:I31"/>
    <mergeCell ref="A1:K1"/>
    <mergeCell ref="A3:K3"/>
    <mergeCell ref="A4:G4"/>
    <mergeCell ref="H4:J4"/>
    <mergeCell ref="J7:K7"/>
    <mergeCell ref="N14:O14"/>
    <mergeCell ref="N15:O15"/>
    <mergeCell ref="A28:D28"/>
    <mergeCell ref="A39:M39"/>
    <mergeCell ref="A40:M40"/>
    <mergeCell ref="A29:I29"/>
    <mergeCell ref="A41:M41"/>
    <mergeCell ref="A42:M42"/>
    <mergeCell ref="A32:I32"/>
    <mergeCell ref="F34:M34"/>
    <mergeCell ref="A35:M35"/>
    <mergeCell ref="E36:M36"/>
    <mergeCell ref="A37:M37"/>
    <mergeCell ref="A38:M38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zoomScaleNormal="100" workbookViewId="0">
      <selection activeCell="D32" sqref="D32"/>
    </sheetView>
  </sheetViews>
  <sheetFormatPr baseColWidth="10" defaultRowHeight="15" x14ac:dyDescent="0.25"/>
  <cols>
    <col min="1" max="1" width="3.140625" customWidth="1"/>
    <col min="2" max="2" width="42.7109375" customWidth="1"/>
    <col min="3" max="3" width="9.28515625" customWidth="1"/>
    <col min="4" max="4" width="24.28515625" customWidth="1"/>
    <col min="5" max="5" width="9.140625" customWidth="1"/>
    <col min="6" max="6" width="13.85546875" customWidth="1"/>
    <col min="7" max="7" width="15" customWidth="1"/>
    <col min="9" max="9" width="13.42578125" customWidth="1"/>
  </cols>
  <sheetData>
    <row r="1" spans="1:9" ht="21" x14ac:dyDescent="0.25">
      <c r="A1" s="69" t="s">
        <v>67</v>
      </c>
      <c r="B1" s="69"/>
      <c r="C1" s="69"/>
      <c r="D1" s="69"/>
      <c r="E1" s="69"/>
      <c r="F1" s="69"/>
      <c r="G1" s="69"/>
      <c r="H1" s="69"/>
    </row>
    <row r="2" spans="1:9" ht="5.25" customHeight="1" x14ac:dyDescent="0.25">
      <c r="A2" s="30"/>
      <c r="B2" s="30"/>
      <c r="C2" s="30"/>
      <c r="D2" s="30"/>
      <c r="E2" s="30"/>
      <c r="F2" s="30"/>
    </row>
    <row r="3" spans="1:9" ht="18" customHeight="1" x14ac:dyDescent="0.35">
      <c r="A3" s="71" t="s">
        <v>98</v>
      </c>
      <c r="B3" s="71"/>
      <c r="C3" s="71"/>
      <c r="D3" s="71"/>
      <c r="E3" s="71"/>
      <c r="F3" s="71"/>
    </row>
    <row r="4" spans="1:9" ht="5.25" customHeight="1" x14ac:dyDescent="0.4">
      <c r="A4" s="29"/>
      <c r="B4" s="29"/>
      <c r="C4" s="29"/>
      <c r="D4" s="29"/>
      <c r="E4" s="29"/>
      <c r="F4" s="29"/>
    </row>
    <row r="5" spans="1:9" ht="13.5" customHeight="1" x14ac:dyDescent="0.3">
      <c r="A5" s="4" t="s">
        <v>11</v>
      </c>
      <c r="E5" s="5"/>
    </row>
    <row r="6" spans="1:9" ht="11.25" customHeight="1" x14ac:dyDescent="0.25">
      <c r="A6" s="4" t="s">
        <v>12</v>
      </c>
    </row>
    <row r="7" spans="1:9" ht="21.75" customHeight="1" x14ac:dyDescent="0.3">
      <c r="A7" s="4" t="s">
        <v>13</v>
      </c>
      <c r="D7" s="72" t="s">
        <v>99</v>
      </c>
      <c r="E7" s="72"/>
      <c r="F7" s="72"/>
      <c r="G7" s="72"/>
      <c r="H7" s="72"/>
      <c r="I7" s="72"/>
    </row>
    <row r="8" spans="1:9" ht="3" customHeight="1" x14ac:dyDescent="0.3">
      <c r="A8" s="4"/>
      <c r="D8" s="12"/>
      <c r="E8" s="12"/>
      <c r="F8" s="12"/>
    </row>
    <row r="9" spans="1:9" ht="18.75" customHeight="1" x14ac:dyDescent="0.3">
      <c r="A9" s="62" t="s">
        <v>66</v>
      </c>
      <c r="B9" s="62"/>
      <c r="C9" s="62"/>
      <c r="D9" s="62"/>
      <c r="E9" s="62"/>
      <c r="F9" s="62"/>
    </row>
    <row r="10" spans="1:9" ht="18.75" customHeight="1" x14ac:dyDescent="0.3">
      <c r="A10" s="62" t="s">
        <v>78</v>
      </c>
      <c r="B10" s="62"/>
      <c r="C10" s="62"/>
      <c r="D10" s="62"/>
      <c r="E10" s="62"/>
      <c r="F10" s="62"/>
    </row>
    <row r="11" spans="1:9" ht="6.75" customHeight="1" x14ac:dyDescent="0.25"/>
    <row r="12" spans="1:9" ht="15.75" x14ac:dyDescent="0.25">
      <c r="A12" s="48" t="s">
        <v>0</v>
      </c>
      <c r="B12" s="49" t="s">
        <v>1</v>
      </c>
      <c r="C12" s="47" t="s">
        <v>10</v>
      </c>
      <c r="D12" s="49" t="s">
        <v>9</v>
      </c>
      <c r="E12" s="49" t="s">
        <v>2</v>
      </c>
      <c r="F12" s="2" t="s">
        <v>68</v>
      </c>
      <c r="G12" s="2" t="s">
        <v>69</v>
      </c>
      <c r="H12" s="2" t="s">
        <v>70</v>
      </c>
    </row>
    <row r="13" spans="1:9" ht="15.75" customHeight="1" x14ac:dyDescent="0.3">
      <c r="A13" s="1">
        <v>1</v>
      </c>
      <c r="B13" s="23"/>
      <c r="C13" s="24" t="s">
        <v>45</v>
      </c>
      <c r="D13" s="46"/>
      <c r="E13" s="13">
        <v>50000</v>
      </c>
      <c r="F13" s="24">
        <v>1</v>
      </c>
      <c r="G13" s="33">
        <f t="shared" ref="G13:G21" si="0">E13*12</f>
        <v>600000</v>
      </c>
      <c r="H13" s="32" t="s">
        <v>74</v>
      </c>
    </row>
    <row r="14" spans="1:9" ht="18.75" x14ac:dyDescent="0.3">
      <c r="A14" s="1">
        <v>2</v>
      </c>
      <c r="B14" s="23"/>
      <c r="C14" s="24" t="s">
        <v>46</v>
      </c>
      <c r="D14" s="46"/>
      <c r="E14" s="13">
        <v>50000</v>
      </c>
      <c r="F14" s="24">
        <v>1</v>
      </c>
      <c r="G14" s="33">
        <f t="shared" si="0"/>
        <v>600000</v>
      </c>
      <c r="H14" s="32" t="s">
        <v>74</v>
      </c>
    </row>
    <row r="15" spans="1:9" ht="18.75" x14ac:dyDescent="0.3">
      <c r="A15" s="1">
        <v>3</v>
      </c>
      <c r="B15" s="23" t="s">
        <v>59</v>
      </c>
      <c r="C15" s="24" t="s">
        <v>47</v>
      </c>
      <c r="D15" s="46" t="s">
        <v>91</v>
      </c>
      <c r="E15" s="13">
        <v>50000</v>
      </c>
      <c r="F15" s="24">
        <v>1</v>
      </c>
      <c r="G15" s="33">
        <f t="shared" si="0"/>
        <v>600000</v>
      </c>
      <c r="H15" s="32" t="s">
        <v>74</v>
      </c>
    </row>
    <row r="16" spans="1:9" ht="18.75" x14ac:dyDescent="0.3">
      <c r="A16" s="1">
        <v>4</v>
      </c>
      <c r="B16" s="23" t="s">
        <v>58</v>
      </c>
      <c r="C16" s="24" t="s">
        <v>48</v>
      </c>
      <c r="D16" s="46" t="s">
        <v>94</v>
      </c>
      <c r="E16" s="13">
        <v>50000</v>
      </c>
      <c r="F16" s="24">
        <v>1</v>
      </c>
      <c r="G16" s="33">
        <f t="shared" si="0"/>
        <v>600000</v>
      </c>
      <c r="H16" s="32" t="s">
        <v>74</v>
      </c>
    </row>
    <row r="17" spans="1:8" ht="18.75" x14ac:dyDescent="0.3">
      <c r="A17" s="1">
        <v>5</v>
      </c>
      <c r="B17" s="23"/>
      <c r="C17" s="24" t="s">
        <v>49</v>
      </c>
      <c r="D17" s="46"/>
      <c r="E17" s="13">
        <v>50000</v>
      </c>
      <c r="F17" s="24">
        <v>1</v>
      </c>
      <c r="G17" s="33">
        <f t="shared" si="0"/>
        <v>600000</v>
      </c>
      <c r="H17" s="32" t="s">
        <v>74</v>
      </c>
    </row>
    <row r="18" spans="1:8" ht="20.25" customHeight="1" x14ac:dyDescent="0.3">
      <c r="A18" s="1">
        <v>6</v>
      </c>
      <c r="B18" s="23" t="s">
        <v>71</v>
      </c>
      <c r="C18" s="24">
        <v>1</v>
      </c>
      <c r="D18" s="46" t="s">
        <v>95</v>
      </c>
      <c r="E18" s="13">
        <v>70000</v>
      </c>
      <c r="F18" s="24">
        <v>2</v>
      </c>
      <c r="G18" s="33">
        <f t="shared" si="0"/>
        <v>840000</v>
      </c>
      <c r="H18" s="32" t="s">
        <v>73</v>
      </c>
    </row>
    <row r="19" spans="1:8" ht="18.75" x14ac:dyDescent="0.3">
      <c r="A19" s="1">
        <v>7</v>
      </c>
      <c r="B19" s="23" t="s">
        <v>56</v>
      </c>
      <c r="C19" s="24">
        <v>2</v>
      </c>
      <c r="D19" s="46" t="s">
        <v>96</v>
      </c>
      <c r="E19" s="13">
        <v>70000</v>
      </c>
      <c r="F19" s="24">
        <v>2</v>
      </c>
      <c r="G19" s="33">
        <f t="shared" si="0"/>
        <v>840000</v>
      </c>
      <c r="H19" s="32" t="s">
        <v>74</v>
      </c>
    </row>
    <row r="20" spans="1:8" ht="18.75" x14ac:dyDescent="0.3">
      <c r="A20" s="1">
        <v>8</v>
      </c>
      <c r="B20" s="23"/>
      <c r="C20" s="24">
        <v>3</v>
      </c>
      <c r="D20" s="46"/>
      <c r="E20" s="13">
        <v>70000</v>
      </c>
      <c r="F20" s="24">
        <v>3</v>
      </c>
      <c r="G20" s="33">
        <f t="shared" si="0"/>
        <v>840000</v>
      </c>
      <c r="H20" s="32" t="s">
        <v>74</v>
      </c>
    </row>
    <row r="21" spans="1:8" ht="18.75" x14ac:dyDescent="0.3">
      <c r="A21" s="1">
        <v>9</v>
      </c>
      <c r="B21" s="23" t="s">
        <v>72</v>
      </c>
      <c r="C21" s="24">
        <v>4</v>
      </c>
      <c r="D21" s="46" t="s">
        <v>97</v>
      </c>
      <c r="E21" s="13">
        <v>70000</v>
      </c>
      <c r="F21" s="24">
        <v>3</v>
      </c>
      <c r="G21" s="33">
        <f t="shared" si="0"/>
        <v>840000</v>
      </c>
      <c r="H21" s="32" t="s">
        <v>73</v>
      </c>
    </row>
    <row r="22" spans="1:8" ht="17.25" customHeight="1" x14ac:dyDescent="0.3">
      <c r="A22" s="63" t="s">
        <v>75</v>
      </c>
      <c r="B22" s="63"/>
      <c r="C22" s="63"/>
      <c r="D22" s="63"/>
      <c r="E22" s="66">
        <f>SUM(G13:G21)</f>
        <v>6360000</v>
      </c>
      <c r="F22" s="67"/>
      <c r="G22" s="67"/>
      <c r="H22" s="68"/>
    </row>
    <row r="23" spans="1:8" ht="5.25" customHeight="1" x14ac:dyDescent="0.25">
      <c r="A23" s="70"/>
      <c r="B23" s="70"/>
      <c r="C23" s="70"/>
      <c r="D23" s="70"/>
      <c r="E23" s="70"/>
      <c r="F23" s="70"/>
    </row>
  </sheetData>
  <mergeCells count="8">
    <mergeCell ref="E22:H22"/>
    <mergeCell ref="A1:H1"/>
    <mergeCell ref="A10:F10"/>
    <mergeCell ref="A22:D22"/>
    <mergeCell ref="A23:F23"/>
    <mergeCell ref="A3:F3"/>
    <mergeCell ref="A9:F9"/>
    <mergeCell ref="D7:I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zoomScaleNormal="100" workbookViewId="0">
      <selection activeCell="D26" sqref="D26"/>
    </sheetView>
  </sheetViews>
  <sheetFormatPr baseColWidth="10" defaultRowHeight="15" x14ac:dyDescent="0.25"/>
  <cols>
    <col min="1" max="1" width="3.140625" customWidth="1"/>
    <col min="2" max="2" width="39.7109375" customWidth="1"/>
    <col min="3" max="3" width="10.7109375" customWidth="1"/>
    <col min="4" max="4" width="28.7109375" customWidth="1"/>
    <col min="5" max="5" width="9.140625" customWidth="1"/>
    <col min="6" max="6" width="12.5703125" customWidth="1"/>
    <col min="7" max="7" width="15.42578125" customWidth="1"/>
  </cols>
  <sheetData>
    <row r="1" spans="1:8" ht="21" x14ac:dyDescent="0.25">
      <c r="A1" s="69" t="s">
        <v>67</v>
      </c>
      <c r="B1" s="69"/>
      <c r="C1" s="69"/>
      <c r="D1" s="69"/>
      <c r="E1" s="69"/>
      <c r="F1" s="69"/>
      <c r="G1" s="69"/>
      <c r="H1" s="69"/>
    </row>
    <row r="2" spans="1:8" ht="5.25" customHeight="1" x14ac:dyDescent="0.25">
      <c r="A2" s="30"/>
      <c r="B2" s="30"/>
      <c r="C2" s="30"/>
      <c r="D2" s="30"/>
      <c r="E2" s="30"/>
    </row>
    <row r="3" spans="1:8" ht="18" customHeight="1" x14ac:dyDescent="0.35">
      <c r="A3" s="71" t="s">
        <v>15</v>
      </c>
      <c r="B3" s="71"/>
      <c r="C3" s="71"/>
      <c r="D3" s="71"/>
      <c r="E3" s="71"/>
    </row>
    <row r="4" spans="1:8" ht="5.25" customHeight="1" x14ac:dyDescent="0.4">
      <c r="A4" s="29"/>
      <c r="B4" s="29"/>
      <c r="C4" s="29"/>
      <c r="D4" s="29"/>
      <c r="E4" s="29"/>
    </row>
    <row r="5" spans="1:8" ht="13.5" customHeight="1" x14ac:dyDescent="0.3">
      <c r="A5" s="4" t="s">
        <v>11</v>
      </c>
      <c r="E5" s="5"/>
    </row>
    <row r="6" spans="1:8" ht="11.25" customHeight="1" x14ac:dyDescent="0.25">
      <c r="A6" s="4" t="s">
        <v>12</v>
      </c>
    </row>
    <row r="7" spans="1:8" ht="13.5" customHeight="1" x14ac:dyDescent="0.3">
      <c r="A7" s="4" t="s">
        <v>13</v>
      </c>
      <c r="D7" s="12" t="s">
        <v>18</v>
      </c>
      <c r="E7" s="12"/>
    </row>
    <row r="8" spans="1:8" ht="3" customHeight="1" x14ac:dyDescent="0.3">
      <c r="A8" s="4"/>
      <c r="D8" s="12"/>
      <c r="E8" s="12"/>
    </row>
    <row r="9" spans="1:8" ht="18.75" customHeight="1" x14ac:dyDescent="0.3">
      <c r="A9" s="62" t="s">
        <v>65</v>
      </c>
      <c r="B9" s="62"/>
      <c r="C9" s="62"/>
      <c r="D9" s="62"/>
      <c r="E9" s="62"/>
    </row>
    <row r="10" spans="1:8" ht="18.75" customHeight="1" x14ac:dyDescent="0.3">
      <c r="A10" s="62" t="s">
        <v>78</v>
      </c>
      <c r="B10" s="62"/>
      <c r="C10" s="62"/>
      <c r="D10" s="62"/>
      <c r="E10" s="62"/>
    </row>
    <row r="11" spans="1:8" ht="6.75" customHeight="1" x14ac:dyDescent="0.25"/>
    <row r="12" spans="1:8" ht="18.75" x14ac:dyDescent="0.3">
      <c r="A12" s="6" t="s">
        <v>0</v>
      </c>
      <c r="B12" s="45" t="s">
        <v>1</v>
      </c>
      <c r="C12" s="45" t="s">
        <v>10</v>
      </c>
      <c r="D12" s="45" t="s">
        <v>9</v>
      </c>
      <c r="E12" s="45" t="s">
        <v>2</v>
      </c>
      <c r="F12" s="2" t="s">
        <v>68</v>
      </c>
      <c r="G12" s="2" t="s">
        <v>69</v>
      </c>
      <c r="H12" s="2" t="s">
        <v>70</v>
      </c>
    </row>
    <row r="13" spans="1:8" ht="18.75" x14ac:dyDescent="0.3">
      <c r="A13" s="1">
        <v>1</v>
      </c>
      <c r="B13" s="23"/>
      <c r="C13" s="24" t="s">
        <v>50</v>
      </c>
      <c r="D13" s="51"/>
      <c r="E13" s="13">
        <v>50000</v>
      </c>
      <c r="F13" s="24">
        <v>1</v>
      </c>
      <c r="G13" s="13">
        <f>E13*12</f>
        <v>600000</v>
      </c>
      <c r="H13" s="32" t="s">
        <v>74</v>
      </c>
    </row>
    <row r="14" spans="1:8" ht="18.75" x14ac:dyDescent="0.3">
      <c r="A14" s="1">
        <v>2</v>
      </c>
      <c r="B14" s="23" t="s">
        <v>54</v>
      </c>
      <c r="C14" s="24" t="s">
        <v>51</v>
      </c>
      <c r="D14" s="1" t="s">
        <v>100</v>
      </c>
      <c r="E14" s="13">
        <v>50000</v>
      </c>
      <c r="F14" s="24">
        <v>1</v>
      </c>
      <c r="G14" s="13">
        <f t="shared" ref="G14:G20" si="0">E14*12</f>
        <v>600000</v>
      </c>
      <c r="H14" s="32" t="s">
        <v>74</v>
      </c>
    </row>
    <row r="15" spans="1:8" ht="18.75" x14ac:dyDescent="0.3">
      <c r="A15" s="1">
        <v>3</v>
      </c>
      <c r="B15" s="23"/>
      <c r="C15" s="24" t="s">
        <v>52</v>
      </c>
      <c r="D15" s="1"/>
      <c r="E15" s="13">
        <v>50000</v>
      </c>
      <c r="F15" s="24">
        <v>1</v>
      </c>
      <c r="G15" s="13">
        <f t="shared" si="0"/>
        <v>600000</v>
      </c>
      <c r="H15" s="32" t="s">
        <v>74</v>
      </c>
    </row>
    <row r="16" spans="1:8" ht="17.25" customHeight="1" x14ac:dyDescent="0.3">
      <c r="A16" s="1">
        <v>4</v>
      </c>
      <c r="B16" s="23" t="s">
        <v>57</v>
      </c>
      <c r="C16" s="16" t="s">
        <v>53</v>
      </c>
      <c r="D16" s="1" t="s">
        <v>101</v>
      </c>
      <c r="E16" s="13">
        <v>50000</v>
      </c>
      <c r="F16" s="24">
        <v>1</v>
      </c>
      <c r="G16" s="13">
        <f t="shared" si="0"/>
        <v>600000</v>
      </c>
      <c r="H16" s="32" t="s">
        <v>74</v>
      </c>
    </row>
    <row r="17" spans="1:8" ht="17.25" customHeight="1" x14ac:dyDescent="0.3">
      <c r="A17" s="1">
        <v>5</v>
      </c>
      <c r="B17" s="23" t="s">
        <v>60</v>
      </c>
      <c r="C17" s="24">
        <v>5</v>
      </c>
      <c r="D17" s="52" t="s">
        <v>102</v>
      </c>
      <c r="E17" s="13">
        <v>70000</v>
      </c>
      <c r="F17" s="24">
        <v>3</v>
      </c>
      <c r="G17" s="13">
        <f t="shared" si="0"/>
        <v>840000</v>
      </c>
      <c r="H17" s="32" t="s">
        <v>74</v>
      </c>
    </row>
    <row r="18" spans="1:8" ht="17.25" customHeight="1" x14ac:dyDescent="0.3">
      <c r="A18" s="1">
        <v>6</v>
      </c>
      <c r="B18" s="50" t="s">
        <v>76</v>
      </c>
      <c r="C18" s="16">
        <v>6</v>
      </c>
      <c r="D18" s="1"/>
      <c r="E18" s="13">
        <v>70000</v>
      </c>
      <c r="F18" s="24">
        <v>3</v>
      </c>
      <c r="G18" s="13">
        <f t="shared" si="0"/>
        <v>840000</v>
      </c>
      <c r="H18" s="32" t="s">
        <v>73</v>
      </c>
    </row>
    <row r="19" spans="1:8" ht="17.25" customHeight="1" x14ac:dyDescent="0.3">
      <c r="A19" s="1">
        <v>7</v>
      </c>
      <c r="B19" s="50" t="s">
        <v>77</v>
      </c>
      <c r="C19" s="16">
        <v>7</v>
      </c>
      <c r="D19" s="52" t="s">
        <v>104</v>
      </c>
      <c r="E19" s="13">
        <v>90000</v>
      </c>
      <c r="F19" s="24">
        <v>3</v>
      </c>
      <c r="G19" s="13">
        <f t="shared" si="0"/>
        <v>1080000</v>
      </c>
      <c r="H19" s="32" t="s">
        <v>73</v>
      </c>
    </row>
    <row r="20" spans="1:8" ht="17.25" customHeight="1" x14ac:dyDescent="0.3">
      <c r="A20" s="1">
        <v>8</v>
      </c>
      <c r="B20" s="23" t="s">
        <v>61</v>
      </c>
      <c r="C20" s="24">
        <v>8</v>
      </c>
      <c r="D20" s="52" t="s">
        <v>103</v>
      </c>
      <c r="E20" s="13">
        <v>70000</v>
      </c>
      <c r="F20" s="24">
        <v>3</v>
      </c>
      <c r="G20" s="13">
        <f t="shared" si="0"/>
        <v>840000</v>
      </c>
      <c r="H20" s="32" t="s">
        <v>74</v>
      </c>
    </row>
    <row r="21" spans="1:8" ht="17.25" customHeight="1" x14ac:dyDescent="0.25">
      <c r="A21" s="63" t="s">
        <v>75</v>
      </c>
      <c r="B21" s="63"/>
      <c r="C21" s="63"/>
      <c r="D21" s="63"/>
      <c r="E21" s="73">
        <f>SUM(G13:G20)</f>
        <v>6000000</v>
      </c>
      <c r="F21" s="74"/>
      <c r="G21" s="74"/>
      <c r="H21" s="75"/>
    </row>
    <row r="22" spans="1:8" ht="5.25" customHeight="1" x14ac:dyDescent="0.25">
      <c r="A22" s="70"/>
      <c r="B22" s="70"/>
      <c r="C22" s="70"/>
      <c r="D22" s="70"/>
      <c r="E22" s="70"/>
    </row>
  </sheetData>
  <mergeCells count="7">
    <mergeCell ref="A1:H1"/>
    <mergeCell ref="E21:H21"/>
    <mergeCell ref="A10:E10"/>
    <mergeCell ref="A21:D21"/>
    <mergeCell ref="A22:E22"/>
    <mergeCell ref="A3:E3"/>
    <mergeCell ref="A9:E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4"/>
  <sheetViews>
    <sheetView topLeftCell="A3" zoomScaleNormal="100" workbookViewId="0">
      <selection activeCell="H37" sqref="H3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115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"/>
    </row>
    <row r="7" spans="1:16" ht="11.25" customHeight="1" x14ac:dyDescent="0.3">
      <c r="A7" s="4" t="s">
        <v>12</v>
      </c>
      <c r="J7" s="62"/>
      <c r="K7" s="62"/>
      <c r="M7" s="54"/>
    </row>
    <row r="8" spans="1:16" ht="13.5" customHeight="1" x14ac:dyDescent="0.3">
      <c r="A8" s="4" t="s">
        <v>13</v>
      </c>
      <c r="D8" s="12" t="s">
        <v>18</v>
      </c>
      <c r="E8" s="12"/>
      <c r="F8" s="72" t="s">
        <v>108</v>
      </c>
      <c r="G8" s="72"/>
      <c r="H8" s="72"/>
      <c r="I8" s="72"/>
      <c r="J8" s="72"/>
      <c r="K8" s="72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</row>
    <row r="13" spans="1:16" ht="16.5" customHeight="1" x14ac:dyDescent="0.3">
      <c r="A13" s="1">
        <v>1</v>
      </c>
      <c r="B13" s="22" t="s">
        <v>56</v>
      </c>
      <c r="C13" s="24">
        <v>2</v>
      </c>
      <c r="D13" s="43" t="s">
        <v>92</v>
      </c>
      <c r="E13" s="13">
        <v>70000</v>
      </c>
      <c r="F13" s="13">
        <v>819000</v>
      </c>
      <c r="G13" s="25">
        <v>119000</v>
      </c>
      <c r="H13" s="34"/>
      <c r="I13" s="19"/>
      <c r="J13" s="34">
        <f t="shared" ref="J13:J17" si="0">H13+I13</f>
        <v>0</v>
      </c>
      <c r="K13" s="8"/>
      <c r="M13" s="24"/>
      <c r="N13" s="76"/>
      <c r="O13" s="77"/>
      <c r="P13" s="26"/>
    </row>
    <row r="14" spans="1:16" ht="15.75" customHeight="1" x14ac:dyDescent="0.3">
      <c r="A14" s="1">
        <v>2</v>
      </c>
      <c r="B14" s="22" t="s">
        <v>79</v>
      </c>
      <c r="C14" s="24">
        <v>3</v>
      </c>
      <c r="D14" s="43" t="s">
        <v>93</v>
      </c>
      <c r="E14" s="13">
        <v>70000</v>
      </c>
      <c r="F14" s="13"/>
      <c r="G14" s="13"/>
      <c r="H14" s="34">
        <v>70000</v>
      </c>
      <c r="I14" s="25"/>
      <c r="J14" s="34">
        <f t="shared" si="0"/>
        <v>70000</v>
      </c>
      <c r="K14" s="8" t="s">
        <v>113</v>
      </c>
      <c r="M14" s="18" t="s">
        <v>43</v>
      </c>
      <c r="N14" s="76"/>
      <c r="O14" s="77"/>
    </row>
    <row r="15" spans="1:16" ht="15.75" customHeight="1" x14ac:dyDescent="0.3">
      <c r="A15" s="1">
        <v>3</v>
      </c>
      <c r="B15" s="22" t="s">
        <v>120</v>
      </c>
      <c r="C15" s="24">
        <v>4</v>
      </c>
      <c r="D15" s="43" t="s">
        <v>121</v>
      </c>
      <c r="E15" s="13">
        <v>70000</v>
      </c>
      <c r="F15" s="13"/>
      <c r="G15" s="13"/>
      <c r="H15" s="34">
        <v>70000</v>
      </c>
      <c r="I15" s="25"/>
      <c r="J15" s="34">
        <f t="shared" si="0"/>
        <v>70000</v>
      </c>
      <c r="K15" s="37" t="s">
        <v>122</v>
      </c>
      <c r="M15" s="56" t="s">
        <v>123</v>
      </c>
      <c r="N15" s="54"/>
      <c r="O15" s="54"/>
    </row>
    <row r="16" spans="1:16" ht="15.75" customHeight="1" x14ac:dyDescent="0.3">
      <c r="A16" s="1">
        <v>4</v>
      </c>
      <c r="B16" s="3" t="s">
        <v>60</v>
      </c>
      <c r="C16" s="24">
        <v>5</v>
      </c>
      <c r="D16" s="43" t="s">
        <v>102</v>
      </c>
      <c r="E16" s="13">
        <v>70000</v>
      </c>
      <c r="F16" s="13">
        <v>56000</v>
      </c>
      <c r="G16" s="13">
        <v>56000</v>
      </c>
      <c r="H16" s="34">
        <v>70000</v>
      </c>
      <c r="I16" s="13"/>
      <c r="J16" s="34">
        <f t="shared" si="0"/>
        <v>70000</v>
      </c>
      <c r="K16" s="8" t="s">
        <v>118</v>
      </c>
      <c r="M16" s="24" t="s">
        <v>110</v>
      </c>
      <c r="N16" s="26"/>
      <c r="O16" s="26"/>
    </row>
    <row r="17" spans="1:20" ht="15" customHeight="1" x14ac:dyDescent="0.3">
      <c r="A17" s="1">
        <v>5</v>
      </c>
      <c r="B17" s="23" t="s">
        <v>61</v>
      </c>
      <c r="C17" s="24">
        <v>8</v>
      </c>
      <c r="D17" s="43" t="s">
        <v>103</v>
      </c>
      <c r="E17" s="13">
        <v>70000</v>
      </c>
      <c r="F17" s="13">
        <v>112000</v>
      </c>
      <c r="G17" s="25">
        <v>112000</v>
      </c>
      <c r="H17" s="34">
        <v>70000</v>
      </c>
      <c r="I17" s="13"/>
      <c r="J17" s="34">
        <f t="shared" si="0"/>
        <v>70000</v>
      </c>
      <c r="K17" s="8" t="s">
        <v>119</v>
      </c>
      <c r="M17" s="24" t="s">
        <v>110</v>
      </c>
      <c r="N17" s="26"/>
      <c r="O17" s="26"/>
      <c r="Q17" s="36"/>
      <c r="R17" s="36"/>
      <c r="S17" s="36"/>
      <c r="T17" s="36"/>
    </row>
    <row r="18" spans="1:20" ht="15.75" customHeight="1" x14ac:dyDescent="0.3">
      <c r="A18" s="1">
        <v>6</v>
      </c>
      <c r="B18" s="3" t="s">
        <v>81</v>
      </c>
      <c r="C18" s="24" t="s">
        <v>45</v>
      </c>
      <c r="D18" s="43" t="s">
        <v>90</v>
      </c>
      <c r="E18" s="13">
        <v>50000</v>
      </c>
      <c r="F18" s="13">
        <v>230000</v>
      </c>
      <c r="G18" s="13">
        <v>30000</v>
      </c>
      <c r="H18" s="34"/>
      <c r="I18" s="13"/>
      <c r="J18" s="34">
        <f>H18+I18</f>
        <v>0</v>
      </c>
      <c r="K18" s="8"/>
      <c r="M18" s="24"/>
      <c r="N18" s="26"/>
      <c r="O18" s="26"/>
    </row>
    <row r="19" spans="1:20" ht="14.25" customHeight="1" x14ac:dyDescent="0.3">
      <c r="A19" s="1">
        <v>7</v>
      </c>
      <c r="B19" s="23" t="s">
        <v>80</v>
      </c>
      <c r="C19" s="24" t="s">
        <v>46</v>
      </c>
      <c r="D19" s="43" t="s">
        <v>106</v>
      </c>
      <c r="E19" s="13">
        <v>50000</v>
      </c>
      <c r="F19" s="13">
        <v>110000</v>
      </c>
      <c r="G19" s="13">
        <v>10000</v>
      </c>
      <c r="H19" s="34"/>
      <c r="I19" s="13">
        <v>50000</v>
      </c>
      <c r="J19" s="34">
        <f t="shared" ref="J19:J26" si="1">H19+I19</f>
        <v>50000</v>
      </c>
      <c r="K19" s="8"/>
      <c r="M19" s="18" t="s">
        <v>116</v>
      </c>
      <c r="N19" s="26"/>
    </row>
    <row r="20" spans="1:20" ht="15" customHeight="1" x14ac:dyDescent="0.3">
      <c r="A20" s="1">
        <v>8</v>
      </c>
      <c r="B20" s="20" t="s">
        <v>59</v>
      </c>
      <c r="C20" s="24" t="s">
        <v>47</v>
      </c>
      <c r="D20" s="43" t="s">
        <v>91</v>
      </c>
      <c r="E20" s="13">
        <v>50000</v>
      </c>
      <c r="F20" s="13">
        <v>134500</v>
      </c>
      <c r="G20" s="13">
        <v>54000</v>
      </c>
      <c r="H20" s="34">
        <v>50000</v>
      </c>
      <c r="I20" s="13"/>
      <c r="J20" s="34">
        <f t="shared" si="1"/>
        <v>50000</v>
      </c>
      <c r="K20" s="8" t="s">
        <v>124</v>
      </c>
      <c r="L20" s="27"/>
      <c r="M20" s="24" t="s">
        <v>63</v>
      </c>
      <c r="N20" s="26"/>
    </row>
    <row r="21" spans="1:20" ht="14.25" customHeight="1" x14ac:dyDescent="0.3">
      <c r="A21" s="1">
        <v>9</v>
      </c>
      <c r="B21" s="23" t="s">
        <v>58</v>
      </c>
      <c r="C21" s="24" t="s">
        <v>48</v>
      </c>
      <c r="D21" s="43" t="s">
        <v>94</v>
      </c>
      <c r="E21" s="13">
        <v>50000</v>
      </c>
      <c r="F21" s="13">
        <v>225000</v>
      </c>
      <c r="G21" s="13">
        <v>35000</v>
      </c>
      <c r="H21" s="34">
        <v>50000</v>
      </c>
      <c r="I21" s="13"/>
      <c r="J21" s="34">
        <f t="shared" si="1"/>
        <v>50000</v>
      </c>
      <c r="K21" s="8" t="s">
        <v>125</v>
      </c>
      <c r="L21" s="27"/>
      <c r="M21" s="24" t="s">
        <v>63</v>
      </c>
      <c r="N21" s="26"/>
    </row>
    <row r="22" spans="1:20" ht="14.25" customHeight="1" x14ac:dyDescent="0.3">
      <c r="A22" s="1">
        <v>10</v>
      </c>
      <c r="B22" s="31" t="s">
        <v>87</v>
      </c>
      <c r="C22" s="24" t="s">
        <v>49</v>
      </c>
      <c r="D22" s="43" t="s">
        <v>88</v>
      </c>
      <c r="E22" s="13">
        <v>50000</v>
      </c>
      <c r="F22" s="13">
        <v>65000</v>
      </c>
      <c r="G22" s="13">
        <v>5000</v>
      </c>
      <c r="H22" s="34"/>
      <c r="I22" s="25"/>
      <c r="J22" s="34">
        <f t="shared" si="1"/>
        <v>0</v>
      </c>
      <c r="K22" s="8"/>
      <c r="L22" s="27"/>
      <c r="M22" s="24"/>
      <c r="N22" s="26"/>
    </row>
    <row r="23" spans="1:20" ht="15" customHeight="1" x14ac:dyDescent="0.3">
      <c r="A23" s="1">
        <v>11</v>
      </c>
      <c r="B23" s="38" t="s">
        <v>85</v>
      </c>
      <c r="C23" s="39" t="s">
        <v>50</v>
      </c>
      <c r="D23" s="43" t="s">
        <v>86</v>
      </c>
      <c r="E23" s="40">
        <v>50000</v>
      </c>
      <c r="F23" s="13"/>
      <c r="G23" s="13"/>
      <c r="H23" s="34">
        <v>50000</v>
      </c>
      <c r="I23" s="40"/>
      <c r="J23" s="34">
        <f t="shared" si="1"/>
        <v>50000</v>
      </c>
      <c r="K23" s="8" t="s">
        <v>114</v>
      </c>
      <c r="L23" s="42"/>
      <c r="M23" s="24" t="s">
        <v>63</v>
      </c>
      <c r="N23" s="26"/>
    </row>
    <row r="24" spans="1:20" ht="15.75" customHeight="1" x14ac:dyDescent="0.3">
      <c r="A24" s="1">
        <v>12</v>
      </c>
      <c r="B24" s="23" t="s">
        <v>107</v>
      </c>
      <c r="C24" s="24" t="s">
        <v>51</v>
      </c>
      <c r="D24" s="43" t="s">
        <v>89</v>
      </c>
      <c r="E24" s="13">
        <v>50000</v>
      </c>
      <c r="F24" s="13">
        <v>115000</v>
      </c>
      <c r="G24" s="13">
        <v>15000</v>
      </c>
      <c r="H24" s="34"/>
      <c r="I24" s="13"/>
      <c r="J24" s="34">
        <f t="shared" si="1"/>
        <v>0</v>
      </c>
      <c r="K24" s="8"/>
      <c r="L24" s="27"/>
      <c r="M24" s="9"/>
      <c r="N24" s="26"/>
    </row>
    <row r="25" spans="1:20" ht="16.5" customHeight="1" x14ac:dyDescent="0.3">
      <c r="A25" s="1">
        <v>13</v>
      </c>
      <c r="B25" s="41" t="s">
        <v>83</v>
      </c>
      <c r="C25" s="39" t="s">
        <v>52</v>
      </c>
      <c r="D25" s="43" t="s">
        <v>84</v>
      </c>
      <c r="E25" s="40">
        <v>50000</v>
      </c>
      <c r="F25" s="13">
        <v>10000</v>
      </c>
      <c r="G25" s="13">
        <v>10000</v>
      </c>
      <c r="H25" s="34"/>
      <c r="I25" s="40"/>
      <c r="J25" s="34">
        <f t="shared" si="1"/>
        <v>0</v>
      </c>
      <c r="K25" s="8"/>
      <c r="L25" s="42"/>
      <c r="M25" s="18"/>
      <c r="N25" s="26"/>
    </row>
    <row r="26" spans="1:20" ht="18" customHeight="1" x14ac:dyDescent="0.3">
      <c r="A26" s="1">
        <v>14</v>
      </c>
      <c r="B26" s="23" t="s">
        <v>57</v>
      </c>
      <c r="C26" s="16" t="s">
        <v>53</v>
      </c>
      <c r="D26" s="43" t="s">
        <v>101</v>
      </c>
      <c r="E26" s="13">
        <v>50000</v>
      </c>
      <c r="F26" s="13"/>
      <c r="G26" s="13"/>
      <c r="H26" s="34">
        <v>50000</v>
      </c>
      <c r="I26" s="13"/>
      <c r="J26" s="34">
        <f t="shared" si="1"/>
        <v>50000</v>
      </c>
      <c r="K26" s="8" t="s">
        <v>117</v>
      </c>
      <c r="M26" s="24" t="s">
        <v>63</v>
      </c>
    </row>
    <row r="27" spans="1:20" ht="14.25" customHeight="1" x14ac:dyDescent="0.3">
      <c r="A27" s="63" t="s">
        <v>6</v>
      </c>
      <c r="B27" s="63"/>
      <c r="C27" s="63"/>
      <c r="D27" s="63"/>
      <c r="E27" s="44">
        <f>SUM(E13:E26)</f>
        <v>800000</v>
      </c>
      <c r="F27" s="17">
        <f>SUM(F13:F26)</f>
        <v>1876500</v>
      </c>
      <c r="G27" s="17">
        <f>SUM(G13:G26)</f>
        <v>446000</v>
      </c>
      <c r="H27" s="17">
        <f>SUM(H13:H26)</f>
        <v>480000</v>
      </c>
      <c r="I27" s="17">
        <f t="shared" ref="I27:J27" si="2">SUM(I13:I26)</f>
        <v>50000</v>
      </c>
      <c r="J27" s="17">
        <f t="shared" si="2"/>
        <v>530000</v>
      </c>
      <c r="K27" s="8" t="s">
        <v>126</v>
      </c>
      <c r="L27" s="27"/>
      <c r="M27" s="45" t="s">
        <v>44</v>
      </c>
    </row>
    <row r="28" spans="1:20" ht="13.5" customHeight="1" x14ac:dyDescent="0.25">
      <c r="A28" s="86" t="s">
        <v>41</v>
      </c>
      <c r="B28" s="86"/>
      <c r="C28" s="86"/>
      <c r="D28" s="86"/>
      <c r="E28" s="86"/>
      <c r="F28" s="86"/>
      <c r="G28" s="86"/>
      <c r="H28" s="86"/>
      <c r="I28" s="86"/>
      <c r="J28" s="34">
        <f>-J27*0.1</f>
        <v>-53000</v>
      </c>
    </row>
    <row r="29" spans="1:20" ht="13.5" customHeight="1" x14ac:dyDescent="0.25">
      <c r="A29" s="81" t="s">
        <v>64</v>
      </c>
      <c r="B29" s="81"/>
      <c r="C29" s="81"/>
      <c r="D29" s="81"/>
      <c r="E29" s="81"/>
      <c r="F29" s="81"/>
      <c r="G29" s="81"/>
      <c r="H29" s="81"/>
      <c r="I29" s="81"/>
      <c r="J29" s="15">
        <f>SUM(J27:J28)</f>
        <v>477000</v>
      </c>
    </row>
    <row r="30" spans="1:20" ht="13.5" customHeight="1" x14ac:dyDescent="0.25"/>
    <row r="31" spans="1:20" ht="18.75" x14ac:dyDescent="0.3">
      <c r="A31" s="1">
        <v>9</v>
      </c>
      <c r="B31" s="31" t="s">
        <v>87</v>
      </c>
      <c r="C31" s="24" t="s">
        <v>49</v>
      </c>
      <c r="D31" s="43" t="s">
        <v>88</v>
      </c>
      <c r="E31" s="13">
        <v>10000</v>
      </c>
      <c r="F31" s="19">
        <v>290000</v>
      </c>
      <c r="G31" s="82" t="s">
        <v>111</v>
      </c>
      <c r="H31" s="83"/>
      <c r="I31" s="83"/>
      <c r="J31" s="84"/>
      <c r="K31" s="8" t="s">
        <v>109</v>
      </c>
      <c r="L31" s="27"/>
      <c r="M31" s="24" t="s">
        <v>110</v>
      </c>
    </row>
    <row r="32" spans="1:20" x14ac:dyDescent="0.25">
      <c r="A32" s="85" t="s">
        <v>112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1:15" ht="18.75" x14ac:dyDescent="0.3">
      <c r="A33" s="1">
        <v>3</v>
      </c>
      <c r="B33" s="22" t="s">
        <v>120</v>
      </c>
      <c r="C33" s="24">
        <v>4</v>
      </c>
      <c r="D33" s="43" t="s">
        <v>121</v>
      </c>
      <c r="E33" s="78" t="s">
        <v>127</v>
      </c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1:15" x14ac:dyDescent="0.25">
      <c r="A34" s="80" t="s">
        <v>82</v>
      </c>
      <c r="B34" s="80"/>
      <c r="C34" s="80"/>
      <c r="D34" s="80"/>
    </row>
    <row r="38" spans="1:15" x14ac:dyDescent="0.25">
      <c r="M38"/>
    </row>
    <row r="39" spans="1:15" x14ac:dyDescent="0.25">
      <c r="M39"/>
    </row>
    <row r="40" spans="1:15" x14ac:dyDescent="0.25">
      <c r="M40"/>
    </row>
    <row r="41" spans="1:15" x14ac:dyDescent="0.25">
      <c r="M41"/>
    </row>
    <row r="42" spans="1:15" x14ac:dyDescent="0.25">
      <c r="M42"/>
    </row>
    <row r="43" spans="1:15" x14ac:dyDescent="0.25">
      <c r="M43"/>
    </row>
    <row r="44" spans="1:15" x14ac:dyDescent="0.25">
      <c r="M44"/>
    </row>
  </sheetData>
  <mergeCells count="17">
    <mergeCell ref="N13:O13"/>
    <mergeCell ref="N14:O14"/>
    <mergeCell ref="A27:D27"/>
    <mergeCell ref="E33:O33"/>
    <mergeCell ref="A34:D34"/>
    <mergeCell ref="A29:I29"/>
    <mergeCell ref="G31:J31"/>
    <mergeCell ref="A32:M32"/>
    <mergeCell ref="A28:I28"/>
    <mergeCell ref="F8:K8"/>
    <mergeCell ref="A10:K10"/>
    <mergeCell ref="A11:K11"/>
    <mergeCell ref="A1:K1"/>
    <mergeCell ref="A3:K3"/>
    <mergeCell ref="A4:G4"/>
    <mergeCell ref="H4:J4"/>
    <mergeCell ref="J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4"/>
  <sheetViews>
    <sheetView topLeftCell="A3" zoomScaleNormal="100" workbookViewId="0">
      <selection activeCell="I18" sqref="I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128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"/>
    </row>
    <row r="7" spans="1:16" ht="11.25" customHeight="1" x14ac:dyDescent="0.3">
      <c r="A7" s="4" t="s">
        <v>12</v>
      </c>
      <c r="J7" s="62"/>
      <c r="K7" s="62"/>
      <c r="M7" s="54"/>
    </row>
    <row r="8" spans="1:16" ht="13.5" customHeight="1" x14ac:dyDescent="0.3">
      <c r="A8" s="4" t="s">
        <v>13</v>
      </c>
      <c r="D8" s="12" t="s">
        <v>18</v>
      </c>
      <c r="E8" s="12"/>
      <c r="F8" s="72" t="s">
        <v>108</v>
      </c>
      <c r="G8" s="72"/>
      <c r="H8" s="72"/>
      <c r="I8" s="72"/>
      <c r="J8" s="72"/>
      <c r="K8" s="72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</row>
    <row r="13" spans="1:16" ht="16.5" customHeight="1" x14ac:dyDescent="0.3">
      <c r="A13" s="1">
        <v>1</v>
      </c>
      <c r="B13" s="22" t="s">
        <v>56</v>
      </c>
      <c r="C13" s="24">
        <v>2</v>
      </c>
      <c r="D13" s="43" t="s">
        <v>92</v>
      </c>
      <c r="E13" s="13">
        <v>70000</v>
      </c>
      <c r="F13" s="13">
        <v>896000</v>
      </c>
      <c r="G13" s="25">
        <v>126000</v>
      </c>
      <c r="H13" s="34"/>
      <c r="I13" s="19"/>
      <c r="J13" s="34">
        <f t="shared" ref="J13:J17" si="0">H13+I13</f>
        <v>0</v>
      </c>
      <c r="K13" s="8"/>
      <c r="M13" s="24"/>
      <c r="N13" s="76"/>
      <c r="O13" s="77"/>
      <c r="P13" s="26"/>
    </row>
    <row r="14" spans="1:16" ht="15.75" customHeight="1" x14ac:dyDescent="0.3">
      <c r="A14" s="1">
        <v>2</v>
      </c>
      <c r="B14" s="22" t="s">
        <v>79</v>
      </c>
      <c r="C14" s="24">
        <v>3</v>
      </c>
      <c r="D14" s="43" t="s">
        <v>93</v>
      </c>
      <c r="E14" s="13">
        <v>70000</v>
      </c>
      <c r="F14" s="13"/>
      <c r="G14" s="13"/>
      <c r="H14" s="34"/>
      <c r="I14" s="25"/>
      <c r="J14" s="34">
        <f t="shared" si="0"/>
        <v>0</v>
      </c>
      <c r="K14" s="8"/>
      <c r="M14" s="18"/>
      <c r="N14" s="76"/>
      <c r="O14" s="77"/>
    </row>
    <row r="15" spans="1:16" ht="15.75" customHeight="1" x14ac:dyDescent="0.3">
      <c r="A15" s="1">
        <v>3</v>
      </c>
      <c r="B15" s="22" t="s">
        <v>120</v>
      </c>
      <c r="C15" s="24">
        <v>4</v>
      </c>
      <c r="D15" s="43" t="s">
        <v>121</v>
      </c>
      <c r="E15" s="13">
        <v>70000</v>
      </c>
      <c r="F15" s="13"/>
      <c r="G15" s="13"/>
      <c r="H15" s="34">
        <v>70000</v>
      </c>
      <c r="I15" s="25"/>
      <c r="J15" s="34">
        <f t="shared" si="0"/>
        <v>70000</v>
      </c>
      <c r="K15" s="37" t="s">
        <v>122</v>
      </c>
      <c r="M15" s="56" t="s">
        <v>123</v>
      </c>
      <c r="N15" s="54"/>
      <c r="O15" s="54"/>
    </row>
    <row r="16" spans="1:16" ht="15.75" customHeight="1" x14ac:dyDescent="0.3">
      <c r="A16" s="1">
        <v>4</v>
      </c>
      <c r="B16" s="3" t="s">
        <v>60</v>
      </c>
      <c r="C16" s="24">
        <v>5</v>
      </c>
      <c r="D16" s="43" t="s">
        <v>102</v>
      </c>
      <c r="E16" s="13">
        <v>70000</v>
      </c>
      <c r="F16" s="13">
        <v>56000</v>
      </c>
      <c r="G16" s="13">
        <v>56000</v>
      </c>
      <c r="H16" s="34">
        <v>70000</v>
      </c>
      <c r="I16" s="13"/>
      <c r="J16" s="34">
        <f t="shared" si="0"/>
        <v>70000</v>
      </c>
      <c r="K16" s="8" t="s">
        <v>130</v>
      </c>
      <c r="M16" s="24" t="s">
        <v>110</v>
      </c>
      <c r="N16" s="26"/>
      <c r="O16" s="26"/>
    </row>
    <row r="17" spans="1:20" ht="15" customHeight="1" x14ac:dyDescent="0.3">
      <c r="A17" s="1">
        <v>5</v>
      </c>
      <c r="B17" s="23" t="s">
        <v>61</v>
      </c>
      <c r="C17" s="24">
        <v>8</v>
      </c>
      <c r="D17" s="43" t="s">
        <v>103</v>
      </c>
      <c r="E17" s="13">
        <v>70000</v>
      </c>
      <c r="F17" s="13">
        <v>112000</v>
      </c>
      <c r="G17" s="25">
        <v>112000</v>
      </c>
      <c r="H17" s="34">
        <v>70000</v>
      </c>
      <c r="I17" s="13"/>
      <c r="J17" s="34">
        <f t="shared" si="0"/>
        <v>70000</v>
      </c>
      <c r="K17" s="8" t="s">
        <v>133</v>
      </c>
      <c r="M17" s="24" t="s">
        <v>134</v>
      </c>
      <c r="N17" s="26"/>
      <c r="O17" s="26"/>
      <c r="Q17" s="36"/>
      <c r="R17" s="36"/>
      <c r="S17" s="36"/>
      <c r="T17" s="36"/>
    </row>
    <row r="18" spans="1:20" ht="15.75" customHeight="1" x14ac:dyDescent="0.3">
      <c r="A18" s="1">
        <v>6</v>
      </c>
      <c r="B18" s="3" t="s">
        <v>81</v>
      </c>
      <c r="C18" s="24" t="s">
        <v>45</v>
      </c>
      <c r="D18" s="43" t="s">
        <v>138</v>
      </c>
      <c r="E18" s="13">
        <v>50000</v>
      </c>
      <c r="F18" s="13">
        <v>285000</v>
      </c>
      <c r="G18" s="13">
        <v>35000</v>
      </c>
      <c r="H18" s="34">
        <v>50000</v>
      </c>
      <c r="I18" s="13">
        <v>50000</v>
      </c>
      <c r="J18" s="34">
        <f>H18+I18</f>
        <v>100000</v>
      </c>
      <c r="K18" s="57" t="s">
        <v>136</v>
      </c>
      <c r="M18" s="28" t="s">
        <v>137</v>
      </c>
      <c r="N18" s="26"/>
      <c r="O18" s="26"/>
    </row>
    <row r="19" spans="1:20" ht="14.25" customHeight="1" x14ac:dyDescent="0.3">
      <c r="A19" s="1">
        <v>7</v>
      </c>
      <c r="B19" s="23" t="s">
        <v>80</v>
      </c>
      <c r="C19" s="24" t="s">
        <v>46</v>
      </c>
      <c r="D19" s="43" t="s">
        <v>106</v>
      </c>
      <c r="E19" s="13">
        <v>50000</v>
      </c>
      <c r="F19" s="13">
        <v>115000</v>
      </c>
      <c r="G19" s="13">
        <v>15000</v>
      </c>
      <c r="H19" s="34">
        <v>50000</v>
      </c>
      <c r="I19" s="13"/>
      <c r="J19" s="34">
        <f t="shared" ref="J19:J26" si="1">H19+I19</f>
        <v>50000</v>
      </c>
      <c r="K19" s="8" t="s">
        <v>131</v>
      </c>
      <c r="M19" s="24" t="s">
        <v>110</v>
      </c>
      <c r="N19" s="26"/>
    </row>
    <row r="20" spans="1:20" ht="15" customHeight="1" x14ac:dyDescent="0.3">
      <c r="A20" s="1">
        <v>8</v>
      </c>
      <c r="B20" s="20" t="s">
        <v>59</v>
      </c>
      <c r="C20" s="24" t="s">
        <v>47</v>
      </c>
      <c r="D20" s="43" t="s">
        <v>91</v>
      </c>
      <c r="E20" s="13">
        <v>50000</v>
      </c>
      <c r="F20" s="13">
        <v>139000</v>
      </c>
      <c r="G20" s="13">
        <v>59000</v>
      </c>
      <c r="H20" s="34">
        <v>50000</v>
      </c>
      <c r="I20" s="13"/>
      <c r="J20" s="34">
        <f t="shared" si="1"/>
        <v>50000</v>
      </c>
      <c r="K20" s="8" t="s">
        <v>133</v>
      </c>
      <c r="L20" s="27"/>
      <c r="M20" s="24" t="s">
        <v>63</v>
      </c>
      <c r="N20" s="26"/>
    </row>
    <row r="21" spans="1:20" ht="14.25" customHeight="1" x14ac:dyDescent="0.3">
      <c r="A21" s="1">
        <v>9</v>
      </c>
      <c r="B21" s="23" t="s">
        <v>58</v>
      </c>
      <c r="C21" s="24" t="s">
        <v>48</v>
      </c>
      <c r="D21" s="43" t="s">
        <v>94</v>
      </c>
      <c r="E21" s="13">
        <v>50000</v>
      </c>
      <c r="F21" s="13">
        <v>230000</v>
      </c>
      <c r="G21" s="13">
        <v>40000</v>
      </c>
      <c r="H21" s="34">
        <v>50000</v>
      </c>
      <c r="I21" s="13"/>
      <c r="J21" s="34">
        <f t="shared" si="1"/>
        <v>50000</v>
      </c>
      <c r="K21" s="8" t="s">
        <v>139</v>
      </c>
      <c r="L21" s="27"/>
      <c r="M21" s="24" t="s">
        <v>63</v>
      </c>
      <c r="N21" s="26"/>
    </row>
    <row r="22" spans="1:20" ht="14.25" customHeight="1" x14ac:dyDescent="0.3">
      <c r="A22" s="1">
        <v>10</v>
      </c>
      <c r="B22" s="31" t="s">
        <v>87</v>
      </c>
      <c r="C22" s="24" t="s">
        <v>49</v>
      </c>
      <c r="D22" s="43" t="s">
        <v>88</v>
      </c>
      <c r="E22" s="13">
        <v>50000</v>
      </c>
      <c r="F22" s="13">
        <v>120000</v>
      </c>
      <c r="G22" s="13">
        <v>10000</v>
      </c>
      <c r="H22" s="34"/>
      <c r="I22" s="25"/>
      <c r="J22" s="34">
        <f t="shared" si="1"/>
        <v>0</v>
      </c>
      <c r="K22" s="8"/>
      <c r="L22" s="27"/>
      <c r="M22" s="24"/>
      <c r="N22" s="26"/>
    </row>
    <row r="23" spans="1:20" ht="15" customHeight="1" x14ac:dyDescent="0.3">
      <c r="A23" s="1">
        <v>11</v>
      </c>
      <c r="B23" s="38" t="s">
        <v>85</v>
      </c>
      <c r="C23" s="39" t="s">
        <v>50</v>
      </c>
      <c r="D23" s="43" t="s">
        <v>86</v>
      </c>
      <c r="E23" s="40">
        <v>50000</v>
      </c>
      <c r="F23" s="13"/>
      <c r="G23" s="13"/>
      <c r="H23" s="34">
        <v>50000</v>
      </c>
      <c r="I23" s="40"/>
      <c r="J23" s="34">
        <f t="shared" si="1"/>
        <v>50000</v>
      </c>
      <c r="K23" s="8" t="s">
        <v>135</v>
      </c>
      <c r="L23" s="42"/>
      <c r="M23" s="24" t="s">
        <v>63</v>
      </c>
      <c r="N23" s="26"/>
    </row>
    <row r="24" spans="1:20" ht="15.75" customHeight="1" x14ac:dyDescent="0.3">
      <c r="A24" s="1">
        <v>12</v>
      </c>
      <c r="B24" s="23" t="s">
        <v>107</v>
      </c>
      <c r="C24" s="24" t="s">
        <v>51</v>
      </c>
      <c r="D24" s="43" t="s">
        <v>89</v>
      </c>
      <c r="E24" s="13">
        <v>50000</v>
      </c>
      <c r="F24" s="13">
        <v>170000</v>
      </c>
      <c r="G24" s="13">
        <v>20000</v>
      </c>
      <c r="H24" s="34">
        <v>50000</v>
      </c>
      <c r="I24" s="13"/>
      <c r="J24" s="34">
        <f t="shared" si="1"/>
        <v>50000</v>
      </c>
      <c r="K24" s="8" t="s">
        <v>131</v>
      </c>
      <c r="L24" s="27"/>
      <c r="M24" s="24" t="s">
        <v>62</v>
      </c>
      <c r="N24" s="26"/>
    </row>
    <row r="25" spans="1:20" ht="16.5" customHeight="1" x14ac:dyDescent="0.3">
      <c r="A25" s="1">
        <v>13</v>
      </c>
      <c r="B25" s="41" t="s">
        <v>83</v>
      </c>
      <c r="C25" s="39" t="s">
        <v>52</v>
      </c>
      <c r="D25" s="43" t="s">
        <v>84</v>
      </c>
      <c r="E25" s="40">
        <v>50000</v>
      </c>
      <c r="F25" s="13">
        <v>65000</v>
      </c>
      <c r="G25" s="13">
        <v>15000</v>
      </c>
      <c r="H25" s="34">
        <v>50000</v>
      </c>
      <c r="I25" s="40">
        <v>50000</v>
      </c>
      <c r="J25" s="34">
        <f t="shared" si="1"/>
        <v>100000</v>
      </c>
      <c r="K25" s="8" t="s">
        <v>132</v>
      </c>
      <c r="L25" s="42"/>
      <c r="M25" s="18" t="s">
        <v>129</v>
      </c>
      <c r="N25" s="26"/>
    </row>
    <row r="26" spans="1:20" ht="18" customHeight="1" x14ac:dyDescent="0.3">
      <c r="A26" s="1">
        <v>14</v>
      </c>
      <c r="B26" s="23" t="s">
        <v>57</v>
      </c>
      <c r="C26" s="16" t="s">
        <v>53</v>
      </c>
      <c r="D26" s="43" t="s">
        <v>101</v>
      </c>
      <c r="E26" s="13">
        <v>50000</v>
      </c>
      <c r="F26" s="13"/>
      <c r="G26" s="13"/>
      <c r="H26" s="34">
        <v>50000</v>
      </c>
      <c r="I26" s="13"/>
      <c r="J26" s="34">
        <f t="shared" si="1"/>
        <v>50000</v>
      </c>
      <c r="K26" s="8" t="s">
        <v>130</v>
      </c>
      <c r="M26" s="24" t="s">
        <v>63</v>
      </c>
    </row>
    <row r="27" spans="1:20" ht="14.25" customHeight="1" x14ac:dyDescent="0.3">
      <c r="A27" s="63" t="s">
        <v>6</v>
      </c>
      <c r="B27" s="63"/>
      <c r="C27" s="63"/>
      <c r="D27" s="63"/>
      <c r="E27" s="44">
        <f>SUM(E13:E26)</f>
        <v>800000</v>
      </c>
      <c r="F27" s="17">
        <f>SUM(F13:F26)</f>
        <v>2188000</v>
      </c>
      <c r="G27" s="17">
        <f>SUM(G13:G26)</f>
        <v>488000</v>
      </c>
      <c r="H27" s="17">
        <f>SUM(H13:H26)</f>
        <v>610000</v>
      </c>
      <c r="I27" s="17">
        <f t="shared" ref="I27:J27" si="2">SUM(I13:I26)</f>
        <v>100000</v>
      </c>
      <c r="J27" s="17">
        <f t="shared" si="2"/>
        <v>710000</v>
      </c>
      <c r="K27" s="8" t="s">
        <v>140</v>
      </c>
      <c r="L27" s="27"/>
      <c r="M27" s="45" t="s">
        <v>44</v>
      </c>
    </row>
    <row r="28" spans="1:20" ht="13.5" customHeight="1" x14ac:dyDescent="0.25">
      <c r="A28" s="86" t="s">
        <v>41</v>
      </c>
      <c r="B28" s="86"/>
      <c r="C28" s="86"/>
      <c r="D28" s="86"/>
      <c r="E28" s="86"/>
      <c r="F28" s="86"/>
      <c r="G28" s="86"/>
      <c r="H28" s="86"/>
      <c r="I28" s="86"/>
      <c r="J28" s="34">
        <f>-J27*0.1</f>
        <v>-71000</v>
      </c>
    </row>
    <row r="29" spans="1:20" ht="13.5" customHeight="1" x14ac:dyDescent="0.25">
      <c r="A29" s="81" t="s">
        <v>64</v>
      </c>
      <c r="B29" s="81"/>
      <c r="C29" s="81"/>
      <c r="D29" s="81"/>
      <c r="E29" s="81"/>
      <c r="F29" s="81"/>
      <c r="G29" s="81"/>
      <c r="H29" s="81"/>
      <c r="I29" s="81"/>
      <c r="J29" s="15">
        <f>SUM(J27:J28)</f>
        <v>639000</v>
      </c>
    </row>
    <row r="30" spans="1:20" ht="13.5" customHeight="1" x14ac:dyDescent="0.25"/>
    <row r="31" spans="1:20" ht="18.75" x14ac:dyDescent="0.3">
      <c r="A31" s="1">
        <v>9</v>
      </c>
      <c r="B31" s="31" t="s">
        <v>87</v>
      </c>
      <c r="C31" s="24" t="s">
        <v>49</v>
      </c>
      <c r="D31" s="43" t="s">
        <v>88</v>
      </c>
      <c r="E31" s="13">
        <v>10000</v>
      </c>
      <c r="F31" s="19">
        <v>290000</v>
      </c>
      <c r="G31" s="82" t="s">
        <v>111</v>
      </c>
      <c r="H31" s="83"/>
      <c r="I31" s="83"/>
      <c r="J31" s="84"/>
      <c r="K31" s="8" t="s">
        <v>109</v>
      </c>
      <c r="L31" s="27"/>
      <c r="M31" s="24" t="s">
        <v>110</v>
      </c>
    </row>
    <row r="32" spans="1:20" x14ac:dyDescent="0.25">
      <c r="A32" s="85" t="s">
        <v>112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1:15" ht="18.75" x14ac:dyDescent="0.3">
      <c r="A33" s="1">
        <v>3</v>
      </c>
      <c r="B33" s="22" t="s">
        <v>120</v>
      </c>
      <c r="C33" s="24">
        <v>4</v>
      </c>
      <c r="D33" s="43" t="s">
        <v>121</v>
      </c>
      <c r="E33" s="87" t="s">
        <v>127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</row>
    <row r="34" spans="1:15" x14ac:dyDescent="0.25">
      <c r="A34" s="80" t="s">
        <v>82</v>
      </c>
      <c r="B34" s="80"/>
      <c r="C34" s="80"/>
      <c r="D34" s="80"/>
    </row>
    <row r="38" spans="1:15" x14ac:dyDescent="0.25">
      <c r="M38"/>
    </row>
    <row r="39" spans="1:15" x14ac:dyDescent="0.25">
      <c r="M39"/>
    </row>
    <row r="40" spans="1:15" x14ac:dyDescent="0.25">
      <c r="M40"/>
    </row>
    <row r="41" spans="1:15" x14ac:dyDescent="0.25">
      <c r="M41"/>
    </row>
    <row r="42" spans="1:15" x14ac:dyDescent="0.25">
      <c r="M42"/>
    </row>
    <row r="43" spans="1:15" x14ac:dyDescent="0.25">
      <c r="M43"/>
    </row>
    <row r="44" spans="1:15" x14ac:dyDescent="0.25">
      <c r="M44"/>
    </row>
  </sheetData>
  <mergeCells count="17">
    <mergeCell ref="A32:M32"/>
    <mergeCell ref="E33:O33"/>
    <mergeCell ref="A34:D34"/>
    <mergeCell ref="N13:O13"/>
    <mergeCell ref="N14:O14"/>
    <mergeCell ref="A27:D27"/>
    <mergeCell ref="A29:I29"/>
    <mergeCell ref="G31:J31"/>
    <mergeCell ref="A28:I28"/>
    <mergeCell ref="F8:K8"/>
    <mergeCell ref="A10:K10"/>
    <mergeCell ref="A11:K11"/>
    <mergeCell ref="A1:K1"/>
    <mergeCell ref="A3:K3"/>
    <mergeCell ref="A4:G4"/>
    <mergeCell ref="H4:J4"/>
    <mergeCell ref="J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4"/>
  <sheetViews>
    <sheetView topLeftCell="A3" zoomScaleNormal="100" workbookViewId="0">
      <selection activeCell="M28" sqref="M2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141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"/>
    </row>
    <row r="7" spans="1:16" ht="11.25" customHeight="1" x14ac:dyDescent="0.3">
      <c r="A7" s="4" t="s">
        <v>12</v>
      </c>
      <c r="J7" s="62"/>
      <c r="K7" s="62"/>
      <c r="M7" s="54"/>
    </row>
    <row r="8" spans="1:16" ht="13.5" customHeight="1" x14ac:dyDescent="0.3">
      <c r="A8" s="4" t="s">
        <v>13</v>
      </c>
      <c r="D8" s="12" t="s">
        <v>18</v>
      </c>
      <c r="E8" s="12"/>
      <c r="F8" s="72" t="s">
        <v>108</v>
      </c>
      <c r="G8" s="72"/>
      <c r="H8" s="72"/>
      <c r="I8" s="72"/>
      <c r="J8" s="72"/>
      <c r="K8" s="72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6.5" customHeight="1" x14ac:dyDescent="0.3">
      <c r="A13" s="1">
        <v>1</v>
      </c>
      <c r="B13" s="22" t="s">
        <v>56</v>
      </c>
      <c r="C13" s="24">
        <v>2</v>
      </c>
      <c r="D13" s="43" t="s">
        <v>92</v>
      </c>
      <c r="E13" s="13">
        <v>70000</v>
      </c>
      <c r="F13" s="13">
        <v>973000</v>
      </c>
      <c r="G13" s="25">
        <v>133000</v>
      </c>
      <c r="H13" s="34"/>
      <c r="I13" s="19"/>
      <c r="J13" s="34">
        <f t="shared" ref="J13:J22" si="0">SUM(H13:I13)</f>
        <v>0</v>
      </c>
      <c r="K13" s="8"/>
      <c r="M13" s="24"/>
      <c r="N13" s="76"/>
      <c r="O13" s="77"/>
      <c r="P13" s="26"/>
    </row>
    <row r="14" spans="1:16" ht="15.75" customHeight="1" x14ac:dyDescent="0.3">
      <c r="A14" s="1">
        <v>2</v>
      </c>
      <c r="B14" s="22" t="s">
        <v>79</v>
      </c>
      <c r="C14" s="24">
        <v>3</v>
      </c>
      <c r="D14" s="43" t="s">
        <v>93</v>
      </c>
      <c r="E14" s="13">
        <v>70000</v>
      </c>
      <c r="F14" s="13">
        <v>77000</v>
      </c>
      <c r="G14" s="13">
        <v>7000</v>
      </c>
      <c r="H14" s="34"/>
      <c r="I14" s="25"/>
      <c r="J14" s="34">
        <f t="shared" si="0"/>
        <v>0</v>
      </c>
      <c r="K14" s="8"/>
      <c r="M14" s="18"/>
      <c r="N14" s="76"/>
      <c r="O14" s="77"/>
    </row>
    <row r="15" spans="1:16" ht="15.75" customHeight="1" x14ac:dyDescent="0.3">
      <c r="A15" s="1">
        <v>3</v>
      </c>
      <c r="B15" s="22" t="s">
        <v>120</v>
      </c>
      <c r="C15" s="24">
        <v>4</v>
      </c>
      <c r="D15" s="43" t="s">
        <v>121</v>
      </c>
      <c r="E15" s="13">
        <v>70000</v>
      </c>
      <c r="F15" s="13"/>
      <c r="G15" s="13"/>
      <c r="H15" s="34">
        <v>70000</v>
      </c>
      <c r="I15" s="25"/>
      <c r="J15" s="34">
        <f t="shared" si="0"/>
        <v>70000</v>
      </c>
      <c r="K15" s="8" t="s">
        <v>144</v>
      </c>
      <c r="M15" s="24" t="s">
        <v>110</v>
      </c>
      <c r="N15" s="54"/>
      <c r="O15" s="54"/>
    </row>
    <row r="16" spans="1:16" ht="15.75" customHeight="1" x14ac:dyDescent="0.3">
      <c r="A16" s="1">
        <v>4</v>
      </c>
      <c r="B16" s="3" t="s">
        <v>60</v>
      </c>
      <c r="C16" s="24">
        <v>5</v>
      </c>
      <c r="D16" s="43" t="s">
        <v>102</v>
      </c>
      <c r="E16" s="13">
        <v>70000</v>
      </c>
      <c r="F16" s="13">
        <v>56000</v>
      </c>
      <c r="G16" s="13">
        <v>56000</v>
      </c>
      <c r="H16" s="34">
        <v>70000</v>
      </c>
      <c r="I16" s="13"/>
      <c r="J16" s="34">
        <f t="shared" si="0"/>
        <v>70000</v>
      </c>
      <c r="K16" s="8" t="s">
        <v>143</v>
      </c>
      <c r="M16" s="24" t="s">
        <v>110</v>
      </c>
      <c r="N16" s="26"/>
      <c r="O16" s="26"/>
    </row>
    <row r="17" spans="1:20" ht="15" customHeight="1" x14ac:dyDescent="0.3">
      <c r="A17" s="1">
        <v>5</v>
      </c>
      <c r="B17" s="23" t="s">
        <v>61</v>
      </c>
      <c r="C17" s="24">
        <v>8</v>
      </c>
      <c r="D17" s="43" t="s">
        <v>103</v>
      </c>
      <c r="E17" s="13">
        <v>70000</v>
      </c>
      <c r="F17" s="13">
        <v>119000</v>
      </c>
      <c r="G17" s="25">
        <v>119000</v>
      </c>
      <c r="H17" s="34"/>
      <c r="I17" s="13"/>
      <c r="J17" s="34">
        <f t="shared" si="0"/>
        <v>0</v>
      </c>
      <c r="K17" s="8"/>
      <c r="M17" s="24"/>
      <c r="N17" s="26"/>
      <c r="O17" s="26"/>
      <c r="Q17" s="36"/>
      <c r="R17" s="36"/>
      <c r="S17" s="36"/>
      <c r="T17" s="36"/>
    </row>
    <row r="18" spans="1:20" ht="15.75" customHeight="1" x14ac:dyDescent="0.3">
      <c r="A18" s="1">
        <v>6</v>
      </c>
      <c r="B18" s="3" t="s">
        <v>81</v>
      </c>
      <c r="C18" s="24" t="s">
        <v>45</v>
      </c>
      <c r="D18" s="43" t="s">
        <v>138</v>
      </c>
      <c r="E18" s="13">
        <v>50000</v>
      </c>
      <c r="F18" s="13">
        <v>235000</v>
      </c>
      <c r="G18" s="13">
        <v>35000</v>
      </c>
      <c r="H18" s="34">
        <v>50000</v>
      </c>
      <c r="I18" s="13"/>
      <c r="J18" s="34">
        <f t="shared" si="0"/>
        <v>50000</v>
      </c>
      <c r="K18" s="8" t="s">
        <v>144</v>
      </c>
      <c r="M18" s="24" t="s">
        <v>110</v>
      </c>
      <c r="N18" s="26"/>
      <c r="O18" s="26"/>
    </row>
    <row r="19" spans="1:20" ht="14.25" customHeight="1" x14ac:dyDescent="0.3">
      <c r="A19" s="1">
        <v>7</v>
      </c>
      <c r="B19" s="23" t="s">
        <v>80</v>
      </c>
      <c r="C19" s="24" t="s">
        <v>46</v>
      </c>
      <c r="D19" s="43" t="s">
        <v>106</v>
      </c>
      <c r="E19" s="13">
        <v>50000</v>
      </c>
      <c r="F19" s="13">
        <v>115000</v>
      </c>
      <c r="G19" s="13">
        <v>15000</v>
      </c>
      <c r="H19" s="34">
        <v>50000</v>
      </c>
      <c r="I19" s="13"/>
      <c r="J19" s="34">
        <f t="shared" si="0"/>
        <v>50000</v>
      </c>
      <c r="K19" s="8" t="s">
        <v>144</v>
      </c>
      <c r="M19" s="24" t="s">
        <v>110</v>
      </c>
      <c r="N19" s="26"/>
    </row>
    <row r="20" spans="1:20" ht="15" customHeight="1" x14ac:dyDescent="0.3">
      <c r="A20" s="1">
        <v>8</v>
      </c>
      <c r="B20" s="20" t="s">
        <v>59</v>
      </c>
      <c r="C20" s="24" t="s">
        <v>47</v>
      </c>
      <c r="D20" s="43" t="s">
        <v>91</v>
      </c>
      <c r="E20" s="13">
        <v>50000</v>
      </c>
      <c r="F20" s="13">
        <v>145000</v>
      </c>
      <c r="G20" s="13">
        <v>64000</v>
      </c>
      <c r="H20" s="34">
        <v>50000</v>
      </c>
      <c r="I20" s="13"/>
      <c r="J20" s="34">
        <f t="shared" si="0"/>
        <v>50000</v>
      </c>
      <c r="K20" s="8" t="s">
        <v>146</v>
      </c>
      <c r="L20" s="27"/>
      <c r="M20" s="24" t="s">
        <v>110</v>
      </c>
      <c r="N20" s="26"/>
    </row>
    <row r="21" spans="1:20" ht="14.25" customHeight="1" x14ac:dyDescent="0.3">
      <c r="A21" s="1">
        <v>9</v>
      </c>
      <c r="B21" s="23" t="s">
        <v>58</v>
      </c>
      <c r="C21" s="24" t="s">
        <v>48</v>
      </c>
      <c r="D21" s="43" t="s">
        <v>94</v>
      </c>
      <c r="E21" s="13">
        <v>50000</v>
      </c>
      <c r="F21" s="13">
        <v>235000</v>
      </c>
      <c r="G21" s="13">
        <v>45000</v>
      </c>
      <c r="H21" s="34">
        <v>50000</v>
      </c>
      <c r="I21" s="13"/>
      <c r="J21" s="34">
        <f t="shared" si="0"/>
        <v>50000</v>
      </c>
      <c r="K21" s="8" t="s">
        <v>145</v>
      </c>
      <c r="L21" s="27"/>
      <c r="M21" s="24" t="s">
        <v>63</v>
      </c>
      <c r="N21" s="26"/>
    </row>
    <row r="22" spans="1:20" ht="14.25" customHeight="1" x14ac:dyDescent="0.3">
      <c r="A22" s="1">
        <v>10</v>
      </c>
      <c r="B22" s="31" t="s">
        <v>87</v>
      </c>
      <c r="C22" s="24" t="s">
        <v>49</v>
      </c>
      <c r="D22" s="43" t="s">
        <v>88</v>
      </c>
      <c r="E22" s="13">
        <v>50000</v>
      </c>
      <c r="F22" s="13">
        <v>175000</v>
      </c>
      <c r="G22" s="13">
        <v>15000</v>
      </c>
      <c r="H22" s="34"/>
      <c r="I22" s="25"/>
      <c r="J22" s="34">
        <f t="shared" si="0"/>
        <v>0</v>
      </c>
      <c r="K22" s="8"/>
      <c r="L22" s="27"/>
      <c r="M22" s="24"/>
      <c r="N22" s="26"/>
    </row>
    <row r="23" spans="1:20" ht="15" customHeight="1" x14ac:dyDescent="0.3">
      <c r="A23" s="1">
        <v>11</v>
      </c>
      <c r="B23" s="38" t="s">
        <v>85</v>
      </c>
      <c r="C23" s="39" t="s">
        <v>50</v>
      </c>
      <c r="D23" s="43" t="s">
        <v>86</v>
      </c>
      <c r="E23" s="40">
        <v>50000</v>
      </c>
      <c r="F23" s="13"/>
      <c r="G23" s="13"/>
      <c r="H23" s="34">
        <v>50000</v>
      </c>
      <c r="I23" s="40"/>
      <c r="J23" s="34">
        <f>SUM(H23:I23)</f>
        <v>50000</v>
      </c>
      <c r="K23" s="8" t="s">
        <v>142</v>
      </c>
      <c r="L23" s="42"/>
      <c r="M23" s="24" t="s">
        <v>63</v>
      </c>
      <c r="N23" s="26"/>
    </row>
    <row r="24" spans="1:20" ht="15.75" customHeight="1" x14ac:dyDescent="0.3">
      <c r="A24" s="1">
        <v>12</v>
      </c>
      <c r="B24" s="23" t="s">
        <v>107</v>
      </c>
      <c r="C24" s="24" t="s">
        <v>51</v>
      </c>
      <c r="D24" s="43" t="s">
        <v>89</v>
      </c>
      <c r="E24" s="13">
        <v>50000</v>
      </c>
      <c r="F24" s="13">
        <v>170000</v>
      </c>
      <c r="G24" s="13">
        <v>20000</v>
      </c>
      <c r="H24" s="34"/>
      <c r="I24" s="13"/>
      <c r="J24" s="34">
        <f t="shared" ref="J24:J26" si="1">SUM(H24:I24)</f>
        <v>0</v>
      </c>
      <c r="K24" s="8"/>
      <c r="L24" s="27"/>
      <c r="M24" s="24"/>
      <c r="N24" s="26"/>
    </row>
    <row r="25" spans="1:20" ht="16.5" customHeight="1" x14ac:dyDescent="0.3">
      <c r="A25" s="1">
        <v>13</v>
      </c>
      <c r="B25" s="41" t="s">
        <v>83</v>
      </c>
      <c r="C25" s="39" t="s">
        <v>52</v>
      </c>
      <c r="D25" s="43" t="s">
        <v>84</v>
      </c>
      <c r="E25" s="40">
        <v>50000</v>
      </c>
      <c r="F25" s="13">
        <v>15000</v>
      </c>
      <c r="G25" s="13">
        <v>15000</v>
      </c>
      <c r="H25" s="34"/>
      <c r="I25" s="40"/>
      <c r="J25" s="34">
        <f t="shared" si="1"/>
        <v>0</v>
      </c>
      <c r="K25" s="8"/>
      <c r="L25" s="42"/>
      <c r="M25" s="18"/>
      <c r="N25" s="26"/>
    </row>
    <row r="26" spans="1:20" ht="18" customHeight="1" x14ac:dyDescent="0.3">
      <c r="A26" s="1">
        <v>14</v>
      </c>
      <c r="B26" s="23" t="s">
        <v>57</v>
      </c>
      <c r="C26" s="16" t="s">
        <v>53</v>
      </c>
      <c r="D26" s="43" t="s">
        <v>101</v>
      </c>
      <c r="E26" s="13">
        <v>50000</v>
      </c>
      <c r="F26" s="13"/>
      <c r="G26" s="13"/>
      <c r="H26" s="34">
        <v>50000</v>
      </c>
      <c r="I26" s="13"/>
      <c r="J26" s="34">
        <f t="shared" si="1"/>
        <v>50000</v>
      </c>
      <c r="K26" s="8" t="s">
        <v>142</v>
      </c>
      <c r="M26" s="24" t="s">
        <v>43</v>
      </c>
    </row>
    <row r="27" spans="1:20" ht="14.25" customHeight="1" x14ac:dyDescent="0.3">
      <c r="A27" s="63" t="s">
        <v>6</v>
      </c>
      <c r="B27" s="63"/>
      <c r="C27" s="63"/>
      <c r="D27" s="63"/>
      <c r="E27" s="44">
        <f>SUM(E13:E26)</f>
        <v>800000</v>
      </c>
      <c r="F27" s="17">
        <f>SUM(F13:F26)</f>
        <v>2315000</v>
      </c>
      <c r="G27" s="17">
        <f>SUM(G13:G26)</f>
        <v>524000</v>
      </c>
      <c r="H27" s="15">
        <f t="shared" ref="H27:I27" si="2">SUM(H13:H26)</f>
        <v>440000</v>
      </c>
      <c r="I27" s="15">
        <f t="shared" si="2"/>
        <v>0</v>
      </c>
      <c r="J27" s="15">
        <f>SUM(J13:J26)</f>
        <v>440000</v>
      </c>
      <c r="K27" s="8" t="s">
        <v>145</v>
      </c>
      <c r="L27" s="27"/>
      <c r="M27" s="45" t="s">
        <v>44</v>
      </c>
    </row>
    <row r="28" spans="1:20" ht="13.5" customHeight="1" x14ac:dyDescent="0.25">
      <c r="A28" s="86" t="s">
        <v>41</v>
      </c>
      <c r="B28" s="86"/>
      <c r="C28" s="86"/>
      <c r="D28" s="86"/>
      <c r="E28" s="86"/>
      <c r="F28" s="86"/>
      <c r="G28" s="86"/>
      <c r="H28" s="86"/>
      <c r="I28" s="86"/>
      <c r="J28" s="34">
        <f>-J27*0.1</f>
        <v>-44000</v>
      </c>
    </row>
    <row r="29" spans="1:20" ht="13.5" customHeight="1" x14ac:dyDescent="0.25">
      <c r="A29" s="81" t="s">
        <v>64</v>
      </c>
      <c r="B29" s="81"/>
      <c r="C29" s="81"/>
      <c r="D29" s="81"/>
      <c r="E29" s="81"/>
      <c r="F29" s="81"/>
      <c r="G29" s="81"/>
      <c r="H29" s="81"/>
      <c r="I29" s="81"/>
      <c r="J29" s="15">
        <f>SUM(J27:J28)</f>
        <v>396000</v>
      </c>
    </row>
    <row r="30" spans="1:20" ht="13.5" customHeight="1" x14ac:dyDescent="0.25"/>
    <row r="31" spans="1:20" ht="18.75" x14ac:dyDescent="0.3">
      <c r="A31" s="1">
        <v>9</v>
      </c>
      <c r="B31" s="31" t="s">
        <v>87</v>
      </c>
      <c r="C31" s="24" t="s">
        <v>49</v>
      </c>
      <c r="D31" s="43" t="s">
        <v>88</v>
      </c>
      <c r="E31" s="13">
        <v>10000</v>
      </c>
      <c r="F31" s="19">
        <v>290000</v>
      </c>
      <c r="G31" s="82" t="s">
        <v>111</v>
      </c>
      <c r="H31" s="83"/>
      <c r="I31" s="83"/>
      <c r="J31" s="84"/>
      <c r="K31" s="8" t="s">
        <v>109</v>
      </c>
      <c r="L31" s="27"/>
      <c r="M31" s="24" t="s">
        <v>110</v>
      </c>
    </row>
    <row r="32" spans="1:20" x14ac:dyDescent="0.25">
      <c r="A32" s="85" t="s">
        <v>112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1:15" ht="18.75" x14ac:dyDescent="0.3">
      <c r="A33" s="1">
        <v>3</v>
      </c>
      <c r="B33" s="22" t="s">
        <v>120</v>
      </c>
      <c r="C33" s="24">
        <v>4</v>
      </c>
      <c r="D33" s="43" t="s">
        <v>121</v>
      </c>
      <c r="E33" s="87" t="s">
        <v>127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</row>
    <row r="34" spans="1:15" x14ac:dyDescent="0.25">
      <c r="A34" s="80" t="s">
        <v>82</v>
      </c>
      <c r="B34" s="80"/>
      <c r="C34" s="80"/>
      <c r="D34" s="80"/>
    </row>
    <row r="38" spans="1:15" x14ac:dyDescent="0.25">
      <c r="M38"/>
    </row>
    <row r="39" spans="1:15" x14ac:dyDescent="0.25">
      <c r="M39"/>
    </row>
    <row r="40" spans="1:15" x14ac:dyDescent="0.25">
      <c r="M40"/>
    </row>
    <row r="41" spans="1:15" x14ac:dyDescent="0.25">
      <c r="M41"/>
    </row>
    <row r="42" spans="1:15" x14ac:dyDescent="0.25">
      <c r="M42"/>
    </row>
    <row r="43" spans="1:15" x14ac:dyDescent="0.25">
      <c r="M43"/>
    </row>
    <row r="44" spans="1:15" x14ac:dyDescent="0.25">
      <c r="M44"/>
    </row>
  </sheetData>
  <mergeCells count="17">
    <mergeCell ref="F8:K8"/>
    <mergeCell ref="A10:K10"/>
    <mergeCell ref="A11:K11"/>
    <mergeCell ref="A1:K1"/>
    <mergeCell ref="A3:K3"/>
    <mergeCell ref="A4:G4"/>
    <mergeCell ref="H4:J4"/>
    <mergeCell ref="J7:K7"/>
    <mergeCell ref="A32:M32"/>
    <mergeCell ref="E33:O33"/>
    <mergeCell ref="A34:D34"/>
    <mergeCell ref="N13:O13"/>
    <mergeCell ref="N14:O14"/>
    <mergeCell ref="A27:D27"/>
    <mergeCell ref="A29:I29"/>
    <mergeCell ref="G31:J31"/>
    <mergeCell ref="A28:I28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4"/>
  <sheetViews>
    <sheetView topLeftCell="A3" zoomScaleNormal="100" workbookViewId="0">
      <selection activeCell="J36" sqref="J3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147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6.5" customHeight="1" x14ac:dyDescent="0.3">
      <c r="A13" s="1">
        <v>1</v>
      </c>
      <c r="B13" s="22" t="s">
        <v>56</v>
      </c>
      <c r="C13" s="24">
        <v>2</v>
      </c>
      <c r="D13" s="43" t="s">
        <v>92</v>
      </c>
      <c r="E13" s="13">
        <v>70000</v>
      </c>
      <c r="F13" s="25">
        <v>896000</v>
      </c>
      <c r="G13" s="25">
        <v>126000</v>
      </c>
      <c r="H13" s="34">
        <v>70000</v>
      </c>
      <c r="I13" s="19">
        <v>70000</v>
      </c>
      <c r="J13" s="34">
        <f>SUM(H13:I13)</f>
        <v>140000</v>
      </c>
      <c r="K13" s="8" t="s">
        <v>149</v>
      </c>
      <c r="M13" s="24" t="s">
        <v>110</v>
      </c>
      <c r="N13" s="76"/>
      <c r="O13" s="77"/>
      <c r="P13" s="26"/>
    </row>
    <row r="14" spans="1:16" ht="15.75" customHeight="1" x14ac:dyDescent="0.3">
      <c r="A14" s="1">
        <v>2</v>
      </c>
      <c r="B14" s="22" t="s">
        <v>79</v>
      </c>
      <c r="C14" s="24">
        <v>3</v>
      </c>
      <c r="D14" s="43" t="s">
        <v>93</v>
      </c>
      <c r="E14" s="13">
        <v>70000</v>
      </c>
      <c r="F14" s="13">
        <v>154000</v>
      </c>
      <c r="G14" s="13">
        <v>14000</v>
      </c>
      <c r="H14" s="34"/>
      <c r="I14" s="25"/>
      <c r="J14" s="34">
        <f t="shared" ref="J14:J26" si="0">SUM(H14:I14)</f>
        <v>0</v>
      </c>
      <c r="K14" s="8"/>
      <c r="M14" s="18"/>
      <c r="N14" s="76"/>
      <c r="O14" s="77"/>
    </row>
    <row r="15" spans="1:16" ht="15.75" customHeight="1" x14ac:dyDescent="0.3">
      <c r="A15" s="1">
        <v>3</v>
      </c>
      <c r="B15" s="22" t="s">
        <v>120</v>
      </c>
      <c r="C15" s="24">
        <v>4</v>
      </c>
      <c r="D15" s="43" t="s">
        <v>121</v>
      </c>
      <c r="E15" s="13">
        <v>70000</v>
      </c>
      <c r="F15" s="13"/>
      <c r="G15" s="13"/>
      <c r="H15" s="34">
        <v>70000</v>
      </c>
      <c r="I15" s="25"/>
      <c r="J15" s="34">
        <f t="shared" si="0"/>
        <v>70000</v>
      </c>
      <c r="K15" s="8" t="s">
        <v>150</v>
      </c>
      <c r="M15" s="24" t="s">
        <v>63</v>
      </c>
      <c r="N15" s="54"/>
      <c r="O15" s="54"/>
    </row>
    <row r="16" spans="1:16" ht="15.75" customHeight="1" x14ac:dyDescent="0.3">
      <c r="A16" s="1">
        <v>4</v>
      </c>
      <c r="B16" s="3" t="s">
        <v>60</v>
      </c>
      <c r="C16" s="24">
        <v>5</v>
      </c>
      <c r="D16" s="43" t="s">
        <v>102</v>
      </c>
      <c r="E16" s="13">
        <v>70000</v>
      </c>
      <c r="F16" s="13">
        <v>56000</v>
      </c>
      <c r="G16" s="13">
        <v>56000</v>
      </c>
      <c r="H16" s="34">
        <v>70000</v>
      </c>
      <c r="I16" s="13"/>
      <c r="J16" s="34">
        <f t="shared" si="0"/>
        <v>70000</v>
      </c>
      <c r="K16" s="8" t="s">
        <v>148</v>
      </c>
      <c r="M16" s="24" t="s">
        <v>63</v>
      </c>
      <c r="N16" s="26"/>
      <c r="O16" s="26"/>
    </row>
    <row r="17" spans="1:20" ht="15" customHeight="1" x14ac:dyDescent="0.3">
      <c r="A17" s="1">
        <v>5</v>
      </c>
      <c r="B17" s="23" t="s">
        <v>61</v>
      </c>
      <c r="C17" s="24">
        <v>8</v>
      </c>
      <c r="D17" s="43" t="s">
        <v>103</v>
      </c>
      <c r="E17" s="13">
        <v>70000</v>
      </c>
      <c r="F17" s="13">
        <v>196000</v>
      </c>
      <c r="G17" s="25">
        <v>126000</v>
      </c>
      <c r="H17" s="34">
        <v>70000</v>
      </c>
      <c r="I17" s="13">
        <v>70000</v>
      </c>
      <c r="J17" s="34">
        <f t="shared" si="0"/>
        <v>140000</v>
      </c>
      <c r="K17" s="8" t="s">
        <v>153</v>
      </c>
      <c r="M17" s="24" t="s">
        <v>154</v>
      </c>
      <c r="N17" s="26"/>
      <c r="O17" s="26"/>
      <c r="Q17" s="36"/>
      <c r="R17" s="36"/>
      <c r="S17" s="36"/>
      <c r="T17" s="36"/>
    </row>
    <row r="18" spans="1:20" ht="15.75" customHeight="1" x14ac:dyDescent="0.3">
      <c r="A18" s="1">
        <v>6</v>
      </c>
      <c r="B18" s="3" t="s">
        <v>81</v>
      </c>
      <c r="C18" s="24" t="s">
        <v>45</v>
      </c>
      <c r="D18" s="43" t="s">
        <v>138</v>
      </c>
      <c r="E18" s="13">
        <v>50000</v>
      </c>
      <c r="F18" s="13">
        <v>235000</v>
      </c>
      <c r="G18" s="13">
        <v>35000</v>
      </c>
      <c r="H18" s="34"/>
      <c r="I18" s="13"/>
      <c r="J18" s="34">
        <f t="shared" si="0"/>
        <v>0</v>
      </c>
      <c r="K18" s="8"/>
      <c r="M18" s="24"/>
      <c r="N18" s="26"/>
      <c r="O18" s="26"/>
    </row>
    <row r="19" spans="1:20" ht="14.25" customHeight="1" x14ac:dyDescent="0.3">
      <c r="A19" s="1">
        <v>7</v>
      </c>
      <c r="B19" s="23" t="s">
        <v>80</v>
      </c>
      <c r="C19" s="24" t="s">
        <v>46</v>
      </c>
      <c r="D19" s="43" t="s">
        <v>106</v>
      </c>
      <c r="E19" s="13">
        <v>50000</v>
      </c>
      <c r="F19" s="13">
        <v>115000</v>
      </c>
      <c r="G19" s="13">
        <v>15000</v>
      </c>
      <c r="H19" s="34">
        <v>50000</v>
      </c>
      <c r="I19" s="13"/>
      <c r="J19" s="34">
        <f t="shared" si="0"/>
        <v>50000</v>
      </c>
      <c r="K19" s="8" t="s">
        <v>151</v>
      </c>
      <c r="M19" s="24" t="s">
        <v>63</v>
      </c>
      <c r="N19" s="26"/>
    </row>
    <row r="20" spans="1:20" ht="15" customHeight="1" x14ac:dyDescent="0.3">
      <c r="A20" s="1">
        <v>8</v>
      </c>
      <c r="B20" s="20" t="s">
        <v>59</v>
      </c>
      <c r="C20" s="24" t="s">
        <v>47</v>
      </c>
      <c r="D20" s="43" t="s">
        <v>91</v>
      </c>
      <c r="E20" s="13">
        <v>50000</v>
      </c>
      <c r="F20" s="13">
        <v>150000</v>
      </c>
      <c r="G20" s="13">
        <v>69000</v>
      </c>
      <c r="H20" s="34">
        <v>50000</v>
      </c>
      <c r="I20" s="13"/>
      <c r="J20" s="34">
        <f t="shared" si="0"/>
        <v>50000</v>
      </c>
      <c r="K20" s="8" t="s">
        <v>150</v>
      </c>
      <c r="L20" s="27"/>
      <c r="M20" s="24" t="s">
        <v>63</v>
      </c>
      <c r="N20" s="26"/>
    </row>
    <row r="21" spans="1:20" ht="14.25" customHeight="1" x14ac:dyDescent="0.3">
      <c r="A21" s="1">
        <v>9</v>
      </c>
      <c r="B21" s="23" t="s">
        <v>58</v>
      </c>
      <c r="C21" s="24" t="s">
        <v>48</v>
      </c>
      <c r="D21" s="43" t="s">
        <v>94</v>
      </c>
      <c r="E21" s="13">
        <v>50000</v>
      </c>
      <c r="F21" s="13">
        <v>240000</v>
      </c>
      <c r="G21" s="13">
        <v>50000</v>
      </c>
      <c r="H21" s="34">
        <v>50000</v>
      </c>
      <c r="I21" s="13"/>
      <c r="J21" s="34">
        <f t="shared" si="0"/>
        <v>50000</v>
      </c>
      <c r="K21" s="8" t="s">
        <v>151</v>
      </c>
      <c r="L21" s="27"/>
      <c r="M21" s="24" t="s">
        <v>63</v>
      </c>
      <c r="N21" s="26"/>
    </row>
    <row r="22" spans="1:20" ht="14.25" customHeight="1" x14ac:dyDescent="0.3">
      <c r="A22" s="1">
        <v>10</v>
      </c>
      <c r="B22" s="31" t="s">
        <v>87</v>
      </c>
      <c r="C22" s="24" t="s">
        <v>49</v>
      </c>
      <c r="D22" s="43" t="s">
        <v>88</v>
      </c>
      <c r="E22" s="13">
        <v>50000</v>
      </c>
      <c r="F22" s="13">
        <v>230000</v>
      </c>
      <c r="G22" s="13">
        <v>20000</v>
      </c>
      <c r="H22" s="34"/>
      <c r="I22" s="25"/>
      <c r="J22" s="34">
        <f t="shared" si="0"/>
        <v>0</v>
      </c>
      <c r="K22" s="8"/>
      <c r="L22" s="27"/>
      <c r="M22" s="24"/>
      <c r="N22" s="26"/>
    </row>
    <row r="23" spans="1:20" ht="15" customHeight="1" x14ac:dyDescent="0.3">
      <c r="A23" s="1">
        <v>11</v>
      </c>
      <c r="B23" s="38" t="s">
        <v>85</v>
      </c>
      <c r="C23" s="39" t="s">
        <v>50</v>
      </c>
      <c r="D23" s="43" t="s">
        <v>86</v>
      </c>
      <c r="E23" s="40">
        <v>50000</v>
      </c>
      <c r="F23" s="13"/>
      <c r="G23" s="13"/>
      <c r="H23" s="34">
        <v>50000</v>
      </c>
      <c r="I23" s="40"/>
      <c r="J23" s="34">
        <f t="shared" si="0"/>
        <v>50000</v>
      </c>
      <c r="K23" s="8" t="s">
        <v>152</v>
      </c>
      <c r="L23" s="42"/>
      <c r="M23" s="24" t="s">
        <v>63</v>
      </c>
      <c r="N23" s="26"/>
    </row>
    <row r="24" spans="1:20" ht="15.75" customHeight="1" x14ac:dyDescent="0.3">
      <c r="A24" s="1">
        <v>12</v>
      </c>
      <c r="B24" s="23" t="s">
        <v>107</v>
      </c>
      <c r="C24" s="24" t="s">
        <v>51</v>
      </c>
      <c r="D24" s="43" t="s">
        <v>89</v>
      </c>
      <c r="E24" s="13">
        <v>50000</v>
      </c>
      <c r="F24" s="13">
        <v>225000</v>
      </c>
      <c r="G24" s="13">
        <v>25000</v>
      </c>
      <c r="H24" s="34">
        <v>50000</v>
      </c>
      <c r="I24" s="13"/>
      <c r="J24" s="34">
        <f t="shared" si="0"/>
        <v>50000</v>
      </c>
      <c r="K24" s="8" t="s">
        <v>150</v>
      </c>
      <c r="L24" s="27"/>
      <c r="M24" s="24" t="s">
        <v>62</v>
      </c>
      <c r="N24" s="26"/>
    </row>
    <row r="25" spans="1:20" ht="16.5" customHeight="1" x14ac:dyDescent="0.3">
      <c r="A25" s="1">
        <v>13</v>
      </c>
      <c r="B25" s="41" t="s">
        <v>83</v>
      </c>
      <c r="C25" s="39" t="s">
        <v>52</v>
      </c>
      <c r="D25" s="43" t="s">
        <v>84</v>
      </c>
      <c r="E25" s="40">
        <v>50000</v>
      </c>
      <c r="F25" s="13">
        <v>70000</v>
      </c>
      <c r="G25" s="13">
        <v>20000</v>
      </c>
      <c r="H25" s="34">
        <v>50000</v>
      </c>
      <c r="I25" s="40">
        <v>50000</v>
      </c>
      <c r="J25" s="34">
        <f t="shared" si="0"/>
        <v>100000</v>
      </c>
      <c r="K25" s="8" t="s">
        <v>155</v>
      </c>
      <c r="L25" s="42"/>
      <c r="M25" s="24" t="s">
        <v>156</v>
      </c>
      <c r="N25" s="26"/>
    </row>
    <row r="26" spans="1:20" ht="18" customHeight="1" x14ac:dyDescent="0.3">
      <c r="A26" s="1">
        <v>14</v>
      </c>
      <c r="B26" s="23" t="s">
        <v>57</v>
      </c>
      <c r="C26" s="16" t="s">
        <v>53</v>
      </c>
      <c r="D26" s="43" t="s">
        <v>101</v>
      </c>
      <c r="E26" s="13">
        <v>50000</v>
      </c>
      <c r="F26" s="13"/>
      <c r="G26" s="13"/>
      <c r="H26" s="34">
        <v>50000</v>
      </c>
      <c r="I26" s="13"/>
      <c r="J26" s="34">
        <f t="shared" si="0"/>
        <v>50000</v>
      </c>
      <c r="K26" s="8" t="s">
        <v>149</v>
      </c>
      <c r="M26" s="24" t="s">
        <v>63</v>
      </c>
    </row>
    <row r="27" spans="1:20" ht="14.25" customHeight="1" x14ac:dyDescent="0.3">
      <c r="A27" s="63" t="s">
        <v>6</v>
      </c>
      <c r="B27" s="63"/>
      <c r="C27" s="63"/>
      <c r="D27" s="63"/>
      <c r="E27" s="44">
        <f>SUM(E13:E26)</f>
        <v>800000</v>
      </c>
      <c r="F27" s="17">
        <f>SUM(F13:F26)</f>
        <v>2567000</v>
      </c>
      <c r="G27" s="17">
        <f>SUM(G13:G26)</f>
        <v>556000</v>
      </c>
      <c r="H27" s="17">
        <f t="shared" ref="H27:I27" si="1">SUM(H13:H26)</f>
        <v>630000</v>
      </c>
      <c r="I27" s="17">
        <f t="shared" si="1"/>
        <v>190000</v>
      </c>
      <c r="J27" s="35">
        <f>SUM(J13:J26)</f>
        <v>820000</v>
      </c>
      <c r="K27" s="8" t="s">
        <v>157</v>
      </c>
      <c r="L27" s="27"/>
      <c r="M27" s="45"/>
    </row>
    <row r="28" spans="1:20" ht="13.5" customHeight="1" x14ac:dyDescent="0.25">
      <c r="A28" s="86" t="s">
        <v>41</v>
      </c>
      <c r="B28" s="86"/>
      <c r="C28" s="86"/>
      <c r="D28" s="86"/>
      <c r="E28" s="86"/>
      <c r="F28" s="86"/>
      <c r="G28" s="86"/>
      <c r="H28" s="86"/>
      <c r="I28" s="86"/>
      <c r="J28" s="34">
        <f>-J27*0.1</f>
        <v>-82000</v>
      </c>
    </row>
    <row r="29" spans="1:20" ht="13.5" customHeight="1" x14ac:dyDescent="0.25">
      <c r="A29" s="81" t="s">
        <v>64</v>
      </c>
      <c r="B29" s="81"/>
      <c r="C29" s="81"/>
      <c r="D29" s="81"/>
      <c r="E29" s="81"/>
      <c r="F29" s="81"/>
      <c r="G29" s="81"/>
      <c r="H29" s="81"/>
      <c r="I29" s="81"/>
      <c r="J29" s="35">
        <f>SUM(J27:J28)</f>
        <v>738000</v>
      </c>
    </row>
    <row r="30" spans="1:20" ht="13.5" customHeight="1" x14ac:dyDescent="0.25"/>
    <row r="31" spans="1:20" ht="18.75" x14ac:dyDescent="0.3">
      <c r="A31" s="1">
        <v>9</v>
      </c>
      <c r="B31" s="31" t="s">
        <v>87</v>
      </c>
      <c r="C31" s="24" t="s">
        <v>49</v>
      </c>
      <c r="D31" s="43" t="s">
        <v>88</v>
      </c>
      <c r="E31" s="13">
        <v>10000</v>
      </c>
      <c r="F31" s="19">
        <v>290000</v>
      </c>
      <c r="G31" s="82" t="s">
        <v>111</v>
      </c>
      <c r="H31" s="83"/>
      <c r="I31" s="83"/>
      <c r="J31" s="84"/>
      <c r="K31" s="8" t="s">
        <v>109</v>
      </c>
      <c r="L31" s="27"/>
      <c r="M31" s="24" t="s">
        <v>110</v>
      </c>
    </row>
    <row r="32" spans="1:20" x14ac:dyDescent="0.25">
      <c r="A32" s="85" t="s">
        <v>112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1:15" ht="18.75" x14ac:dyDescent="0.3">
      <c r="A33" s="1">
        <v>3</v>
      </c>
      <c r="B33" s="22" t="s">
        <v>120</v>
      </c>
      <c r="C33" s="24">
        <v>4</v>
      </c>
      <c r="D33" s="43" t="s">
        <v>121</v>
      </c>
      <c r="E33" s="87" t="s">
        <v>127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</row>
    <row r="34" spans="1:15" x14ac:dyDescent="0.25">
      <c r="A34" s="80" t="s">
        <v>82</v>
      </c>
      <c r="B34" s="80"/>
      <c r="C34" s="80"/>
      <c r="D34" s="80"/>
    </row>
    <row r="38" spans="1:15" x14ac:dyDescent="0.25">
      <c r="M38"/>
    </row>
    <row r="39" spans="1:15" x14ac:dyDescent="0.25">
      <c r="M39"/>
    </row>
    <row r="40" spans="1:15" x14ac:dyDescent="0.25">
      <c r="M40"/>
    </row>
    <row r="41" spans="1:15" x14ac:dyDescent="0.25">
      <c r="M41"/>
    </row>
    <row r="42" spans="1:15" x14ac:dyDescent="0.25">
      <c r="M42"/>
    </row>
    <row r="43" spans="1:15" x14ac:dyDescent="0.25">
      <c r="M43"/>
    </row>
    <row r="44" spans="1:15" x14ac:dyDescent="0.25">
      <c r="M44"/>
    </row>
  </sheetData>
  <mergeCells count="17">
    <mergeCell ref="A32:M32"/>
    <mergeCell ref="E33:O33"/>
    <mergeCell ref="A34:D34"/>
    <mergeCell ref="N13:O13"/>
    <mergeCell ref="N14:O14"/>
    <mergeCell ref="A27:D27"/>
    <mergeCell ref="A29:I29"/>
    <mergeCell ref="G31:J31"/>
    <mergeCell ref="A28:I28"/>
    <mergeCell ref="F8:K8"/>
    <mergeCell ref="A10:K10"/>
    <mergeCell ref="A11:K11"/>
    <mergeCell ref="A1:K1"/>
    <mergeCell ref="A3:K3"/>
    <mergeCell ref="A4:G4"/>
    <mergeCell ref="H4:J4"/>
    <mergeCell ref="J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4"/>
  <sheetViews>
    <sheetView topLeftCell="A3" zoomScaleNormal="100" workbookViewId="0">
      <selection activeCell="G17" sqref="G1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158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6.5" customHeight="1" x14ac:dyDescent="0.3">
      <c r="A13" s="1">
        <v>1</v>
      </c>
      <c r="B13" s="22" t="s">
        <v>56</v>
      </c>
      <c r="C13" s="24">
        <v>2</v>
      </c>
      <c r="D13" s="43" t="s">
        <v>92</v>
      </c>
      <c r="E13" s="13">
        <v>70000</v>
      </c>
      <c r="F13" s="25">
        <v>1001000</v>
      </c>
      <c r="G13" s="25">
        <v>126000</v>
      </c>
      <c r="H13" s="34">
        <v>70000</v>
      </c>
      <c r="I13" s="13">
        <v>70000</v>
      </c>
      <c r="J13" s="34">
        <f>SUM(H13:I13)</f>
        <v>140000</v>
      </c>
      <c r="K13" s="8" t="s">
        <v>164</v>
      </c>
      <c r="M13" s="24" t="s">
        <v>110</v>
      </c>
      <c r="N13" s="76"/>
      <c r="O13" s="77"/>
      <c r="P13" s="26"/>
    </row>
    <row r="14" spans="1:16" ht="15.75" customHeight="1" x14ac:dyDescent="0.3">
      <c r="A14" s="1">
        <v>2</v>
      </c>
      <c r="B14" s="22" t="s">
        <v>79</v>
      </c>
      <c r="C14" s="24">
        <v>3</v>
      </c>
      <c r="D14" s="43" t="s">
        <v>93</v>
      </c>
      <c r="E14" s="13">
        <v>70000</v>
      </c>
      <c r="F14" s="13">
        <v>231000</v>
      </c>
      <c r="G14" s="13">
        <v>21000</v>
      </c>
      <c r="H14" s="34"/>
      <c r="I14" s="25"/>
      <c r="J14" s="34">
        <f t="shared" ref="J14:J26" si="0">SUM(H14:I14)</f>
        <v>0</v>
      </c>
      <c r="K14" s="8"/>
      <c r="M14" s="18"/>
      <c r="N14" s="76"/>
      <c r="O14" s="77"/>
    </row>
    <row r="15" spans="1:16" ht="15.75" customHeight="1" x14ac:dyDescent="0.3">
      <c r="A15" s="1">
        <v>3</v>
      </c>
      <c r="B15" s="22" t="s">
        <v>120</v>
      </c>
      <c r="C15" s="24">
        <v>4</v>
      </c>
      <c r="D15" s="43" t="s">
        <v>121</v>
      </c>
      <c r="E15" s="13">
        <v>70000</v>
      </c>
      <c r="F15" s="13"/>
      <c r="G15" s="13"/>
      <c r="H15" s="34">
        <v>70000</v>
      </c>
      <c r="I15" s="25"/>
      <c r="J15" s="34">
        <f t="shared" si="0"/>
        <v>70000</v>
      </c>
      <c r="K15" s="8" t="s">
        <v>163</v>
      </c>
      <c r="M15" s="24" t="s">
        <v>63</v>
      </c>
      <c r="N15" s="54"/>
      <c r="O15" s="54"/>
    </row>
    <row r="16" spans="1:16" ht="15.75" customHeight="1" x14ac:dyDescent="0.3">
      <c r="A16" s="1">
        <v>4</v>
      </c>
      <c r="B16" s="3" t="s">
        <v>60</v>
      </c>
      <c r="C16" s="24">
        <v>5</v>
      </c>
      <c r="D16" s="43" t="s">
        <v>102</v>
      </c>
      <c r="E16" s="13">
        <v>70000</v>
      </c>
      <c r="F16" s="13">
        <v>56000</v>
      </c>
      <c r="G16" s="13">
        <v>56000</v>
      </c>
      <c r="H16" s="34">
        <v>70000</v>
      </c>
      <c r="I16" s="13"/>
      <c r="J16" s="34">
        <f t="shared" si="0"/>
        <v>70000</v>
      </c>
      <c r="K16" s="8" t="s">
        <v>160</v>
      </c>
      <c r="M16" s="24" t="s">
        <v>110</v>
      </c>
      <c r="N16" s="26"/>
      <c r="O16" s="26"/>
    </row>
    <row r="17" spans="1:20" ht="15" customHeight="1" x14ac:dyDescent="0.3">
      <c r="A17" s="1">
        <v>5</v>
      </c>
      <c r="B17" s="23" t="s">
        <v>61</v>
      </c>
      <c r="C17" s="24">
        <v>8</v>
      </c>
      <c r="D17" s="43" t="s">
        <v>103</v>
      </c>
      <c r="E17" s="13">
        <v>70000</v>
      </c>
      <c r="F17" s="13">
        <v>133000</v>
      </c>
      <c r="G17" s="25">
        <v>126000</v>
      </c>
      <c r="H17" s="34">
        <v>70000</v>
      </c>
      <c r="I17" s="13"/>
      <c r="J17" s="34">
        <f t="shared" si="0"/>
        <v>70000</v>
      </c>
      <c r="K17" s="8" t="s">
        <v>165</v>
      </c>
      <c r="M17" s="24" t="s">
        <v>63</v>
      </c>
      <c r="N17" s="26"/>
      <c r="O17" s="26"/>
      <c r="Q17" s="36"/>
      <c r="R17" s="36"/>
      <c r="S17" s="36"/>
      <c r="T17" s="36"/>
    </row>
    <row r="18" spans="1:20" ht="15.75" customHeight="1" x14ac:dyDescent="0.3">
      <c r="A18" s="1">
        <v>6</v>
      </c>
      <c r="B18" s="3" t="s">
        <v>81</v>
      </c>
      <c r="C18" s="24" t="s">
        <v>45</v>
      </c>
      <c r="D18" s="43" t="s">
        <v>138</v>
      </c>
      <c r="E18" s="13">
        <v>50000</v>
      </c>
      <c r="F18" s="13">
        <v>290000</v>
      </c>
      <c r="G18" s="13">
        <v>40000</v>
      </c>
      <c r="H18" s="34">
        <v>50000</v>
      </c>
      <c r="I18" s="13">
        <v>30000</v>
      </c>
      <c r="J18" s="34">
        <f t="shared" si="0"/>
        <v>80000</v>
      </c>
      <c r="K18" s="37" t="s">
        <v>167</v>
      </c>
      <c r="M18" s="24" t="s">
        <v>159</v>
      </c>
      <c r="N18" s="26"/>
      <c r="O18" s="26"/>
    </row>
    <row r="19" spans="1:20" ht="14.25" customHeight="1" x14ac:dyDescent="0.3">
      <c r="A19" s="1">
        <v>7</v>
      </c>
      <c r="B19" s="23" t="s">
        <v>80</v>
      </c>
      <c r="C19" s="24" t="s">
        <v>46</v>
      </c>
      <c r="D19" s="43" t="s">
        <v>106</v>
      </c>
      <c r="E19" s="13">
        <v>50000</v>
      </c>
      <c r="F19" s="13">
        <v>120000</v>
      </c>
      <c r="G19" s="13">
        <v>20000</v>
      </c>
      <c r="H19" s="34">
        <v>50000</v>
      </c>
      <c r="I19" s="13"/>
      <c r="J19" s="34">
        <f t="shared" si="0"/>
        <v>50000</v>
      </c>
      <c r="K19" s="8" t="s">
        <v>160</v>
      </c>
      <c r="M19" s="24" t="s">
        <v>63</v>
      </c>
      <c r="N19" s="26"/>
    </row>
    <row r="20" spans="1:20" ht="15" customHeight="1" x14ac:dyDescent="0.3">
      <c r="A20" s="1">
        <v>8</v>
      </c>
      <c r="B20" s="20" t="s">
        <v>59</v>
      </c>
      <c r="C20" s="24" t="s">
        <v>47</v>
      </c>
      <c r="D20" s="43" t="s">
        <v>91</v>
      </c>
      <c r="E20" s="13">
        <v>50000</v>
      </c>
      <c r="F20" s="13">
        <v>150000</v>
      </c>
      <c r="G20" s="13">
        <v>69000</v>
      </c>
      <c r="H20" s="34">
        <v>50000</v>
      </c>
      <c r="I20" s="13"/>
      <c r="J20" s="34">
        <f t="shared" si="0"/>
        <v>50000</v>
      </c>
      <c r="K20" s="8" t="s">
        <v>165</v>
      </c>
      <c r="L20" s="27"/>
      <c r="M20" s="24" t="s">
        <v>63</v>
      </c>
      <c r="N20" s="26"/>
    </row>
    <row r="21" spans="1:20" ht="14.25" customHeight="1" x14ac:dyDescent="0.3">
      <c r="A21" s="1">
        <v>9</v>
      </c>
      <c r="B21" s="23" t="s">
        <v>58</v>
      </c>
      <c r="C21" s="24" t="s">
        <v>48</v>
      </c>
      <c r="D21" s="43" t="s">
        <v>94</v>
      </c>
      <c r="E21" s="13">
        <v>50000</v>
      </c>
      <c r="F21" s="13">
        <v>245000</v>
      </c>
      <c r="G21" s="13">
        <v>55000</v>
      </c>
      <c r="H21" s="34"/>
      <c r="I21" s="13"/>
      <c r="J21" s="34">
        <f t="shared" si="0"/>
        <v>0</v>
      </c>
      <c r="K21" s="8"/>
      <c r="L21" s="27"/>
      <c r="M21" s="24"/>
      <c r="N21" s="26"/>
    </row>
    <row r="22" spans="1:20" ht="14.25" customHeight="1" x14ac:dyDescent="0.3">
      <c r="A22" s="1">
        <v>10</v>
      </c>
      <c r="B22" s="31" t="s">
        <v>87</v>
      </c>
      <c r="C22" s="24" t="s">
        <v>49</v>
      </c>
      <c r="D22" s="43" t="s">
        <v>88</v>
      </c>
      <c r="E22" s="13">
        <v>50000</v>
      </c>
      <c r="F22" s="13">
        <v>285000</v>
      </c>
      <c r="G22" s="13">
        <v>25000</v>
      </c>
      <c r="H22" s="34"/>
      <c r="I22" s="25"/>
      <c r="J22" s="34">
        <f t="shared" si="0"/>
        <v>0</v>
      </c>
      <c r="K22" s="8"/>
      <c r="L22" s="27"/>
      <c r="M22" s="24"/>
      <c r="N22" s="26"/>
    </row>
    <row r="23" spans="1:20" ht="15" customHeight="1" x14ac:dyDescent="0.3">
      <c r="A23" s="1">
        <v>11</v>
      </c>
      <c r="B23" s="38" t="s">
        <v>85</v>
      </c>
      <c r="C23" s="39" t="s">
        <v>50</v>
      </c>
      <c r="D23" s="43" t="s">
        <v>86</v>
      </c>
      <c r="E23" s="40">
        <v>50000</v>
      </c>
      <c r="F23" s="13">
        <v>5000</v>
      </c>
      <c r="G23" s="13">
        <v>5000</v>
      </c>
      <c r="H23" s="34">
        <v>50000</v>
      </c>
      <c r="I23" s="40"/>
      <c r="J23" s="34">
        <f t="shared" si="0"/>
        <v>50000</v>
      </c>
      <c r="K23" s="8" t="s">
        <v>161</v>
      </c>
      <c r="L23" s="42"/>
      <c r="M23" s="24" t="s">
        <v>63</v>
      </c>
      <c r="N23" s="26"/>
    </row>
    <row r="24" spans="1:20" ht="15.75" customHeight="1" x14ac:dyDescent="0.3">
      <c r="A24" s="1">
        <v>12</v>
      </c>
      <c r="B24" s="23" t="s">
        <v>107</v>
      </c>
      <c r="C24" s="24" t="s">
        <v>51</v>
      </c>
      <c r="D24" s="43" t="s">
        <v>89</v>
      </c>
      <c r="E24" s="13">
        <v>50000</v>
      </c>
      <c r="F24" s="13">
        <v>225000</v>
      </c>
      <c r="G24" s="13">
        <v>25000</v>
      </c>
      <c r="H24" s="34"/>
      <c r="I24" s="13"/>
      <c r="J24" s="34">
        <f t="shared" si="0"/>
        <v>0</v>
      </c>
      <c r="K24" s="8"/>
      <c r="L24" s="27"/>
      <c r="M24" s="24"/>
      <c r="N24" s="26"/>
    </row>
    <row r="25" spans="1:20" ht="16.5" customHeight="1" x14ac:dyDescent="0.3">
      <c r="A25" s="1">
        <v>13</v>
      </c>
      <c r="B25" s="41" t="s">
        <v>83</v>
      </c>
      <c r="C25" s="39" t="s">
        <v>52</v>
      </c>
      <c r="D25" s="43" t="s">
        <v>84</v>
      </c>
      <c r="E25" s="40">
        <v>50000</v>
      </c>
      <c r="F25" s="13">
        <v>70000</v>
      </c>
      <c r="G25" s="13">
        <v>20000</v>
      </c>
      <c r="H25" s="34">
        <v>50000</v>
      </c>
      <c r="I25" s="40"/>
      <c r="J25" s="34">
        <f t="shared" si="0"/>
        <v>50000</v>
      </c>
      <c r="K25" s="8" t="s">
        <v>163</v>
      </c>
      <c r="L25" s="42"/>
      <c r="M25" s="24" t="s">
        <v>110</v>
      </c>
      <c r="N25" s="26"/>
    </row>
    <row r="26" spans="1:20" ht="18" customHeight="1" x14ac:dyDescent="0.3">
      <c r="A26" s="1">
        <v>14</v>
      </c>
      <c r="B26" s="23" t="s">
        <v>57</v>
      </c>
      <c r="C26" s="16" t="s">
        <v>53</v>
      </c>
      <c r="D26" s="43" t="s">
        <v>101</v>
      </c>
      <c r="E26" s="13">
        <v>50000</v>
      </c>
      <c r="F26" s="13"/>
      <c r="G26" s="13"/>
      <c r="H26" s="34">
        <v>50000</v>
      </c>
      <c r="I26" s="13"/>
      <c r="J26" s="34">
        <f t="shared" si="0"/>
        <v>50000</v>
      </c>
      <c r="K26" s="8" t="s">
        <v>162</v>
      </c>
      <c r="M26" s="24" t="s">
        <v>63</v>
      </c>
    </row>
    <row r="27" spans="1:20" ht="14.25" customHeight="1" x14ac:dyDescent="0.3">
      <c r="A27" s="63" t="s">
        <v>6</v>
      </c>
      <c r="B27" s="63"/>
      <c r="C27" s="63"/>
      <c r="D27" s="63"/>
      <c r="E27" s="44">
        <f>SUM(E13:E26)</f>
        <v>800000</v>
      </c>
      <c r="F27" s="17">
        <f>SUM(F13:F26)</f>
        <v>2811000</v>
      </c>
      <c r="G27" s="17">
        <f>SUM(G13:G26)</f>
        <v>588000</v>
      </c>
      <c r="H27" s="17">
        <f>SUM(H13:H26)</f>
        <v>580000</v>
      </c>
      <c r="I27" s="17">
        <f t="shared" ref="I27:J27" si="1">SUM(I13:I26)</f>
        <v>100000</v>
      </c>
      <c r="J27" s="17">
        <f t="shared" si="1"/>
        <v>680000</v>
      </c>
      <c r="K27" s="8" t="s">
        <v>168</v>
      </c>
      <c r="L27" s="27"/>
      <c r="M27" s="45"/>
    </row>
    <row r="28" spans="1:20" ht="13.5" customHeight="1" x14ac:dyDescent="0.25">
      <c r="A28" s="86" t="s">
        <v>41</v>
      </c>
      <c r="B28" s="86"/>
      <c r="C28" s="86"/>
      <c r="D28" s="86"/>
      <c r="E28" s="86"/>
      <c r="F28" s="86"/>
      <c r="G28" s="86"/>
      <c r="H28" s="86"/>
      <c r="I28" s="86"/>
      <c r="J28" s="34">
        <f>-J27*0.1</f>
        <v>-68000</v>
      </c>
    </row>
    <row r="29" spans="1:20" ht="13.5" customHeight="1" x14ac:dyDescent="0.25">
      <c r="A29" s="81" t="s">
        <v>166</v>
      </c>
      <c r="B29" s="81"/>
      <c r="C29" s="81"/>
      <c r="D29" s="81"/>
      <c r="E29" s="81"/>
      <c r="F29" s="81"/>
      <c r="G29" s="81"/>
      <c r="H29" s="81"/>
      <c r="I29" s="81"/>
      <c r="J29" s="35">
        <f>SUM(J27:J28)</f>
        <v>612000</v>
      </c>
    </row>
    <row r="30" spans="1:20" ht="13.5" customHeight="1" x14ac:dyDescent="0.25"/>
    <row r="31" spans="1:20" ht="18.75" x14ac:dyDescent="0.3">
      <c r="A31" s="1">
        <v>9</v>
      </c>
      <c r="B31" s="31" t="s">
        <v>87</v>
      </c>
      <c r="C31" s="24" t="s">
        <v>49</v>
      </c>
      <c r="D31" s="43" t="s">
        <v>88</v>
      </c>
      <c r="E31" s="13">
        <v>10000</v>
      </c>
      <c r="F31" s="19">
        <v>290000</v>
      </c>
      <c r="G31" s="82" t="s">
        <v>111</v>
      </c>
      <c r="H31" s="83"/>
      <c r="I31" s="83"/>
      <c r="J31" s="84"/>
      <c r="K31" s="8" t="s">
        <v>109</v>
      </c>
      <c r="L31" s="27"/>
      <c r="M31" s="24" t="s">
        <v>110</v>
      </c>
    </row>
    <row r="32" spans="1:20" x14ac:dyDescent="0.25">
      <c r="A32" s="85" t="s">
        <v>112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1:15" ht="18.75" x14ac:dyDescent="0.3">
      <c r="A33" s="1">
        <v>3</v>
      </c>
      <c r="B33" s="22" t="s">
        <v>120</v>
      </c>
      <c r="C33" s="24">
        <v>4</v>
      </c>
      <c r="D33" s="43" t="s">
        <v>121</v>
      </c>
      <c r="E33" s="87" t="s">
        <v>127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</row>
    <row r="34" spans="1:15" x14ac:dyDescent="0.25">
      <c r="A34" s="80" t="s">
        <v>82</v>
      </c>
      <c r="B34" s="80"/>
      <c r="C34" s="80"/>
      <c r="D34" s="80"/>
    </row>
    <row r="38" spans="1:15" x14ac:dyDescent="0.25">
      <c r="M38"/>
    </row>
    <row r="39" spans="1:15" x14ac:dyDescent="0.25">
      <c r="M39"/>
    </row>
    <row r="40" spans="1:15" x14ac:dyDescent="0.25">
      <c r="M40"/>
    </row>
    <row r="41" spans="1:15" x14ac:dyDescent="0.25">
      <c r="M41"/>
    </row>
    <row r="42" spans="1:15" x14ac:dyDescent="0.25">
      <c r="M42"/>
    </row>
    <row r="43" spans="1:15" x14ac:dyDescent="0.25">
      <c r="M43"/>
    </row>
    <row r="44" spans="1:15" x14ac:dyDescent="0.25">
      <c r="M44"/>
    </row>
  </sheetData>
  <mergeCells count="17">
    <mergeCell ref="F8:K8"/>
    <mergeCell ref="A10:K10"/>
    <mergeCell ref="A11:K11"/>
    <mergeCell ref="A1:K1"/>
    <mergeCell ref="A3:K3"/>
    <mergeCell ref="A4:G4"/>
    <mergeCell ref="H4:J4"/>
    <mergeCell ref="J7:K7"/>
    <mergeCell ref="A32:M32"/>
    <mergeCell ref="E33:O33"/>
    <mergeCell ref="A34:D34"/>
    <mergeCell ref="N13:O13"/>
    <mergeCell ref="N14:O14"/>
    <mergeCell ref="A27:D27"/>
    <mergeCell ref="A29:I29"/>
    <mergeCell ref="G31:J31"/>
    <mergeCell ref="A28:I28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4"/>
  <sheetViews>
    <sheetView topLeftCell="A3" zoomScaleNormal="100" workbookViewId="0">
      <selection activeCell="K19" sqref="K19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42578125" customWidth="1"/>
    <col min="12" max="12" width="1.7109375" hidden="1" customWidth="1"/>
    <col min="13" max="13" width="14.7109375" style="55" bestFit="1" customWidth="1"/>
  </cols>
  <sheetData>
    <row r="1" spans="1:16" ht="18.75" hidden="1" customHeight="1" x14ac:dyDescent="0.25">
      <c r="A1" s="69" t="s">
        <v>105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6" ht="5.25" hidden="1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ht="18.75" customHeight="1" x14ac:dyDescent="0.25">
      <c r="A3" s="69" t="s">
        <v>169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6" ht="19.5" customHeight="1" x14ac:dyDescent="0.35">
      <c r="A4" s="71" t="s">
        <v>15</v>
      </c>
      <c r="B4" s="71"/>
      <c r="C4" s="71"/>
      <c r="D4" s="71"/>
      <c r="E4" s="71"/>
      <c r="F4" s="71"/>
      <c r="G4" s="71"/>
      <c r="H4" s="71" t="s">
        <v>16</v>
      </c>
      <c r="I4" s="71"/>
      <c r="J4" s="71"/>
      <c r="K4" s="30"/>
    </row>
    <row r="5" spans="1:16" ht="5.25" customHeight="1" x14ac:dyDescent="0.4">
      <c r="A5" s="29"/>
      <c r="B5" s="29"/>
      <c r="C5" s="29"/>
      <c r="D5" s="29"/>
      <c r="E5" s="29"/>
      <c r="F5" s="29"/>
      <c r="G5" s="29"/>
      <c r="H5" s="12"/>
      <c r="I5" s="12"/>
      <c r="J5" s="14"/>
      <c r="K5" s="14"/>
    </row>
    <row r="6" spans="1:16" ht="13.5" customHeight="1" x14ac:dyDescent="0.3">
      <c r="A6" s="4" t="s">
        <v>11</v>
      </c>
      <c r="E6" s="5"/>
      <c r="I6" s="5"/>
    </row>
    <row r="7" spans="1:16" ht="11.25" customHeight="1" x14ac:dyDescent="0.3">
      <c r="A7" s="4" t="s">
        <v>12</v>
      </c>
      <c r="J7" s="62"/>
      <c r="K7" s="62"/>
      <c r="M7" s="54"/>
    </row>
    <row r="8" spans="1:16" ht="15.75" customHeight="1" x14ac:dyDescent="0.3">
      <c r="A8" s="4" t="s">
        <v>13</v>
      </c>
      <c r="D8" s="12" t="s">
        <v>18</v>
      </c>
      <c r="E8" s="12"/>
      <c r="F8" s="89" t="s">
        <v>108</v>
      </c>
      <c r="G8" s="89"/>
      <c r="H8" s="89"/>
      <c r="I8" s="89"/>
      <c r="J8" s="89"/>
      <c r="K8" s="89"/>
      <c r="M8" s="54"/>
      <c r="N8" s="26"/>
    </row>
    <row r="9" spans="1:16" ht="3" customHeight="1" x14ac:dyDescent="0.3">
      <c r="A9" s="4"/>
      <c r="D9" s="12"/>
      <c r="E9" s="12"/>
      <c r="F9" s="12"/>
      <c r="G9" s="12"/>
      <c r="H9" s="12"/>
      <c r="I9" s="12"/>
      <c r="J9" s="12"/>
      <c r="K9" s="53"/>
    </row>
    <row r="10" spans="1:16" ht="15.75" customHeight="1" x14ac:dyDescent="0.3">
      <c r="A10" s="62" t="s">
        <v>17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54"/>
      <c r="N10" s="26"/>
    </row>
    <row r="11" spans="1:16" ht="15.75" customHeight="1" x14ac:dyDescent="0.3">
      <c r="A11" s="62" t="s">
        <v>42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54"/>
      <c r="N11" s="26"/>
    </row>
    <row r="12" spans="1:16" ht="12.75" customHeight="1" x14ac:dyDescent="0.25">
      <c r="A12" s="6" t="s">
        <v>0</v>
      </c>
      <c r="B12" s="2" t="s">
        <v>1</v>
      </c>
      <c r="C12" s="21" t="s">
        <v>10</v>
      </c>
      <c r="D12" s="2" t="s">
        <v>9</v>
      </c>
      <c r="E12" s="2" t="s">
        <v>2</v>
      </c>
      <c r="F12" s="2" t="s">
        <v>3</v>
      </c>
      <c r="G12" s="11" t="s">
        <v>55</v>
      </c>
      <c r="H12" s="11" t="s">
        <v>8</v>
      </c>
      <c r="I12" s="2" t="s">
        <v>5</v>
      </c>
      <c r="J12" s="10" t="s">
        <v>4</v>
      </c>
      <c r="K12" s="2" t="s">
        <v>7</v>
      </c>
      <c r="M12" s="18" t="s">
        <v>14</v>
      </c>
      <c r="N12" s="26"/>
      <c r="O12" s="26"/>
    </row>
    <row r="13" spans="1:16" ht="16.5" customHeight="1" x14ac:dyDescent="0.3">
      <c r="A13" s="1">
        <v>1</v>
      </c>
      <c r="B13" s="22" t="s">
        <v>56</v>
      </c>
      <c r="C13" s="24">
        <v>2</v>
      </c>
      <c r="D13" s="43" t="s">
        <v>92</v>
      </c>
      <c r="E13" s="13">
        <v>70000</v>
      </c>
      <c r="F13" s="25">
        <v>931000</v>
      </c>
      <c r="G13" s="25">
        <v>161000</v>
      </c>
      <c r="H13" s="13">
        <v>70000</v>
      </c>
      <c r="I13" s="13"/>
      <c r="J13" s="34">
        <f>SUM(H13:I13)</f>
        <v>70000</v>
      </c>
      <c r="K13" s="8" t="s">
        <v>176</v>
      </c>
      <c r="M13" s="24" t="s">
        <v>110</v>
      </c>
      <c r="N13" s="76"/>
      <c r="O13" s="77"/>
      <c r="P13" s="26"/>
    </row>
    <row r="14" spans="1:16" ht="15.75" customHeight="1" x14ac:dyDescent="0.3">
      <c r="A14" s="1">
        <v>2</v>
      </c>
      <c r="B14" s="22" t="s">
        <v>79</v>
      </c>
      <c r="C14" s="24">
        <v>3</v>
      </c>
      <c r="D14" s="43" t="s">
        <v>93</v>
      </c>
      <c r="E14" s="13">
        <v>70000</v>
      </c>
      <c r="F14" s="13">
        <v>308000</v>
      </c>
      <c r="G14" s="13">
        <v>28000</v>
      </c>
      <c r="H14" s="13">
        <v>70000</v>
      </c>
      <c r="I14" s="25">
        <v>70000</v>
      </c>
      <c r="J14" s="34">
        <f t="shared" ref="J14:J26" si="0">SUM(H14:I14)</f>
        <v>140000</v>
      </c>
      <c r="K14" s="8" t="s">
        <v>171</v>
      </c>
      <c r="M14" s="18" t="s">
        <v>134</v>
      </c>
      <c r="N14" s="76"/>
      <c r="O14" s="77"/>
    </row>
    <row r="15" spans="1:16" ht="15.75" customHeight="1" x14ac:dyDescent="0.3">
      <c r="A15" s="1">
        <v>3</v>
      </c>
      <c r="B15" s="22" t="s">
        <v>120</v>
      </c>
      <c r="C15" s="24">
        <v>4</v>
      </c>
      <c r="D15" s="43" t="s">
        <v>121</v>
      </c>
      <c r="E15" s="13">
        <v>70000</v>
      </c>
      <c r="F15" s="13"/>
      <c r="G15" s="13"/>
      <c r="H15" s="13">
        <v>70000</v>
      </c>
      <c r="I15" s="25"/>
      <c r="J15" s="34">
        <f t="shared" si="0"/>
        <v>70000</v>
      </c>
      <c r="K15" s="8" t="s">
        <v>170</v>
      </c>
      <c r="M15" s="24" t="s">
        <v>63</v>
      </c>
      <c r="N15" s="54"/>
      <c r="O15" s="54"/>
    </row>
    <row r="16" spans="1:16" ht="15.75" customHeight="1" x14ac:dyDescent="0.3">
      <c r="A16" s="1">
        <v>4</v>
      </c>
      <c r="B16" s="3" t="s">
        <v>60</v>
      </c>
      <c r="C16" s="24">
        <v>5</v>
      </c>
      <c r="D16" s="43" t="s">
        <v>102</v>
      </c>
      <c r="E16" s="13">
        <v>70000</v>
      </c>
      <c r="F16" s="13">
        <v>56000</v>
      </c>
      <c r="G16" s="13">
        <v>56000</v>
      </c>
      <c r="H16" s="13">
        <v>70000</v>
      </c>
      <c r="I16" s="13"/>
      <c r="J16" s="34">
        <f t="shared" si="0"/>
        <v>70000</v>
      </c>
      <c r="K16" s="8" t="s">
        <v>172</v>
      </c>
      <c r="M16" s="24" t="s">
        <v>110</v>
      </c>
      <c r="N16" s="26"/>
      <c r="O16" s="26"/>
    </row>
    <row r="17" spans="1:20" ht="15" customHeight="1" x14ac:dyDescent="0.3">
      <c r="A17" s="1">
        <v>5</v>
      </c>
      <c r="B17" s="23" t="s">
        <v>61</v>
      </c>
      <c r="C17" s="24">
        <v>8</v>
      </c>
      <c r="D17" s="43" t="s">
        <v>103</v>
      </c>
      <c r="E17" s="13">
        <v>70000</v>
      </c>
      <c r="F17" s="13">
        <v>140000</v>
      </c>
      <c r="G17" s="25">
        <v>133000</v>
      </c>
      <c r="H17" s="13">
        <v>70000</v>
      </c>
      <c r="I17" s="13"/>
      <c r="J17" s="34">
        <f t="shared" si="0"/>
        <v>70000</v>
      </c>
      <c r="K17" s="8" t="s">
        <v>170</v>
      </c>
      <c r="M17" s="24" t="s">
        <v>63</v>
      </c>
      <c r="N17" s="26"/>
      <c r="O17" s="26"/>
      <c r="Q17" s="36"/>
      <c r="R17" s="36"/>
      <c r="S17" s="36"/>
      <c r="T17" s="36"/>
    </row>
    <row r="18" spans="1:20" ht="15.75" customHeight="1" x14ac:dyDescent="0.3">
      <c r="A18" s="1">
        <v>6</v>
      </c>
      <c r="B18" s="3" t="s">
        <v>81</v>
      </c>
      <c r="C18" s="24" t="s">
        <v>45</v>
      </c>
      <c r="D18" s="43" t="s">
        <v>138</v>
      </c>
      <c r="E18" s="13">
        <v>50000</v>
      </c>
      <c r="F18" s="13">
        <v>260000</v>
      </c>
      <c r="G18" s="13">
        <v>40000</v>
      </c>
      <c r="H18" s="13">
        <v>50000</v>
      </c>
      <c r="I18" s="13"/>
      <c r="J18" s="34">
        <f t="shared" si="0"/>
        <v>50000</v>
      </c>
      <c r="K18" s="8" t="s">
        <v>176</v>
      </c>
      <c r="M18" s="24" t="s">
        <v>62</v>
      </c>
      <c r="N18" s="26"/>
      <c r="O18" s="26"/>
    </row>
    <row r="19" spans="1:20" ht="14.25" customHeight="1" x14ac:dyDescent="0.3">
      <c r="A19" s="1">
        <v>7</v>
      </c>
      <c r="B19" s="23" t="s">
        <v>80</v>
      </c>
      <c r="C19" s="24" t="s">
        <v>46</v>
      </c>
      <c r="D19" s="43" t="s">
        <v>106</v>
      </c>
      <c r="E19" s="13">
        <v>50000</v>
      </c>
      <c r="F19" s="13">
        <v>120000</v>
      </c>
      <c r="G19" s="13">
        <v>20000</v>
      </c>
      <c r="H19" s="13">
        <v>50000</v>
      </c>
      <c r="I19" s="13"/>
      <c r="J19" s="34">
        <f t="shared" si="0"/>
        <v>50000</v>
      </c>
      <c r="K19" s="8" t="s">
        <v>177</v>
      </c>
      <c r="M19" s="24" t="s">
        <v>63</v>
      </c>
      <c r="N19" s="26"/>
    </row>
    <row r="20" spans="1:20" ht="15" customHeight="1" x14ac:dyDescent="0.3">
      <c r="A20" s="1">
        <v>8</v>
      </c>
      <c r="B20" s="20" t="s">
        <v>59</v>
      </c>
      <c r="C20" s="24" t="s">
        <v>47</v>
      </c>
      <c r="D20" s="43" t="s">
        <v>91</v>
      </c>
      <c r="E20" s="13">
        <v>50000</v>
      </c>
      <c r="F20" s="13">
        <v>155000</v>
      </c>
      <c r="G20" s="13">
        <v>74000</v>
      </c>
      <c r="H20" s="13">
        <v>50000</v>
      </c>
      <c r="I20" s="13"/>
      <c r="J20" s="34">
        <f t="shared" si="0"/>
        <v>50000</v>
      </c>
      <c r="K20" s="8" t="s">
        <v>173</v>
      </c>
      <c r="L20" s="27"/>
      <c r="M20" s="24" t="s">
        <v>63</v>
      </c>
      <c r="N20" s="26"/>
    </row>
    <row r="21" spans="1:20" ht="14.25" customHeight="1" x14ac:dyDescent="0.3">
      <c r="A21" s="1">
        <v>9</v>
      </c>
      <c r="B21" s="23" t="s">
        <v>58</v>
      </c>
      <c r="C21" s="24" t="s">
        <v>48</v>
      </c>
      <c r="D21" s="43" t="s">
        <v>94</v>
      </c>
      <c r="E21" s="13">
        <v>50000</v>
      </c>
      <c r="F21" s="13">
        <v>300000</v>
      </c>
      <c r="G21" s="13">
        <v>60000</v>
      </c>
      <c r="H21" s="13"/>
      <c r="I21" s="13"/>
      <c r="J21" s="34">
        <f t="shared" si="0"/>
        <v>0</v>
      </c>
      <c r="K21" s="8"/>
      <c r="L21" s="27"/>
      <c r="M21" s="24"/>
      <c r="N21" s="26"/>
    </row>
    <row r="22" spans="1:20" ht="14.25" customHeight="1" x14ac:dyDescent="0.3">
      <c r="A22" s="1">
        <v>10</v>
      </c>
      <c r="B22" s="31" t="s">
        <v>87</v>
      </c>
      <c r="C22" s="24" t="s">
        <v>49</v>
      </c>
      <c r="D22" s="43" t="s">
        <v>88</v>
      </c>
      <c r="E22" s="13">
        <v>50000</v>
      </c>
      <c r="F22" s="13">
        <v>340000</v>
      </c>
      <c r="G22" s="13">
        <v>30000</v>
      </c>
      <c r="H22" s="13"/>
      <c r="I22" s="25"/>
      <c r="J22" s="34">
        <f t="shared" si="0"/>
        <v>0</v>
      </c>
      <c r="K22" s="8"/>
      <c r="L22" s="27"/>
      <c r="M22" s="24"/>
      <c r="N22" s="26"/>
    </row>
    <row r="23" spans="1:20" ht="15" customHeight="1" x14ac:dyDescent="0.3">
      <c r="A23" s="1">
        <v>11</v>
      </c>
      <c r="B23" s="38" t="s">
        <v>85</v>
      </c>
      <c r="C23" s="39" t="s">
        <v>50</v>
      </c>
      <c r="D23" s="43" t="s">
        <v>86</v>
      </c>
      <c r="E23" s="40">
        <v>50000</v>
      </c>
      <c r="F23" s="13">
        <v>5000</v>
      </c>
      <c r="G23" s="13">
        <v>5000</v>
      </c>
      <c r="H23" s="40">
        <v>50000</v>
      </c>
      <c r="I23" s="40"/>
      <c r="J23" s="34">
        <f t="shared" si="0"/>
        <v>50000</v>
      </c>
      <c r="K23" s="8" t="s">
        <v>174</v>
      </c>
      <c r="L23" s="42"/>
      <c r="M23" s="24" t="s">
        <v>63</v>
      </c>
      <c r="N23" s="26"/>
    </row>
    <row r="24" spans="1:20" ht="15.75" customHeight="1" x14ac:dyDescent="0.3">
      <c r="A24" s="1">
        <v>12</v>
      </c>
      <c r="B24" s="23" t="s">
        <v>107</v>
      </c>
      <c r="C24" s="24" t="s">
        <v>51</v>
      </c>
      <c r="D24" s="43" t="s">
        <v>89</v>
      </c>
      <c r="E24" s="13">
        <v>50000</v>
      </c>
      <c r="F24" s="13">
        <v>280000</v>
      </c>
      <c r="G24" s="13">
        <v>30000</v>
      </c>
      <c r="H24" s="13"/>
      <c r="I24" s="13"/>
      <c r="J24" s="34">
        <f t="shared" si="0"/>
        <v>0</v>
      </c>
      <c r="K24" s="8"/>
      <c r="L24" s="27"/>
      <c r="M24" s="24"/>
      <c r="N24" s="26"/>
    </row>
    <row r="25" spans="1:20" ht="16.5" customHeight="1" x14ac:dyDescent="0.3">
      <c r="A25" s="1">
        <v>13</v>
      </c>
      <c r="B25" s="41" t="s">
        <v>83</v>
      </c>
      <c r="C25" s="39" t="s">
        <v>52</v>
      </c>
      <c r="D25" s="43" t="s">
        <v>179</v>
      </c>
      <c r="E25" s="40">
        <v>50000</v>
      </c>
      <c r="F25" s="13">
        <v>70000</v>
      </c>
      <c r="G25" s="13">
        <v>20000</v>
      </c>
      <c r="H25" s="40">
        <v>50000</v>
      </c>
      <c r="I25" s="40">
        <v>50000</v>
      </c>
      <c r="J25" s="34">
        <f t="shared" si="0"/>
        <v>100000</v>
      </c>
      <c r="K25" s="8" t="s">
        <v>181</v>
      </c>
      <c r="L25" s="42"/>
      <c r="M25" s="40" t="s">
        <v>175</v>
      </c>
      <c r="N25" s="26"/>
    </row>
    <row r="26" spans="1:20" ht="18" customHeight="1" x14ac:dyDescent="0.3">
      <c r="A26" s="1">
        <v>14</v>
      </c>
      <c r="B26" s="23" t="s">
        <v>57</v>
      </c>
      <c r="C26" s="16" t="s">
        <v>53</v>
      </c>
      <c r="D26" s="43" t="s">
        <v>101</v>
      </c>
      <c r="E26" s="13">
        <v>50000</v>
      </c>
      <c r="F26" s="13"/>
      <c r="G26" s="13"/>
      <c r="H26" s="13">
        <v>50000</v>
      </c>
      <c r="I26" s="13"/>
      <c r="J26" s="34">
        <f t="shared" si="0"/>
        <v>50000</v>
      </c>
      <c r="K26" s="8" t="s">
        <v>171</v>
      </c>
      <c r="M26" s="24" t="s">
        <v>63</v>
      </c>
    </row>
    <row r="27" spans="1:20" ht="14.25" customHeight="1" x14ac:dyDescent="0.3">
      <c r="A27" s="63" t="s">
        <v>6</v>
      </c>
      <c r="B27" s="63"/>
      <c r="C27" s="63"/>
      <c r="D27" s="63"/>
      <c r="E27" s="44">
        <f>SUM(E13:E26)</f>
        <v>800000</v>
      </c>
      <c r="F27" s="17">
        <f>SUM(F13:F26)</f>
        <v>2965000</v>
      </c>
      <c r="G27" s="17">
        <f>SUM(G13:G26)</f>
        <v>657000</v>
      </c>
      <c r="H27" s="17">
        <f t="shared" ref="H27:I27" si="1">SUM(H13:H26)</f>
        <v>650000</v>
      </c>
      <c r="I27" s="17">
        <f t="shared" si="1"/>
        <v>120000</v>
      </c>
      <c r="J27" s="17">
        <f>SUM(J13:J26)</f>
        <v>770000</v>
      </c>
      <c r="K27" s="8" t="s">
        <v>180</v>
      </c>
      <c r="L27" s="27"/>
      <c r="M27" s="45" t="s">
        <v>44</v>
      </c>
    </row>
    <row r="28" spans="1:20" ht="13.5" customHeight="1" x14ac:dyDescent="0.25">
      <c r="A28" s="86" t="s">
        <v>41</v>
      </c>
      <c r="B28" s="86"/>
      <c r="C28" s="86"/>
      <c r="D28" s="86"/>
      <c r="E28" s="86"/>
      <c r="F28" s="86"/>
      <c r="G28" s="86"/>
      <c r="H28" s="86"/>
      <c r="I28" s="86"/>
      <c r="J28" s="34">
        <f>-J27*0.1</f>
        <v>-77000</v>
      </c>
    </row>
    <row r="29" spans="1:20" ht="13.5" customHeight="1" x14ac:dyDescent="0.25">
      <c r="A29" s="81" t="s">
        <v>166</v>
      </c>
      <c r="B29" s="81"/>
      <c r="C29" s="81"/>
      <c r="D29" s="81"/>
      <c r="E29" s="81"/>
      <c r="F29" s="81"/>
      <c r="G29" s="81"/>
      <c r="H29" s="81"/>
      <c r="I29" s="81"/>
      <c r="J29" s="35">
        <f>SUM(J27:J28)</f>
        <v>693000</v>
      </c>
    </row>
    <row r="30" spans="1:20" ht="13.5" customHeight="1" x14ac:dyDescent="0.25"/>
    <row r="31" spans="1:20" ht="18.75" x14ac:dyDescent="0.3">
      <c r="A31" s="1">
        <v>9</v>
      </c>
      <c r="B31" s="31" t="s">
        <v>87</v>
      </c>
      <c r="C31" s="24" t="s">
        <v>49</v>
      </c>
      <c r="D31" s="43" t="s">
        <v>88</v>
      </c>
      <c r="E31" s="13">
        <v>10000</v>
      </c>
      <c r="F31" s="19">
        <v>290000</v>
      </c>
      <c r="G31" s="82" t="s">
        <v>111</v>
      </c>
      <c r="H31" s="83"/>
      <c r="I31" s="83"/>
      <c r="J31" s="84"/>
      <c r="K31" s="8" t="s">
        <v>109</v>
      </c>
      <c r="L31" s="27"/>
      <c r="M31" s="24" t="s">
        <v>110</v>
      </c>
    </row>
    <row r="32" spans="1:20" x14ac:dyDescent="0.25">
      <c r="A32" s="85" t="s">
        <v>112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1:15" ht="18.75" x14ac:dyDescent="0.3">
      <c r="A33" s="1">
        <v>3</v>
      </c>
      <c r="B33" s="22" t="s">
        <v>120</v>
      </c>
      <c r="C33" s="24">
        <v>4</v>
      </c>
      <c r="D33" s="43" t="s">
        <v>121</v>
      </c>
      <c r="E33" s="87" t="s">
        <v>127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</row>
    <row r="34" spans="1:15" x14ac:dyDescent="0.25">
      <c r="A34" s="80" t="s">
        <v>82</v>
      </c>
      <c r="B34" s="80"/>
      <c r="C34" s="80"/>
      <c r="D34" s="80"/>
    </row>
    <row r="35" spans="1:15" ht="18.75" x14ac:dyDescent="0.3">
      <c r="A35" s="1">
        <v>9</v>
      </c>
      <c r="B35" s="23" t="s">
        <v>58</v>
      </c>
      <c r="C35" s="24" t="s">
        <v>48</v>
      </c>
      <c r="D35" s="43" t="s">
        <v>94</v>
      </c>
      <c r="E35" s="13">
        <v>50000</v>
      </c>
      <c r="F35" s="13">
        <v>300000</v>
      </c>
      <c r="G35" s="13">
        <v>60000</v>
      </c>
      <c r="H35" s="90" t="s">
        <v>178</v>
      </c>
      <c r="I35" s="91"/>
      <c r="J35" s="91"/>
      <c r="K35" s="91"/>
      <c r="L35" s="91"/>
      <c r="M35" s="92"/>
    </row>
    <row r="38" spans="1:15" x14ac:dyDescent="0.25">
      <c r="M38"/>
    </row>
    <row r="39" spans="1:15" x14ac:dyDescent="0.25">
      <c r="M39"/>
    </row>
    <row r="40" spans="1:15" x14ac:dyDescent="0.25">
      <c r="M40"/>
    </row>
    <row r="41" spans="1:15" x14ac:dyDescent="0.25">
      <c r="M41"/>
    </row>
    <row r="42" spans="1:15" x14ac:dyDescent="0.25">
      <c r="M42"/>
    </row>
    <row r="43" spans="1:15" x14ac:dyDescent="0.25">
      <c r="M43"/>
    </row>
    <row r="44" spans="1:15" x14ac:dyDescent="0.25">
      <c r="M44"/>
    </row>
  </sheetData>
  <mergeCells count="18">
    <mergeCell ref="H35:M35"/>
    <mergeCell ref="A32:M32"/>
    <mergeCell ref="E33:O33"/>
    <mergeCell ref="A34:D34"/>
    <mergeCell ref="N13:O13"/>
    <mergeCell ref="N14:O14"/>
    <mergeCell ref="A27:D27"/>
    <mergeCell ref="A29:I29"/>
    <mergeCell ref="G31:J31"/>
    <mergeCell ref="A28:I28"/>
    <mergeCell ref="F8:K8"/>
    <mergeCell ref="A10:K10"/>
    <mergeCell ref="A11:K11"/>
    <mergeCell ref="A1:K1"/>
    <mergeCell ref="A3:K3"/>
    <mergeCell ref="A4:G4"/>
    <mergeCell ref="H4:J4"/>
    <mergeCell ref="J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IMPOT NIANGON ADJAME</vt:lpstr>
      <vt:lpstr>IMPOTS 1100</vt:lpstr>
      <vt:lpstr>IMPOTS 1101</vt:lpstr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 </vt:lpstr>
      <vt:lpstr>AOUT 2022  CORRIGE</vt:lpstr>
      <vt:lpstr>SEPTEMBRE 2022</vt:lpstr>
      <vt:lpstr>SEPTEMBRE 2022  CORRIGE</vt:lpstr>
      <vt:lpstr>OCTOBRE 2022 </vt:lpstr>
      <vt:lpstr>NOVEMBRE 2022</vt:lpstr>
      <vt:lpstr>DECEMBRE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2022-11-24T07:53:57Z</cp:lastPrinted>
  <dcterms:created xsi:type="dcterms:W3CDTF">2013-02-10T07:37:00Z</dcterms:created>
  <dcterms:modified xsi:type="dcterms:W3CDTF">2022-11-26T08:33:44Z</dcterms:modified>
</cp:coreProperties>
</file>