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COULIBALY ADAMA\"/>
    </mc:Choice>
  </mc:AlternateContent>
  <xr:revisionPtr revIDLastSave="0" documentId="13_ncr:1_{9E2F7B59-FD03-468D-BD83-F388248BF33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ECEMBRE 2021" sheetId="92" r:id="rId1"/>
    <sheet name="JANVIER 2022" sheetId="93" r:id="rId2"/>
    <sheet name="FEVRIER 2022" sheetId="94" r:id="rId3"/>
    <sheet name="MARS 2022" sheetId="95" r:id="rId4"/>
    <sheet name="AVRIL 2022" sheetId="96" r:id="rId5"/>
    <sheet name="MAI 2022" sheetId="97" r:id="rId6"/>
    <sheet name="JUIN 2022" sheetId="98" r:id="rId7"/>
    <sheet name="JUILLET 2022" sheetId="99" r:id="rId8"/>
    <sheet name="AOUT 2022 " sheetId="102" r:id="rId9"/>
    <sheet name="SEPTEMBRE 2022  " sheetId="103" r:id="rId10"/>
    <sheet name="OCTOBRE 2022" sheetId="104" r:id="rId11"/>
    <sheet name="NOVEMBRE 2022" sheetId="105" r:id="rId12"/>
    <sheet name="DECEMBRE 2022" sheetId="106" r:id="rId1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05" l="1"/>
  <c r="B8" i="106"/>
  <c r="D9" i="106"/>
  <c r="G22" i="106"/>
  <c r="F22" i="106"/>
  <c r="E22" i="106"/>
  <c r="J20" i="105"/>
  <c r="J25" i="104"/>
  <c r="I22" i="105"/>
  <c r="H22" i="105"/>
  <c r="G22" i="105"/>
  <c r="F22" i="105"/>
  <c r="E22" i="105"/>
  <c r="J21" i="105"/>
  <c r="J19" i="105"/>
  <c r="J18" i="105"/>
  <c r="J17" i="105"/>
  <c r="J16" i="105"/>
  <c r="J15" i="105"/>
  <c r="H22" i="104"/>
  <c r="I22" i="104"/>
  <c r="J16" i="104"/>
  <c r="J17" i="104"/>
  <c r="J18" i="104"/>
  <c r="J19" i="104"/>
  <c r="J20" i="104"/>
  <c r="J21" i="104"/>
  <c r="J15" i="104"/>
  <c r="J22" i="105" l="1"/>
  <c r="J22" i="104"/>
  <c r="J23" i="104" s="1"/>
  <c r="G22" i="104"/>
  <c r="F22" i="104"/>
  <c r="E22" i="104"/>
  <c r="J23" i="105" l="1"/>
  <c r="H22" i="103"/>
  <c r="I22" i="103"/>
  <c r="J16" i="103"/>
  <c r="J17" i="103"/>
  <c r="J18" i="103"/>
  <c r="J19" i="103"/>
  <c r="J20" i="103"/>
  <c r="J21" i="103"/>
  <c r="J15" i="103"/>
  <c r="J22" i="103" l="1"/>
  <c r="G22" i="103"/>
  <c r="F22" i="103"/>
  <c r="E22" i="103"/>
  <c r="J23" i="103" l="1"/>
  <c r="J25" i="103" s="1"/>
  <c r="I22" i="102" l="1"/>
  <c r="H22" i="102"/>
  <c r="J16" i="102"/>
  <c r="J17" i="102"/>
  <c r="J18" i="102"/>
  <c r="J19" i="102"/>
  <c r="J20" i="102"/>
  <c r="J21" i="102"/>
  <c r="J15" i="102"/>
  <c r="J22" i="102" l="1"/>
  <c r="G22" i="102"/>
  <c r="F22" i="102"/>
  <c r="E22" i="102"/>
  <c r="J23" i="102" l="1"/>
  <c r="J25" i="102" s="1"/>
  <c r="J15" i="99"/>
  <c r="J16" i="99"/>
  <c r="J17" i="99"/>
  <c r="J18" i="99"/>
  <c r="J19" i="99"/>
  <c r="J20" i="99"/>
  <c r="I22" i="99"/>
  <c r="H22" i="99"/>
  <c r="G22" i="99"/>
  <c r="F22" i="99"/>
  <c r="E22" i="99"/>
  <c r="J21" i="99"/>
  <c r="J22" i="99" l="1"/>
  <c r="J23" i="99" s="1"/>
  <c r="J25" i="99" s="1"/>
  <c r="H22" i="98" l="1"/>
  <c r="I22" i="98"/>
  <c r="J16" i="98"/>
  <c r="J17" i="98"/>
  <c r="J18" i="98"/>
  <c r="J19" i="98"/>
  <c r="J20" i="98"/>
  <c r="J21" i="98"/>
  <c r="J15" i="98" l="1"/>
  <c r="J22" i="98" s="1"/>
  <c r="J23" i="98" l="1"/>
  <c r="J25" i="98"/>
  <c r="G22" i="98"/>
  <c r="F22" i="98"/>
  <c r="E22" i="98"/>
  <c r="H22" i="97" l="1"/>
  <c r="I22" i="97"/>
  <c r="J16" i="97"/>
  <c r="J17" i="97"/>
  <c r="J18" i="97"/>
  <c r="J19" i="97"/>
  <c r="J20" i="97"/>
  <c r="J21" i="97"/>
  <c r="J15" i="97"/>
  <c r="J22" i="97" l="1"/>
  <c r="J23" i="97"/>
  <c r="J26" i="97" s="1"/>
  <c r="G22" i="97"/>
  <c r="F22" i="97"/>
  <c r="E22" i="97"/>
  <c r="I22" i="96"/>
  <c r="J16" i="96"/>
  <c r="J17" i="96"/>
  <c r="J18" i="96"/>
  <c r="J19" i="96"/>
  <c r="J20" i="96"/>
  <c r="J21" i="96"/>
  <c r="J15" i="96"/>
  <c r="H22" i="96"/>
  <c r="J22" i="96" l="1"/>
  <c r="G22" i="96"/>
  <c r="F22" i="96"/>
  <c r="E22" i="96"/>
  <c r="J23" i="96" l="1"/>
  <c r="J26" i="96"/>
  <c r="H22" i="95"/>
  <c r="I22" i="95"/>
  <c r="J16" i="95"/>
  <c r="J17" i="95"/>
  <c r="J18" i="95"/>
  <c r="J19" i="95"/>
  <c r="J20" i="95"/>
  <c r="J21" i="95"/>
  <c r="J15" i="95"/>
  <c r="J22" i="95" l="1"/>
  <c r="G22" i="95"/>
  <c r="F22" i="95"/>
  <c r="E22" i="95"/>
  <c r="J23" i="95" l="1"/>
  <c r="J25" i="95" s="1"/>
  <c r="M17" i="94"/>
  <c r="I21" i="94" l="1"/>
  <c r="H21" i="94"/>
  <c r="J15" i="94"/>
  <c r="J16" i="94"/>
  <c r="J17" i="94"/>
  <c r="J18" i="94"/>
  <c r="J19" i="94"/>
  <c r="J20" i="94"/>
  <c r="J14" i="94"/>
  <c r="J21" i="94" l="1"/>
  <c r="J22" i="94"/>
  <c r="G21" i="94"/>
  <c r="F21" i="94"/>
  <c r="E21" i="94"/>
  <c r="J24" i="94" l="1"/>
  <c r="I21" i="93"/>
  <c r="H21" i="93"/>
  <c r="J19" i="93" l="1"/>
  <c r="J20" i="93"/>
  <c r="J14" i="93"/>
  <c r="J15" i="93"/>
  <c r="J16" i="93"/>
  <c r="J17" i="93"/>
  <c r="J18" i="93"/>
  <c r="J21" i="93" l="1"/>
  <c r="J22" i="93"/>
  <c r="J24" i="93" s="1"/>
  <c r="G21" i="93"/>
  <c r="F21" i="93"/>
  <c r="E21" i="93"/>
  <c r="I21" i="92" l="1"/>
  <c r="H21" i="92"/>
  <c r="G21" i="92"/>
  <c r="F21" i="92"/>
  <c r="E21" i="92"/>
  <c r="J20" i="92"/>
  <c r="J19" i="92"/>
  <c r="J18" i="92"/>
  <c r="J17" i="92"/>
  <c r="J16" i="92"/>
  <c r="J15" i="92"/>
  <c r="J14" i="92"/>
  <c r="J21" i="92" l="1"/>
  <c r="J22" i="92" s="1"/>
  <c r="J24" i="92" s="1"/>
</calcChain>
</file>

<file path=xl/sharedStrings.xml><?xml version="1.0" encoding="utf-8"?>
<sst xmlns="http://schemas.openxmlformats.org/spreadsheetml/2006/main" count="850" uniqueCount="150">
  <si>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</si>
  <si>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</si>
  <si>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</si>
  <si>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</si>
  <si>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</si>
  <si>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</si>
  <si>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</si>
  <si>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</si>
  <si>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</si>
  <si>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</si>
  <si>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</si>
  <si>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</si>
  <si>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</si>
  <si>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</si>
  <si>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</si>
  <si>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BENEFICIAIRE: COULIBALY ADAMA</t>
  </si>
  <si>
    <t>N° CC: 8809157K</t>
  </si>
  <si>
    <t xml:space="preserve">03 BP 216 ABIDJAN 03  </t>
  </si>
  <si>
    <t>ABOBO GARE BC: LOT N° 28 / ÎLOT 04</t>
  </si>
  <si>
    <t>2 F2</t>
  </si>
  <si>
    <t>3 F2</t>
  </si>
  <si>
    <t>5 F2</t>
  </si>
  <si>
    <t>6 F2</t>
  </si>
  <si>
    <t>M COULIBALY MAMADOU Cel. 08 31 99 32 - 06 57 91 17 - 02 25 31 55</t>
  </si>
  <si>
    <t>CCGIM</t>
  </si>
  <si>
    <t>PART CCGIM</t>
  </si>
  <si>
    <t>TOTAUX</t>
  </si>
  <si>
    <t>Mme COULIBALY : 68 58 20 31</t>
  </si>
  <si>
    <t>KONE SIDIKE</t>
  </si>
  <si>
    <t>1 F3</t>
  </si>
  <si>
    <t>SOULEYMANE KONE</t>
  </si>
  <si>
    <t>ZONGO LOUK MANE</t>
  </si>
  <si>
    <t>BAMBA MOHAMED L. F</t>
  </si>
  <si>
    <t>MTN</t>
  </si>
  <si>
    <t>2 F3</t>
  </si>
  <si>
    <t>PROPRIETAIRE</t>
  </si>
  <si>
    <t>KIPRE SERI MITTERAN</t>
  </si>
  <si>
    <t>SYLLA LASSINA</t>
  </si>
  <si>
    <t>ORANGE</t>
  </si>
  <si>
    <t>OUATTARA EPOUSE  COULIBALY  BACI N° CPTE: 11173050005</t>
  </si>
  <si>
    <t xml:space="preserve">OUATTARA EPOUSE  BARRA-GNON DITE NAHOUA     CEL. 00 33 119929185  </t>
  </si>
  <si>
    <t>1G1</t>
  </si>
  <si>
    <t>REMBOURSEMENT PARTIEL DE 146 000 F PAR MTN LE 05 JANVIER 2021 PAR M COULIBALY MAMADOU</t>
  </si>
  <si>
    <t>0707344722</t>
  </si>
  <si>
    <t>0546959051-0707450873</t>
  </si>
  <si>
    <t>0545786758-0546299201</t>
  </si>
  <si>
    <t>0747231195-0506601111</t>
  </si>
  <si>
    <t>0747183002-0586468696</t>
  </si>
  <si>
    <t>0555234125</t>
  </si>
  <si>
    <t>A PAYE SES LOYERS 300 000 F AVEC M COULIBALY MAMADOU NEVEUX DU PROPRIETAIRE</t>
  </si>
  <si>
    <t>0759994923 - 0545786758</t>
  </si>
  <si>
    <t>BAMBA MAGBE ZEINABOU</t>
  </si>
  <si>
    <t>0747934474</t>
  </si>
  <si>
    <t>WAVE</t>
  </si>
  <si>
    <t>IMPOTS BAIL POLICE 10 800 F sur loyers Mlle BAMBA MAGBE ZEINABOU 1G1</t>
  </si>
  <si>
    <t>FICHE DES ENCAISSEMENTS : MOIS DE DECEMBRE 2021</t>
  </si>
  <si>
    <t>17/11/21 MTN</t>
  </si>
  <si>
    <t xml:space="preserve">A VERSER LE …./12/2021 </t>
  </si>
  <si>
    <t>17/12/21</t>
  </si>
  <si>
    <t>13/12/21</t>
  </si>
  <si>
    <t>10/12/21</t>
  </si>
  <si>
    <t>11/12/21</t>
  </si>
  <si>
    <t>24/12/21</t>
  </si>
  <si>
    <t>FICHE DES ENCAISSEMENTS : MOIS DE JANVIER 2022</t>
  </si>
  <si>
    <t>10/01/22</t>
  </si>
  <si>
    <t>11/01/22</t>
  </si>
  <si>
    <t>12/01/22</t>
  </si>
  <si>
    <t>FICHE DES ENCAISSEMENTS : MOIS DE FEVRIER 2022</t>
  </si>
  <si>
    <t>14/01/22</t>
  </si>
  <si>
    <t xml:space="preserve">A VERSER LE 15/01/2022 </t>
  </si>
  <si>
    <t>15/01/22</t>
  </si>
  <si>
    <t>17/01/22 OM</t>
  </si>
  <si>
    <t>07/02/21</t>
  </si>
  <si>
    <t>10/02/22</t>
  </si>
  <si>
    <t>15/02/22</t>
  </si>
  <si>
    <t>12/02/22</t>
  </si>
  <si>
    <t xml:space="preserve">A VERSER LE 15/02/2022 </t>
  </si>
  <si>
    <t>FICHE DES ENCAISSEMENTS : MOIS DE MARS 2022</t>
  </si>
  <si>
    <t>10/03/22</t>
  </si>
  <si>
    <t>11/03/22</t>
  </si>
  <si>
    <t>15/03/22</t>
  </si>
  <si>
    <t>Mme COULIBALY : 07 58 11 49 89</t>
  </si>
  <si>
    <t>Neveu de Mme COULIBALY M OUATTARA : 07 78 55 25 93</t>
  </si>
  <si>
    <t xml:space="preserve">A VERSER LE 23/03/2022 A LA BACI </t>
  </si>
  <si>
    <t>FICHE DES ENCAISSEMENTS : MOIS D'AVRIL 2022</t>
  </si>
  <si>
    <t>11/04/22</t>
  </si>
  <si>
    <t>10/04/22</t>
  </si>
  <si>
    <t>14/04/22</t>
  </si>
  <si>
    <t>ENCASSE PAR LE PROPRIETAIRE</t>
  </si>
  <si>
    <t xml:space="preserve">A VERSER LE 14/04/2022  </t>
  </si>
  <si>
    <t>FICHE DES ENCAISSEMENTS : MOIS DE MAI 2022</t>
  </si>
  <si>
    <t>27/04/22</t>
  </si>
  <si>
    <t>10/05/22</t>
  </si>
  <si>
    <t>12/05/22</t>
  </si>
  <si>
    <t>14/04 OM</t>
  </si>
  <si>
    <t>13/05/22</t>
  </si>
  <si>
    <t xml:space="preserve">A VERSER LE 16/05/2022 SUR 0778552593   </t>
  </si>
  <si>
    <t>16/05/22</t>
  </si>
  <si>
    <t>FICHE DES ENCAISSEMENTS : MOIS DE JUIN 2022</t>
  </si>
  <si>
    <t>16/05 OM</t>
  </si>
  <si>
    <t xml:space="preserve">A VERSER LE….../06/2022    </t>
  </si>
  <si>
    <t>09/06/22</t>
  </si>
  <si>
    <t>10/06/22</t>
  </si>
  <si>
    <t>12/06/22</t>
  </si>
  <si>
    <t>11/06/22</t>
  </si>
  <si>
    <t>13/06/OM</t>
  </si>
  <si>
    <t>FICHE DES ENCAISSEMENTS : MOIS DE JUILLET 2022</t>
  </si>
  <si>
    <t>13/07/22</t>
  </si>
  <si>
    <t>11/07/22</t>
  </si>
  <si>
    <t>14/07/22</t>
  </si>
  <si>
    <t xml:space="preserve">A VERSER LE 15/07/2022    </t>
  </si>
  <si>
    <t>15/07/22</t>
  </si>
  <si>
    <t>ORANGE MONEY 0778552593</t>
  </si>
  <si>
    <t>FICHE DES ENCAISSEMENTS : MOIS D' AOUT 2022</t>
  </si>
  <si>
    <t>15/08/22</t>
  </si>
  <si>
    <t>11/08/22</t>
  </si>
  <si>
    <t xml:space="preserve">A VERSER LE 18/08/2022    </t>
  </si>
  <si>
    <t>18/08/22</t>
  </si>
  <si>
    <t>FICHE DES ENCAISSEMENTS : MOIS DE SEPTEMBRE 2022</t>
  </si>
  <si>
    <t xml:space="preserve">A VERSER LE …./09/2022    </t>
  </si>
  <si>
    <t>19/08/OM</t>
  </si>
  <si>
    <t>11/09/MTN</t>
  </si>
  <si>
    <t>02/09/OM</t>
  </si>
  <si>
    <t>08/09/22</t>
  </si>
  <si>
    <t>BACI</t>
  </si>
  <si>
    <t>13/09/22</t>
  </si>
  <si>
    <t>10/09/22</t>
  </si>
  <si>
    <t>12/09/22</t>
  </si>
  <si>
    <t>15/09/22</t>
  </si>
  <si>
    <t>FICHE DES ENCAISSEMENTS : MOIS D'OCTOBRE 2022</t>
  </si>
  <si>
    <t>07/10/22</t>
  </si>
  <si>
    <t>14/10 OM</t>
  </si>
  <si>
    <t>19/09 OM</t>
  </si>
  <si>
    <t>FICHE DES ENCAISSEMENTS : MOIS DE NOVEMBRE 2022</t>
  </si>
  <si>
    <t>14/11/22</t>
  </si>
  <si>
    <t>11/10/22</t>
  </si>
  <si>
    <t>11/11/22</t>
  </si>
  <si>
    <t>08/11/22</t>
  </si>
  <si>
    <t>10/11/22</t>
  </si>
  <si>
    <t>18/10 OM</t>
  </si>
  <si>
    <t>13/10/22</t>
  </si>
  <si>
    <t>10/10/22</t>
  </si>
  <si>
    <t>01/11/22</t>
  </si>
  <si>
    <t xml:space="preserve">A VERSER LE 18/11/2022 BACI    </t>
  </si>
  <si>
    <t>26/11/22</t>
  </si>
  <si>
    <t>FICHE DES ENCAISSEMENTS : MOIS DE DECEMBRE 2022</t>
  </si>
  <si>
    <t xml:space="preserve">A VERSER LE …./…..../2022    </t>
  </si>
  <si>
    <t>27/11/22</t>
  </si>
  <si>
    <t>28/11/22</t>
  </si>
  <si>
    <t xml:space="preserve">A VERSER LE …./1…./2022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</si>
</sst>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164" fontId="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164" fontId="12" fillId="0" borderId="1" xfId="0" applyNumberFormat="1" applyFont="1" applyBorder="1"/>
    <xf numFmtId="164" fontId="12" fillId="0" borderId="1" xfId="0" applyNumberFormat="1" applyFont="1" applyBorder="1" applyAlignment="1">
      <alignment horizontal="right" vertical="center"/>
    </xf>
    <xf numFmtId="49" fontId="1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right"/>
    </xf>
    <xf numFmtId="164" fontId="12" fillId="0" borderId="0" xfId="0" applyNumberFormat="1" applyFont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164" fontId="11" fillId="0" borderId="5" xfId="0" applyNumberFormat="1" applyFont="1" applyBorder="1" applyAlignment="1">
      <alignment horizontal="left"/>
    </xf>
    <xf numFmtId="164" fontId="11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topLeftCell="A3" zoomScaleNormal="100" workbookViewId="0">
      <selection activeCell="L14" sqref="L14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55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27</v>
      </c>
      <c r="G8" s="37"/>
      <c r="H8" s="37"/>
      <c r="I8" s="37"/>
      <c r="J8" s="37"/>
      <c r="K8" s="37"/>
      <c r="L8" s="37"/>
      <c r="M8" s="16"/>
    </row>
    <row r="9" spans="1:14" x14ac:dyDescent="0.25">
      <c r="A9" s="36" t="s">
        <v>40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16"/>
    </row>
    <row r="10" spans="1:14" x14ac:dyDescent="0.25">
      <c r="A10" s="36" t="s">
        <v>39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ht="18.75" customHeight="1" x14ac:dyDescent="0.3">
      <c r="A11" s="37" t="s">
        <v>18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4" ht="7.5" customHeight="1" x14ac:dyDescent="0.3">
      <c r="K12" s="38"/>
      <c r="L12" s="38"/>
    </row>
    <row r="13" spans="1:14" x14ac:dyDescent="0.25">
      <c r="A13" s="5" t="s">
        <v>0</v>
      </c>
      <c r="B13" s="1" t="s">
        <v>1</v>
      </c>
      <c r="C13" s="1" t="s">
        <v>9</v>
      </c>
      <c r="D13" s="1" t="s">
        <v>8</v>
      </c>
      <c r="E13" s="1" t="s">
        <v>2</v>
      </c>
      <c r="F13" s="1" t="s">
        <v>3</v>
      </c>
      <c r="G13" s="13" t="s">
        <v>14</v>
      </c>
      <c r="H13" s="11" t="s">
        <v>7</v>
      </c>
      <c r="I13" s="1" t="s">
        <v>5</v>
      </c>
      <c r="J13" s="10" t="s">
        <v>4</v>
      </c>
      <c r="K13" s="1" t="s">
        <v>6</v>
      </c>
      <c r="L13" s="10" t="s">
        <v>13</v>
      </c>
      <c r="N13" s="16"/>
    </row>
    <row r="14" spans="1:14" ht="18.75" x14ac:dyDescent="0.25">
      <c r="A14" s="15">
        <v>1</v>
      </c>
      <c r="B14" s="2" t="s">
        <v>28</v>
      </c>
      <c r="C14" s="9" t="s">
        <v>29</v>
      </c>
      <c r="D14" s="27" t="s">
        <v>43</v>
      </c>
      <c r="E14" s="12">
        <v>85000</v>
      </c>
      <c r="F14" s="12">
        <v>160140</v>
      </c>
      <c r="G14" s="12">
        <v>68000</v>
      </c>
      <c r="H14" s="12">
        <v>85000</v>
      </c>
      <c r="I14" s="7"/>
      <c r="J14" s="21">
        <f>H14+I14</f>
        <v>85000</v>
      </c>
      <c r="K14" s="8" t="s">
        <v>58</v>
      </c>
      <c r="L14" s="20" t="s">
        <v>53</v>
      </c>
      <c r="M14" s="16"/>
      <c r="N14" s="16"/>
    </row>
    <row r="15" spans="1:14" ht="18.75" x14ac:dyDescent="0.25">
      <c r="A15" s="15">
        <v>2</v>
      </c>
      <c r="B15" s="2" t="s">
        <v>37</v>
      </c>
      <c r="C15" s="9" t="s">
        <v>34</v>
      </c>
      <c r="D15" s="27" t="s">
        <v>44</v>
      </c>
      <c r="E15" s="12">
        <v>90000</v>
      </c>
      <c r="F15" s="12">
        <v>255000</v>
      </c>
      <c r="G15" s="12">
        <v>45000</v>
      </c>
      <c r="H15" s="12"/>
      <c r="I15" s="12">
        <v>35000</v>
      </c>
      <c r="J15" s="21">
        <f t="shared" ref="J15:J20" si="0">H15+I15</f>
        <v>35000</v>
      </c>
      <c r="K15" s="8"/>
      <c r="L15" s="33" t="s">
        <v>56</v>
      </c>
      <c r="M15" s="16"/>
      <c r="N15" s="16"/>
    </row>
    <row r="16" spans="1:14" ht="18.75" x14ac:dyDescent="0.25">
      <c r="A16" s="15">
        <v>3</v>
      </c>
      <c r="B16" s="30" t="s">
        <v>51</v>
      </c>
      <c r="C16" s="9" t="s">
        <v>41</v>
      </c>
      <c r="D16" s="27" t="s">
        <v>52</v>
      </c>
      <c r="E16" s="12">
        <v>90000</v>
      </c>
      <c r="F16" s="12">
        <v>405000</v>
      </c>
      <c r="G16" s="12">
        <v>45000</v>
      </c>
      <c r="H16" s="12"/>
      <c r="I16" s="12"/>
      <c r="J16" s="21">
        <f t="shared" si="0"/>
        <v>0</v>
      </c>
      <c r="K16" s="8"/>
      <c r="L16" s="20"/>
      <c r="M16" s="16"/>
      <c r="N16" s="16"/>
    </row>
    <row r="17" spans="1:16" ht="18.75" x14ac:dyDescent="0.25">
      <c r="A17" s="15">
        <v>4</v>
      </c>
      <c r="B17" s="2" t="s">
        <v>32</v>
      </c>
      <c r="C17" s="9" t="s">
        <v>19</v>
      </c>
      <c r="D17" s="27" t="s">
        <v>50</v>
      </c>
      <c r="E17" s="12">
        <v>25000</v>
      </c>
      <c r="F17" s="12">
        <v>149000</v>
      </c>
      <c r="G17" s="12">
        <v>20000</v>
      </c>
      <c r="H17" s="12">
        <v>25000</v>
      </c>
      <c r="I17" s="7"/>
      <c r="J17" s="21">
        <f t="shared" si="0"/>
        <v>25000</v>
      </c>
      <c r="K17" s="22" t="s">
        <v>59</v>
      </c>
      <c r="L17" s="20" t="s">
        <v>38</v>
      </c>
      <c r="M17" s="14"/>
      <c r="N17" s="14"/>
      <c r="O17" s="14"/>
    </row>
    <row r="18" spans="1:16" ht="18.75" x14ac:dyDescent="0.25">
      <c r="A18" s="15">
        <v>5</v>
      </c>
      <c r="B18" s="2" t="s">
        <v>36</v>
      </c>
      <c r="C18" s="9" t="s">
        <v>20</v>
      </c>
      <c r="D18" s="27" t="s">
        <v>46</v>
      </c>
      <c r="E18" s="12">
        <v>25000</v>
      </c>
      <c r="F18" s="12">
        <v>10500</v>
      </c>
      <c r="G18" s="12">
        <v>10500</v>
      </c>
      <c r="H18" s="12">
        <v>25000</v>
      </c>
      <c r="I18" s="12"/>
      <c r="J18" s="21">
        <f t="shared" si="0"/>
        <v>25000</v>
      </c>
      <c r="K18" s="8" t="s">
        <v>60</v>
      </c>
      <c r="L18" s="20" t="s">
        <v>53</v>
      </c>
      <c r="M18" s="44"/>
      <c r="N18" s="45"/>
      <c r="O18" s="45"/>
      <c r="P18" s="45"/>
    </row>
    <row r="19" spans="1:16" ht="18.75" x14ac:dyDescent="0.25">
      <c r="A19" s="15">
        <v>6</v>
      </c>
      <c r="B19" s="2" t="s">
        <v>30</v>
      </c>
      <c r="C19" s="9" t="s">
        <v>21</v>
      </c>
      <c r="D19" s="27" t="s">
        <v>47</v>
      </c>
      <c r="E19" s="12">
        <v>25000</v>
      </c>
      <c r="F19" s="12">
        <v>52500</v>
      </c>
      <c r="G19" s="12">
        <v>27500</v>
      </c>
      <c r="H19" s="12"/>
      <c r="I19" s="7"/>
      <c r="J19" s="21">
        <f t="shared" si="0"/>
        <v>0</v>
      </c>
      <c r="K19" s="8"/>
      <c r="L19" s="20"/>
      <c r="M19" s="16"/>
      <c r="N19" s="14"/>
    </row>
    <row r="20" spans="1:16" ht="18.75" x14ac:dyDescent="0.25">
      <c r="A20" s="15">
        <v>7</v>
      </c>
      <c r="B20" s="2" t="s">
        <v>31</v>
      </c>
      <c r="C20" s="9" t="s">
        <v>22</v>
      </c>
      <c r="D20" s="27" t="s">
        <v>48</v>
      </c>
      <c r="E20" s="12">
        <v>25000</v>
      </c>
      <c r="F20" s="12">
        <v>65000</v>
      </c>
      <c r="G20" s="12">
        <v>15000</v>
      </c>
      <c r="H20" s="12">
        <v>25000</v>
      </c>
      <c r="I20" s="12"/>
      <c r="J20" s="21">
        <f t="shared" si="0"/>
        <v>25000</v>
      </c>
      <c r="K20" s="8" t="s">
        <v>61</v>
      </c>
      <c r="L20" s="20" t="s">
        <v>33</v>
      </c>
      <c r="M20" s="16"/>
      <c r="N20" s="16"/>
    </row>
    <row r="21" spans="1:16" ht="18.75" x14ac:dyDescent="0.25">
      <c r="A21" s="46" t="s">
        <v>26</v>
      </c>
      <c r="B21" s="47"/>
      <c r="C21" s="47"/>
      <c r="D21" s="48"/>
      <c r="E21" s="17">
        <f>SUM(E14:E20)</f>
        <v>365000</v>
      </c>
      <c r="F21" s="18">
        <f t="shared" ref="F21:G21" si="1">SUM(F14:F20)</f>
        <v>1097140</v>
      </c>
      <c r="G21" s="17">
        <f t="shared" si="1"/>
        <v>231000</v>
      </c>
      <c r="H21" s="31">
        <f>SUM(H14:H20)</f>
        <v>160000</v>
      </c>
      <c r="I21" s="31">
        <f t="shared" ref="I21:J21" si="2">SUM(I14:I20)</f>
        <v>35000</v>
      </c>
      <c r="J21" s="31">
        <f t="shared" si="2"/>
        <v>195000</v>
      </c>
      <c r="K21" s="24" t="s">
        <v>62</v>
      </c>
      <c r="L21" s="23" t="s">
        <v>24</v>
      </c>
      <c r="N21" s="16"/>
    </row>
    <row r="22" spans="1:16" ht="21" x14ac:dyDescent="0.35">
      <c r="A22" s="52" t="s">
        <v>25</v>
      </c>
      <c r="B22" s="52"/>
      <c r="C22" s="52"/>
      <c r="D22" s="52"/>
      <c r="E22" s="52"/>
      <c r="F22" s="52"/>
      <c r="G22" s="52"/>
      <c r="H22" s="52"/>
      <c r="I22" s="52"/>
      <c r="J22" s="25">
        <f>-J21*0.1</f>
        <v>-19500</v>
      </c>
      <c r="N22" s="16"/>
    </row>
    <row r="23" spans="1:16" ht="21" x14ac:dyDescent="0.35">
      <c r="A23" s="49" t="s">
        <v>54</v>
      </c>
      <c r="B23" s="50"/>
      <c r="C23" s="50"/>
      <c r="D23" s="50"/>
      <c r="E23" s="50"/>
      <c r="F23" s="50"/>
      <c r="G23" s="50"/>
      <c r="H23" s="50"/>
      <c r="I23" s="51"/>
      <c r="J23" s="25">
        <v>-10800</v>
      </c>
      <c r="N23" s="16"/>
    </row>
    <row r="24" spans="1:16" ht="21" x14ac:dyDescent="0.3">
      <c r="A24" s="52" t="s">
        <v>57</v>
      </c>
      <c r="B24" s="52"/>
      <c r="C24" s="52"/>
      <c r="D24" s="52"/>
      <c r="E24" s="52"/>
      <c r="F24" s="52"/>
      <c r="G24" s="52"/>
      <c r="H24" s="52"/>
      <c r="I24" s="52"/>
      <c r="J24" s="26">
        <f>SUM(J21:J23)</f>
        <v>164700</v>
      </c>
      <c r="N24" s="16"/>
    </row>
    <row r="25" spans="1:16" ht="10.5" customHeight="1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9"/>
      <c r="N25" s="16"/>
    </row>
    <row r="26" spans="1:16" ht="15.75" x14ac:dyDescent="0.25">
      <c r="A26" s="15">
        <v>4</v>
      </c>
      <c r="B26" s="2" t="s">
        <v>32</v>
      </c>
      <c r="C26" s="9" t="s">
        <v>19</v>
      </c>
      <c r="D26" s="6" t="s">
        <v>45</v>
      </c>
      <c r="E26" s="53" t="s">
        <v>49</v>
      </c>
      <c r="F26" s="54"/>
      <c r="G26" s="54"/>
      <c r="H26" s="54"/>
      <c r="I26" s="54"/>
      <c r="J26" s="54"/>
      <c r="K26" s="54"/>
      <c r="L26" s="55"/>
    </row>
    <row r="27" spans="1:16" x14ac:dyDescent="0.25">
      <c r="A27" s="42" t="s">
        <v>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r="28" spans="1:16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</row>
  </sheetData>
  <mergeCells count="17">
    <mergeCell ref="A27:L27"/>
    <mergeCell ref="A28:L28"/>
    <mergeCell ref="M18:P18"/>
    <mergeCell ref="A21:D21"/>
    <mergeCell ref="A23:I23"/>
    <mergeCell ref="A24:I24"/>
    <mergeCell ref="E26:L26"/>
    <mergeCell ref="A22:I22"/>
    <mergeCell ref="A9:L9"/>
    <mergeCell ref="A10:L10"/>
    <mergeCell ref="A11:L11"/>
    <mergeCell ref="K12:L12"/>
    <mergeCell ref="A4:L4"/>
    <mergeCell ref="C6:I6"/>
    <mergeCell ref="J6:K6"/>
    <mergeCell ref="F7:L7"/>
    <mergeCell ref="F8:L8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9"/>
  <sheetViews>
    <sheetView zoomScaleNormal="100" workbookViewId="0">
      <selection activeCell="J23" sqref="J2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118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81</v>
      </c>
      <c r="G8" s="37"/>
      <c r="H8" s="37"/>
      <c r="I8" s="37"/>
      <c r="J8" s="37"/>
      <c r="K8" s="37"/>
      <c r="L8" s="37"/>
      <c r="M8" s="16"/>
    </row>
    <row r="9" spans="1:14" ht="18.75" x14ac:dyDescent="0.3">
      <c r="A9" s="3"/>
      <c r="D9" s="32"/>
      <c r="E9" s="32"/>
      <c r="F9" s="37" t="s">
        <v>82</v>
      </c>
      <c r="G9" s="37"/>
      <c r="H9" s="37"/>
      <c r="I9" s="37"/>
      <c r="J9" s="37"/>
      <c r="K9" s="37"/>
      <c r="L9" s="37"/>
      <c r="M9" s="16"/>
    </row>
    <row r="10" spans="1:14" x14ac:dyDescent="0.25">
      <c r="A10" s="36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x14ac:dyDescent="0.25">
      <c r="A11" s="36" t="s">
        <v>39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6"/>
    </row>
    <row r="12" spans="1:14" ht="18.75" customHeight="1" x14ac:dyDescent="0.3">
      <c r="A12" s="37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4" ht="7.5" customHeight="1" x14ac:dyDescent="0.3">
      <c r="K13" s="38"/>
      <c r="L13" s="38"/>
    </row>
    <row r="14" spans="1:14" x14ac:dyDescent="0.25">
      <c r="A14" s="5" t="s">
        <v>0</v>
      </c>
      <c r="B14" s="1" t="s">
        <v>1</v>
      </c>
      <c r="C14" s="1" t="s">
        <v>9</v>
      </c>
      <c r="D14" s="1" t="s">
        <v>8</v>
      </c>
      <c r="E14" s="1" t="s">
        <v>2</v>
      </c>
      <c r="F14" s="1" t="s">
        <v>3</v>
      </c>
      <c r="G14" s="13" t="s">
        <v>14</v>
      </c>
      <c r="H14" s="11" t="s">
        <v>7</v>
      </c>
      <c r="I14" s="1" t="s">
        <v>5</v>
      </c>
      <c r="J14" s="10" t="s">
        <v>4</v>
      </c>
      <c r="K14" s="1" t="s">
        <v>6</v>
      </c>
      <c r="L14" s="10" t="s">
        <v>13</v>
      </c>
      <c r="M14" s="16"/>
      <c r="N14" s="16"/>
    </row>
    <row r="15" spans="1:14" ht="18.75" x14ac:dyDescent="0.25">
      <c r="A15" s="15">
        <v>1</v>
      </c>
      <c r="B15" s="2" t="s">
        <v>28</v>
      </c>
      <c r="C15" s="9" t="s">
        <v>29</v>
      </c>
      <c r="D15" s="27" t="s">
        <v>43</v>
      </c>
      <c r="E15" s="12">
        <v>85000</v>
      </c>
      <c r="F15" s="12">
        <v>398140</v>
      </c>
      <c r="G15" s="7">
        <v>127500</v>
      </c>
      <c r="H15" s="12"/>
      <c r="I15" s="12">
        <v>85000</v>
      </c>
      <c r="J15" s="21">
        <f>SUM(H15:I15)</f>
        <v>85000</v>
      </c>
      <c r="K15" s="8"/>
      <c r="L15" s="20" t="s">
        <v>120</v>
      </c>
      <c r="M15" s="16"/>
      <c r="N15" s="16"/>
    </row>
    <row r="16" spans="1:14" ht="18.75" x14ac:dyDescent="0.25">
      <c r="A16" s="15">
        <v>2</v>
      </c>
      <c r="B16" s="2" t="s">
        <v>37</v>
      </c>
      <c r="C16" s="9" t="s">
        <v>34</v>
      </c>
      <c r="D16" s="27" t="s">
        <v>44</v>
      </c>
      <c r="E16" s="12">
        <v>90000</v>
      </c>
      <c r="F16" s="12">
        <v>742000</v>
      </c>
      <c r="G16" s="7">
        <v>117000</v>
      </c>
      <c r="H16" s="12">
        <v>40000</v>
      </c>
      <c r="I16" s="12">
        <v>50000</v>
      </c>
      <c r="J16" s="21">
        <f t="shared" ref="J16:J21" si="0">SUM(H16:I16)</f>
        <v>90000</v>
      </c>
      <c r="K16" s="34" t="s">
        <v>121</v>
      </c>
      <c r="L16" s="20" t="s">
        <v>122</v>
      </c>
      <c r="M16" s="16"/>
      <c r="N16" s="16"/>
    </row>
    <row r="17" spans="1:16" ht="18.75" x14ac:dyDescent="0.25">
      <c r="A17" s="15">
        <v>3</v>
      </c>
      <c r="B17" s="30" t="s">
        <v>51</v>
      </c>
      <c r="C17" s="9" t="s">
        <v>41</v>
      </c>
      <c r="D17" s="27" t="s">
        <v>52</v>
      </c>
      <c r="E17" s="12">
        <v>90000</v>
      </c>
      <c r="F17" s="12">
        <v>819000</v>
      </c>
      <c r="G17" s="12">
        <v>99000</v>
      </c>
      <c r="H17" s="12">
        <v>90000</v>
      </c>
      <c r="I17" s="12"/>
      <c r="J17" s="21">
        <f t="shared" si="0"/>
        <v>90000</v>
      </c>
      <c r="K17" s="8" t="s">
        <v>123</v>
      </c>
      <c r="L17" s="20" t="s">
        <v>124</v>
      </c>
      <c r="M17" s="16"/>
      <c r="N17" s="16"/>
    </row>
    <row r="18" spans="1:16" ht="18.75" x14ac:dyDescent="0.25">
      <c r="A18" s="15">
        <v>4</v>
      </c>
      <c r="B18" s="2" t="s">
        <v>32</v>
      </c>
      <c r="C18" s="9" t="s">
        <v>19</v>
      </c>
      <c r="D18" s="27" t="s">
        <v>50</v>
      </c>
      <c r="E18" s="12">
        <v>25000</v>
      </c>
      <c r="F18" s="12">
        <v>171500</v>
      </c>
      <c r="G18" s="12">
        <v>42500</v>
      </c>
      <c r="H18" s="12">
        <v>25000</v>
      </c>
      <c r="I18" s="7"/>
      <c r="J18" s="21">
        <f t="shared" si="0"/>
        <v>25000</v>
      </c>
      <c r="K18" s="8" t="s">
        <v>125</v>
      </c>
      <c r="L18" s="20" t="s">
        <v>38</v>
      </c>
      <c r="M18" s="14"/>
      <c r="N18" s="14"/>
      <c r="O18" s="14"/>
    </row>
    <row r="19" spans="1:16" ht="18.75" x14ac:dyDescent="0.25">
      <c r="A19" s="15">
        <v>5</v>
      </c>
      <c r="B19" s="2" t="s">
        <v>36</v>
      </c>
      <c r="C19" s="9" t="s">
        <v>20</v>
      </c>
      <c r="D19" s="27" t="s">
        <v>46</v>
      </c>
      <c r="E19" s="12">
        <v>25000</v>
      </c>
      <c r="F19" s="12">
        <v>23000</v>
      </c>
      <c r="G19" s="12">
        <v>23000</v>
      </c>
      <c r="H19" s="12">
        <v>25000</v>
      </c>
      <c r="I19" s="12"/>
      <c r="J19" s="21">
        <f t="shared" si="0"/>
        <v>25000</v>
      </c>
      <c r="K19" s="8" t="s">
        <v>126</v>
      </c>
      <c r="L19" s="20" t="s">
        <v>38</v>
      </c>
      <c r="M19" s="44"/>
      <c r="N19" s="45"/>
      <c r="O19" s="45"/>
      <c r="P19" s="45"/>
    </row>
    <row r="20" spans="1:16" ht="18.75" x14ac:dyDescent="0.25">
      <c r="A20" s="15">
        <v>6</v>
      </c>
      <c r="B20" s="2" t="s">
        <v>30</v>
      </c>
      <c r="C20" s="9" t="s">
        <v>21</v>
      </c>
      <c r="D20" s="27" t="s">
        <v>47</v>
      </c>
      <c r="E20" s="12">
        <v>25000</v>
      </c>
      <c r="F20" s="12">
        <v>147500</v>
      </c>
      <c r="G20" s="12">
        <v>47500</v>
      </c>
      <c r="H20" s="12"/>
      <c r="I20" s="7"/>
      <c r="J20" s="21">
        <f t="shared" si="0"/>
        <v>0</v>
      </c>
      <c r="K20" s="8"/>
      <c r="L20" s="20"/>
      <c r="M20" s="16"/>
      <c r="N20" s="14"/>
    </row>
    <row r="21" spans="1:16" ht="18.75" x14ac:dyDescent="0.25">
      <c r="A21" s="15">
        <v>7</v>
      </c>
      <c r="B21" s="2" t="s">
        <v>31</v>
      </c>
      <c r="C21" s="9" t="s">
        <v>22</v>
      </c>
      <c r="D21" s="27" t="s">
        <v>48</v>
      </c>
      <c r="E21" s="12">
        <v>25000</v>
      </c>
      <c r="F21" s="12">
        <v>80000</v>
      </c>
      <c r="G21" s="12">
        <v>30000</v>
      </c>
      <c r="H21" s="12">
        <v>25000</v>
      </c>
      <c r="I21" s="12"/>
      <c r="J21" s="21">
        <f t="shared" si="0"/>
        <v>25000</v>
      </c>
      <c r="K21" s="8" t="s">
        <v>127</v>
      </c>
      <c r="L21" s="20" t="s">
        <v>53</v>
      </c>
      <c r="M21" s="16"/>
      <c r="N21" s="16"/>
    </row>
    <row r="22" spans="1:16" ht="18.75" x14ac:dyDescent="0.25">
      <c r="A22" s="46" t="s">
        <v>26</v>
      </c>
      <c r="B22" s="47"/>
      <c r="C22" s="47"/>
      <c r="D22" s="48"/>
      <c r="E22" s="17">
        <f>SUM(E15:E21)</f>
        <v>365000</v>
      </c>
      <c r="F22" s="18">
        <f t="shared" ref="F22:J22" si="1">SUM(F15:F21)</f>
        <v>2381140</v>
      </c>
      <c r="G22" s="17">
        <f t="shared" si="1"/>
        <v>486500</v>
      </c>
      <c r="H22" s="19">
        <f t="shared" si="1"/>
        <v>205000</v>
      </c>
      <c r="I22" s="17">
        <f t="shared" si="1"/>
        <v>135000</v>
      </c>
      <c r="J22" s="19">
        <f t="shared" si="1"/>
        <v>340000</v>
      </c>
      <c r="K22" s="24" t="s">
        <v>128</v>
      </c>
      <c r="L22" s="23" t="s">
        <v>24</v>
      </c>
      <c r="N22" s="16"/>
    </row>
    <row r="23" spans="1:16" ht="18.75" customHeight="1" x14ac:dyDescent="0.35">
      <c r="A23" s="52" t="s">
        <v>25</v>
      </c>
      <c r="B23" s="52"/>
      <c r="C23" s="52"/>
      <c r="D23" s="52"/>
      <c r="E23" s="52"/>
      <c r="F23" s="52"/>
      <c r="G23" s="52"/>
      <c r="H23" s="52"/>
      <c r="I23" s="52"/>
      <c r="J23" s="25">
        <f>-J22*0.1</f>
        <v>-34000</v>
      </c>
      <c r="N23" s="16"/>
    </row>
    <row r="24" spans="1:16" ht="18" customHeight="1" x14ac:dyDescent="0.35">
      <c r="A24" s="49" t="s">
        <v>54</v>
      </c>
      <c r="B24" s="50"/>
      <c r="C24" s="50"/>
      <c r="D24" s="50"/>
      <c r="E24" s="50"/>
      <c r="F24" s="50"/>
      <c r="G24" s="50"/>
      <c r="H24" s="50"/>
      <c r="I24" s="51"/>
      <c r="J24" s="25">
        <v>-13200</v>
      </c>
      <c r="N24" s="16"/>
    </row>
    <row r="25" spans="1:16" ht="16.5" customHeight="1" x14ac:dyDescent="0.3">
      <c r="A25" s="52" t="s">
        <v>119</v>
      </c>
      <c r="B25" s="52"/>
      <c r="C25" s="52"/>
      <c r="D25" s="52"/>
      <c r="E25" s="52"/>
      <c r="F25" s="52"/>
      <c r="G25" s="52"/>
      <c r="H25" s="52"/>
      <c r="I25" s="52"/>
      <c r="J25" s="26">
        <f>SUM(J22:J24)</f>
        <v>292800</v>
      </c>
      <c r="K25" s="56"/>
      <c r="L25" s="57"/>
      <c r="N25" s="16"/>
    </row>
    <row r="26" spans="1:16" ht="10.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9"/>
      <c r="N26" s="16"/>
    </row>
    <row r="27" spans="1:16" ht="15.75" x14ac:dyDescent="0.25">
      <c r="A27" s="15">
        <v>4</v>
      </c>
      <c r="B27" s="2" t="s">
        <v>32</v>
      </c>
      <c r="C27" s="9" t="s">
        <v>19</v>
      </c>
      <c r="D27" s="6" t="s">
        <v>45</v>
      </c>
      <c r="E27" s="53" t="s">
        <v>49</v>
      </c>
      <c r="F27" s="54"/>
      <c r="G27" s="54"/>
      <c r="H27" s="54"/>
      <c r="I27" s="54"/>
      <c r="J27" s="54"/>
      <c r="K27" s="54"/>
      <c r="L27" s="55"/>
    </row>
    <row r="28" spans="1:16" x14ac:dyDescent="0.25">
      <c r="A28" s="42" t="s">
        <v>42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6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</sheetData>
  <mergeCells count="19">
    <mergeCell ref="M19:P19"/>
    <mergeCell ref="A29:L29"/>
    <mergeCell ref="A23:I23"/>
    <mergeCell ref="A24:I24"/>
    <mergeCell ref="A25:I25"/>
    <mergeCell ref="K25:L25"/>
    <mergeCell ref="E27:L27"/>
    <mergeCell ref="A28:L28"/>
    <mergeCell ref="A22:D22"/>
    <mergeCell ref="A4:L4"/>
    <mergeCell ref="C6:I6"/>
    <mergeCell ref="J6:K6"/>
    <mergeCell ref="F7:L7"/>
    <mergeCell ref="F8:L8"/>
    <mergeCell ref="F9:L9"/>
    <mergeCell ref="A10:L10"/>
    <mergeCell ref="A11:L11"/>
    <mergeCell ref="A12:L12"/>
    <mergeCell ref="K13:L1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0"/>
  <sheetViews>
    <sheetView zoomScaleNormal="100" workbookViewId="0">
      <selection activeCell="J23" sqref="J2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129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81</v>
      </c>
      <c r="G8" s="37"/>
      <c r="H8" s="37"/>
      <c r="I8" s="37"/>
      <c r="J8" s="37"/>
      <c r="K8" s="37"/>
      <c r="L8" s="37"/>
      <c r="M8" s="16"/>
    </row>
    <row r="9" spans="1:14" ht="18.75" x14ac:dyDescent="0.3">
      <c r="A9" s="3"/>
      <c r="D9" s="32"/>
      <c r="E9" s="32"/>
      <c r="F9" s="37" t="s">
        <v>82</v>
      </c>
      <c r="G9" s="37"/>
      <c r="H9" s="37"/>
      <c r="I9" s="37"/>
      <c r="J9" s="37"/>
      <c r="K9" s="37"/>
      <c r="L9" s="37"/>
      <c r="M9" s="16"/>
    </row>
    <row r="10" spans="1:14" x14ac:dyDescent="0.25">
      <c r="A10" s="36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x14ac:dyDescent="0.25">
      <c r="A11" s="36" t="s">
        <v>39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6"/>
    </row>
    <row r="12" spans="1:14" ht="18.75" customHeight="1" x14ac:dyDescent="0.3">
      <c r="A12" s="37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4" ht="7.5" customHeight="1" x14ac:dyDescent="0.3">
      <c r="K13" s="38"/>
      <c r="L13" s="38"/>
    </row>
    <row r="14" spans="1:14" x14ac:dyDescent="0.25">
      <c r="A14" s="5" t="s">
        <v>0</v>
      </c>
      <c r="B14" s="1" t="s">
        <v>1</v>
      </c>
      <c r="C14" s="1" t="s">
        <v>9</v>
      </c>
      <c r="D14" s="1" t="s">
        <v>8</v>
      </c>
      <c r="E14" s="1" t="s">
        <v>2</v>
      </c>
      <c r="F14" s="1" t="s">
        <v>3</v>
      </c>
      <c r="G14" s="13" t="s">
        <v>14</v>
      </c>
      <c r="H14" s="11" t="s">
        <v>7</v>
      </c>
      <c r="I14" s="1" t="s">
        <v>5</v>
      </c>
      <c r="J14" s="10" t="s">
        <v>4</v>
      </c>
      <c r="K14" s="1" t="s">
        <v>6</v>
      </c>
      <c r="L14" s="10" t="s">
        <v>13</v>
      </c>
      <c r="M14" s="16"/>
      <c r="N14" s="16"/>
    </row>
    <row r="15" spans="1:14" ht="18.75" x14ac:dyDescent="0.25">
      <c r="A15" s="15">
        <v>1</v>
      </c>
      <c r="B15" s="2" t="s">
        <v>28</v>
      </c>
      <c r="C15" s="9" t="s">
        <v>29</v>
      </c>
      <c r="D15" s="27" t="s">
        <v>43</v>
      </c>
      <c r="E15" s="12">
        <v>85000</v>
      </c>
      <c r="F15" s="12">
        <v>406640</v>
      </c>
      <c r="G15" s="7">
        <v>136000</v>
      </c>
      <c r="H15" s="12">
        <v>85000</v>
      </c>
      <c r="I15" s="12">
        <v>85000</v>
      </c>
      <c r="J15" s="21">
        <f>SUM(H15:I15)</f>
        <v>170000</v>
      </c>
      <c r="K15" s="8" t="s">
        <v>131</v>
      </c>
      <c r="L15" s="20" t="s">
        <v>132</v>
      </c>
      <c r="M15" s="16"/>
      <c r="N15" s="16"/>
    </row>
    <row r="16" spans="1:14" ht="18.75" x14ac:dyDescent="0.25">
      <c r="A16" s="15">
        <v>2</v>
      </c>
      <c r="B16" s="2" t="s">
        <v>37</v>
      </c>
      <c r="C16" s="9" t="s">
        <v>34</v>
      </c>
      <c r="D16" s="27" t="s">
        <v>44</v>
      </c>
      <c r="E16" s="12">
        <v>90000</v>
      </c>
      <c r="F16" s="12">
        <v>751000</v>
      </c>
      <c r="G16" s="7">
        <v>126000</v>
      </c>
      <c r="H16" s="12"/>
      <c r="I16" s="12">
        <v>40000</v>
      </c>
      <c r="J16" s="21">
        <f t="shared" ref="J16:J21" si="0">SUM(H16:I16)</f>
        <v>40000</v>
      </c>
      <c r="K16" s="34"/>
      <c r="L16" s="20" t="s">
        <v>139</v>
      </c>
      <c r="M16" s="16"/>
      <c r="N16" s="16"/>
    </row>
    <row r="17" spans="1:16" ht="18.75" x14ac:dyDescent="0.25">
      <c r="A17" s="15">
        <v>3</v>
      </c>
      <c r="B17" s="30" t="s">
        <v>51</v>
      </c>
      <c r="C17" s="9" t="s">
        <v>41</v>
      </c>
      <c r="D17" s="27" t="s">
        <v>52</v>
      </c>
      <c r="E17" s="12">
        <v>90000</v>
      </c>
      <c r="F17" s="12">
        <v>819000</v>
      </c>
      <c r="G17" s="12">
        <v>99000</v>
      </c>
      <c r="H17" s="12"/>
      <c r="I17" s="12"/>
      <c r="J17" s="21">
        <f t="shared" si="0"/>
        <v>0</v>
      </c>
      <c r="K17" s="8"/>
      <c r="L17" s="20"/>
      <c r="M17" s="16"/>
      <c r="N17" s="16"/>
    </row>
    <row r="18" spans="1:16" ht="18.75" x14ac:dyDescent="0.25">
      <c r="A18" s="15">
        <v>4</v>
      </c>
      <c r="B18" s="2" t="s">
        <v>32</v>
      </c>
      <c r="C18" s="9" t="s">
        <v>19</v>
      </c>
      <c r="D18" s="27" t="s">
        <v>50</v>
      </c>
      <c r="E18" s="12">
        <v>25000</v>
      </c>
      <c r="F18" s="12">
        <v>174000</v>
      </c>
      <c r="G18" s="12">
        <v>45000</v>
      </c>
      <c r="H18" s="12">
        <v>25000</v>
      </c>
      <c r="I18" s="7"/>
      <c r="J18" s="21">
        <f t="shared" si="0"/>
        <v>25000</v>
      </c>
      <c r="K18" s="8" t="s">
        <v>140</v>
      </c>
      <c r="L18" s="20" t="s">
        <v>38</v>
      </c>
      <c r="M18" s="14"/>
      <c r="N18" s="14"/>
      <c r="O18" s="14"/>
    </row>
    <row r="19" spans="1:16" ht="18.75" x14ac:dyDescent="0.25">
      <c r="A19" s="15">
        <v>5</v>
      </c>
      <c r="B19" s="2" t="s">
        <v>36</v>
      </c>
      <c r="C19" s="9" t="s">
        <v>20</v>
      </c>
      <c r="D19" s="27" t="s">
        <v>46</v>
      </c>
      <c r="E19" s="12">
        <v>25000</v>
      </c>
      <c r="F19" s="12">
        <v>23000</v>
      </c>
      <c r="G19" s="12">
        <v>23000</v>
      </c>
      <c r="H19" s="12">
        <v>25000</v>
      </c>
      <c r="I19" s="12"/>
      <c r="J19" s="21">
        <f t="shared" si="0"/>
        <v>25000</v>
      </c>
      <c r="K19" s="8" t="s">
        <v>141</v>
      </c>
      <c r="L19" s="20" t="s">
        <v>38</v>
      </c>
      <c r="M19" s="44"/>
      <c r="N19" s="45"/>
      <c r="O19" s="45"/>
      <c r="P19" s="45"/>
    </row>
    <row r="20" spans="1:16" ht="18.75" x14ac:dyDescent="0.25">
      <c r="A20" s="15">
        <v>6</v>
      </c>
      <c r="B20" s="2" t="s">
        <v>30</v>
      </c>
      <c r="C20" s="9" t="s">
        <v>21</v>
      </c>
      <c r="D20" s="27" t="s">
        <v>47</v>
      </c>
      <c r="E20" s="12">
        <v>25000</v>
      </c>
      <c r="F20" s="12">
        <v>175000</v>
      </c>
      <c r="G20" s="12">
        <v>50000</v>
      </c>
      <c r="H20" s="12">
        <v>25000</v>
      </c>
      <c r="I20" s="7">
        <v>75000</v>
      </c>
      <c r="J20" s="21">
        <f t="shared" si="0"/>
        <v>100000</v>
      </c>
      <c r="K20" s="8" t="s">
        <v>130</v>
      </c>
      <c r="L20" s="20" t="s">
        <v>53</v>
      </c>
      <c r="M20" s="16"/>
      <c r="N20" s="14"/>
    </row>
    <row r="21" spans="1:16" ht="18.75" x14ac:dyDescent="0.25">
      <c r="A21" s="15">
        <v>7</v>
      </c>
      <c r="B21" s="2" t="s">
        <v>31</v>
      </c>
      <c r="C21" s="9" t="s">
        <v>22</v>
      </c>
      <c r="D21" s="27" t="s">
        <v>48</v>
      </c>
      <c r="E21" s="12">
        <v>25000</v>
      </c>
      <c r="F21" s="12">
        <v>82500</v>
      </c>
      <c r="G21" s="12">
        <v>32500</v>
      </c>
      <c r="H21" s="12">
        <v>25000</v>
      </c>
      <c r="I21" s="12"/>
      <c r="J21" s="21">
        <f t="shared" si="0"/>
        <v>25000</v>
      </c>
      <c r="K21" s="8" t="s">
        <v>135</v>
      </c>
      <c r="L21" s="20" t="s">
        <v>53</v>
      </c>
      <c r="M21" s="16"/>
      <c r="N21" s="16"/>
    </row>
    <row r="22" spans="1:16" ht="18.75" x14ac:dyDescent="0.25">
      <c r="A22" s="46" t="s">
        <v>26</v>
      </c>
      <c r="B22" s="47"/>
      <c r="C22" s="47"/>
      <c r="D22" s="48"/>
      <c r="E22" s="17">
        <f>SUM(E15:E21)</f>
        <v>365000</v>
      </c>
      <c r="F22" s="18">
        <f t="shared" ref="F22:J22" si="1">SUM(F15:F21)</f>
        <v>2431140</v>
      </c>
      <c r="G22" s="17">
        <f t="shared" si="1"/>
        <v>511500</v>
      </c>
      <c r="H22" s="19">
        <f t="shared" si="1"/>
        <v>185000</v>
      </c>
      <c r="I22" s="17">
        <f t="shared" si="1"/>
        <v>200000</v>
      </c>
      <c r="J22" s="19">
        <f t="shared" si="1"/>
        <v>385000</v>
      </c>
      <c r="K22" s="24" t="s">
        <v>142</v>
      </c>
      <c r="L22" s="23" t="s">
        <v>24</v>
      </c>
      <c r="N22" s="16"/>
    </row>
    <row r="23" spans="1:16" ht="18.75" customHeight="1" x14ac:dyDescent="0.35">
      <c r="A23" s="52" t="s">
        <v>25</v>
      </c>
      <c r="B23" s="52"/>
      <c r="C23" s="52"/>
      <c r="D23" s="52"/>
      <c r="E23" s="52"/>
      <c r="F23" s="52"/>
      <c r="G23" s="52"/>
      <c r="H23" s="52"/>
      <c r="I23" s="52"/>
      <c r="J23" s="25">
        <f>-J22*0.1</f>
        <v>-38500</v>
      </c>
      <c r="N23" s="16"/>
    </row>
    <row r="24" spans="1:16" ht="18" customHeight="1" x14ac:dyDescent="0.35">
      <c r="A24" s="49" t="s">
        <v>54</v>
      </c>
      <c r="B24" s="50"/>
      <c r="C24" s="50"/>
      <c r="D24" s="50"/>
      <c r="E24" s="50"/>
      <c r="F24" s="50"/>
      <c r="G24" s="50"/>
      <c r="H24" s="50"/>
      <c r="I24" s="51"/>
      <c r="J24" s="25">
        <v>-13200</v>
      </c>
      <c r="N24" s="16"/>
    </row>
    <row r="25" spans="1:16" ht="16.5" customHeight="1" x14ac:dyDescent="0.3">
      <c r="A25" s="52" t="s">
        <v>143</v>
      </c>
      <c r="B25" s="52"/>
      <c r="C25" s="52"/>
      <c r="D25" s="52"/>
      <c r="E25" s="52"/>
      <c r="F25" s="52"/>
      <c r="G25" s="52"/>
      <c r="H25" s="52"/>
      <c r="I25" s="52"/>
      <c r="J25" s="26">
        <f>SUM(J22:J24)</f>
        <v>333300</v>
      </c>
      <c r="K25" s="56"/>
      <c r="L25" s="57"/>
      <c r="N25" s="16"/>
    </row>
    <row r="26" spans="1:16" ht="10.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9"/>
      <c r="N26" s="16"/>
    </row>
    <row r="27" spans="1:16" ht="15.75" x14ac:dyDescent="0.25">
      <c r="A27" s="15">
        <v>4</v>
      </c>
      <c r="B27" s="2" t="s">
        <v>32</v>
      </c>
      <c r="C27" s="9" t="s">
        <v>19</v>
      </c>
      <c r="D27" s="6" t="s">
        <v>45</v>
      </c>
      <c r="E27" s="53" t="s">
        <v>49</v>
      </c>
      <c r="F27" s="54"/>
      <c r="G27" s="54"/>
      <c r="H27" s="54"/>
      <c r="I27" s="54"/>
      <c r="J27" s="54"/>
      <c r="K27" s="54"/>
      <c r="L27" s="55"/>
    </row>
    <row r="28" spans="1:16" x14ac:dyDescent="0.25">
      <c r="A28" s="42" t="s">
        <v>42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6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  <row r="30" spans="1:16" x14ac:dyDescent="0.25">
      <c r="J30" s="16"/>
    </row>
  </sheetData>
  <mergeCells count="19">
    <mergeCell ref="F9:L9"/>
    <mergeCell ref="A10:L10"/>
    <mergeCell ref="A11:L11"/>
    <mergeCell ref="A12:L12"/>
    <mergeCell ref="K13:L13"/>
    <mergeCell ref="A4:L4"/>
    <mergeCell ref="C6:I6"/>
    <mergeCell ref="J6:K6"/>
    <mergeCell ref="F7:L7"/>
    <mergeCell ref="F8:L8"/>
    <mergeCell ref="M19:P19"/>
    <mergeCell ref="A29:L29"/>
    <mergeCell ref="A23:I23"/>
    <mergeCell ref="A24:I24"/>
    <mergeCell ref="A25:I25"/>
    <mergeCell ref="K25:L25"/>
    <mergeCell ref="E27:L27"/>
    <mergeCell ref="A28:L28"/>
    <mergeCell ref="A22:D22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24BB-2592-4F0C-8004-EBAA9FB08C0B}">
  <dimension ref="A1:P30"/>
  <sheetViews>
    <sheetView topLeftCell="C13" zoomScale="200" zoomScaleNormal="200" workbookViewId="0">
      <selection activeCell="L24" sqref="L24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133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81</v>
      </c>
      <c r="G8" s="37"/>
      <c r="H8" s="37"/>
      <c r="I8" s="37"/>
      <c r="J8" s="37"/>
      <c r="K8" s="37"/>
      <c r="L8" s="37"/>
      <c r="M8" s="16"/>
    </row>
    <row r="9" spans="1:14" ht="18.75" x14ac:dyDescent="0.3">
      <c r="A9" s="3"/>
      <c r="D9" s="32"/>
      <c r="E9" s="32"/>
      <c r="F9" s="37" t="s">
        <v>82</v>
      </c>
      <c r="G9" s="37"/>
      <c r="H9" s="37"/>
      <c r="I9" s="37"/>
      <c r="J9" s="37"/>
      <c r="K9" s="37"/>
      <c r="L9" s="37"/>
      <c r="M9" s="16"/>
    </row>
    <row r="10" spans="1:14" x14ac:dyDescent="0.25">
      <c r="A10" s="36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x14ac:dyDescent="0.25">
      <c r="A11" s="36" t="s">
        <v>39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6"/>
    </row>
    <row r="12" spans="1:14" ht="18.75" customHeight="1" x14ac:dyDescent="0.3">
      <c r="A12" s="37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4" ht="7.5" customHeight="1" x14ac:dyDescent="0.3">
      <c r="K13" s="38"/>
      <c r="L13" s="38"/>
    </row>
    <row r="14" spans="1:14" x14ac:dyDescent="0.25">
      <c r="A14" s="5" t="s">
        <v>0</v>
      </c>
      <c r="B14" s="1" t="s">
        <v>1</v>
      </c>
      <c r="C14" s="1" t="s">
        <v>9</v>
      </c>
      <c r="D14" s="1" t="s">
        <v>8</v>
      </c>
      <c r="E14" s="1" t="s">
        <v>2</v>
      </c>
      <c r="F14" s="1" t="s">
        <v>3</v>
      </c>
      <c r="G14" s="13" t="s">
        <v>14</v>
      </c>
      <c r="H14" s="11" t="s">
        <v>7</v>
      </c>
      <c r="I14" s="1" t="s">
        <v>5</v>
      </c>
      <c r="J14" s="10" t="s">
        <v>4</v>
      </c>
      <c r="K14" s="1" t="s">
        <v>6</v>
      </c>
      <c r="L14" s="10" t="s">
        <v>13</v>
      </c>
      <c r="M14" s="16"/>
      <c r="N14" s="16"/>
    </row>
    <row r="15" spans="1:14" ht="18.75" x14ac:dyDescent="0.25">
      <c r="A15" s="15">
        <v>1</v>
      </c>
      <c r="B15" s="2" t="s">
        <v>28</v>
      </c>
      <c r="C15" s="9" t="s">
        <v>29</v>
      </c>
      <c r="D15" s="27" t="s">
        <v>43</v>
      </c>
      <c r="E15" s="12">
        <v>85000</v>
      </c>
      <c r="F15" s="12">
        <v>330140</v>
      </c>
      <c r="G15" s="7">
        <v>144500</v>
      </c>
      <c r="H15" s="12">
        <v>85000</v>
      </c>
      <c r="I15" s="12"/>
      <c r="J15" s="21">
        <f>SUM(H15:I15)</f>
        <v>85000</v>
      </c>
      <c r="K15" s="8" t="s">
        <v>134</v>
      </c>
      <c r="L15" s="20" t="s">
        <v>38</v>
      </c>
      <c r="M15" s="16"/>
      <c r="N15" s="16"/>
    </row>
    <row r="16" spans="1:14" ht="18.75" x14ac:dyDescent="0.25">
      <c r="A16" s="15">
        <v>2</v>
      </c>
      <c r="B16" s="2" t="s">
        <v>37</v>
      </c>
      <c r="C16" s="9" t="s">
        <v>34</v>
      </c>
      <c r="D16" s="27" t="s">
        <v>44</v>
      </c>
      <c r="E16" s="12">
        <v>90000</v>
      </c>
      <c r="F16" s="12">
        <v>810000</v>
      </c>
      <c r="G16" s="7">
        <v>135000</v>
      </c>
      <c r="H16" s="12">
        <v>50000</v>
      </c>
      <c r="I16" s="12"/>
      <c r="J16" s="21">
        <f t="shared" ref="J16:J21" si="0">SUM(H16:I16)</f>
        <v>50000</v>
      </c>
      <c r="K16" s="8" t="s">
        <v>147</v>
      </c>
      <c r="L16" s="20" t="s">
        <v>38</v>
      </c>
      <c r="M16" s="16"/>
      <c r="N16" s="16"/>
    </row>
    <row r="17" spans="1:16" ht="18.75" x14ac:dyDescent="0.25">
      <c r="A17" s="15">
        <v>3</v>
      </c>
      <c r="B17" s="30" t="s">
        <v>51</v>
      </c>
      <c r="C17" s="9" t="s">
        <v>41</v>
      </c>
      <c r="D17" s="27" t="s">
        <v>52</v>
      </c>
      <c r="E17" s="12">
        <v>90000</v>
      </c>
      <c r="F17" s="12">
        <v>819000</v>
      </c>
      <c r="G17" s="12">
        <v>99000</v>
      </c>
      <c r="H17" s="12">
        <v>90000</v>
      </c>
      <c r="I17" s="12"/>
      <c r="J17" s="21">
        <f t="shared" si="0"/>
        <v>90000</v>
      </c>
      <c r="K17" s="8" t="s">
        <v>137</v>
      </c>
      <c r="L17" s="20" t="s">
        <v>124</v>
      </c>
      <c r="M17" s="16"/>
      <c r="N17" s="16"/>
    </row>
    <row r="18" spans="1:16" ht="18.75" x14ac:dyDescent="0.25">
      <c r="A18" s="15">
        <v>4</v>
      </c>
      <c r="B18" s="2" t="s">
        <v>32</v>
      </c>
      <c r="C18" s="9" t="s">
        <v>19</v>
      </c>
      <c r="D18" s="27" t="s">
        <v>50</v>
      </c>
      <c r="E18" s="12">
        <v>25000</v>
      </c>
      <c r="F18" s="12">
        <v>174000</v>
      </c>
      <c r="G18" s="12">
        <v>45000</v>
      </c>
      <c r="H18" s="12">
        <v>25000</v>
      </c>
      <c r="I18" s="7"/>
      <c r="J18" s="21">
        <f t="shared" si="0"/>
        <v>25000</v>
      </c>
      <c r="K18" s="8" t="s">
        <v>134</v>
      </c>
      <c r="L18" s="20" t="s">
        <v>38</v>
      </c>
      <c r="M18" s="14"/>
      <c r="N18" s="14"/>
      <c r="O18" s="14"/>
    </row>
    <row r="19" spans="1:16" ht="18.75" x14ac:dyDescent="0.25">
      <c r="A19" s="15">
        <v>5</v>
      </c>
      <c r="B19" s="2" t="s">
        <v>36</v>
      </c>
      <c r="C19" s="9" t="s">
        <v>20</v>
      </c>
      <c r="D19" s="27" t="s">
        <v>46</v>
      </c>
      <c r="E19" s="12">
        <v>25000</v>
      </c>
      <c r="F19" s="12">
        <v>23000</v>
      </c>
      <c r="G19" s="12">
        <v>23000</v>
      </c>
      <c r="H19" s="12">
        <v>25000</v>
      </c>
      <c r="I19" s="12"/>
      <c r="J19" s="21">
        <f t="shared" si="0"/>
        <v>25000</v>
      </c>
      <c r="K19" s="8" t="s">
        <v>138</v>
      </c>
      <c r="L19" s="20" t="s">
        <v>38</v>
      </c>
      <c r="M19" s="44"/>
      <c r="N19" s="45"/>
      <c r="O19" s="45"/>
      <c r="P19" s="45"/>
    </row>
    <row r="20" spans="1:16" ht="18.75" x14ac:dyDescent="0.25">
      <c r="A20" s="15">
        <v>6</v>
      </c>
      <c r="B20" s="2" t="s">
        <v>30</v>
      </c>
      <c r="C20" s="9" t="s">
        <v>21</v>
      </c>
      <c r="D20" s="27" t="s">
        <v>47</v>
      </c>
      <c r="E20" s="12">
        <v>25000</v>
      </c>
      <c r="F20" s="12">
        <v>175000</v>
      </c>
      <c r="G20" s="12">
        <v>50000</v>
      </c>
      <c r="H20" s="12">
        <v>25000</v>
      </c>
      <c r="I20" s="7">
        <v>25000</v>
      </c>
      <c r="J20" s="21">
        <f t="shared" si="0"/>
        <v>50000</v>
      </c>
      <c r="K20" s="8" t="s">
        <v>144</v>
      </c>
      <c r="L20" s="20" t="s">
        <v>53</v>
      </c>
      <c r="M20" s="16"/>
      <c r="N20" s="14"/>
    </row>
    <row r="21" spans="1:16" ht="18.75" x14ac:dyDescent="0.25">
      <c r="A21" s="15">
        <v>7</v>
      </c>
      <c r="B21" s="2" t="s">
        <v>31</v>
      </c>
      <c r="C21" s="9" t="s">
        <v>22</v>
      </c>
      <c r="D21" s="27" t="s">
        <v>48</v>
      </c>
      <c r="E21" s="12">
        <v>25000</v>
      </c>
      <c r="F21" s="12">
        <v>82500</v>
      </c>
      <c r="G21" s="12">
        <v>32500</v>
      </c>
      <c r="H21" s="12">
        <v>25000</v>
      </c>
      <c r="I21" s="12"/>
      <c r="J21" s="21">
        <f t="shared" si="0"/>
        <v>25000</v>
      </c>
      <c r="K21" s="8" t="s">
        <v>136</v>
      </c>
      <c r="L21" s="20" t="s">
        <v>53</v>
      </c>
      <c r="M21" s="16"/>
      <c r="N21" s="16"/>
    </row>
    <row r="22" spans="1:16" ht="18.75" x14ac:dyDescent="0.25">
      <c r="A22" s="46" t="s">
        <v>26</v>
      </c>
      <c r="B22" s="47"/>
      <c r="C22" s="47"/>
      <c r="D22" s="48"/>
      <c r="E22" s="17">
        <f>SUM(E15:E21)</f>
        <v>365000</v>
      </c>
      <c r="F22" s="18">
        <f t="shared" ref="F22:J22" si="1">SUM(F15:F21)</f>
        <v>2413640</v>
      </c>
      <c r="G22" s="17">
        <f t="shared" si="1"/>
        <v>529000</v>
      </c>
      <c r="H22" s="19">
        <f t="shared" si="1"/>
        <v>325000</v>
      </c>
      <c r="I22" s="17">
        <f t="shared" si="1"/>
        <v>25000</v>
      </c>
      <c r="J22" s="19">
        <f t="shared" si="1"/>
        <v>350000</v>
      </c>
      <c r="K22" s="24" t="s">
        <v>148</v>
      </c>
      <c r="L22" s="23" t="s">
        <v>24</v>
      </c>
      <c r="N22" s="16"/>
    </row>
    <row r="23" spans="1:16" ht="18.75" customHeight="1" x14ac:dyDescent="0.35">
      <c r="A23" s="52" t="s">
        <v>25</v>
      </c>
      <c r="B23" s="52"/>
      <c r="C23" s="52"/>
      <c r="D23" s="52"/>
      <c r="E23" s="52"/>
      <c r="F23" s="52"/>
      <c r="G23" s="52"/>
      <c r="H23" s="52"/>
      <c r="I23" s="52"/>
      <c r="J23" s="25">
        <f>-J22*0.1</f>
        <v>-35000</v>
      </c>
      <c r="L23" s="16"/>
      <c r="N23" s="16"/>
    </row>
    <row r="24" spans="1:16" ht="18" customHeight="1" x14ac:dyDescent="0.35">
      <c r="A24" s="49" t="s">
        <v>54</v>
      </c>
      <c r="B24" s="50"/>
      <c r="C24" s="50"/>
      <c r="D24" s="50"/>
      <c r="E24" s="50"/>
      <c r="F24" s="50"/>
      <c r="G24" s="50"/>
      <c r="H24" s="50"/>
      <c r="I24" s="51"/>
      <c r="J24" s="25">
        <v>-13200</v>
      </c>
      <c r="L24" s="16"/>
      <c r="N24" s="16"/>
    </row>
    <row r="25" spans="1:16" ht="16.5" customHeight="1" x14ac:dyDescent="0.3">
      <c r="A25" s="52" t="s">
        <v>149</v>
      </c>
      <c r="B25" s="52"/>
      <c r="C25" s="52"/>
      <c r="D25" s="52"/>
      <c r="E25" s="52"/>
      <c r="F25" s="52"/>
      <c r="G25" s="52"/>
      <c r="H25" s="52"/>
      <c r="I25" s="52"/>
      <c r="J25" s="26">
        <f>SUM(J22:J24)</f>
        <v>301800</v>
      </c>
      <c r="K25" s="56"/>
      <c r="L25" s="57"/>
      <c r="N25" s="16"/>
    </row>
    <row r="26" spans="1:16" ht="10.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9"/>
      <c r="N26" s="16"/>
    </row>
    <row r="27" spans="1:16" ht="15.75" x14ac:dyDescent="0.25">
      <c r="A27" s="15">
        <v>4</v>
      </c>
      <c r="B27" s="2" t="s">
        <v>32</v>
      </c>
      <c r="C27" s="9" t="s">
        <v>19</v>
      </c>
      <c r="D27" s="6" t="s">
        <v>45</v>
      </c>
      <c r="E27" s="53" t="s">
        <v>49</v>
      </c>
      <c r="F27" s="54"/>
      <c r="G27" s="54"/>
      <c r="H27" s="54"/>
      <c r="I27" s="54"/>
      <c r="J27" s="54"/>
      <c r="K27" s="54"/>
      <c r="L27" s="55"/>
    </row>
    <row r="28" spans="1:16" x14ac:dyDescent="0.25">
      <c r="A28" s="42" t="s">
        <v>42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6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  <row r="30" spans="1:16" x14ac:dyDescent="0.25">
      <c r="J30" s="16"/>
    </row>
  </sheetData>
  <mergeCells count="19">
    <mergeCell ref="M19:P19"/>
    <mergeCell ref="A29:L29"/>
    <mergeCell ref="A23:I23"/>
    <mergeCell ref="A24:I24"/>
    <mergeCell ref="A25:I25"/>
    <mergeCell ref="K25:L25"/>
    <mergeCell ref="E27:L27"/>
    <mergeCell ref="A28:L28"/>
    <mergeCell ref="A22:D22"/>
    <mergeCell ref="A4:L4"/>
    <mergeCell ref="C6:I6"/>
    <mergeCell ref="J6:K6"/>
    <mergeCell ref="F7:L7"/>
    <mergeCell ref="F8:L8"/>
    <mergeCell ref="F9:L9"/>
    <mergeCell ref="A10:L10"/>
    <mergeCell ref="A11:L11"/>
    <mergeCell ref="A12:L12"/>
    <mergeCell ref="K13:L1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FD77-62E0-486D-B1FC-5E42595262D0}">
  <dimension ref="A1:P30"/>
  <sheetViews>
    <sheetView zoomScaleNormal="100" workbookViewId="0">
      <selection activeCell="F15" sqref="F1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145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B8" s="16">
        <f>F21+2500</f>
        <v>87500</v>
      </c>
      <c r="D8" s="32"/>
      <c r="E8" s="32"/>
      <c r="F8" s="37" t="s">
        <v>81</v>
      </c>
      <c r="G8" s="37"/>
      <c r="H8" s="37"/>
      <c r="I8" s="37"/>
      <c r="J8" s="37"/>
      <c r="K8" s="37"/>
      <c r="L8" s="37"/>
      <c r="M8" s="16"/>
    </row>
    <row r="9" spans="1:14" ht="18.75" x14ac:dyDescent="0.3">
      <c r="A9" s="3"/>
      <c r="D9" s="35">
        <f>G15+8500</f>
        <v>161500</v>
      </c>
      <c r="E9" s="32"/>
      <c r="F9" s="37" t="s">
        <v>82</v>
      </c>
      <c r="G9" s="37"/>
      <c r="H9" s="37"/>
      <c r="I9" s="37"/>
      <c r="J9" s="37"/>
      <c r="K9" s="37"/>
      <c r="L9" s="37"/>
      <c r="M9" s="16"/>
    </row>
    <row r="10" spans="1:14" x14ac:dyDescent="0.25">
      <c r="A10" s="36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x14ac:dyDescent="0.25">
      <c r="A11" s="36" t="s">
        <v>39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6"/>
    </row>
    <row r="12" spans="1:14" ht="18.75" customHeight="1" x14ac:dyDescent="0.3">
      <c r="A12" s="37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4" ht="7.5" customHeight="1" x14ac:dyDescent="0.3">
      <c r="K13" s="38"/>
      <c r="L13" s="38"/>
    </row>
    <row r="14" spans="1:14" x14ac:dyDescent="0.25">
      <c r="A14" s="5" t="s">
        <v>0</v>
      </c>
      <c r="B14" s="1" t="s">
        <v>1</v>
      </c>
      <c r="C14" s="1" t="s">
        <v>9</v>
      </c>
      <c r="D14" s="1" t="s">
        <v>8</v>
      </c>
      <c r="E14" s="1" t="s">
        <v>2</v>
      </c>
      <c r="F14" s="1" t="s">
        <v>3</v>
      </c>
      <c r="G14" s="13" t="s">
        <v>14</v>
      </c>
      <c r="H14" s="11" t="s">
        <v>7</v>
      </c>
      <c r="I14" s="1" t="s">
        <v>5</v>
      </c>
      <c r="J14" s="10" t="s">
        <v>4</v>
      </c>
      <c r="K14" s="1" t="s">
        <v>6</v>
      </c>
      <c r="L14" s="10" t="s">
        <v>13</v>
      </c>
      <c r="M14" s="16"/>
      <c r="N14" s="16"/>
    </row>
    <row r="15" spans="1:14" ht="18.75" x14ac:dyDescent="0.25">
      <c r="A15" s="15">
        <v>1</v>
      </c>
      <c r="B15" s="2" t="s">
        <v>28</v>
      </c>
      <c r="C15" s="9" t="s">
        <v>29</v>
      </c>
      <c r="D15" s="27" t="s">
        <v>43</v>
      </c>
      <c r="E15" s="12">
        <v>85000</v>
      </c>
      <c r="F15" s="12">
        <v>338640</v>
      </c>
      <c r="G15" s="7">
        <v>153000</v>
      </c>
      <c r="H15" s="12"/>
      <c r="I15" s="12"/>
      <c r="J15" s="21"/>
      <c r="K15" s="8"/>
      <c r="L15" s="20"/>
      <c r="M15" s="16"/>
      <c r="N15" s="16"/>
    </row>
    <row r="16" spans="1:14" ht="18.75" x14ac:dyDescent="0.25">
      <c r="A16" s="15">
        <v>2</v>
      </c>
      <c r="B16" s="2" t="s">
        <v>37</v>
      </c>
      <c r="C16" s="9" t="s">
        <v>34</v>
      </c>
      <c r="D16" s="27" t="s">
        <v>44</v>
      </c>
      <c r="E16" s="12">
        <v>90000</v>
      </c>
      <c r="F16" s="12">
        <v>859000</v>
      </c>
      <c r="G16" s="7">
        <v>144000</v>
      </c>
      <c r="H16" s="12"/>
      <c r="I16" s="12"/>
      <c r="J16" s="21"/>
      <c r="K16" s="34"/>
      <c r="L16" s="20"/>
      <c r="M16" s="16"/>
      <c r="N16" s="16"/>
    </row>
    <row r="17" spans="1:16" ht="18.75" x14ac:dyDescent="0.25">
      <c r="A17" s="15">
        <v>3</v>
      </c>
      <c r="B17" s="30" t="s">
        <v>51</v>
      </c>
      <c r="C17" s="9" t="s">
        <v>41</v>
      </c>
      <c r="D17" s="27" t="s">
        <v>52</v>
      </c>
      <c r="E17" s="12">
        <v>90000</v>
      </c>
      <c r="F17" s="12">
        <v>819000</v>
      </c>
      <c r="G17" s="12">
        <v>99000</v>
      </c>
      <c r="H17" s="12"/>
      <c r="I17" s="12"/>
      <c r="J17" s="21"/>
      <c r="K17" s="8"/>
      <c r="L17" s="20"/>
      <c r="M17" s="16"/>
      <c r="N17" s="16"/>
    </row>
    <row r="18" spans="1:16" ht="18.75" x14ac:dyDescent="0.25">
      <c r="A18" s="15">
        <v>4</v>
      </c>
      <c r="B18" s="2" t="s">
        <v>32</v>
      </c>
      <c r="C18" s="9" t="s">
        <v>19</v>
      </c>
      <c r="D18" s="27" t="s">
        <v>50</v>
      </c>
      <c r="E18" s="12">
        <v>25000</v>
      </c>
      <c r="F18" s="12">
        <v>176500</v>
      </c>
      <c r="G18" s="12">
        <v>47500</v>
      </c>
      <c r="H18" s="12"/>
      <c r="I18" s="7"/>
      <c r="J18" s="21"/>
      <c r="K18" s="8"/>
      <c r="L18" s="20"/>
      <c r="M18" s="14"/>
      <c r="N18" s="14"/>
      <c r="O18" s="14"/>
    </row>
    <row r="19" spans="1:16" ht="18.75" x14ac:dyDescent="0.25">
      <c r="A19" s="15">
        <v>5</v>
      </c>
      <c r="B19" s="2" t="s">
        <v>36</v>
      </c>
      <c r="C19" s="9" t="s">
        <v>20</v>
      </c>
      <c r="D19" s="27" t="s">
        <v>46</v>
      </c>
      <c r="E19" s="12">
        <v>25000</v>
      </c>
      <c r="F19" s="12">
        <v>23000</v>
      </c>
      <c r="G19" s="12">
        <v>23000</v>
      </c>
      <c r="H19" s="12"/>
      <c r="I19" s="12"/>
      <c r="J19" s="21"/>
      <c r="K19" s="8"/>
      <c r="L19" s="20"/>
      <c r="M19" s="44"/>
      <c r="N19" s="45"/>
      <c r="O19" s="45"/>
      <c r="P19" s="45"/>
    </row>
    <row r="20" spans="1:16" ht="18.75" x14ac:dyDescent="0.25">
      <c r="A20" s="15">
        <v>6</v>
      </c>
      <c r="B20" s="2" t="s">
        <v>30</v>
      </c>
      <c r="C20" s="9" t="s">
        <v>21</v>
      </c>
      <c r="D20" s="27" t="s">
        <v>47</v>
      </c>
      <c r="E20" s="12">
        <v>25000</v>
      </c>
      <c r="F20" s="12">
        <v>152500</v>
      </c>
      <c r="G20" s="12">
        <v>52500</v>
      </c>
      <c r="H20" s="12"/>
      <c r="I20" s="7"/>
      <c r="J20" s="21"/>
      <c r="K20" s="8"/>
      <c r="L20" s="20"/>
      <c r="M20" s="16"/>
      <c r="N20" s="14"/>
    </row>
    <row r="21" spans="1:16" ht="18.75" x14ac:dyDescent="0.25">
      <c r="A21" s="15">
        <v>7</v>
      </c>
      <c r="B21" s="2" t="s">
        <v>31</v>
      </c>
      <c r="C21" s="9" t="s">
        <v>22</v>
      </c>
      <c r="D21" s="27" t="s">
        <v>48</v>
      </c>
      <c r="E21" s="12">
        <v>25000</v>
      </c>
      <c r="F21" s="12">
        <v>85000</v>
      </c>
      <c r="G21" s="12">
        <v>35000</v>
      </c>
      <c r="H21" s="12"/>
      <c r="I21" s="12"/>
      <c r="J21" s="21"/>
      <c r="K21" s="8"/>
      <c r="L21" s="20"/>
      <c r="M21" s="16"/>
      <c r="N21" s="16"/>
    </row>
    <row r="22" spans="1:16" ht="18.75" x14ac:dyDescent="0.25">
      <c r="A22" s="46" t="s">
        <v>26</v>
      </c>
      <c r="B22" s="47"/>
      <c r="C22" s="47"/>
      <c r="D22" s="48"/>
      <c r="E22" s="17">
        <f>SUM(E15:E21)</f>
        <v>365000</v>
      </c>
      <c r="F22" s="18">
        <f t="shared" ref="F22:G22" si="0">SUM(F15:F21)</f>
        <v>2453640</v>
      </c>
      <c r="G22" s="17">
        <f t="shared" si="0"/>
        <v>554000</v>
      </c>
      <c r="H22" s="19"/>
      <c r="I22" s="17"/>
      <c r="J22" s="19"/>
      <c r="K22" s="24"/>
      <c r="L22" s="23"/>
      <c r="N22" s="16"/>
    </row>
    <row r="23" spans="1:16" ht="18.75" customHeight="1" x14ac:dyDescent="0.35">
      <c r="A23" s="52" t="s">
        <v>25</v>
      </c>
      <c r="B23" s="52"/>
      <c r="C23" s="52"/>
      <c r="D23" s="52"/>
      <c r="E23" s="52"/>
      <c r="F23" s="52"/>
      <c r="G23" s="52"/>
      <c r="H23" s="52"/>
      <c r="I23" s="52"/>
      <c r="J23" s="25"/>
      <c r="N23" s="16"/>
    </row>
    <row r="24" spans="1:16" ht="18" customHeight="1" x14ac:dyDescent="0.35">
      <c r="A24" s="49" t="s">
        <v>54</v>
      </c>
      <c r="B24" s="50"/>
      <c r="C24" s="50"/>
      <c r="D24" s="50"/>
      <c r="E24" s="50"/>
      <c r="F24" s="50"/>
      <c r="G24" s="50"/>
      <c r="H24" s="50"/>
      <c r="I24" s="51"/>
      <c r="J24" s="25">
        <v>-13200</v>
      </c>
      <c r="N24" s="16"/>
    </row>
    <row r="25" spans="1:16" ht="16.5" customHeight="1" x14ac:dyDescent="0.3">
      <c r="A25" s="52" t="s">
        <v>146</v>
      </c>
      <c r="B25" s="52"/>
      <c r="C25" s="52"/>
      <c r="D25" s="52"/>
      <c r="E25" s="52"/>
      <c r="F25" s="52"/>
      <c r="G25" s="52"/>
      <c r="H25" s="52"/>
      <c r="I25" s="52"/>
      <c r="J25" s="26"/>
      <c r="K25" s="56"/>
      <c r="L25" s="57"/>
      <c r="N25" s="16"/>
    </row>
    <row r="26" spans="1:16" ht="10.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9"/>
      <c r="N26" s="16"/>
    </row>
    <row r="27" spans="1:16" ht="15.75" x14ac:dyDescent="0.25">
      <c r="A27" s="15">
        <v>4</v>
      </c>
      <c r="B27" s="2" t="s">
        <v>32</v>
      </c>
      <c r="C27" s="9" t="s">
        <v>19</v>
      </c>
      <c r="D27" s="6" t="s">
        <v>45</v>
      </c>
      <c r="E27" s="53" t="s">
        <v>49</v>
      </c>
      <c r="F27" s="54"/>
      <c r="G27" s="54"/>
      <c r="H27" s="54"/>
      <c r="I27" s="54"/>
      <c r="J27" s="54"/>
      <c r="K27" s="54"/>
      <c r="L27" s="55"/>
    </row>
    <row r="28" spans="1:16" x14ac:dyDescent="0.25">
      <c r="A28" s="42" t="s">
        <v>42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6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  <row r="30" spans="1:16" x14ac:dyDescent="0.25">
      <c r="J30" s="16"/>
    </row>
  </sheetData>
  <mergeCells count="19">
    <mergeCell ref="F9:L9"/>
    <mergeCell ref="A10:L10"/>
    <mergeCell ref="A11:L11"/>
    <mergeCell ref="A12:L12"/>
    <mergeCell ref="K13:L13"/>
    <mergeCell ref="A4:L4"/>
    <mergeCell ref="C6:I6"/>
    <mergeCell ref="J6:K6"/>
    <mergeCell ref="F7:L7"/>
    <mergeCell ref="F8:L8"/>
    <mergeCell ref="M19:P19"/>
    <mergeCell ref="A29:L29"/>
    <mergeCell ref="A23:I23"/>
    <mergeCell ref="A24:I24"/>
    <mergeCell ref="A25:I25"/>
    <mergeCell ref="K25:L25"/>
    <mergeCell ref="E27:L27"/>
    <mergeCell ref="A28:L28"/>
    <mergeCell ref="A22:D22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topLeftCell="A4" zoomScaleNormal="100" workbookViewId="0">
      <selection activeCell="L22" sqref="L22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63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27</v>
      </c>
      <c r="G8" s="37"/>
      <c r="H8" s="37"/>
      <c r="I8" s="37"/>
      <c r="J8" s="37"/>
      <c r="K8" s="37"/>
      <c r="L8" s="37"/>
      <c r="M8" s="16"/>
    </row>
    <row r="9" spans="1:14" x14ac:dyDescent="0.25">
      <c r="A9" s="36" t="s">
        <v>40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16"/>
    </row>
    <row r="10" spans="1:14" x14ac:dyDescent="0.25">
      <c r="A10" s="36" t="s">
        <v>39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ht="18.75" customHeight="1" x14ac:dyDescent="0.3">
      <c r="A11" s="37" t="s">
        <v>18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4" ht="7.5" customHeight="1" x14ac:dyDescent="0.3">
      <c r="K12" s="38"/>
      <c r="L12" s="38"/>
    </row>
    <row r="13" spans="1:14" x14ac:dyDescent="0.25">
      <c r="A13" s="5" t="s">
        <v>0</v>
      </c>
      <c r="B13" s="1" t="s">
        <v>1</v>
      </c>
      <c r="C13" s="1" t="s">
        <v>9</v>
      </c>
      <c r="D13" s="1" t="s">
        <v>8</v>
      </c>
      <c r="E13" s="1" t="s">
        <v>2</v>
      </c>
      <c r="F13" s="1" t="s">
        <v>3</v>
      </c>
      <c r="G13" s="13" t="s">
        <v>14</v>
      </c>
      <c r="H13" s="11" t="s">
        <v>7</v>
      </c>
      <c r="I13" s="1" t="s">
        <v>5</v>
      </c>
      <c r="J13" s="10" t="s">
        <v>4</v>
      </c>
      <c r="K13" s="1" t="s">
        <v>6</v>
      </c>
      <c r="L13" s="10" t="s">
        <v>13</v>
      </c>
      <c r="N13" s="16"/>
    </row>
    <row r="14" spans="1:14" ht="18.75" x14ac:dyDescent="0.25">
      <c r="A14" s="15">
        <v>1</v>
      </c>
      <c r="B14" s="2" t="s">
        <v>28</v>
      </c>
      <c r="C14" s="9" t="s">
        <v>29</v>
      </c>
      <c r="D14" s="27" t="s">
        <v>43</v>
      </c>
      <c r="E14" s="12">
        <v>85000</v>
      </c>
      <c r="F14" s="12">
        <v>168640</v>
      </c>
      <c r="G14" s="12">
        <v>76500</v>
      </c>
      <c r="H14" s="12"/>
      <c r="I14" s="7"/>
      <c r="J14" s="21">
        <f t="shared" ref="J14:J17" si="0">H14+I14</f>
        <v>0</v>
      </c>
      <c r="K14" s="8"/>
      <c r="L14" s="15"/>
      <c r="M14" s="16"/>
      <c r="N14" s="16"/>
    </row>
    <row r="15" spans="1:14" ht="18.75" x14ac:dyDescent="0.25">
      <c r="A15" s="15">
        <v>2</v>
      </c>
      <c r="B15" s="2" t="s">
        <v>37</v>
      </c>
      <c r="C15" s="9" t="s">
        <v>34</v>
      </c>
      <c r="D15" s="27" t="s">
        <v>44</v>
      </c>
      <c r="E15" s="12">
        <v>90000</v>
      </c>
      <c r="F15" s="12">
        <v>319000</v>
      </c>
      <c r="G15" s="12">
        <v>54000</v>
      </c>
      <c r="H15" s="12">
        <v>90000</v>
      </c>
      <c r="I15" s="12">
        <v>90000</v>
      </c>
      <c r="J15" s="21">
        <f t="shared" si="0"/>
        <v>180000</v>
      </c>
      <c r="K15" s="8" t="s">
        <v>66</v>
      </c>
      <c r="L15" s="20" t="s">
        <v>38</v>
      </c>
      <c r="M15" s="16"/>
      <c r="N15" s="16"/>
    </row>
    <row r="16" spans="1:14" ht="18.75" x14ac:dyDescent="0.25">
      <c r="A16" s="15">
        <v>3</v>
      </c>
      <c r="B16" s="30" t="s">
        <v>51</v>
      </c>
      <c r="C16" s="9" t="s">
        <v>41</v>
      </c>
      <c r="D16" s="27" t="s">
        <v>52</v>
      </c>
      <c r="E16" s="12">
        <v>90000</v>
      </c>
      <c r="F16" s="12">
        <v>504000</v>
      </c>
      <c r="G16" s="12">
        <v>54000</v>
      </c>
      <c r="H16" s="12">
        <v>90000</v>
      </c>
      <c r="I16" s="12">
        <v>90000</v>
      </c>
      <c r="J16" s="21">
        <f t="shared" si="0"/>
        <v>180000</v>
      </c>
      <c r="K16" s="8" t="s">
        <v>68</v>
      </c>
      <c r="L16" s="20" t="s">
        <v>53</v>
      </c>
      <c r="M16" s="16"/>
      <c r="N16" s="16"/>
    </row>
    <row r="17" spans="1:16" ht="18.75" x14ac:dyDescent="0.25">
      <c r="A17" s="15">
        <v>4</v>
      </c>
      <c r="B17" s="2" t="s">
        <v>32</v>
      </c>
      <c r="C17" s="9" t="s">
        <v>19</v>
      </c>
      <c r="D17" s="27" t="s">
        <v>50</v>
      </c>
      <c r="E17" s="12">
        <v>25000</v>
      </c>
      <c r="F17" s="12">
        <v>151500</v>
      </c>
      <c r="G17" s="12">
        <v>22500</v>
      </c>
      <c r="H17" s="12">
        <v>25000</v>
      </c>
      <c r="I17" s="7"/>
      <c r="J17" s="21">
        <f t="shared" si="0"/>
        <v>25000</v>
      </c>
      <c r="K17" s="22" t="s">
        <v>65</v>
      </c>
      <c r="L17" s="20" t="s">
        <v>38</v>
      </c>
      <c r="M17" s="14"/>
      <c r="N17" s="14"/>
      <c r="O17" s="14"/>
    </row>
    <row r="18" spans="1:16" ht="18.75" x14ac:dyDescent="0.25">
      <c r="A18" s="15">
        <v>5</v>
      </c>
      <c r="B18" s="2" t="s">
        <v>36</v>
      </c>
      <c r="C18" s="9" t="s">
        <v>20</v>
      </c>
      <c r="D18" s="27" t="s">
        <v>46</v>
      </c>
      <c r="E18" s="12">
        <v>25000</v>
      </c>
      <c r="F18" s="12">
        <v>10500</v>
      </c>
      <c r="G18" s="12">
        <v>10500</v>
      </c>
      <c r="H18" s="12">
        <v>25000</v>
      </c>
      <c r="I18" s="12"/>
      <c r="J18" s="21">
        <f>H18+I18</f>
        <v>25000</v>
      </c>
      <c r="K18" s="8" t="s">
        <v>64</v>
      </c>
      <c r="L18" s="20" t="s">
        <v>38</v>
      </c>
      <c r="M18" s="44"/>
      <c r="N18" s="45"/>
      <c r="O18" s="45"/>
      <c r="P18" s="45"/>
    </row>
    <row r="19" spans="1:16" ht="18.75" x14ac:dyDescent="0.25">
      <c r="A19" s="15">
        <v>6</v>
      </c>
      <c r="B19" s="2" t="s">
        <v>30</v>
      </c>
      <c r="C19" s="9" t="s">
        <v>21</v>
      </c>
      <c r="D19" s="27" t="s">
        <v>47</v>
      </c>
      <c r="E19" s="12">
        <v>25000</v>
      </c>
      <c r="F19" s="12">
        <v>80000</v>
      </c>
      <c r="G19" s="12">
        <v>30000</v>
      </c>
      <c r="H19" s="12"/>
      <c r="I19" s="7"/>
      <c r="J19" s="21">
        <f t="shared" ref="J19:J20" si="1">H19+I19</f>
        <v>0</v>
      </c>
      <c r="K19" s="8"/>
      <c r="L19" s="20"/>
      <c r="M19" s="16"/>
      <c r="N19" s="14"/>
    </row>
    <row r="20" spans="1:16" ht="18.75" x14ac:dyDescent="0.25">
      <c r="A20" s="15">
        <v>7</v>
      </c>
      <c r="B20" s="2" t="s">
        <v>31</v>
      </c>
      <c r="C20" s="9" t="s">
        <v>22</v>
      </c>
      <c r="D20" s="27" t="s">
        <v>48</v>
      </c>
      <c r="E20" s="12">
        <v>25000</v>
      </c>
      <c r="F20" s="12">
        <v>67500</v>
      </c>
      <c r="G20" s="12">
        <v>17500</v>
      </c>
      <c r="H20" s="12">
        <v>25000</v>
      </c>
      <c r="I20" s="12"/>
      <c r="J20" s="21">
        <f t="shared" si="1"/>
        <v>25000</v>
      </c>
      <c r="K20" s="8" t="s">
        <v>65</v>
      </c>
      <c r="L20" s="20" t="s">
        <v>33</v>
      </c>
      <c r="M20" s="16"/>
      <c r="N20" s="16"/>
    </row>
    <row r="21" spans="1:16" ht="18.75" x14ac:dyDescent="0.25">
      <c r="A21" s="46" t="s">
        <v>26</v>
      </c>
      <c r="B21" s="47"/>
      <c r="C21" s="47"/>
      <c r="D21" s="48"/>
      <c r="E21" s="17">
        <f>SUM(E14:E20)</f>
        <v>365000</v>
      </c>
      <c r="F21" s="18">
        <f t="shared" ref="F21:G21" si="2">SUM(F14:F20)</f>
        <v>1301140</v>
      </c>
      <c r="G21" s="17">
        <f t="shared" si="2"/>
        <v>265000</v>
      </c>
      <c r="H21" s="19">
        <f>SUM(H14:H20)</f>
        <v>255000</v>
      </c>
      <c r="I21" s="17">
        <f t="shared" ref="I21:J21" si="3">SUM(I14:I20)</f>
        <v>180000</v>
      </c>
      <c r="J21" s="19">
        <f t="shared" si="3"/>
        <v>435000</v>
      </c>
      <c r="K21" s="24" t="s">
        <v>70</v>
      </c>
      <c r="L21" s="23" t="s">
        <v>24</v>
      </c>
      <c r="N21" s="16"/>
    </row>
    <row r="22" spans="1:16" ht="21" x14ac:dyDescent="0.35">
      <c r="A22" s="52" t="s">
        <v>25</v>
      </c>
      <c r="B22" s="52"/>
      <c r="C22" s="52"/>
      <c r="D22" s="52"/>
      <c r="E22" s="52"/>
      <c r="F22" s="52"/>
      <c r="G22" s="52"/>
      <c r="H22" s="52"/>
      <c r="I22" s="52"/>
      <c r="J22" s="25">
        <f>-J21*0.1</f>
        <v>-43500</v>
      </c>
      <c r="N22" s="16"/>
    </row>
    <row r="23" spans="1:16" ht="21" x14ac:dyDescent="0.35">
      <c r="A23" s="49" t="s">
        <v>54</v>
      </c>
      <c r="B23" s="50"/>
      <c r="C23" s="50"/>
      <c r="D23" s="50"/>
      <c r="E23" s="50"/>
      <c r="F23" s="50"/>
      <c r="G23" s="50"/>
      <c r="H23" s="50"/>
      <c r="I23" s="51"/>
      <c r="J23" s="25">
        <v>-21600</v>
      </c>
      <c r="N23" s="16"/>
    </row>
    <row r="24" spans="1:16" ht="21" x14ac:dyDescent="0.3">
      <c r="A24" s="52" t="s">
        <v>69</v>
      </c>
      <c r="B24" s="52"/>
      <c r="C24" s="52"/>
      <c r="D24" s="52"/>
      <c r="E24" s="52"/>
      <c r="F24" s="52"/>
      <c r="G24" s="52"/>
      <c r="H24" s="52"/>
      <c r="I24" s="52"/>
      <c r="J24" s="26">
        <f>SUM(J21:J23)</f>
        <v>369900</v>
      </c>
      <c r="N24" s="16"/>
    </row>
    <row r="25" spans="1:16" ht="10.5" customHeight="1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9"/>
      <c r="N25" s="16"/>
    </row>
    <row r="26" spans="1:16" ht="15.75" x14ac:dyDescent="0.25">
      <c r="A26" s="15">
        <v>4</v>
      </c>
      <c r="B26" s="2" t="s">
        <v>32</v>
      </c>
      <c r="C26" s="9" t="s">
        <v>19</v>
      </c>
      <c r="D26" s="6" t="s">
        <v>45</v>
      </c>
      <c r="E26" s="53" t="s">
        <v>49</v>
      </c>
      <c r="F26" s="54"/>
      <c r="G26" s="54"/>
      <c r="H26" s="54"/>
      <c r="I26" s="54"/>
      <c r="J26" s="54"/>
      <c r="K26" s="54"/>
      <c r="L26" s="55"/>
    </row>
    <row r="27" spans="1:16" x14ac:dyDescent="0.25">
      <c r="A27" s="42" t="s">
        <v>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r="28" spans="1:16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</row>
  </sheetData>
  <mergeCells count="17">
    <mergeCell ref="A9:L9"/>
    <mergeCell ref="A10:L10"/>
    <mergeCell ref="A11:L11"/>
    <mergeCell ref="K12:L12"/>
    <mergeCell ref="A4:L4"/>
    <mergeCell ref="C6:I6"/>
    <mergeCell ref="J6:K6"/>
    <mergeCell ref="F7:L7"/>
    <mergeCell ref="F8:L8"/>
    <mergeCell ref="A27:L27"/>
    <mergeCell ref="A28:L28"/>
    <mergeCell ref="M18:P18"/>
    <mergeCell ref="A21:D21"/>
    <mergeCell ref="A23:I23"/>
    <mergeCell ref="A24:I24"/>
    <mergeCell ref="E26:L26"/>
    <mergeCell ref="A22:I22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8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67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27</v>
      </c>
      <c r="G8" s="37"/>
      <c r="H8" s="37"/>
      <c r="I8" s="37"/>
      <c r="J8" s="37"/>
      <c r="K8" s="37"/>
      <c r="L8" s="37"/>
      <c r="M8" s="16"/>
    </row>
    <row r="9" spans="1:14" x14ac:dyDescent="0.25">
      <c r="A9" s="36" t="s">
        <v>40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16"/>
    </row>
    <row r="10" spans="1:14" x14ac:dyDescent="0.25">
      <c r="A10" s="36" t="s">
        <v>39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ht="18.75" customHeight="1" x14ac:dyDescent="0.3">
      <c r="A11" s="37" t="s">
        <v>18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4" ht="7.5" customHeight="1" x14ac:dyDescent="0.3">
      <c r="K12" s="38"/>
      <c r="L12" s="38"/>
    </row>
    <row r="13" spans="1:14" x14ac:dyDescent="0.25">
      <c r="A13" s="5" t="s">
        <v>0</v>
      </c>
      <c r="B13" s="1" t="s">
        <v>1</v>
      </c>
      <c r="C13" s="1" t="s">
        <v>9</v>
      </c>
      <c r="D13" s="1" t="s">
        <v>8</v>
      </c>
      <c r="E13" s="1" t="s">
        <v>2</v>
      </c>
      <c r="F13" s="1" t="s">
        <v>3</v>
      </c>
      <c r="G13" s="13" t="s">
        <v>14</v>
      </c>
      <c r="H13" s="11" t="s">
        <v>7</v>
      </c>
      <c r="I13" s="1" t="s">
        <v>5</v>
      </c>
      <c r="J13" s="10" t="s">
        <v>4</v>
      </c>
      <c r="K13" s="1" t="s">
        <v>6</v>
      </c>
      <c r="L13" s="10" t="s">
        <v>13</v>
      </c>
      <c r="N13" s="16"/>
    </row>
    <row r="14" spans="1:14" ht="18.75" x14ac:dyDescent="0.25">
      <c r="A14" s="15">
        <v>1</v>
      </c>
      <c r="B14" s="2" t="s">
        <v>28</v>
      </c>
      <c r="C14" s="9" t="s">
        <v>29</v>
      </c>
      <c r="D14" s="27" t="s">
        <v>43</v>
      </c>
      <c r="E14" s="12">
        <v>85000</v>
      </c>
      <c r="F14" s="12">
        <v>262140</v>
      </c>
      <c r="G14" s="12">
        <v>85000</v>
      </c>
      <c r="H14" s="12">
        <v>85000</v>
      </c>
      <c r="I14" s="7">
        <v>85000</v>
      </c>
      <c r="J14" s="21">
        <f>H14+I14</f>
        <v>170000</v>
      </c>
      <c r="K14" s="8" t="s">
        <v>74</v>
      </c>
      <c r="L14" s="15" t="s">
        <v>71</v>
      </c>
      <c r="M14" s="16"/>
      <c r="N14" s="16"/>
    </row>
    <row r="15" spans="1:14" ht="18.75" x14ac:dyDescent="0.25">
      <c r="A15" s="15">
        <v>2</v>
      </c>
      <c r="B15" s="2" t="s">
        <v>37</v>
      </c>
      <c r="C15" s="9" t="s">
        <v>34</v>
      </c>
      <c r="D15" s="27" t="s">
        <v>44</v>
      </c>
      <c r="E15" s="12">
        <v>90000</v>
      </c>
      <c r="F15" s="12">
        <v>238000</v>
      </c>
      <c r="G15" s="12">
        <v>63000</v>
      </c>
      <c r="H15" s="12"/>
      <c r="I15" s="12"/>
      <c r="J15" s="21">
        <f t="shared" ref="J15:J20" si="0">H15+I15</f>
        <v>0</v>
      </c>
      <c r="K15" s="8"/>
      <c r="L15" s="20"/>
      <c r="M15" s="16"/>
      <c r="N15" s="16"/>
    </row>
    <row r="16" spans="1:14" ht="18.75" x14ac:dyDescent="0.25">
      <c r="A16" s="15">
        <v>3</v>
      </c>
      <c r="B16" s="30" t="s">
        <v>51</v>
      </c>
      <c r="C16" s="9" t="s">
        <v>41</v>
      </c>
      <c r="D16" s="27" t="s">
        <v>52</v>
      </c>
      <c r="E16" s="12">
        <v>90000</v>
      </c>
      <c r="F16" s="12">
        <v>423000</v>
      </c>
      <c r="G16" s="12">
        <v>63000</v>
      </c>
      <c r="H16" s="12">
        <v>90000</v>
      </c>
      <c r="I16" s="12"/>
      <c r="J16" s="21">
        <f t="shared" si="0"/>
        <v>90000</v>
      </c>
      <c r="K16" s="8" t="s">
        <v>72</v>
      </c>
      <c r="L16" s="20" t="s">
        <v>38</v>
      </c>
      <c r="M16" s="16"/>
      <c r="N16" s="16"/>
    </row>
    <row r="17" spans="1:16" ht="18.75" x14ac:dyDescent="0.25">
      <c r="A17" s="15">
        <v>4</v>
      </c>
      <c r="B17" s="2" t="s">
        <v>32</v>
      </c>
      <c r="C17" s="9" t="s">
        <v>19</v>
      </c>
      <c r="D17" s="27" t="s">
        <v>50</v>
      </c>
      <c r="E17" s="12">
        <v>25000</v>
      </c>
      <c r="F17" s="12">
        <v>154000</v>
      </c>
      <c r="G17" s="12">
        <v>25000</v>
      </c>
      <c r="H17" s="12">
        <v>25000</v>
      </c>
      <c r="I17" s="7"/>
      <c r="J17" s="21">
        <f t="shared" si="0"/>
        <v>25000</v>
      </c>
      <c r="K17" s="22" t="s">
        <v>75</v>
      </c>
      <c r="L17" s="20" t="s">
        <v>38</v>
      </c>
      <c r="M17" s="14">
        <f>F16-G16</f>
        <v>360000</v>
      </c>
      <c r="N17" s="14"/>
      <c r="O17" s="14"/>
    </row>
    <row r="18" spans="1:16" ht="18.75" x14ac:dyDescent="0.25">
      <c r="A18" s="15">
        <v>5</v>
      </c>
      <c r="B18" s="2" t="s">
        <v>36</v>
      </c>
      <c r="C18" s="9" t="s">
        <v>20</v>
      </c>
      <c r="D18" s="27" t="s">
        <v>46</v>
      </c>
      <c r="E18" s="12">
        <v>25000</v>
      </c>
      <c r="F18" s="12">
        <v>10500</v>
      </c>
      <c r="G18" s="12">
        <v>10500</v>
      </c>
      <c r="H18" s="12">
        <v>25000</v>
      </c>
      <c r="I18" s="12"/>
      <c r="J18" s="21">
        <f t="shared" si="0"/>
        <v>25000</v>
      </c>
      <c r="K18" s="8" t="s">
        <v>73</v>
      </c>
      <c r="L18" s="20" t="s">
        <v>38</v>
      </c>
      <c r="M18" s="44"/>
      <c r="N18" s="45"/>
      <c r="O18" s="45"/>
      <c r="P18" s="45"/>
    </row>
    <row r="19" spans="1:16" ht="18.75" x14ac:dyDescent="0.25">
      <c r="A19" s="15">
        <v>6</v>
      </c>
      <c r="B19" s="2" t="s">
        <v>30</v>
      </c>
      <c r="C19" s="9" t="s">
        <v>21</v>
      </c>
      <c r="D19" s="27" t="s">
        <v>47</v>
      </c>
      <c r="E19" s="12">
        <v>25000</v>
      </c>
      <c r="F19" s="12">
        <v>107500</v>
      </c>
      <c r="G19" s="12">
        <v>32500</v>
      </c>
      <c r="H19" s="12"/>
      <c r="I19" s="7"/>
      <c r="J19" s="21">
        <f t="shared" si="0"/>
        <v>0</v>
      </c>
      <c r="K19" s="8"/>
      <c r="L19" s="20"/>
      <c r="M19" s="16"/>
      <c r="N19" s="14"/>
    </row>
    <row r="20" spans="1:16" ht="18.75" x14ac:dyDescent="0.25">
      <c r="A20" s="15">
        <v>7</v>
      </c>
      <c r="B20" s="2" t="s">
        <v>31</v>
      </c>
      <c r="C20" s="9" t="s">
        <v>22</v>
      </c>
      <c r="D20" s="27" t="s">
        <v>48</v>
      </c>
      <c r="E20" s="12">
        <v>25000</v>
      </c>
      <c r="F20" s="12">
        <v>70000</v>
      </c>
      <c r="G20" s="12">
        <v>20000</v>
      </c>
      <c r="H20" s="12">
        <v>25000</v>
      </c>
      <c r="I20" s="12"/>
      <c r="J20" s="21">
        <f t="shared" si="0"/>
        <v>25000</v>
      </c>
      <c r="K20" s="8" t="s">
        <v>73</v>
      </c>
      <c r="L20" s="20" t="s">
        <v>33</v>
      </c>
      <c r="M20" s="16"/>
      <c r="N20" s="16"/>
    </row>
    <row r="21" spans="1:16" ht="18.75" x14ac:dyDescent="0.25">
      <c r="A21" s="46" t="s">
        <v>26</v>
      </c>
      <c r="B21" s="47"/>
      <c r="C21" s="47"/>
      <c r="D21" s="48"/>
      <c r="E21" s="17">
        <f>SUM(E14:E20)</f>
        <v>365000</v>
      </c>
      <c r="F21" s="18">
        <f t="shared" ref="F21:G21" si="1">SUM(F14:F20)</f>
        <v>1265140</v>
      </c>
      <c r="G21" s="17">
        <f t="shared" si="1"/>
        <v>299000</v>
      </c>
      <c r="H21" s="19">
        <f>SUM(H14:H20)</f>
        <v>250000</v>
      </c>
      <c r="I21" s="18">
        <f t="shared" ref="I21" si="2">SUM(I14:I20)</f>
        <v>85000</v>
      </c>
      <c r="J21" s="19">
        <f>SUM(J14:J20)</f>
        <v>335000</v>
      </c>
      <c r="K21" s="24" t="s">
        <v>74</v>
      </c>
      <c r="L21" s="23" t="s">
        <v>24</v>
      </c>
      <c r="N21" s="16"/>
    </row>
    <row r="22" spans="1:16" ht="21" x14ac:dyDescent="0.35">
      <c r="A22" s="52" t="s">
        <v>25</v>
      </c>
      <c r="B22" s="52"/>
      <c r="C22" s="52"/>
      <c r="D22" s="52"/>
      <c r="E22" s="52"/>
      <c r="F22" s="52"/>
      <c r="G22" s="52"/>
      <c r="H22" s="52"/>
      <c r="I22" s="52"/>
      <c r="J22" s="25">
        <f>-J21*0.1</f>
        <v>-33500</v>
      </c>
      <c r="N22" s="16"/>
    </row>
    <row r="23" spans="1:16" ht="21" x14ac:dyDescent="0.35">
      <c r="A23" s="49" t="s">
        <v>54</v>
      </c>
      <c r="B23" s="50"/>
      <c r="C23" s="50"/>
      <c r="D23" s="50"/>
      <c r="E23" s="50"/>
      <c r="F23" s="50"/>
      <c r="G23" s="50"/>
      <c r="H23" s="50"/>
      <c r="I23" s="51"/>
      <c r="J23" s="25">
        <v>-10800</v>
      </c>
      <c r="N23" s="16"/>
    </row>
    <row r="24" spans="1:16" ht="21" x14ac:dyDescent="0.3">
      <c r="A24" s="52" t="s">
        <v>76</v>
      </c>
      <c r="B24" s="52"/>
      <c r="C24" s="52"/>
      <c r="D24" s="52"/>
      <c r="E24" s="52"/>
      <c r="F24" s="52"/>
      <c r="G24" s="52"/>
      <c r="H24" s="52"/>
      <c r="I24" s="52"/>
      <c r="J24" s="26">
        <f>SUM(J21:J23)</f>
        <v>290700</v>
      </c>
      <c r="N24" s="16"/>
    </row>
    <row r="25" spans="1:16" ht="10.5" customHeight="1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9"/>
      <c r="N25" s="16"/>
    </row>
    <row r="26" spans="1:16" ht="15.75" x14ac:dyDescent="0.25">
      <c r="A26" s="15">
        <v>4</v>
      </c>
      <c r="B26" s="2" t="s">
        <v>32</v>
      </c>
      <c r="C26" s="9" t="s">
        <v>19</v>
      </c>
      <c r="D26" s="6" t="s">
        <v>45</v>
      </c>
      <c r="E26" s="53" t="s">
        <v>49</v>
      </c>
      <c r="F26" s="54"/>
      <c r="G26" s="54"/>
      <c r="H26" s="54"/>
      <c r="I26" s="54"/>
      <c r="J26" s="54"/>
      <c r="K26" s="54"/>
      <c r="L26" s="55"/>
    </row>
    <row r="27" spans="1:16" x14ac:dyDescent="0.25">
      <c r="A27" s="42" t="s">
        <v>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r="28" spans="1:16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</row>
  </sheetData>
  <mergeCells count="17">
    <mergeCell ref="A9:L9"/>
    <mergeCell ref="A10:L10"/>
    <mergeCell ref="A11:L11"/>
    <mergeCell ref="K12:L12"/>
    <mergeCell ref="A4:L4"/>
    <mergeCell ref="C6:I6"/>
    <mergeCell ref="J6:K6"/>
    <mergeCell ref="F7:L7"/>
    <mergeCell ref="F8:L8"/>
    <mergeCell ref="A27:L27"/>
    <mergeCell ref="A28:L28"/>
    <mergeCell ref="M18:P18"/>
    <mergeCell ref="A21:D21"/>
    <mergeCell ref="A23:I23"/>
    <mergeCell ref="A24:I24"/>
    <mergeCell ref="E26:L26"/>
    <mergeCell ref="A22:I22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77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81</v>
      </c>
      <c r="G8" s="37"/>
      <c r="H8" s="37"/>
      <c r="I8" s="37"/>
      <c r="J8" s="37"/>
      <c r="K8" s="37"/>
      <c r="L8" s="37"/>
      <c r="M8" s="16"/>
    </row>
    <row r="9" spans="1:14" ht="18.75" x14ac:dyDescent="0.3">
      <c r="A9" s="3"/>
      <c r="D9" s="32"/>
      <c r="E9" s="32"/>
      <c r="F9" s="37" t="s">
        <v>82</v>
      </c>
      <c r="G9" s="37"/>
      <c r="H9" s="37"/>
      <c r="I9" s="37"/>
      <c r="J9" s="37"/>
      <c r="K9" s="37"/>
      <c r="L9" s="37"/>
      <c r="M9" s="16"/>
    </row>
    <row r="10" spans="1:14" x14ac:dyDescent="0.25">
      <c r="A10" s="36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x14ac:dyDescent="0.25">
      <c r="A11" s="36" t="s">
        <v>39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6"/>
    </row>
    <row r="12" spans="1:14" ht="18.75" customHeight="1" x14ac:dyDescent="0.3">
      <c r="A12" s="37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4" ht="7.5" customHeight="1" x14ac:dyDescent="0.3">
      <c r="K13" s="38"/>
      <c r="L13" s="38"/>
    </row>
    <row r="14" spans="1:14" x14ac:dyDescent="0.25">
      <c r="A14" s="5" t="s">
        <v>0</v>
      </c>
      <c r="B14" s="1" t="s">
        <v>1</v>
      </c>
      <c r="C14" s="1" t="s">
        <v>9</v>
      </c>
      <c r="D14" s="1" t="s">
        <v>8</v>
      </c>
      <c r="E14" s="1" t="s">
        <v>2</v>
      </c>
      <c r="F14" s="1" t="s">
        <v>3</v>
      </c>
      <c r="G14" s="13" t="s">
        <v>14</v>
      </c>
      <c r="H14" s="11" t="s">
        <v>7</v>
      </c>
      <c r="I14" s="1" t="s">
        <v>5</v>
      </c>
      <c r="J14" s="10" t="s">
        <v>4</v>
      </c>
      <c r="K14" s="1" t="s">
        <v>6</v>
      </c>
      <c r="L14" s="10" t="s">
        <v>13</v>
      </c>
      <c r="M14" s="16"/>
      <c r="N14" s="16"/>
    </row>
    <row r="15" spans="1:14" ht="18.75" x14ac:dyDescent="0.25">
      <c r="A15" s="15">
        <v>1</v>
      </c>
      <c r="B15" s="2" t="s">
        <v>28</v>
      </c>
      <c r="C15" s="9" t="s">
        <v>29</v>
      </c>
      <c r="D15" s="27" t="s">
        <v>43</v>
      </c>
      <c r="E15" s="12">
        <v>85000</v>
      </c>
      <c r="F15" s="12">
        <v>185640</v>
      </c>
      <c r="G15" s="12">
        <v>85000</v>
      </c>
      <c r="H15" s="12"/>
      <c r="I15" s="7"/>
      <c r="J15" s="21">
        <f>SUM(H15:I15)</f>
        <v>0</v>
      </c>
      <c r="K15" s="8"/>
      <c r="L15" s="15"/>
      <c r="M15" s="16"/>
      <c r="N15" s="16"/>
    </row>
    <row r="16" spans="1:14" ht="18.75" x14ac:dyDescent="0.25">
      <c r="A16" s="15">
        <v>2</v>
      </c>
      <c r="B16" s="2" t="s">
        <v>37</v>
      </c>
      <c r="C16" s="9" t="s">
        <v>34</v>
      </c>
      <c r="D16" s="27" t="s">
        <v>44</v>
      </c>
      <c r="E16" s="12">
        <v>90000</v>
      </c>
      <c r="F16" s="12">
        <v>337000</v>
      </c>
      <c r="G16" s="12">
        <v>72000</v>
      </c>
      <c r="H16" s="12"/>
      <c r="I16" s="12"/>
      <c r="J16" s="21">
        <f t="shared" ref="J16:J21" si="0">SUM(H16:I16)</f>
        <v>0</v>
      </c>
      <c r="K16" s="8"/>
      <c r="L16" s="20"/>
      <c r="M16" s="16"/>
      <c r="N16" s="16"/>
    </row>
    <row r="17" spans="1:16" ht="18.75" x14ac:dyDescent="0.25">
      <c r="A17" s="15">
        <v>3</v>
      </c>
      <c r="B17" s="30" t="s">
        <v>51</v>
      </c>
      <c r="C17" s="9" t="s">
        <v>41</v>
      </c>
      <c r="D17" s="27" t="s">
        <v>52</v>
      </c>
      <c r="E17" s="12">
        <v>90000</v>
      </c>
      <c r="F17" s="12">
        <v>423000</v>
      </c>
      <c r="G17" s="12">
        <v>63000</v>
      </c>
      <c r="H17" s="12">
        <v>90000</v>
      </c>
      <c r="I17" s="12"/>
      <c r="J17" s="21">
        <f t="shared" si="0"/>
        <v>90000</v>
      </c>
      <c r="K17" s="8" t="s">
        <v>79</v>
      </c>
      <c r="L17" s="20" t="s">
        <v>38</v>
      </c>
      <c r="M17" s="16"/>
      <c r="N17" s="16"/>
    </row>
    <row r="18" spans="1:16" ht="18.75" x14ac:dyDescent="0.25">
      <c r="A18" s="15">
        <v>4</v>
      </c>
      <c r="B18" s="2" t="s">
        <v>32</v>
      </c>
      <c r="C18" s="9" t="s">
        <v>19</v>
      </c>
      <c r="D18" s="27" t="s">
        <v>50</v>
      </c>
      <c r="E18" s="12">
        <v>25000</v>
      </c>
      <c r="F18" s="12">
        <v>156500</v>
      </c>
      <c r="G18" s="12">
        <v>27500</v>
      </c>
      <c r="H18" s="12">
        <v>25000</v>
      </c>
      <c r="I18" s="7"/>
      <c r="J18" s="21">
        <f t="shared" si="0"/>
        <v>25000</v>
      </c>
      <c r="K18" s="8" t="s">
        <v>79</v>
      </c>
      <c r="L18" s="20" t="s">
        <v>38</v>
      </c>
      <c r="M18" s="14"/>
      <c r="N18" s="14"/>
      <c r="O18" s="14"/>
    </row>
    <row r="19" spans="1:16" ht="18.75" x14ac:dyDescent="0.25">
      <c r="A19" s="15">
        <v>5</v>
      </c>
      <c r="B19" s="2" t="s">
        <v>36</v>
      </c>
      <c r="C19" s="9" t="s">
        <v>20</v>
      </c>
      <c r="D19" s="27" t="s">
        <v>46</v>
      </c>
      <c r="E19" s="12">
        <v>25000</v>
      </c>
      <c r="F19" s="12">
        <v>10500</v>
      </c>
      <c r="G19" s="12">
        <v>10500</v>
      </c>
      <c r="H19" s="12">
        <v>25000</v>
      </c>
      <c r="I19" s="12"/>
      <c r="J19" s="21">
        <f t="shared" si="0"/>
        <v>25000</v>
      </c>
      <c r="K19" s="8" t="s">
        <v>78</v>
      </c>
      <c r="L19" s="20" t="s">
        <v>38</v>
      </c>
      <c r="M19" s="44"/>
      <c r="N19" s="45"/>
      <c r="O19" s="45"/>
      <c r="P19" s="45"/>
    </row>
    <row r="20" spans="1:16" ht="18.75" x14ac:dyDescent="0.25">
      <c r="A20" s="15">
        <v>6</v>
      </c>
      <c r="B20" s="2" t="s">
        <v>30</v>
      </c>
      <c r="C20" s="9" t="s">
        <v>21</v>
      </c>
      <c r="D20" s="27" t="s">
        <v>47</v>
      </c>
      <c r="E20" s="12">
        <v>25000</v>
      </c>
      <c r="F20" s="12">
        <v>135000</v>
      </c>
      <c r="G20" s="12">
        <v>35000</v>
      </c>
      <c r="H20" s="12"/>
      <c r="I20" s="7"/>
      <c r="J20" s="21">
        <f t="shared" si="0"/>
        <v>0</v>
      </c>
      <c r="K20" s="8"/>
      <c r="L20" s="20"/>
      <c r="M20" s="16"/>
      <c r="N20" s="14"/>
    </row>
    <row r="21" spans="1:16" ht="18.75" x14ac:dyDescent="0.25">
      <c r="A21" s="15">
        <v>7</v>
      </c>
      <c r="B21" s="2" t="s">
        <v>31</v>
      </c>
      <c r="C21" s="9" t="s">
        <v>22</v>
      </c>
      <c r="D21" s="27" t="s">
        <v>48</v>
      </c>
      <c r="E21" s="12">
        <v>25000</v>
      </c>
      <c r="F21" s="12">
        <v>70000</v>
      </c>
      <c r="G21" s="12">
        <v>20000</v>
      </c>
      <c r="H21" s="12">
        <v>25000</v>
      </c>
      <c r="I21" s="12"/>
      <c r="J21" s="21">
        <f t="shared" si="0"/>
        <v>25000</v>
      </c>
      <c r="K21" s="8" t="s">
        <v>79</v>
      </c>
      <c r="L21" s="20" t="s">
        <v>33</v>
      </c>
      <c r="M21" s="16"/>
      <c r="N21" s="16"/>
    </row>
    <row r="22" spans="1:16" ht="18.75" x14ac:dyDescent="0.25">
      <c r="A22" s="46" t="s">
        <v>26</v>
      </c>
      <c r="B22" s="47"/>
      <c r="C22" s="47"/>
      <c r="D22" s="48"/>
      <c r="E22" s="17">
        <f>SUM(E15:E21)</f>
        <v>365000</v>
      </c>
      <c r="F22" s="18">
        <f t="shared" ref="F22:J22" si="1">SUM(F15:F21)</f>
        <v>1317640</v>
      </c>
      <c r="G22" s="17">
        <f t="shared" si="1"/>
        <v>313000</v>
      </c>
      <c r="H22" s="19">
        <f t="shared" si="1"/>
        <v>165000</v>
      </c>
      <c r="I22" s="31">
        <f t="shared" si="1"/>
        <v>0</v>
      </c>
      <c r="J22" s="19">
        <f t="shared" si="1"/>
        <v>165000</v>
      </c>
      <c r="K22" s="24" t="s">
        <v>80</v>
      </c>
      <c r="L22" s="23"/>
      <c r="N22" s="16"/>
    </row>
    <row r="23" spans="1:16" ht="21" x14ac:dyDescent="0.35">
      <c r="A23" s="52" t="s">
        <v>25</v>
      </c>
      <c r="B23" s="52"/>
      <c r="C23" s="52"/>
      <c r="D23" s="52"/>
      <c r="E23" s="52"/>
      <c r="F23" s="52"/>
      <c r="G23" s="52"/>
      <c r="H23" s="52"/>
      <c r="I23" s="52"/>
      <c r="J23" s="25">
        <f>-J22*0.1</f>
        <v>-16500</v>
      </c>
      <c r="N23" s="16"/>
    </row>
    <row r="24" spans="1:16" ht="21" x14ac:dyDescent="0.35">
      <c r="A24" s="49" t="s">
        <v>54</v>
      </c>
      <c r="B24" s="50"/>
      <c r="C24" s="50"/>
      <c r="D24" s="50"/>
      <c r="E24" s="50"/>
      <c r="F24" s="50"/>
      <c r="G24" s="50"/>
      <c r="H24" s="50"/>
      <c r="I24" s="51"/>
      <c r="J24" s="25">
        <v>-10800</v>
      </c>
      <c r="N24" s="16"/>
    </row>
    <row r="25" spans="1:16" ht="21" x14ac:dyDescent="0.3">
      <c r="A25" s="52" t="s">
        <v>83</v>
      </c>
      <c r="B25" s="52"/>
      <c r="C25" s="52"/>
      <c r="D25" s="52"/>
      <c r="E25" s="52"/>
      <c r="F25" s="52"/>
      <c r="G25" s="52"/>
      <c r="H25" s="52"/>
      <c r="I25" s="52"/>
      <c r="J25" s="26">
        <f>SUM(J22:J24)</f>
        <v>137700</v>
      </c>
      <c r="N25" s="16"/>
    </row>
    <row r="26" spans="1:16" ht="10.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9"/>
      <c r="N26" s="16"/>
    </row>
    <row r="27" spans="1:16" ht="15.75" x14ac:dyDescent="0.25">
      <c r="A27" s="15">
        <v>4</v>
      </c>
      <c r="B27" s="2" t="s">
        <v>32</v>
      </c>
      <c r="C27" s="9" t="s">
        <v>19</v>
      </c>
      <c r="D27" s="6" t="s">
        <v>45</v>
      </c>
      <c r="E27" s="53" t="s">
        <v>49</v>
      </c>
      <c r="F27" s="54"/>
      <c r="G27" s="54"/>
      <c r="H27" s="54"/>
      <c r="I27" s="54"/>
      <c r="J27" s="54"/>
      <c r="K27" s="54"/>
      <c r="L27" s="55"/>
    </row>
    <row r="28" spans="1:16" x14ac:dyDescent="0.25">
      <c r="A28" s="42" t="s">
        <v>42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6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</sheetData>
  <mergeCells count="18">
    <mergeCell ref="A28:L28"/>
    <mergeCell ref="A29:L29"/>
    <mergeCell ref="M19:P19"/>
    <mergeCell ref="A22:D22"/>
    <mergeCell ref="A24:I24"/>
    <mergeCell ref="A25:I25"/>
    <mergeCell ref="E27:L27"/>
    <mergeCell ref="A23:I23"/>
    <mergeCell ref="A4:L4"/>
    <mergeCell ref="C6:I6"/>
    <mergeCell ref="J6:K6"/>
    <mergeCell ref="F7:L7"/>
    <mergeCell ref="F8:L8"/>
    <mergeCell ref="A10:L10"/>
    <mergeCell ref="A11:L11"/>
    <mergeCell ref="A12:L12"/>
    <mergeCell ref="K13:L13"/>
    <mergeCell ref="F9:L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"/>
  <sheetViews>
    <sheetView zoomScaleNormal="100" workbookViewId="0">
      <selection activeCell="L22" sqref="L22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84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81</v>
      </c>
      <c r="G8" s="37"/>
      <c r="H8" s="37"/>
      <c r="I8" s="37"/>
      <c r="J8" s="37"/>
      <c r="K8" s="37"/>
      <c r="L8" s="37"/>
      <c r="M8" s="16"/>
    </row>
    <row r="9" spans="1:14" ht="18.75" x14ac:dyDescent="0.3">
      <c r="A9" s="3"/>
      <c r="D9" s="32"/>
      <c r="E9" s="32"/>
      <c r="F9" s="37" t="s">
        <v>82</v>
      </c>
      <c r="G9" s="37"/>
      <c r="H9" s="37"/>
      <c r="I9" s="37"/>
      <c r="J9" s="37"/>
      <c r="K9" s="37"/>
      <c r="L9" s="37"/>
      <c r="M9" s="16"/>
    </row>
    <row r="10" spans="1:14" x14ac:dyDescent="0.25">
      <c r="A10" s="36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x14ac:dyDescent="0.25">
      <c r="A11" s="36" t="s">
        <v>39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6"/>
    </row>
    <row r="12" spans="1:14" ht="18.75" customHeight="1" x14ac:dyDescent="0.3">
      <c r="A12" s="37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4" ht="7.5" customHeight="1" x14ac:dyDescent="0.3">
      <c r="K13" s="38"/>
      <c r="L13" s="38"/>
    </row>
    <row r="14" spans="1:14" x14ac:dyDescent="0.25">
      <c r="A14" s="5" t="s">
        <v>0</v>
      </c>
      <c r="B14" s="1" t="s">
        <v>1</v>
      </c>
      <c r="C14" s="1" t="s">
        <v>9</v>
      </c>
      <c r="D14" s="1" t="s">
        <v>8</v>
      </c>
      <c r="E14" s="1" t="s">
        <v>2</v>
      </c>
      <c r="F14" s="1" t="s">
        <v>3</v>
      </c>
      <c r="G14" s="13" t="s">
        <v>14</v>
      </c>
      <c r="H14" s="11" t="s">
        <v>7</v>
      </c>
      <c r="I14" s="1" t="s">
        <v>5</v>
      </c>
      <c r="J14" s="10" t="s">
        <v>4</v>
      </c>
      <c r="K14" s="1" t="s">
        <v>6</v>
      </c>
      <c r="L14" s="10" t="s">
        <v>13</v>
      </c>
      <c r="M14" s="16"/>
      <c r="N14" s="16"/>
    </row>
    <row r="15" spans="1:14" ht="18.75" x14ac:dyDescent="0.25">
      <c r="A15" s="15">
        <v>1</v>
      </c>
      <c r="B15" s="2" t="s">
        <v>28</v>
      </c>
      <c r="C15" s="9" t="s">
        <v>29</v>
      </c>
      <c r="D15" s="27" t="s">
        <v>43</v>
      </c>
      <c r="E15" s="12">
        <v>85000</v>
      </c>
      <c r="F15" s="12">
        <v>279140</v>
      </c>
      <c r="G15" s="12">
        <v>93500</v>
      </c>
      <c r="H15" s="12">
        <v>85000</v>
      </c>
      <c r="I15" s="7"/>
      <c r="J15" s="21">
        <f>SUM(H15:I15)</f>
        <v>85000</v>
      </c>
      <c r="K15" s="8" t="s">
        <v>86</v>
      </c>
      <c r="L15" s="15" t="s">
        <v>35</v>
      </c>
      <c r="M15" s="16"/>
      <c r="N15" s="16"/>
    </row>
    <row r="16" spans="1:14" ht="18.75" x14ac:dyDescent="0.25">
      <c r="A16" s="15">
        <v>2</v>
      </c>
      <c r="B16" s="2" t="s">
        <v>37</v>
      </c>
      <c r="C16" s="9" t="s">
        <v>34</v>
      </c>
      <c r="D16" s="27" t="s">
        <v>44</v>
      </c>
      <c r="E16" s="12">
        <v>90000</v>
      </c>
      <c r="F16" s="12">
        <v>436000</v>
      </c>
      <c r="G16" s="12">
        <v>81000</v>
      </c>
      <c r="H16" s="12"/>
      <c r="I16" s="12"/>
      <c r="J16" s="21">
        <f t="shared" ref="J16:J21" si="0">SUM(H16:I16)</f>
        <v>0</v>
      </c>
      <c r="K16" s="8"/>
      <c r="L16" s="20"/>
      <c r="M16" s="16"/>
      <c r="N16" s="16"/>
    </row>
    <row r="17" spans="1:16" ht="18.75" x14ac:dyDescent="0.25">
      <c r="A17" s="15">
        <v>3</v>
      </c>
      <c r="B17" s="30" t="s">
        <v>51</v>
      </c>
      <c r="C17" s="9" t="s">
        <v>41</v>
      </c>
      <c r="D17" s="27" t="s">
        <v>52</v>
      </c>
      <c r="E17" s="12">
        <v>90000</v>
      </c>
      <c r="F17" s="12">
        <v>423000</v>
      </c>
      <c r="G17" s="12">
        <v>63000</v>
      </c>
      <c r="H17" s="12"/>
      <c r="I17" s="12"/>
      <c r="J17" s="21">
        <f t="shared" si="0"/>
        <v>0</v>
      </c>
      <c r="K17" s="8"/>
      <c r="L17" s="20"/>
      <c r="M17" s="16"/>
      <c r="N17" s="16"/>
    </row>
    <row r="18" spans="1:16" ht="18.75" x14ac:dyDescent="0.25">
      <c r="A18" s="15">
        <v>4</v>
      </c>
      <c r="B18" s="2" t="s">
        <v>32</v>
      </c>
      <c r="C18" s="9" t="s">
        <v>19</v>
      </c>
      <c r="D18" s="27" t="s">
        <v>50</v>
      </c>
      <c r="E18" s="12">
        <v>25000</v>
      </c>
      <c r="F18" s="12">
        <v>159000</v>
      </c>
      <c r="G18" s="12">
        <v>30000</v>
      </c>
      <c r="H18" s="12"/>
      <c r="I18" s="7"/>
      <c r="J18" s="21">
        <f t="shared" si="0"/>
        <v>0</v>
      </c>
      <c r="K18" s="8"/>
      <c r="L18" s="20"/>
      <c r="M18" s="14"/>
      <c r="N18" s="14"/>
      <c r="O18" s="14"/>
    </row>
    <row r="19" spans="1:16" ht="18.75" x14ac:dyDescent="0.25">
      <c r="A19" s="15">
        <v>5</v>
      </c>
      <c r="B19" s="2" t="s">
        <v>36</v>
      </c>
      <c r="C19" s="9" t="s">
        <v>20</v>
      </c>
      <c r="D19" s="27" t="s">
        <v>46</v>
      </c>
      <c r="E19" s="12">
        <v>25000</v>
      </c>
      <c r="F19" s="12">
        <v>10500</v>
      </c>
      <c r="G19" s="12">
        <v>10500</v>
      </c>
      <c r="H19" s="12">
        <v>25000</v>
      </c>
      <c r="I19" s="12"/>
      <c r="J19" s="21">
        <f t="shared" si="0"/>
        <v>25000</v>
      </c>
      <c r="K19" s="8" t="s">
        <v>85</v>
      </c>
      <c r="L19" s="20" t="s">
        <v>38</v>
      </c>
      <c r="M19" s="44"/>
      <c r="N19" s="45"/>
      <c r="O19" s="45"/>
      <c r="P19" s="45"/>
    </row>
    <row r="20" spans="1:16" ht="18.75" x14ac:dyDescent="0.25">
      <c r="A20" s="15">
        <v>6</v>
      </c>
      <c r="B20" s="2" t="s">
        <v>30</v>
      </c>
      <c r="C20" s="9" t="s">
        <v>21</v>
      </c>
      <c r="D20" s="27" t="s">
        <v>47</v>
      </c>
      <c r="E20" s="12">
        <v>25000</v>
      </c>
      <c r="F20" s="12">
        <v>162500</v>
      </c>
      <c r="G20" s="12">
        <v>37500</v>
      </c>
      <c r="H20" s="12"/>
      <c r="I20" s="7"/>
      <c r="J20" s="21">
        <f t="shared" si="0"/>
        <v>0</v>
      </c>
      <c r="K20" s="8"/>
      <c r="L20" s="20"/>
      <c r="M20" s="16"/>
      <c r="N20" s="14"/>
    </row>
    <row r="21" spans="1:16" ht="18.75" x14ac:dyDescent="0.25">
      <c r="A21" s="15">
        <v>7</v>
      </c>
      <c r="B21" s="2" t="s">
        <v>31</v>
      </c>
      <c r="C21" s="9" t="s">
        <v>22</v>
      </c>
      <c r="D21" s="27" t="s">
        <v>48</v>
      </c>
      <c r="E21" s="12">
        <v>25000</v>
      </c>
      <c r="F21" s="12">
        <v>72500</v>
      </c>
      <c r="G21" s="12">
        <v>22500</v>
      </c>
      <c r="H21" s="12">
        <v>25000</v>
      </c>
      <c r="I21" s="12"/>
      <c r="J21" s="21">
        <f t="shared" si="0"/>
        <v>25000</v>
      </c>
      <c r="K21" s="8" t="s">
        <v>85</v>
      </c>
      <c r="L21" s="20" t="s">
        <v>33</v>
      </c>
      <c r="M21" s="16"/>
      <c r="N21" s="16"/>
    </row>
    <row r="22" spans="1:16" ht="18.75" x14ac:dyDescent="0.25">
      <c r="A22" s="46" t="s">
        <v>26</v>
      </c>
      <c r="B22" s="47"/>
      <c r="C22" s="47"/>
      <c r="D22" s="48"/>
      <c r="E22" s="17">
        <f>SUM(E15:E21)</f>
        <v>365000</v>
      </c>
      <c r="F22" s="18">
        <f t="shared" ref="F22:G22" si="1">SUM(F15:F21)</f>
        <v>1542640</v>
      </c>
      <c r="G22" s="17">
        <f t="shared" si="1"/>
        <v>338000</v>
      </c>
      <c r="H22" s="19">
        <f>SUM(H15:H21)</f>
        <v>135000</v>
      </c>
      <c r="I22" s="19">
        <f t="shared" ref="I22:J22" si="2">SUM(I15:I21)</f>
        <v>0</v>
      </c>
      <c r="J22" s="19">
        <f t="shared" si="2"/>
        <v>135000</v>
      </c>
      <c r="K22" s="24" t="s">
        <v>87</v>
      </c>
      <c r="L22" s="23"/>
      <c r="N22" s="16"/>
    </row>
    <row r="23" spans="1:16" ht="18.75" customHeight="1" x14ac:dyDescent="0.35">
      <c r="A23" s="52" t="s">
        <v>25</v>
      </c>
      <c r="B23" s="52"/>
      <c r="C23" s="52"/>
      <c r="D23" s="52"/>
      <c r="E23" s="52"/>
      <c r="F23" s="52"/>
      <c r="G23" s="52"/>
      <c r="H23" s="52"/>
      <c r="I23" s="52"/>
      <c r="J23" s="25">
        <f>-J22*0.1</f>
        <v>-13500</v>
      </c>
      <c r="N23" s="16"/>
    </row>
    <row r="24" spans="1:16" ht="18" customHeight="1" x14ac:dyDescent="0.35">
      <c r="A24" s="49" t="s">
        <v>54</v>
      </c>
      <c r="B24" s="50"/>
      <c r="C24" s="50"/>
      <c r="D24" s="50"/>
      <c r="E24" s="50"/>
      <c r="F24" s="50"/>
      <c r="G24" s="50"/>
      <c r="H24" s="50"/>
      <c r="I24" s="51"/>
      <c r="J24" s="25"/>
      <c r="N24" s="16"/>
    </row>
    <row r="25" spans="1:16" ht="16.5" customHeight="1" x14ac:dyDescent="0.35">
      <c r="A25" s="49" t="s">
        <v>88</v>
      </c>
      <c r="B25" s="50"/>
      <c r="C25" s="50"/>
      <c r="D25" s="50"/>
      <c r="E25" s="50"/>
      <c r="F25" s="50"/>
      <c r="G25" s="50"/>
      <c r="H25" s="50"/>
      <c r="I25" s="51"/>
      <c r="J25" s="25">
        <v>-85000</v>
      </c>
      <c r="N25" s="16"/>
    </row>
    <row r="26" spans="1:16" ht="12.75" customHeight="1" x14ac:dyDescent="0.3">
      <c r="A26" s="52" t="s">
        <v>89</v>
      </c>
      <c r="B26" s="52"/>
      <c r="C26" s="52"/>
      <c r="D26" s="52"/>
      <c r="E26" s="52"/>
      <c r="F26" s="52"/>
      <c r="G26" s="52"/>
      <c r="H26" s="52"/>
      <c r="I26" s="52"/>
      <c r="J26" s="26">
        <f>SUM(J22:J25)</f>
        <v>36500</v>
      </c>
      <c r="N26" s="16"/>
    </row>
    <row r="27" spans="1:16" ht="10.5" customHeight="1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9"/>
      <c r="N27" s="16"/>
    </row>
    <row r="28" spans="1:16" ht="15.75" x14ac:dyDescent="0.25">
      <c r="A28" s="15">
        <v>4</v>
      </c>
      <c r="B28" s="2" t="s">
        <v>32</v>
      </c>
      <c r="C28" s="9" t="s">
        <v>19</v>
      </c>
      <c r="D28" s="6" t="s">
        <v>45</v>
      </c>
      <c r="E28" s="53" t="s">
        <v>49</v>
      </c>
      <c r="F28" s="54"/>
      <c r="G28" s="54"/>
      <c r="H28" s="54"/>
      <c r="I28" s="54"/>
      <c r="J28" s="54"/>
      <c r="K28" s="54"/>
      <c r="L28" s="55"/>
    </row>
    <row r="29" spans="1:16" x14ac:dyDescent="0.25">
      <c r="A29" s="42" t="s">
        <v>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1:16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</row>
  </sheetData>
  <mergeCells count="19">
    <mergeCell ref="A30:L30"/>
    <mergeCell ref="A10:L10"/>
    <mergeCell ref="A11:L11"/>
    <mergeCell ref="A12:L12"/>
    <mergeCell ref="K13:L13"/>
    <mergeCell ref="A23:I23"/>
    <mergeCell ref="A24:I24"/>
    <mergeCell ref="A26:I26"/>
    <mergeCell ref="E28:L28"/>
    <mergeCell ref="A29:L29"/>
    <mergeCell ref="A25:I25"/>
    <mergeCell ref="M19:P19"/>
    <mergeCell ref="A22:D22"/>
    <mergeCell ref="A4:L4"/>
    <mergeCell ref="C6:I6"/>
    <mergeCell ref="J6:K6"/>
    <mergeCell ref="F7:L7"/>
    <mergeCell ref="F8:L8"/>
    <mergeCell ref="F9:L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0"/>
  <sheetViews>
    <sheetView zoomScaleNormal="100" workbookViewId="0">
      <selection activeCell="L22" sqref="L22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90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81</v>
      </c>
      <c r="G8" s="37"/>
      <c r="H8" s="37"/>
      <c r="I8" s="37"/>
      <c r="J8" s="37"/>
      <c r="K8" s="37"/>
      <c r="L8" s="37"/>
      <c r="M8" s="16"/>
    </row>
    <row r="9" spans="1:14" ht="18.75" x14ac:dyDescent="0.3">
      <c r="A9" s="3"/>
      <c r="D9" s="32"/>
      <c r="E9" s="32"/>
      <c r="F9" s="37" t="s">
        <v>82</v>
      </c>
      <c r="G9" s="37"/>
      <c r="H9" s="37"/>
      <c r="I9" s="37"/>
      <c r="J9" s="37"/>
      <c r="K9" s="37"/>
      <c r="L9" s="37"/>
      <c r="M9" s="16"/>
    </row>
    <row r="10" spans="1:14" x14ac:dyDescent="0.25">
      <c r="A10" s="36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x14ac:dyDescent="0.25">
      <c r="A11" s="36" t="s">
        <v>39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6"/>
    </row>
    <row r="12" spans="1:14" ht="18.75" customHeight="1" x14ac:dyDescent="0.3">
      <c r="A12" s="37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4" ht="7.5" customHeight="1" x14ac:dyDescent="0.3">
      <c r="K13" s="38"/>
      <c r="L13" s="38"/>
    </row>
    <row r="14" spans="1:14" x14ac:dyDescent="0.25">
      <c r="A14" s="5" t="s">
        <v>0</v>
      </c>
      <c r="B14" s="1" t="s">
        <v>1</v>
      </c>
      <c r="C14" s="1" t="s">
        <v>9</v>
      </c>
      <c r="D14" s="1" t="s">
        <v>8</v>
      </c>
      <c r="E14" s="1" t="s">
        <v>2</v>
      </c>
      <c r="F14" s="1" t="s">
        <v>3</v>
      </c>
      <c r="G14" s="13" t="s">
        <v>14</v>
      </c>
      <c r="H14" s="11" t="s">
        <v>7</v>
      </c>
      <c r="I14" s="1" t="s">
        <v>5</v>
      </c>
      <c r="J14" s="10" t="s">
        <v>4</v>
      </c>
      <c r="K14" s="1" t="s">
        <v>6</v>
      </c>
      <c r="L14" s="10" t="s">
        <v>13</v>
      </c>
      <c r="M14" s="16"/>
      <c r="N14" s="16"/>
    </row>
    <row r="15" spans="1:14" ht="18.75" x14ac:dyDescent="0.25">
      <c r="A15" s="15">
        <v>1</v>
      </c>
      <c r="B15" s="2" t="s">
        <v>28</v>
      </c>
      <c r="C15" s="9" t="s">
        <v>29</v>
      </c>
      <c r="D15" s="27" t="s">
        <v>43</v>
      </c>
      <c r="E15" s="12">
        <v>85000</v>
      </c>
      <c r="F15" s="12">
        <v>279140</v>
      </c>
      <c r="G15" s="12">
        <v>93500</v>
      </c>
      <c r="H15" s="12"/>
      <c r="I15" s="7"/>
      <c r="J15" s="21">
        <f>SUM(H15:I15)</f>
        <v>0</v>
      </c>
      <c r="K15" s="8"/>
      <c r="L15" s="15"/>
      <c r="M15" s="16"/>
      <c r="N15" s="16"/>
    </row>
    <row r="16" spans="1:14" ht="18.75" x14ac:dyDescent="0.25">
      <c r="A16" s="15">
        <v>2</v>
      </c>
      <c r="B16" s="2" t="s">
        <v>37</v>
      </c>
      <c r="C16" s="9" t="s">
        <v>34</v>
      </c>
      <c r="D16" s="27" t="s">
        <v>44</v>
      </c>
      <c r="E16" s="12">
        <v>90000</v>
      </c>
      <c r="F16" s="12">
        <v>535000</v>
      </c>
      <c r="G16" s="12">
        <v>90000</v>
      </c>
      <c r="H16" s="12"/>
      <c r="I16" s="12"/>
      <c r="J16" s="21">
        <f t="shared" ref="J16:J21" si="0">SUM(H16:I16)</f>
        <v>0</v>
      </c>
      <c r="K16" s="8"/>
      <c r="L16" s="20"/>
      <c r="M16" s="16"/>
      <c r="N16" s="16"/>
    </row>
    <row r="17" spans="1:16" ht="18.75" x14ac:dyDescent="0.25">
      <c r="A17" s="15">
        <v>3</v>
      </c>
      <c r="B17" s="30" t="s">
        <v>51</v>
      </c>
      <c r="C17" s="9" t="s">
        <v>41</v>
      </c>
      <c r="D17" s="27" t="s">
        <v>52</v>
      </c>
      <c r="E17" s="12">
        <v>90000</v>
      </c>
      <c r="F17" s="12">
        <v>522000</v>
      </c>
      <c r="G17" s="12">
        <v>72000</v>
      </c>
      <c r="H17" s="12"/>
      <c r="I17" s="12"/>
      <c r="J17" s="21">
        <f t="shared" si="0"/>
        <v>0</v>
      </c>
      <c r="K17" s="8"/>
      <c r="L17" s="20"/>
      <c r="M17" s="16"/>
      <c r="N17" s="16"/>
    </row>
    <row r="18" spans="1:16" ht="18.75" x14ac:dyDescent="0.25">
      <c r="A18" s="15">
        <v>4</v>
      </c>
      <c r="B18" s="2" t="s">
        <v>32</v>
      </c>
      <c r="C18" s="9" t="s">
        <v>19</v>
      </c>
      <c r="D18" s="27" t="s">
        <v>50</v>
      </c>
      <c r="E18" s="12">
        <v>25000</v>
      </c>
      <c r="F18" s="12">
        <v>186500</v>
      </c>
      <c r="G18" s="12">
        <v>32500</v>
      </c>
      <c r="H18" s="12">
        <v>25000</v>
      </c>
      <c r="I18" s="7">
        <v>25000</v>
      </c>
      <c r="J18" s="21">
        <f t="shared" si="0"/>
        <v>50000</v>
      </c>
      <c r="K18" s="8" t="s">
        <v>95</v>
      </c>
      <c r="L18" s="20" t="s">
        <v>94</v>
      </c>
      <c r="M18" s="14"/>
      <c r="N18" s="14"/>
      <c r="O18" s="14"/>
    </row>
    <row r="19" spans="1:16" ht="18.75" x14ac:dyDescent="0.25">
      <c r="A19" s="15">
        <v>5</v>
      </c>
      <c r="B19" s="2" t="s">
        <v>36</v>
      </c>
      <c r="C19" s="9" t="s">
        <v>20</v>
      </c>
      <c r="D19" s="27" t="s">
        <v>46</v>
      </c>
      <c r="E19" s="12">
        <v>25000</v>
      </c>
      <c r="F19" s="12">
        <v>13000</v>
      </c>
      <c r="G19" s="12">
        <v>13000</v>
      </c>
      <c r="H19" s="12">
        <v>25000</v>
      </c>
      <c r="I19" s="12"/>
      <c r="J19" s="21">
        <f t="shared" si="0"/>
        <v>25000</v>
      </c>
      <c r="K19" s="8" t="s">
        <v>93</v>
      </c>
      <c r="L19" s="20" t="s">
        <v>38</v>
      </c>
      <c r="M19" s="44"/>
      <c r="N19" s="45"/>
      <c r="O19" s="45"/>
      <c r="P19" s="45"/>
    </row>
    <row r="20" spans="1:16" ht="18.75" x14ac:dyDescent="0.25">
      <c r="A20" s="15">
        <v>6</v>
      </c>
      <c r="B20" s="2" t="s">
        <v>30</v>
      </c>
      <c r="C20" s="9" t="s">
        <v>21</v>
      </c>
      <c r="D20" s="27" t="s">
        <v>47</v>
      </c>
      <c r="E20" s="12">
        <v>25000</v>
      </c>
      <c r="F20" s="12">
        <v>190000</v>
      </c>
      <c r="G20" s="12">
        <v>40000</v>
      </c>
      <c r="H20" s="12">
        <v>25000</v>
      </c>
      <c r="I20" s="7">
        <v>75000</v>
      </c>
      <c r="J20" s="21">
        <f t="shared" si="0"/>
        <v>100000</v>
      </c>
      <c r="K20" s="8" t="s">
        <v>91</v>
      </c>
      <c r="L20" s="20" t="s">
        <v>53</v>
      </c>
      <c r="M20" s="16"/>
      <c r="N20" s="14"/>
    </row>
    <row r="21" spans="1:16" ht="18.75" x14ac:dyDescent="0.25">
      <c r="A21" s="15">
        <v>7</v>
      </c>
      <c r="B21" s="2" t="s">
        <v>31</v>
      </c>
      <c r="C21" s="9" t="s">
        <v>22</v>
      </c>
      <c r="D21" s="27" t="s">
        <v>48</v>
      </c>
      <c r="E21" s="12">
        <v>25000</v>
      </c>
      <c r="F21" s="12">
        <v>75000</v>
      </c>
      <c r="G21" s="12">
        <v>25000</v>
      </c>
      <c r="H21" s="12">
        <v>25000</v>
      </c>
      <c r="I21" s="12"/>
      <c r="J21" s="21">
        <f t="shared" si="0"/>
        <v>25000</v>
      </c>
      <c r="K21" s="8" t="s">
        <v>92</v>
      </c>
      <c r="L21" s="20" t="s">
        <v>53</v>
      </c>
      <c r="M21" s="16"/>
      <c r="N21" s="16"/>
    </row>
    <row r="22" spans="1:16" ht="18.75" x14ac:dyDescent="0.25">
      <c r="A22" s="46" t="s">
        <v>26</v>
      </c>
      <c r="B22" s="47"/>
      <c r="C22" s="47"/>
      <c r="D22" s="48"/>
      <c r="E22" s="17">
        <f>SUM(E15:E21)</f>
        <v>365000</v>
      </c>
      <c r="F22" s="18">
        <f t="shared" ref="F22:J22" si="1">SUM(F15:F21)</f>
        <v>1800640</v>
      </c>
      <c r="G22" s="17">
        <f t="shared" si="1"/>
        <v>366000</v>
      </c>
      <c r="H22" s="19">
        <f t="shared" si="1"/>
        <v>100000</v>
      </c>
      <c r="I22" s="17">
        <f t="shared" si="1"/>
        <v>100000</v>
      </c>
      <c r="J22" s="19">
        <f t="shared" si="1"/>
        <v>200000</v>
      </c>
      <c r="K22" s="24" t="s">
        <v>97</v>
      </c>
      <c r="L22" s="23" t="s">
        <v>24</v>
      </c>
      <c r="N22" s="16"/>
    </row>
    <row r="23" spans="1:16" ht="18.75" customHeight="1" x14ac:dyDescent="0.35">
      <c r="A23" s="52" t="s">
        <v>25</v>
      </c>
      <c r="B23" s="52"/>
      <c r="C23" s="52"/>
      <c r="D23" s="52"/>
      <c r="E23" s="52"/>
      <c r="F23" s="52"/>
      <c r="G23" s="52"/>
      <c r="H23" s="52"/>
      <c r="I23" s="52"/>
      <c r="J23" s="25">
        <f>-J22*0.1</f>
        <v>-20000</v>
      </c>
      <c r="N23" s="16"/>
    </row>
    <row r="24" spans="1:16" ht="18" customHeight="1" x14ac:dyDescent="0.35">
      <c r="A24" s="49" t="s">
        <v>54</v>
      </c>
      <c r="B24" s="50"/>
      <c r="C24" s="50"/>
      <c r="D24" s="50"/>
      <c r="E24" s="50"/>
      <c r="F24" s="50"/>
      <c r="G24" s="50"/>
      <c r="H24" s="50"/>
      <c r="I24" s="51"/>
      <c r="J24" s="25">
        <v>-10800</v>
      </c>
      <c r="N24" s="16"/>
    </row>
    <row r="25" spans="1:16" ht="16.5" customHeight="1" x14ac:dyDescent="0.35">
      <c r="A25" s="49" t="s">
        <v>88</v>
      </c>
      <c r="B25" s="50"/>
      <c r="C25" s="50"/>
      <c r="D25" s="50"/>
      <c r="E25" s="50"/>
      <c r="F25" s="50"/>
      <c r="G25" s="50"/>
      <c r="H25" s="50"/>
      <c r="I25" s="51"/>
      <c r="J25" s="25"/>
      <c r="N25" s="16"/>
    </row>
    <row r="26" spans="1:16" ht="16.5" customHeight="1" x14ac:dyDescent="0.3">
      <c r="A26" s="52" t="s">
        <v>96</v>
      </c>
      <c r="B26" s="52"/>
      <c r="C26" s="52"/>
      <c r="D26" s="52"/>
      <c r="E26" s="52"/>
      <c r="F26" s="52"/>
      <c r="G26" s="52"/>
      <c r="H26" s="52"/>
      <c r="I26" s="52"/>
      <c r="J26" s="26">
        <f>SUM(J22:J25)</f>
        <v>169200</v>
      </c>
      <c r="N26" s="16"/>
    </row>
    <row r="27" spans="1:16" ht="10.5" customHeight="1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9"/>
      <c r="N27" s="16"/>
    </row>
    <row r="28" spans="1:16" ht="15.75" x14ac:dyDescent="0.25">
      <c r="A28" s="15">
        <v>4</v>
      </c>
      <c r="B28" s="2" t="s">
        <v>32</v>
      </c>
      <c r="C28" s="9" t="s">
        <v>19</v>
      </c>
      <c r="D28" s="6" t="s">
        <v>45</v>
      </c>
      <c r="E28" s="53" t="s">
        <v>49</v>
      </c>
      <c r="F28" s="54"/>
      <c r="G28" s="54"/>
      <c r="H28" s="54"/>
      <c r="I28" s="54"/>
      <c r="J28" s="54"/>
      <c r="K28" s="54"/>
      <c r="L28" s="55"/>
    </row>
    <row r="29" spans="1:16" x14ac:dyDescent="0.25">
      <c r="A29" s="42" t="s">
        <v>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1:16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</row>
  </sheetData>
  <mergeCells count="19">
    <mergeCell ref="F9:L9"/>
    <mergeCell ref="A10:L10"/>
    <mergeCell ref="A11:L11"/>
    <mergeCell ref="A12:L12"/>
    <mergeCell ref="K13:L13"/>
    <mergeCell ref="A4:L4"/>
    <mergeCell ref="C6:I6"/>
    <mergeCell ref="J6:K6"/>
    <mergeCell ref="F7:L7"/>
    <mergeCell ref="F8:L8"/>
    <mergeCell ref="M19:P19"/>
    <mergeCell ref="A30:L30"/>
    <mergeCell ref="A23:I23"/>
    <mergeCell ref="A24:I24"/>
    <mergeCell ref="A25:I25"/>
    <mergeCell ref="A26:I26"/>
    <mergeCell ref="E28:L28"/>
    <mergeCell ref="A29:L29"/>
    <mergeCell ref="A22:D22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9"/>
  <sheetViews>
    <sheetView zoomScaleNormal="100" workbookViewId="0">
      <selection activeCell="K22" sqref="K22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98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81</v>
      </c>
      <c r="G8" s="37"/>
      <c r="H8" s="37"/>
      <c r="I8" s="37"/>
      <c r="J8" s="37"/>
      <c r="K8" s="37"/>
      <c r="L8" s="37"/>
      <c r="M8" s="16"/>
    </row>
    <row r="9" spans="1:14" ht="18.75" x14ac:dyDescent="0.3">
      <c r="A9" s="3"/>
      <c r="D9" s="32"/>
      <c r="E9" s="32"/>
      <c r="F9" s="37" t="s">
        <v>82</v>
      </c>
      <c r="G9" s="37"/>
      <c r="H9" s="37"/>
      <c r="I9" s="37"/>
      <c r="J9" s="37"/>
      <c r="K9" s="37"/>
      <c r="L9" s="37"/>
      <c r="M9" s="16"/>
    </row>
    <row r="10" spans="1:14" x14ac:dyDescent="0.25">
      <c r="A10" s="36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x14ac:dyDescent="0.25">
      <c r="A11" s="36" t="s">
        <v>39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6"/>
    </row>
    <row r="12" spans="1:14" ht="18.75" customHeight="1" x14ac:dyDescent="0.3">
      <c r="A12" s="37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4" ht="7.5" customHeight="1" x14ac:dyDescent="0.3">
      <c r="K13" s="38"/>
      <c r="L13" s="38"/>
    </row>
    <row r="14" spans="1:14" x14ac:dyDescent="0.25">
      <c r="A14" s="5" t="s">
        <v>0</v>
      </c>
      <c r="B14" s="1" t="s">
        <v>1</v>
      </c>
      <c r="C14" s="1" t="s">
        <v>9</v>
      </c>
      <c r="D14" s="1" t="s">
        <v>8</v>
      </c>
      <c r="E14" s="1" t="s">
        <v>2</v>
      </c>
      <c r="F14" s="1" t="s">
        <v>3</v>
      </c>
      <c r="G14" s="13" t="s">
        <v>14</v>
      </c>
      <c r="H14" s="11" t="s">
        <v>7</v>
      </c>
      <c r="I14" s="1" t="s">
        <v>5</v>
      </c>
      <c r="J14" s="10" t="s">
        <v>4</v>
      </c>
      <c r="K14" s="1" t="s">
        <v>6</v>
      </c>
      <c r="L14" s="10" t="s">
        <v>13</v>
      </c>
      <c r="M14" s="16"/>
      <c r="N14" s="16"/>
    </row>
    <row r="15" spans="1:14" ht="18.75" x14ac:dyDescent="0.25">
      <c r="A15" s="15">
        <v>1</v>
      </c>
      <c r="B15" s="2" t="s">
        <v>28</v>
      </c>
      <c r="C15" s="9" t="s">
        <v>29</v>
      </c>
      <c r="D15" s="27" t="s">
        <v>43</v>
      </c>
      <c r="E15" s="12">
        <v>85000</v>
      </c>
      <c r="F15" s="12">
        <v>372640</v>
      </c>
      <c r="G15" s="7">
        <v>102000</v>
      </c>
      <c r="H15" s="12">
        <v>85000</v>
      </c>
      <c r="I15" s="7">
        <v>85000</v>
      </c>
      <c r="J15" s="21">
        <f>H15+I15</f>
        <v>170000</v>
      </c>
      <c r="K15" s="8" t="s">
        <v>105</v>
      </c>
      <c r="L15" s="15" t="s">
        <v>99</v>
      </c>
      <c r="M15" s="16"/>
      <c r="N15" s="16"/>
    </row>
    <row r="16" spans="1:14" ht="18.75" x14ac:dyDescent="0.25">
      <c r="A16" s="15">
        <v>2</v>
      </c>
      <c r="B16" s="2" t="s">
        <v>37</v>
      </c>
      <c r="C16" s="9" t="s">
        <v>34</v>
      </c>
      <c r="D16" s="27" t="s">
        <v>44</v>
      </c>
      <c r="E16" s="12">
        <v>90000</v>
      </c>
      <c r="F16" s="12">
        <v>634000</v>
      </c>
      <c r="G16" s="12">
        <v>99000</v>
      </c>
      <c r="H16" s="12">
        <v>90000</v>
      </c>
      <c r="I16" s="12">
        <v>90000</v>
      </c>
      <c r="J16" s="21">
        <f t="shared" ref="J16:J21" si="0">H16+I16</f>
        <v>180000</v>
      </c>
      <c r="K16" s="8" t="s">
        <v>101</v>
      </c>
      <c r="L16" s="20" t="s">
        <v>38</v>
      </c>
      <c r="M16" s="16"/>
      <c r="N16" s="16"/>
    </row>
    <row r="17" spans="1:16" ht="18.75" x14ac:dyDescent="0.25">
      <c r="A17" s="15">
        <v>3</v>
      </c>
      <c r="B17" s="30" t="s">
        <v>51</v>
      </c>
      <c r="C17" s="9" t="s">
        <v>41</v>
      </c>
      <c r="D17" s="27" t="s">
        <v>52</v>
      </c>
      <c r="E17" s="12">
        <v>90000</v>
      </c>
      <c r="F17" s="12">
        <v>621000</v>
      </c>
      <c r="G17" s="12">
        <v>81000</v>
      </c>
      <c r="H17" s="12">
        <v>90000</v>
      </c>
      <c r="I17" s="12"/>
      <c r="J17" s="21">
        <f t="shared" si="0"/>
        <v>90000</v>
      </c>
      <c r="K17" s="8" t="s">
        <v>101</v>
      </c>
      <c r="L17" s="20" t="s">
        <v>38</v>
      </c>
      <c r="M17" s="16"/>
      <c r="N17" s="16"/>
    </row>
    <row r="18" spans="1:16" ht="18.75" x14ac:dyDescent="0.25">
      <c r="A18" s="15">
        <v>4</v>
      </c>
      <c r="B18" s="2" t="s">
        <v>32</v>
      </c>
      <c r="C18" s="9" t="s">
        <v>19</v>
      </c>
      <c r="D18" s="27" t="s">
        <v>50</v>
      </c>
      <c r="E18" s="12">
        <v>25000</v>
      </c>
      <c r="F18" s="12">
        <v>164000</v>
      </c>
      <c r="G18" s="12">
        <v>35000</v>
      </c>
      <c r="H18" s="12">
        <v>25000</v>
      </c>
      <c r="I18" s="7"/>
      <c r="J18" s="21">
        <f t="shared" si="0"/>
        <v>25000</v>
      </c>
      <c r="K18" s="8" t="s">
        <v>104</v>
      </c>
      <c r="L18" s="20" t="s">
        <v>38</v>
      </c>
      <c r="M18" s="14"/>
      <c r="N18" s="14"/>
      <c r="O18" s="14"/>
    </row>
    <row r="19" spans="1:16" ht="18.75" x14ac:dyDescent="0.25">
      <c r="A19" s="15">
        <v>5</v>
      </c>
      <c r="B19" s="2" t="s">
        <v>36</v>
      </c>
      <c r="C19" s="9" t="s">
        <v>20</v>
      </c>
      <c r="D19" s="27" t="s">
        <v>46</v>
      </c>
      <c r="E19" s="12">
        <v>25000</v>
      </c>
      <c r="F19" s="12">
        <v>15500</v>
      </c>
      <c r="G19" s="12">
        <v>15500</v>
      </c>
      <c r="H19" s="12">
        <v>25000</v>
      </c>
      <c r="I19" s="12"/>
      <c r="J19" s="21">
        <f t="shared" si="0"/>
        <v>25000</v>
      </c>
      <c r="K19" s="8" t="s">
        <v>103</v>
      </c>
      <c r="L19" s="20" t="s">
        <v>38</v>
      </c>
      <c r="M19" s="44"/>
      <c r="N19" s="45"/>
      <c r="O19" s="45"/>
      <c r="P19" s="45"/>
    </row>
    <row r="20" spans="1:16" ht="18.75" x14ac:dyDescent="0.25">
      <c r="A20" s="15">
        <v>6</v>
      </c>
      <c r="B20" s="2" t="s">
        <v>30</v>
      </c>
      <c r="C20" s="9" t="s">
        <v>21</v>
      </c>
      <c r="D20" s="27" t="s">
        <v>47</v>
      </c>
      <c r="E20" s="12">
        <v>25000</v>
      </c>
      <c r="F20" s="12">
        <v>115000</v>
      </c>
      <c r="G20" s="12">
        <v>40000</v>
      </c>
      <c r="H20" s="12"/>
      <c r="I20" s="7"/>
      <c r="J20" s="21">
        <f t="shared" si="0"/>
        <v>0</v>
      </c>
      <c r="K20" s="8"/>
      <c r="L20" s="20"/>
      <c r="M20" s="16"/>
      <c r="N20" s="14"/>
    </row>
    <row r="21" spans="1:16" ht="18.75" x14ac:dyDescent="0.25">
      <c r="A21" s="15">
        <v>7</v>
      </c>
      <c r="B21" s="2" t="s">
        <v>31</v>
      </c>
      <c r="C21" s="9" t="s">
        <v>22</v>
      </c>
      <c r="D21" s="27" t="s">
        <v>48</v>
      </c>
      <c r="E21" s="12">
        <v>25000</v>
      </c>
      <c r="F21" s="12">
        <v>75000</v>
      </c>
      <c r="G21" s="12">
        <v>25000</v>
      </c>
      <c r="H21" s="12">
        <v>25000</v>
      </c>
      <c r="I21" s="12"/>
      <c r="J21" s="21">
        <f t="shared" si="0"/>
        <v>25000</v>
      </c>
      <c r="K21" s="8" t="s">
        <v>102</v>
      </c>
      <c r="L21" s="20" t="s">
        <v>53</v>
      </c>
      <c r="M21" s="16"/>
      <c r="N21" s="16"/>
    </row>
    <row r="22" spans="1:16" ht="18.75" x14ac:dyDescent="0.25">
      <c r="A22" s="46" t="s">
        <v>26</v>
      </c>
      <c r="B22" s="47"/>
      <c r="C22" s="47"/>
      <c r="D22" s="48"/>
      <c r="E22" s="17">
        <f>SUM(E15:E21)</f>
        <v>365000</v>
      </c>
      <c r="F22" s="18">
        <f t="shared" ref="F22:J22" si="1">SUM(F15:F21)</f>
        <v>1997140</v>
      </c>
      <c r="G22" s="17">
        <f t="shared" si="1"/>
        <v>397500</v>
      </c>
      <c r="H22" s="17">
        <f t="shared" si="1"/>
        <v>340000</v>
      </c>
      <c r="I22" s="17">
        <f t="shared" si="1"/>
        <v>175000</v>
      </c>
      <c r="J22" s="19">
        <f t="shared" si="1"/>
        <v>515000</v>
      </c>
      <c r="K22" s="24"/>
      <c r="L22" s="23"/>
      <c r="N22" s="16"/>
    </row>
    <row r="23" spans="1:16" ht="18.75" customHeight="1" x14ac:dyDescent="0.35">
      <c r="A23" s="52" t="s">
        <v>25</v>
      </c>
      <c r="B23" s="52"/>
      <c r="C23" s="52"/>
      <c r="D23" s="52"/>
      <c r="E23" s="52"/>
      <c r="F23" s="52"/>
      <c r="G23" s="52"/>
      <c r="H23" s="52"/>
      <c r="I23" s="52"/>
      <c r="J23" s="25">
        <f>-J22*0.1</f>
        <v>-51500</v>
      </c>
      <c r="N23" s="16"/>
    </row>
    <row r="24" spans="1:16" ht="18" customHeight="1" x14ac:dyDescent="0.35">
      <c r="A24" s="49" t="s">
        <v>54</v>
      </c>
      <c r="B24" s="50"/>
      <c r="C24" s="50"/>
      <c r="D24" s="50"/>
      <c r="E24" s="50"/>
      <c r="F24" s="50"/>
      <c r="G24" s="50"/>
      <c r="H24" s="50"/>
      <c r="I24" s="51"/>
      <c r="J24" s="25">
        <v>-10800</v>
      </c>
      <c r="N24" s="16"/>
    </row>
    <row r="25" spans="1:16" ht="16.5" customHeight="1" x14ac:dyDescent="0.3">
      <c r="A25" s="52" t="s">
        <v>100</v>
      </c>
      <c r="B25" s="52"/>
      <c r="C25" s="52"/>
      <c r="D25" s="52"/>
      <c r="E25" s="52"/>
      <c r="F25" s="52"/>
      <c r="G25" s="52"/>
      <c r="H25" s="52"/>
      <c r="I25" s="52"/>
      <c r="J25" s="26">
        <f>SUM(J22:J24)</f>
        <v>452700</v>
      </c>
      <c r="N25" s="16"/>
    </row>
    <row r="26" spans="1:16" ht="10.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9"/>
      <c r="N26" s="16"/>
    </row>
    <row r="27" spans="1:16" ht="15.75" x14ac:dyDescent="0.25">
      <c r="A27" s="15">
        <v>4</v>
      </c>
      <c r="B27" s="2" t="s">
        <v>32</v>
      </c>
      <c r="C27" s="9" t="s">
        <v>19</v>
      </c>
      <c r="D27" s="6" t="s">
        <v>45</v>
      </c>
      <c r="E27" s="53" t="s">
        <v>49</v>
      </c>
      <c r="F27" s="54"/>
      <c r="G27" s="54"/>
      <c r="H27" s="54"/>
      <c r="I27" s="54"/>
      <c r="J27" s="54"/>
      <c r="K27" s="54"/>
      <c r="L27" s="55"/>
    </row>
    <row r="28" spans="1:16" x14ac:dyDescent="0.25">
      <c r="A28" s="42" t="s">
        <v>42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6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</sheetData>
  <mergeCells count="18">
    <mergeCell ref="F9:L9"/>
    <mergeCell ref="A10:L10"/>
    <mergeCell ref="A11:L11"/>
    <mergeCell ref="A12:L12"/>
    <mergeCell ref="K13:L13"/>
    <mergeCell ref="A4:L4"/>
    <mergeCell ref="C6:I6"/>
    <mergeCell ref="J6:K6"/>
    <mergeCell ref="F7:L7"/>
    <mergeCell ref="F8:L8"/>
    <mergeCell ref="M19:P19"/>
    <mergeCell ref="A29:L29"/>
    <mergeCell ref="A23:I23"/>
    <mergeCell ref="A24:I24"/>
    <mergeCell ref="A25:I25"/>
    <mergeCell ref="E27:L27"/>
    <mergeCell ref="A28:L28"/>
    <mergeCell ref="A22:D22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9"/>
  <sheetViews>
    <sheetView zoomScaleNormal="100" workbookViewId="0">
      <selection activeCell="A29" sqref="A29:L29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106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81</v>
      </c>
      <c r="G8" s="37"/>
      <c r="H8" s="37"/>
      <c r="I8" s="37"/>
      <c r="J8" s="37"/>
      <c r="K8" s="37"/>
      <c r="L8" s="37"/>
      <c r="M8" s="16"/>
    </row>
    <row r="9" spans="1:14" ht="18.75" x14ac:dyDescent="0.3">
      <c r="A9" s="3"/>
      <c r="D9" s="32"/>
      <c r="E9" s="32"/>
      <c r="F9" s="37" t="s">
        <v>82</v>
      </c>
      <c r="G9" s="37"/>
      <c r="H9" s="37"/>
      <c r="I9" s="37"/>
      <c r="J9" s="37"/>
      <c r="K9" s="37"/>
      <c r="L9" s="37"/>
      <c r="M9" s="16"/>
    </row>
    <row r="10" spans="1:14" x14ac:dyDescent="0.25">
      <c r="A10" s="36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x14ac:dyDescent="0.25">
      <c r="A11" s="36" t="s">
        <v>39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6"/>
    </row>
    <row r="12" spans="1:14" ht="18.75" customHeight="1" x14ac:dyDescent="0.3">
      <c r="A12" s="37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4" ht="7.5" customHeight="1" x14ac:dyDescent="0.3">
      <c r="K13" s="38"/>
      <c r="L13" s="38"/>
    </row>
    <row r="14" spans="1:14" x14ac:dyDescent="0.25">
      <c r="A14" s="5" t="s">
        <v>0</v>
      </c>
      <c r="B14" s="1" t="s">
        <v>1</v>
      </c>
      <c r="C14" s="1" t="s">
        <v>9</v>
      </c>
      <c r="D14" s="1" t="s">
        <v>8</v>
      </c>
      <c r="E14" s="1" t="s">
        <v>2</v>
      </c>
      <c r="F14" s="1" t="s">
        <v>3</v>
      </c>
      <c r="G14" s="13" t="s">
        <v>14</v>
      </c>
      <c r="H14" s="11" t="s">
        <v>7</v>
      </c>
      <c r="I14" s="1" t="s">
        <v>5</v>
      </c>
      <c r="J14" s="10" t="s">
        <v>4</v>
      </c>
      <c r="K14" s="1" t="s">
        <v>6</v>
      </c>
      <c r="L14" s="10" t="s">
        <v>13</v>
      </c>
      <c r="M14" s="16"/>
      <c r="N14" s="16"/>
    </row>
    <row r="15" spans="1:14" ht="18.75" x14ac:dyDescent="0.25">
      <c r="A15" s="15">
        <v>1</v>
      </c>
      <c r="B15" s="2" t="s">
        <v>28</v>
      </c>
      <c r="C15" s="9" t="s">
        <v>29</v>
      </c>
      <c r="D15" s="27" t="s">
        <v>43</v>
      </c>
      <c r="E15" s="12">
        <v>85000</v>
      </c>
      <c r="F15" s="12">
        <v>296140</v>
      </c>
      <c r="G15" s="7">
        <v>110500</v>
      </c>
      <c r="H15" s="12">
        <v>85000</v>
      </c>
      <c r="I15" s="7"/>
      <c r="J15" s="21">
        <f t="shared" ref="J15:J21" si="0">H15+I15</f>
        <v>85000</v>
      </c>
      <c r="K15" s="8" t="s">
        <v>109</v>
      </c>
      <c r="L15" s="20" t="s">
        <v>38</v>
      </c>
      <c r="M15" s="16"/>
      <c r="N15" s="16"/>
    </row>
    <row r="16" spans="1:14" ht="18.75" x14ac:dyDescent="0.25">
      <c r="A16" s="15">
        <v>2</v>
      </c>
      <c r="B16" s="2" t="s">
        <v>37</v>
      </c>
      <c r="C16" s="9" t="s">
        <v>34</v>
      </c>
      <c r="D16" s="27" t="s">
        <v>44</v>
      </c>
      <c r="E16" s="12">
        <v>90000</v>
      </c>
      <c r="F16" s="12">
        <v>544000</v>
      </c>
      <c r="G16" s="12">
        <v>99000</v>
      </c>
      <c r="H16" s="12"/>
      <c r="I16" s="12"/>
      <c r="J16" s="21">
        <f t="shared" si="0"/>
        <v>0</v>
      </c>
      <c r="K16" s="8"/>
      <c r="L16" s="20"/>
      <c r="M16" s="16"/>
      <c r="N16" s="16"/>
    </row>
    <row r="17" spans="1:16" ht="18.75" x14ac:dyDescent="0.25">
      <c r="A17" s="15">
        <v>3</v>
      </c>
      <c r="B17" s="30" t="s">
        <v>51</v>
      </c>
      <c r="C17" s="9" t="s">
        <v>41</v>
      </c>
      <c r="D17" s="27" t="s">
        <v>52</v>
      </c>
      <c r="E17" s="12">
        <v>90000</v>
      </c>
      <c r="F17" s="12">
        <v>621000</v>
      </c>
      <c r="G17" s="12">
        <v>81000</v>
      </c>
      <c r="H17" s="12"/>
      <c r="I17" s="12"/>
      <c r="J17" s="21">
        <f t="shared" si="0"/>
        <v>0</v>
      </c>
      <c r="K17" s="8"/>
      <c r="L17" s="20"/>
      <c r="M17" s="16"/>
      <c r="N17" s="16"/>
    </row>
    <row r="18" spans="1:16" ht="18.75" x14ac:dyDescent="0.25">
      <c r="A18" s="15">
        <v>4</v>
      </c>
      <c r="B18" s="2" t="s">
        <v>32</v>
      </c>
      <c r="C18" s="9" t="s">
        <v>19</v>
      </c>
      <c r="D18" s="27" t="s">
        <v>50</v>
      </c>
      <c r="E18" s="12">
        <v>25000</v>
      </c>
      <c r="F18" s="12">
        <v>166500</v>
      </c>
      <c r="G18" s="12">
        <v>37500</v>
      </c>
      <c r="H18" s="12">
        <v>25000</v>
      </c>
      <c r="I18" s="7"/>
      <c r="J18" s="21">
        <f t="shared" si="0"/>
        <v>25000</v>
      </c>
      <c r="K18" s="8" t="s">
        <v>107</v>
      </c>
      <c r="L18" s="20" t="s">
        <v>38</v>
      </c>
      <c r="M18" s="14"/>
      <c r="N18" s="14"/>
      <c r="O18" s="14"/>
    </row>
    <row r="19" spans="1:16" ht="18.75" x14ac:dyDescent="0.25">
      <c r="A19" s="15">
        <v>5</v>
      </c>
      <c r="B19" s="2" t="s">
        <v>36</v>
      </c>
      <c r="C19" s="9" t="s">
        <v>20</v>
      </c>
      <c r="D19" s="27" t="s">
        <v>46</v>
      </c>
      <c r="E19" s="12">
        <v>25000</v>
      </c>
      <c r="F19" s="12">
        <v>18000</v>
      </c>
      <c r="G19" s="12">
        <v>18000</v>
      </c>
      <c r="H19" s="12">
        <v>25000</v>
      </c>
      <c r="I19" s="12"/>
      <c r="J19" s="21">
        <f t="shared" si="0"/>
        <v>25000</v>
      </c>
      <c r="K19" s="8" t="s">
        <v>107</v>
      </c>
      <c r="L19" s="20" t="s">
        <v>38</v>
      </c>
      <c r="M19" s="44"/>
      <c r="N19" s="45"/>
      <c r="O19" s="45"/>
      <c r="P19" s="45"/>
    </row>
    <row r="20" spans="1:16" ht="18.75" x14ac:dyDescent="0.25">
      <c r="A20" s="15">
        <v>6</v>
      </c>
      <c r="B20" s="2" t="s">
        <v>30</v>
      </c>
      <c r="C20" s="9" t="s">
        <v>21</v>
      </c>
      <c r="D20" s="27" t="s">
        <v>47</v>
      </c>
      <c r="E20" s="12">
        <v>25000</v>
      </c>
      <c r="F20" s="12">
        <v>142500</v>
      </c>
      <c r="G20" s="12">
        <v>42500</v>
      </c>
      <c r="H20" s="12">
        <v>25000</v>
      </c>
      <c r="I20" s="7">
        <v>25000</v>
      </c>
      <c r="J20" s="21">
        <f t="shared" si="0"/>
        <v>50000</v>
      </c>
      <c r="K20" s="8" t="s">
        <v>107</v>
      </c>
      <c r="L20" s="20" t="s">
        <v>53</v>
      </c>
      <c r="M20" s="16"/>
      <c r="N20" s="14"/>
    </row>
    <row r="21" spans="1:16" ht="18.75" x14ac:dyDescent="0.25">
      <c r="A21" s="15">
        <v>7</v>
      </c>
      <c r="B21" s="2" t="s">
        <v>31</v>
      </c>
      <c r="C21" s="9" t="s">
        <v>22</v>
      </c>
      <c r="D21" s="27" t="s">
        <v>48</v>
      </c>
      <c r="E21" s="12">
        <v>25000</v>
      </c>
      <c r="F21" s="12">
        <v>75000</v>
      </c>
      <c r="G21" s="12">
        <v>25000</v>
      </c>
      <c r="H21" s="12">
        <v>25000</v>
      </c>
      <c r="I21" s="12"/>
      <c r="J21" s="21">
        <f t="shared" si="0"/>
        <v>25000</v>
      </c>
      <c r="K21" s="8" t="s">
        <v>108</v>
      </c>
      <c r="L21" s="20" t="s">
        <v>53</v>
      </c>
      <c r="M21" s="16"/>
      <c r="N21" s="16"/>
    </row>
    <row r="22" spans="1:16" ht="18.75" x14ac:dyDescent="0.25">
      <c r="A22" s="46" t="s">
        <v>26</v>
      </c>
      <c r="B22" s="47"/>
      <c r="C22" s="47"/>
      <c r="D22" s="48"/>
      <c r="E22" s="17">
        <f>SUM(E15:E21)</f>
        <v>365000</v>
      </c>
      <c r="F22" s="18">
        <f t="shared" ref="F22:J22" si="1">SUM(F15:F21)</f>
        <v>1863140</v>
      </c>
      <c r="G22" s="17">
        <f t="shared" si="1"/>
        <v>413500</v>
      </c>
      <c r="H22" s="17">
        <f t="shared" si="1"/>
        <v>185000</v>
      </c>
      <c r="I22" s="17">
        <f t="shared" si="1"/>
        <v>25000</v>
      </c>
      <c r="J22" s="19">
        <f t="shared" si="1"/>
        <v>210000</v>
      </c>
      <c r="K22" s="24" t="s">
        <v>111</v>
      </c>
      <c r="L22" s="23" t="s">
        <v>24</v>
      </c>
      <c r="N22" s="16"/>
    </row>
    <row r="23" spans="1:16" ht="18.75" customHeight="1" x14ac:dyDescent="0.35">
      <c r="A23" s="52" t="s">
        <v>25</v>
      </c>
      <c r="B23" s="52"/>
      <c r="C23" s="52"/>
      <c r="D23" s="52"/>
      <c r="E23" s="52"/>
      <c r="F23" s="52"/>
      <c r="G23" s="52"/>
      <c r="H23" s="52"/>
      <c r="I23" s="52"/>
      <c r="J23" s="25">
        <f>-J22*0.1</f>
        <v>-21000</v>
      </c>
      <c r="N23" s="16"/>
    </row>
    <row r="24" spans="1:16" ht="18" customHeight="1" x14ac:dyDescent="0.35">
      <c r="A24" s="49" t="s">
        <v>54</v>
      </c>
      <c r="B24" s="50"/>
      <c r="C24" s="50"/>
      <c r="D24" s="50"/>
      <c r="E24" s="50"/>
      <c r="F24" s="50"/>
      <c r="G24" s="50"/>
      <c r="H24" s="50"/>
      <c r="I24" s="51"/>
      <c r="J24" s="25">
        <v>-10800</v>
      </c>
      <c r="N24" s="16"/>
    </row>
    <row r="25" spans="1:16" ht="16.5" customHeight="1" x14ac:dyDescent="0.3">
      <c r="A25" s="52" t="s">
        <v>110</v>
      </c>
      <c r="B25" s="52"/>
      <c r="C25" s="52"/>
      <c r="D25" s="52"/>
      <c r="E25" s="52"/>
      <c r="F25" s="52"/>
      <c r="G25" s="52"/>
      <c r="H25" s="52"/>
      <c r="I25" s="52"/>
      <c r="J25" s="26">
        <f>SUM(J22:J24)</f>
        <v>178200</v>
      </c>
      <c r="K25" s="56" t="s">
        <v>112</v>
      </c>
      <c r="L25" s="57"/>
      <c r="N25" s="16"/>
    </row>
    <row r="26" spans="1:16" ht="10.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9"/>
      <c r="N26" s="16"/>
    </row>
    <row r="27" spans="1:16" ht="15.75" x14ac:dyDescent="0.25">
      <c r="A27" s="15">
        <v>4</v>
      </c>
      <c r="B27" s="2" t="s">
        <v>32</v>
      </c>
      <c r="C27" s="9" t="s">
        <v>19</v>
      </c>
      <c r="D27" s="6" t="s">
        <v>45</v>
      </c>
      <c r="E27" s="53" t="s">
        <v>49</v>
      </c>
      <c r="F27" s="54"/>
      <c r="G27" s="54"/>
      <c r="H27" s="54"/>
      <c r="I27" s="54"/>
      <c r="J27" s="54"/>
      <c r="K27" s="54"/>
      <c r="L27" s="55"/>
    </row>
    <row r="28" spans="1:16" x14ac:dyDescent="0.25">
      <c r="A28" s="42" t="s">
        <v>42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6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</sheetData>
  <mergeCells count="19">
    <mergeCell ref="M19:P19"/>
    <mergeCell ref="A22:D22"/>
    <mergeCell ref="A4:L4"/>
    <mergeCell ref="C6:I6"/>
    <mergeCell ref="J6:K6"/>
    <mergeCell ref="F7:L7"/>
    <mergeCell ref="F8:L8"/>
    <mergeCell ref="F9:L9"/>
    <mergeCell ref="A29:L29"/>
    <mergeCell ref="A10:L10"/>
    <mergeCell ref="A11:L11"/>
    <mergeCell ref="A12:L12"/>
    <mergeCell ref="K13:L13"/>
    <mergeCell ref="A23:I23"/>
    <mergeCell ref="A24:I24"/>
    <mergeCell ref="A25:I25"/>
    <mergeCell ref="E27:L27"/>
    <mergeCell ref="A28:L28"/>
    <mergeCell ref="K25:L25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9"/>
  <sheetViews>
    <sheetView zoomScaleNormal="100" workbookViewId="0">
      <selection activeCell="U9" sqref="U9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3" t="s">
        <v>10</v>
      </c>
    </row>
    <row r="2" spans="1:14" x14ac:dyDescent="0.25">
      <c r="A2" s="3" t="s">
        <v>11</v>
      </c>
    </row>
    <row r="3" spans="1:14" x14ac:dyDescent="0.25">
      <c r="A3" s="3" t="s">
        <v>12</v>
      </c>
    </row>
    <row r="4" spans="1:14" ht="23.25" x14ac:dyDescent="0.25">
      <c r="A4" s="39" t="s">
        <v>113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4" ht="18.75" x14ac:dyDescent="0.3">
      <c r="A5" s="3"/>
      <c r="E5" s="4"/>
      <c r="I5" s="4"/>
    </row>
    <row r="6" spans="1:14" ht="26.25" x14ac:dyDescent="0.4">
      <c r="C6" s="40" t="s">
        <v>15</v>
      </c>
      <c r="D6" s="40"/>
      <c r="E6" s="40"/>
      <c r="F6" s="40"/>
      <c r="G6" s="40"/>
      <c r="H6" s="40"/>
      <c r="I6" s="40"/>
      <c r="J6" s="37" t="s">
        <v>16</v>
      </c>
      <c r="K6" s="37"/>
      <c r="L6" s="32"/>
      <c r="M6" s="16"/>
    </row>
    <row r="7" spans="1:14" ht="18.75" x14ac:dyDescent="0.3">
      <c r="D7" s="32" t="s">
        <v>17</v>
      </c>
      <c r="E7" s="32"/>
      <c r="F7" s="41" t="s">
        <v>23</v>
      </c>
      <c r="G7" s="41"/>
      <c r="H7" s="41"/>
      <c r="I7" s="41"/>
      <c r="J7" s="41"/>
      <c r="K7" s="41"/>
      <c r="L7" s="41"/>
      <c r="M7" s="16"/>
    </row>
    <row r="8" spans="1:14" ht="18.75" x14ac:dyDescent="0.3">
      <c r="A8" s="3"/>
      <c r="D8" s="32"/>
      <c r="E8" s="32"/>
      <c r="F8" s="37" t="s">
        <v>81</v>
      </c>
      <c r="G8" s="37"/>
      <c r="H8" s="37"/>
      <c r="I8" s="37"/>
      <c r="J8" s="37"/>
      <c r="K8" s="37"/>
      <c r="L8" s="37"/>
      <c r="M8" s="16"/>
    </row>
    <row r="9" spans="1:14" ht="18.75" x14ac:dyDescent="0.3">
      <c r="A9" s="3"/>
      <c r="D9" s="32"/>
      <c r="E9" s="32"/>
      <c r="F9" s="37" t="s">
        <v>82</v>
      </c>
      <c r="G9" s="37"/>
      <c r="H9" s="37"/>
      <c r="I9" s="37"/>
      <c r="J9" s="37"/>
      <c r="K9" s="37"/>
      <c r="L9" s="37"/>
      <c r="M9" s="16"/>
    </row>
    <row r="10" spans="1:14" x14ac:dyDescent="0.25">
      <c r="A10" s="36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6"/>
    </row>
    <row r="11" spans="1:14" x14ac:dyDescent="0.25">
      <c r="A11" s="36" t="s">
        <v>39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6"/>
    </row>
    <row r="12" spans="1:14" ht="18.75" customHeight="1" x14ac:dyDescent="0.3">
      <c r="A12" s="37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4" ht="7.5" customHeight="1" x14ac:dyDescent="0.3">
      <c r="K13" s="38"/>
      <c r="L13" s="38"/>
    </row>
    <row r="14" spans="1:14" x14ac:dyDescent="0.25">
      <c r="A14" s="5" t="s">
        <v>0</v>
      </c>
      <c r="B14" s="1" t="s">
        <v>1</v>
      </c>
      <c r="C14" s="1" t="s">
        <v>9</v>
      </c>
      <c r="D14" s="1" t="s">
        <v>8</v>
      </c>
      <c r="E14" s="1" t="s">
        <v>2</v>
      </c>
      <c r="F14" s="1" t="s">
        <v>3</v>
      </c>
      <c r="G14" s="13" t="s">
        <v>14</v>
      </c>
      <c r="H14" s="11" t="s">
        <v>7</v>
      </c>
      <c r="I14" s="1" t="s">
        <v>5</v>
      </c>
      <c r="J14" s="10" t="s">
        <v>4</v>
      </c>
      <c r="K14" s="1" t="s">
        <v>6</v>
      </c>
      <c r="L14" s="10" t="s">
        <v>13</v>
      </c>
      <c r="M14" s="16"/>
      <c r="N14" s="16"/>
    </row>
    <row r="15" spans="1:14" ht="18.75" x14ac:dyDescent="0.25">
      <c r="A15" s="15">
        <v>1</v>
      </c>
      <c r="B15" s="2" t="s">
        <v>28</v>
      </c>
      <c r="C15" s="9" t="s">
        <v>29</v>
      </c>
      <c r="D15" s="27" t="s">
        <v>43</v>
      </c>
      <c r="E15" s="12">
        <v>85000</v>
      </c>
      <c r="F15" s="12">
        <v>304640</v>
      </c>
      <c r="G15" s="7">
        <v>119000</v>
      </c>
      <c r="H15" s="12"/>
      <c r="I15" s="7"/>
      <c r="J15" s="21">
        <f>SUM(H15:I15)</f>
        <v>0</v>
      </c>
      <c r="K15" s="8"/>
      <c r="L15" s="20"/>
      <c r="M15" s="16"/>
      <c r="N15" s="16"/>
    </row>
    <row r="16" spans="1:14" ht="18.75" x14ac:dyDescent="0.25">
      <c r="A16" s="15">
        <v>2</v>
      </c>
      <c r="B16" s="2" t="s">
        <v>37</v>
      </c>
      <c r="C16" s="9" t="s">
        <v>34</v>
      </c>
      <c r="D16" s="27" t="s">
        <v>44</v>
      </c>
      <c r="E16" s="12">
        <v>90000</v>
      </c>
      <c r="F16" s="12">
        <v>643000</v>
      </c>
      <c r="G16" s="7">
        <v>108000</v>
      </c>
      <c r="H16" s="12"/>
      <c r="I16" s="12"/>
      <c r="J16" s="21">
        <f t="shared" ref="J16:J21" si="0">SUM(H16:I16)</f>
        <v>0</v>
      </c>
      <c r="K16" s="8"/>
      <c r="L16" s="20"/>
      <c r="M16" s="16"/>
      <c r="N16" s="16"/>
    </row>
    <row r="17" spans="1:16" ht="18.75" x14ac:dyDescent="0.25">
      <c r="A17" s="15">
        <v>3</v>
      </c>
      <c r="B17" s="30" t="s">
        <v>51</v>
      </c>
      <c r="C17" s="9" t="s">
        <v>41</v>
      </c>
      <c r="D17" s="27" t="s">
        <v>52</v>
      </c>
      <c r="E17" s="12">
        <v>90000</v>
      </c>
      <c r="F17" s="12">
        <v>720000</v>
      </c>
      <c r="G17" s="12">
        <v>90000</v>
      </c>
      <c r="H17" s="12"/>
      <c r="I17" s="12"/>
      <c r="J17" s="21">
        <f t="shared" si="0"/>
        <v>0</v>
      </c>
      <c r="K17" s="8"/>
      <c r="L17" s="20"/>
      <c r="M17" s="16"/>
      <c r="N17" s="16"/>
    </row>
    <row r="18" spans="1:16" ht="18.75" x14ac:dyDescent="0.25">
      <c r="A18" s="15">
        <v>4</v>
      </c>
      <c r="B18" s="2" t="s">
        <v>32</v>
      </c>
      <c r="C18" s="9" t="s">
        <v>19</v>
      </c>
      <c r="D18" s="27" t="s">
        <v>50</v>
      </c>
      <c r="E18" s="12">
        <v>25000</v>
      </c>
      <c r="F18" s="12">
        <v>169000</v>
      </c>
      <c r="G18" s="12">
        <v>40000</v>
      </c>
      <c r="H18" s="12">
        <v>25000</v>
      </c>
      <c r="I18" s="7"/>
      <c r="J18" s="21">
        <f t="shared" si="0"/>
        <v>25000</v>
      </c>
      <c r="K18" s="8" t="s">
        <v>114</v>
      </c>
      <c r="L18" s="20" t="s">
        <v>53</v>
      </c>
      <c r="M18" s="14"/>
      <c r="N18" s="14"/>
      <c r="O18" s="14"/>
    </row>
    <row r="19" spans="1:16" ht="18.75" x14ac:dyDescent="0.25">
      <c r="A19" s="15">
        <v>5</v>
      </c>
      <c r="B19" s="2" t="s">
        <v>36</v>
      </c>
      <c r="C19" s="9" t="s">
        <v>20</v>
      </c>
      <c r="D19" s="27" t="s">
        <v>46</v>
      </c>
      <c r="E19" s="12">
        <v>25000</v>
      </c>
      <c r="F19" s="12">
        <v>20500</v>
      </c>
      <c r="G19" s="12">
        <v>20500</v>
      </c>
      <c r="H19" s="12">
        <v>25000</v>
      </c>
      <c r="I19" s="12"/>
      <c r="J19" s="21">
        <f t="shared" si="0"/>
        <v>25000</v>
      </c>
      <c r="K19" s="8" t="s">
        <v>114</v>
      </c>
      <c r="L19" s="20" t="s">
        <v>38</v>
      </c>
      <c r="M19" s="44"/>
      <c r="N19" s="45"/>
      <c r="O19" s="45"/>
      <c r="P19" s="45"/>
    </row>
    <row r="20" spans="1:16" ht="18.75" x14ac:dyDescent="0.25">
      <c r="A20" s="15">
        <v>6</v>
      </c>
      <c r="B20" s="2" t="s">
        <v>30</v>
      </c>
      <c r="C20" s="9" t="s">
        <v>21</v>
      </c>
      <c r="D20" s="27" t="s">
        <v>47</v>
      </c>
      <c r="E20" s="12">
        <v>25000</v>
      </c>
      <c r="F20" s="12">
        <v>120000</v>
      </c>
      <c r="G20" s="12">
        <v>45000</v>
      </c>
      <c r="H20" s="12"/>
      <c r="I20" s="7"/>
      <c r="J20" s="21">
        <f t="shared" si="0"/>
        <v>0</v>
      </c>
      <c r="K20" s="8"/>
      <c r="L20" s="20"/>
      <c r="M20" s="16"/>
      <c r="N20" s="14"/>
    </row>
    <row r="21" spans="1:16" ht="18.75" x14ac:dyDescent="0.25">
      <c r="A21" s="15">
        <v>7</v>
      </c>
      <c r="B21" s="2" t="s">
        <v>31</v>
      </c>
      <c r="C21" s="9" t="s">
        <v>22</v>
      </c>
      <c r="D21" s="27" t="s">
        <v>48</v>
      </c>
      <c r="E21" s="12">
        <v>25000</v>
      </c>
      <c r="F21" s="12">
        <v>77500</v>
      </c>
      <c r="G21" s="12">
        <v>27500</v>
      </c>
      <c r="H21" s="12">
        <v>25000</v>
      </c>
      <c r="I21" s="12"/>
      <c r="J21" s="21">
        <f t="shared" si="0"/>
        <v>25000</v>
      </c>
      <c r="K21" s="8" t="s">
        <v>115</v>
      </c>
      <c r="L21" s="20" t="s">
        <v>53</v>
      </c>
      <c r="M21" s="16"/>
      <c r="N21" s="16"/>
    </row>
    <row r="22" spans="1:16" ht="18.75" x14ac:dyDescent="0.25">
      <c r="A22" s="46" t="s">
        <v>26</v>
      </c>
      <c r="B22" s="47"/>
      <c r="C22" s="47"/>
      <c r="D22" s="48"/>
      <c r="E22" s="17">
        <f>SUM(E15:E21)</f>
        <v>365000</v>
      </c>
      <c r="F22" s="18">
        <f t="shared" ref="F22:G22" si="1">SUM(F15:F21)</f>
        <v>2054640</v>
      </c>
      <c r="G22" s="17">
        <f t="shared" si="1"/>
        <v>450000</v>
      </c>
      <c r="H22" s="19">
        <f>SUM(H15:H21)</f>
        <v>75000</v>
      </c>
      <c r="I22" s="17">
        <f t="shared" ref="I22:J22" si="2">SUM(I15:I21)</f>
        <v>0</v>
      </c>
      <c r="J22" s="19">
        <f t="shared" si="2"/>
        <v>75000</v>
      </c>
      <c r="K22" s="24" t="s">
        <v>117</v>
      </c>
      <c r="L22" s="23" t="s">
        <v>24</v>
      </c>
      <c r="N22" s="16"/>
    </row>
    <row r="23" spans="1:16" ht="18.75" customHeight="1" x14ac:dyDescent="0.35">
      <c r="A23" s="52" t="s">
        <v>25</v>
      </c>
      <c r="B23" s="52"/>
      <c r="C23" s="52"/>
      <c r="D23" s="52"/>
      <c r="E23" s="52"/>
      <c r="F23" s="52"/>
      <c r="G23" s="52"/>
      <c r="H23" s="52"/>
      <c r="I23" s="52"/>
      <c r="J23" s="25">
        <f>-J22*0.1</f>
        <v>-7500</v>
      </c>
      <c r="N23" s="16"/>
    </row>
    <row r="24" spans="1:16" ht="18" customHeight="1" x14ac:dyDescent="0.35">
      <c r="A24" s="49" t="s">
        <v>54</v>
      </c>
      <c r="B24" s="50"/>
      <c r="C24" s="50"/>
      <c r="D24" s="50"/>
      <c r="E24" s="50"/>
      <c r="F24" s="50"/>
      <c r="G24" s="50"/>
      <c r="H24" s="50"/>
      <c r="I24" s="51"/>
      <c r="J24" s="25">
        <v>-10800</v>
      </c>
      <c r="N24" s="16"/>
    </row>
    <row r="25" spans="1:16" ht="16.5" customHeight="1" x14ac:dyDescent="0.3">
      <c r="A25" s="52" t="s">
        <v>116</v>
      </c>
      <c r="B25" s="52"/>
      <c r="C25" s="52"/>
      <c r="D25" s="52"/>
      <c r="E25" s="52"/>
      <c r="F25" s="52"/>
      <c r="G25" s="52"/>
      <c r="H25" s="52"/>
      <c r="I25" s="52"/>
      <c r="J25" s="26">
        <f>SUM(J22:J24)</f>
        <v>56700</v>
      </c>
      <c r="K25" s="56"/>
      <c r="L25" s="57"/>
      <c r="N25" s="16"/>
    </row>
    <row r="26" spans="1:16" ht="10.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9"/>
      <c r="N26" s="16"/>
    </row>
    <row r="27" spans="1:16" ht="15.75" x14ac:dyDescent="0.25">
      <c r="A27" s="15">
        <v>4</v>
      </c>
      <c r="B27" s="2" t="s">
        <v>32</v>
      </c>
      <c r="C27" s="9" t="s">
        <v>19</v>
      </c>
      <c r="D27" s="6" t="s">
        <v>45</v>
      </c>
      <c r="E27" s="53" t="s">
        <v>49</v>
      </c>
      <c r="F27" s="54"/>
      <c r="G27" s="54"/>
      <c r="H27" s="54"/>
      <c r="I27" s="54"/>
      <c r="J27" s="54"/>
      <c r="K27" s="54"/>
      <c r="L27" s="55"/>
    </row>
    <row r="28" spans="1:16" x14ac:dyDescent="0.25">
      <c r="A28" s="42" t="s">
        <v>42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6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</sheetData>
  <mergeCells count="19">
    <mergeCell ref="M19:P19"/>
    <mergeCell ref="A29:L29"/>
    <mergeCell ref="A23:I23"/>
    <mergeCell ref="A24:I24"/>
    <mergeCell ref="A25:I25"/>
    <mergeCell ref="K25:L25"/>
    <mergeCell ref="E27:L27"/>
    <mergeCell ref="A28:L28"/>
    <mergeCell ref="A22:D22"/>
    <mergeCell ref="A4:L4"/>
    <mergeCell ref="C6:I6"/>
    <mergeCell ref="J6:K6"/>
    <mergeCell ref="F7:L7"/>
    <mergeCell ref="F8:L8"/>
    <mergeCell ref="F9:L9"/>
    <mergeCell ref="A10:L10"/>
    <mergeCell ref="A11:L11"/>
    <mergeCell ref="A12:L12"/>
    <mergeCell ref="K13:L1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 </vt:lpstr>
      <vt:lpstr>SEPTEMBRE 2022  </vt:lpstr>
      <vt:lpstr>OCTOBRE 2022</vt:lpstr>
      <vt:lpstr>NOVEMBRE 2022</vt:lpstr>
      <vt:lpstr>DECEMBRE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2022-11-28T10:45:56Z</cp:lastPrinted>
  <dcterms:created xsi:type="dcterms:W3CDTF">2013-02-10T07:37:00Z</dcterms:created>
  <dcterms:modified xsi:type="dcterms:W3CDTF">2022-11-28T12:45:56Z</dcterms:modified>
</cp:coreProperties>
</file>