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'AOUT 2021" sheetId="2" r:id="rId1"/>
    <sheet name="LOYERS ENCAISSES DE SEPT 2021" sheetId="4" r:id="rId2"/>
    <sheet name="LOYERS ENCAISSES  D'AOUT 21" sheetId="5" r:id="rId3"/>
    <sheet name="BILAN D'AOUT 2021" sheetId="3" r:id="rId4"/>
  </sheets>
  <calcPr calcId="152511" iterateDelta="1E-4"/>
</workbook>
</file>

<file path=xl/calcChain.xml><?xml version="1.0" encoding="utf-8"?>
<calcChain xmlns="http://schemas.openxmlformats.org/spreadsheetml/2006/main">
  <c r="I24" i="4" l="1"/>
  <c r="H24" i="4"/>
  <c r="G24" i="4"/>
  <c r="F24" i="4"/>
  <c r="E24" i="4"/>
  <c r="J23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24" i="4" s="1"/>
  <c r="I14" i="5" l="1"/>
  <c r="H14" i="5"/>
  <c r="G14" i="5"/>
  <c r="F14" i="5"/>
  <c r="E14" i="5"/>
  <c r="J13" i="5"/>
  <c r="J12" i="5"/>
  <c r="J11" i="5"/>
  <c r="J10" i="5"/>
  <c r="J14" i="5" s="1"/>
  <c r="J9" i="5"/>
  <c r="J8" i="5"/>
  <c r="J7" i="5"/>
  <c r="B16" i="3" l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<sst xmlns="http://schemas.openxmlformats.org/spreadsheetml/2006/main" count="261" uniqueCount="190">
  <si>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</si>
  <si>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</si>
  <si>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</si>
  <si>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</si>
  <si>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</si>
  <si>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</si>
  <si>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</si>
  <si>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</si>
  <si>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</si>
  <si>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</si>
  <si>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</si>
  <si>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</si>
  <si>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</si>
  <si>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</si>
  <si>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</si>
  <si>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</si>
  <si>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</si>
  <si>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</si>
  <si>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</si>
  <si>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</si>
  <si>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</si>
  <si>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</si>
  <si>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</si>
  <si>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</si>
  <si>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</si>
  <si>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</si>
  <si>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</si>
  <si>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</si>
  <si>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</si>
  <si>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</si>
  <si>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</si>
  <si>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</si>
  <si>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</si>
  <si>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</si>
  <si>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</si>
  <si>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</si>
  <si>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</si>
  <si>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</si>
  <si>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</si>
  <si>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</si>
  <si>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</si>
  <si>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</si>
  <si>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</si>
  <si>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</si>
  <si>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</si>
  <si>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</si>
  <si>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</si>
  <si>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</si>
  <si>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</si>
  <si>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</si>
  <si>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</si>
  <si>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</si>
  <si>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</si>
  <si>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</si>
  <si>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</si>
  <si>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</si>
  <si>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</si>
  <si>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</si>
  <si>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</si>
  <si>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</si>
  <si>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</si>
  <si>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</si>
  <si>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</si>
  <si>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</si>
  <si>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</si>
  <si>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</si>
  <si>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</si>
  <si>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</si>
  <si>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</si>
  <si>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</si>
  <si>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</si>
  <si>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</si>
  <si>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</si>
  <si>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</si>
  <si>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</si>
  <si>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</si>
  <si>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</si>
  <si>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</si>
  <si>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</si>
  <si>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</si>
  <si>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</si>
  <si>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</si>
  <si>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</si>
  <si>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</si>
  <si>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</si>
  <si>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</si>
  <si>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</si>
  <si>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</si>
  <si>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</si>
  <si>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</si>
  <si>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</si>
  <si>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</si>
  <si>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</si>
  <si>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</si>
  <si>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</si>
  <si>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</si>
  <si>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</si>
  <si>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</si>
  <si>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</si>
  <si>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</si>
  <si>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</si>
  <si>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</si>
  <si>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</si>
  <si>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</si>
  <si>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</si>
  <si>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</si>
  <si>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</si>
  <si>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</si>
  <si>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</si>
  <si>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</si>
  <si>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</si>
  <si>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</si>
  <si>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</si>
  <si>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</si>
  <si>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</si>
  <si>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</si>
  <si>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</si>
  <si>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</si>
  <si>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</si>
  <si>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</si>
  <si>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</si>
  <si>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</si>
  <si>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</si>
  <si>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</si>
  <si>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</si>
  <si>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</si>
  <si>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</si>
  <si>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</si>
  <si>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</si>
  <si>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</si>
  <si>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</si>
  <si>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</si>
  <si>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</si>
  <si>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</si>
  <si>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</si>
  <si>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</si>
  <si>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</si>
  <si>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</si>
  <si>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</si>
  <si>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</si>
  <si>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</si>
  <si>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</si>
  <si>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</si>
  <si>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</si>
  <si>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>0151142082-0170083456</t>
  </si>
  <si>
    <t>0103410768-0574020624</t>
  </si>
  <si>
    <t>YOPOUGON NIANGON ACADEMIE 08/2021</t>
  </si>
  <si>
    <t>RELEVE MENSUEL DES BAUX : MOIS DE JUILLET 2021</t>
  </si>
  <si>
    <t xml:space="preserve">M FOFANA: 07 78 33 14 91- Mme 05 95 56 30 38 </t>
  </si>
  <si>
    <t xml:space="preserve">    FILLE FATOU : 07 07 11 53 84</t>
  </si>
  <si>
    <t>WAVE</t>
  </si>
  <si>
    <t>ETAT DES ENCAISSEMENTS : MOIS  D'AOUT 2021</t>
  </si>
  <si>
    <t>Mlle OULAÏ GNONSIEKAN BENEDICTE RACHEL</t>
  </si>
  <si>
    <t>0758381510-0595250310</t>
  </si>
  <si>
    <t>26/07/21</t>
  </si>
  <si>
    <t>ESPECES</t>
  </si>
  <si>
    <t>AV09+10/21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</si>
  <si>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</si>
  <si>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</si>
  <si>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</si>
  <si>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</si>
  <si>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</si>
  <si>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</si>
  <si>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</si>
  <si>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</si>
  <si>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</si>
  <si>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</si>
  <si>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</si>
  <si>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BILAN : MOIS D'AOUT 2021</t>
  </si>
  <si>
    <t>YOPOUGON NIANGON ACADEMIE 09/2021</t>
  </si>
  <si>
    <t>TOTAL VERSE 08/2021</t>
  </si>
  <si>
    <t>ENCAISSE PAR LE PROPRIETAIRE LE 17/08/21</t>
  </si>
  <si>
    <t>04/09/21</t>
  </si>
  <si>
    <t>08/09/21</t>
  </si>
  <si>
    <t>11/09/21</t>
  </si>
  <si>
    <t>10/09/21</t>
  </si>
  <si>
    <t>02/09/21</t>
  </si>
  <si>
    <t>15/09/21</t>
  </si>
  <si>
    <t>A LIBERE LE MAGASIN ET RESTITUE LES CLES LE 17/08/2021 AU PROPRIETAIRE</t>
  </si>
  <si>
    <t>ETAT DES ENCAISSEMENTS : MOIS  DE SEPTEMBRE 2021</t>
  </si>
  <si>
    <t>24/08/21</t>
  </si>
  <si>
    <t>WAVE - 13/09 ESP</t>
  </si>
  <si>
    <t>0141629154-0707332890</t>
  </si>
  <si>
    <t>07/09/21</t>
  </si>
  <si>
    <t>17/08 PROP</t>
  </si>
  <si>
    <t>09/09/21</t>
  </si>
  <si>
    <t>14/09/21</t>
  </si>
  <si>
    <t>WU</t>
  </si>
  <si>
    <t>AV10/21</t>
  </si>
  <si>
    <t>16/08/21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</si>
</sst>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D32" sqref="D3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42" t="s">
        <v>147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"/>
    </row>
    <row r="2" spans="1:12" x14ac:dyDescent="0.25">
      <c r="A2" s="2" t="s">
        <v>84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7" t="s">
        <v>6</v>
      </c>
      <c r="K3" s="127"/>
      <c r="L3" s="12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7" t="s">
        <v>66</v>
      </c>
      <c r="K4" s="127"/>
      <c r="L4" s="127"/>
    </row>
    <row r="5" spans="1:12" ht="18.75" x14ac:dyDescent="0.3">
      <c r="A5" s="89"/>
      <c r="J5" s="144" t="s">
        <v>67</v>
      </c>
      <c r="K5" s="144"/>
      <c r="L5" s="144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43" t="s">
        <v>19</v>
      </c>
      <c r="K6" s="143"/>
      <c r="L6" s="88" t="s">
        <v>20</v>
      </c>
    </row>
    <row r="7" spans="1:12" ht="15" customHeight="1" x14ac:dyDescent="0.25">
      <c r="A7" s="8">
        <v>1</v>
      </c>
      <c r="B7" s="7" t="s">
        <v>75</v>
      </c>
      <c r="C7" s="42" t="s">
        <v>28</v>
      </c>
      <c r="D7" s="8">
        <v>44521</v>
      </c>
      <c r="E7" s="35" t="s">
        <v>29</v>
      </c>
      <c r="F7" s="87" t="s">
        <v>30</v>
      </c>
      <c r="G7" s="8">
        <v>90000</v>
      </c>
      <c r="H7" s="13"/>
      <c r="I7" s="8"/>
      <c r="J7" s="11"/>
      <c r="K7" s="11"/>
      <c r="L7" s="87" t="s">
        <v>31</v>
      </c>
    </row>
    <row r="8" spans="1:12" ht="15.75" customHeight="1" x14ac:dyDescent="0.25">
      <c r="A8" s="8">
        <v>2</v>
      </c>
      <c r="B8" s="7" t="s">
        <v>68</v>
      </c>
      <c r="C8" s="42" t="s">
        <v>22</v>
      </c>
      <c r="D8" s="8">
        <v>67664</v>
      </c>
      <c r="E8" s="35" t="s">
        <v>23</v>
      </c>
      <c r="F8" s="87"/>
      <c r="G8" s="8">
        <v>90000</v>
      </c>
      <c r="H8" s="13"/>
      <c r="I8" s="8"/>
      <c r="J8" s="72" t="s">
        <v>69</v>
      </c>
      <c r="K8" s="72" t="s">
        <v>70</v>
      </c>
      <c r="L8" s="87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87" t="s">
        <v>24</v>
      </c>
      <c r="G9" s="8">
        <v>70000</v>
      </c>
      <c r="H9" s="10"/>
      <c r="I9" s="11"/>
      <c r="J9" s="72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88</v>
      </c>
      <c r="C10" s="42" t="s">
        <v>89</v>
      </c>
      <c r="D10" s="8"/>
      <c r="E10" s="35" t="s">
        <v>90</v>
      </c>
      <c r="F10" s="87"/>
      <c r="G10" s="8">
        <v>110000</v>
      </c>
      <c r="H10" s="52"/>
      <c r="I10" s="53"/>
      <c r="J10" s="70" t="s">
        <v>91</v>
      </c>
      <c r="K10" s="70" t="s">
        <v>92</v>
      </c>
      <c r="L10" s="87" t="s">
        <v>51</v>
      </c>
    </row>
    <row r="11" spans="1:12" ht="15" customHeight="1" x14ac:dyDescent="0.25">
      <c r="A11" s="134" t="s">
        <v>33</v>
      </c>
      <c r="B11" s="135"/>
      <c r="C11" s="135"/>
      <c r="D11" s="135"/>
      <c r="E11" s="135"/>
      <c r="F11" s="136"/>
      <c r="G11" s="60">
        <f>SUM(G7:G10)</f>
        <v>360000</v>
      </c>
      <c r="H11" s="61"/>
      <c r="I11" s="60"/>
      <c r="J11" s="15"/>
      <c r="K11" s="15"/>
    </row>
    <row r="12" spans="1:12" ht="15" customHeight="1" x14ac:dyDescent="0.25">
      <c r="A12" s="137" t="s">
        <v>76</v>
      </c>
      <c r="B12" s="138"/>
      <c r="C12" s="138"/>
      <c r="D12" s="138"/>
      <c r="E12" s="138"/>
      <c r="F12" s="139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7" t="s">
        <v>80</v>
      </c>
      <c r="B13" s="138"/>
      <c r="C13" s="138"/>
      <c r="D13" s="138"/>
      <c r="E13" s="138"/>
      <c r="F13" s="139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31" t="s">
        <v>81</v>
      </c>
      <c r="B14" s="132"/>
      <c r="C14" s="132"/>
      <c r="D14" s="132"/>
      <c r="E14" s="132"/>
      <c r="F14" s="133"/>
      <c r="G14" s="37">
        <f>G11*-0.05</f>
        <v>-18000</v>
      </c>
      <c r="H14" s="37"/>
      <c r="I14" s="62"/>
      <c r="J14" s="63"/>
    </row>
    <row r="15" spans="1:12" ht="15.75" customHeight="1" x14ac:dyDescent="0.25"/>
    <row r="16" spans="1:12" ht="15.75" x14ac:dyDescent="0.25">
      <c r="A16" s="8">
        <v>6</v>
      </c>
      <c r="B16" s="14" t="s">
        <v>88</v>
      </c>
      <c r="C16" s="42" t="s">
        <v>89</v>
      </c>
      <c r="D16" s="8"/>
      <c r="E16" s="35" t="s">
        <v>90</v>
      </c>
      <c r="F16" s="140" t="s">
        <v>93</v>
      </c>
      <c r="G16" s="140"/>
      <c r="H16" s="140"/>
      <c r="I16" s="140"/>
      <c r="J16" s="140"/>
      <c r="K16" s="140"/>
      <c r="L16" s="140"/>
    </row>
    <row r="17" spans="1:12" ht="15.75" customHeight="1" x14ac:dyDescent="0.25">
      <c r="A17" s="141" t="s">
        <v>119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ht="9" customHeight="1" x14ac:dyDescent="0.25"/>
    <row r="19" spans="1:12" ht="15.75" x14ac:dyDescent="0.25">
      <c r="A19" s="128" t="s">
        <v>122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30"/>
    </row>
    <row r="20" spans="1:12" ht="9" customHeight="1" x14ac:dyDescent="0.25"/>
    <row r="21" spans="1:12" ht="19.5" customHeight="1" x14ac:dyDescent="0.25">
      <c r="A21" s="8">
        <v>5</v>
      </c>
      <c r="B21" s="14" t="s">
        <v>72</v>
      </c>
      <c r="C21" s="42" t="s">
        <v>28</v>
      </c>
      <c r="D21" s="8">
        <v>48716</v>
      </c>
      <c r="E21" s="35" t="s">
        <v>29</v>
      </c>
      <c r="F21" s="87" t="s">
        <v>73</v>
      </c>
      <c r="G21" s="8">
        <v>90000</v>
      </c>
      <c r="H21" s="8"/>
      <c r="I21" s="40"/>
      <c r="J21" s="72" t="s">
        <v>85</v>
      </c>
      <c r="K21" s="72" t="s">
        <v>86</v>
      </c>
      <c r="L21" s="87" t="s">
        <v>87</v>
      </c>
    </row>
    <row r="22" spans="1:12" x14ac:dyDescent="0.25">
      <c r="A22" s="126" t="s">
        <v>120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x14ac:dyDescent="0.25">
      <c r="A23" s="127" t="s">
        <v>121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ht="15.75" x14ac:dyDescent="0.25">
      <c r="A24" s="128" t="s">
        <v>123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30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30" sqref="K30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.140625" customWidth="1"/>
    <col min="12" max="12" width="12.5703125" customWidth="1"/>
  </cols>
  <sheetData>
    <row r="1" spans="1:19" ht="20.25" customHeight="1" x14ac:dyDescent="0.25">
      <c r="A1" s="145" t="s">
        <v>179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9" ht="18.75" x14ac:dyDescent="0.3">
      <c r="A2" s="2" t="s">
        <v>0</v>
      </c>
      <c r="E2" s="146" t="s">
        <v>148</v>
      </c>
      <c r="F2" s="146"/>
      <c r="G2" s="146"/>
      <c r="H2" s="146"/>
      <c r="I2" s="146"/>
      <c r="J2" s="146"/>
      <c r="K2" s="147" t="s">
        <v>2</v>
      </c>
      <c r="L2" s="147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48"/>
      <c r="L3" s="148"/>
    </row>
    <row r="4" spans="1:19" ht="18.75" x14ac:dyDescent="0.3">
      <c r="A4" s="2" t="s">
        <v>7</v>
      </c>
      <c r="D4" s="119" t="s">
        <v>34</v>
      </c>
      <c r="E4" s="119"/>
      <c r="F4" s="119"/>
      <c r="G4" s="119"/>
      <c r="H4" s="119" t="s">
        <v>149</v>
      </c>
      <c r="I4" s="119"/>
      <c r="J4" s="119"/>
      <c r="K4" s="127"/>
      <c r="L4" s="127"/>
      <c r="M4" s="127"/>
    </row>
    <row r="5" spans="1:19" x14ac:dyDescent="0.25">
      <c r="K5" s="120"/>
      <c r="L5" s="120"/>
      <c r="M5" s="120"/>
    </row>
    <row r="6" spans="1:19" x14ac:dyDescent="0.25">
      <c r="A6" s="73" t="s">
        <v>10</v>
      </c>
      <c r="B6" s="74" t="s">
        <v>11</v>
      </c>
      <c r="C6" s="74" t="s">
        <v>94</v>
      </c>
      <c r="D6" s="74" t="s">
        <v>19</v>
      </c>
      <c r="E6" s="22" t="s">
        <v>38</v>
      </c>
      <c r="F6" s="74" t="s">
        <v>39</v>
      </c>
      <c r="G6" s="74" t="s">
        <v>77</v>
      </c>
      <c r="H6" s="23" t="s">
        <v>40</v>
      </c>
      <c r="I6" s="74" t="s">
        <v>17</v>
      </c>
      <c r="J6" s="74" t="s">
        <v>95</v>
      </c>
      <c r="K6" s="74" t="s">
        <v>42</v>
      </c>
      <c r="L6" s="74" t="s">
        <v>65</v>
      </c>
      <c r="M6" s="36"/>
      <c r="N6" s="64"/>
    </row>
    <row r="7" spans="1:19" ht="12.75" customHeight="1" x14ac:dyDescent="0.25">
      <c r="A7" s="12">
        <v>1</v>
      </c>
      <c r="B7" s="75" t="s">
        <v>96</v>
      </c>
      <c r="C7" s="76" t="s">
        <v>97</v>
      </c>
      <c r="D7" s="101" t="s">
        <v>134</v>
      </c>
      <c r="E7" s="41">
        <v>35000</v>
      </c>
      <c r="F7" s="41">
        <v>227000</v>
      </c>
      <c r="G7" s="77">
        <v>84000</v>
      </c>
      <c r="H7" s="41"/>
      <c r="I7" s="41">
        <v>35000</v>
      </c>
      <c r="J7" s="77">
        <f>SUM(H7:I7)</f>
        <v>35000</v>
      </c>
      <c r="K7" s="161" t="s">
        <v>180</v>
      </c>
      <c r="L7" s="162" t="s">
        <v>150</v>
      </c>
      <c r="M7" s="48"/>
      <c r="N7" s="66"/>
    </row>
    <row r="8" spans="1:19" ht="14.25" customHeight="1" x14ac:dyDescent="0.25">
      <c r="A8" s="12">
        <v>2</v>
      </c>
      <c r="B8" s="75" t="s">
        <v>127</v>
      </c>
      <c r="C8" s="76" t="s">
        <v>48</v>
      </c>
      <c r="D8" s="101" t="s">
        <v>144</v>
      </c>
      <c r="E8" s="41">
        <v>50000</v>
      </c>
      <c r="F8" s="77">
        <v>5600</v>
      </c>
      <c r="G8" s="77">
        <v>5600</v>
      </c>
      <c r="H8" s="77">
        <v>50000</v>
      </c>
      <c r="I8" s="41"/>
      <c r="J8" s="77">
        <f t="shared" ref="J8:J23" si="0">SUM(H8:I8)</f>
        <v>50000</v>
      </c>
      <c r="K8" s="65" t="s">
        <v>174</v>
      </c>
      <c r="L8" s="163" t="s">
        <v>150</v>
      </c>
      <c r="N8" s="66"/>
    </row>
    <row r="9" spans="1:19" ht="14.25" customHeight="1" x14ac:dyDescent="0.25">
      <c r="A9" s="12">
        <v>3</v>
      </c>
      <c r="B9" s="68" t="s">
        <v>128</v>
      </c>
      <c r="C9" s="76" t="s">
        <v>98</v>
      </c>
      <c r="D9" s="101" t="s">
        <v>145</v>
      </c>
      <c r="E9" s="41">
        <v>50000</v>
      </c>
      <c r="F9" s="77">
        <v>45000</v>
      </c>
      <c r="G9" s="77">
        <v>25000</v>
      </c>
      <c r="H9" s="77">
        <v>50000</v>
      </c>
      <c r="I9" s="41">
        <v>15000</v>
      </c>
      <c r="J9" s="77">
        <f t="shared" si="0"/>
        <v>65000</v>
      </c>
      <c r="K9" s="65" t="s">
        <v>175</v>
      </c>
      <c r="L9" s="164" t="s">
        <v>181</v>
      </c>
      <c r="M9" s="48"/>
      <c r="N9" s="66"/>
    </row>
    <row r="10" spans="1:19" ht="17.25" customHeight="1" x14ac:dyDescent="0.25">
      <c r="A10" s="12">
        <v>4</v>
      </c>
      <c r="B10" s="91" t="s">
        <v>115</v>
      </c>
      <c r="C10" s="76" t="s">
        <v>99</v>
      </c>
      <c r="D10" s="101" t="s">
        <v>182</v>
      </c>
      <c r="E10" s="41">
        <v>70000</v>
      </c>
      <c r="F10" s="77">
        <v>74800</v>
      </c>
      <c r="G10" s="77">
        <v>74800</v>
      </c>
      <c r="H10" s="77">
        <v>70000</v>
      </c>
      <c r="I10" s="41"/>
      <c r="J10" s="77">
        <f t="shared" si="0"/>
        <v>70000</v>
      </c>
      <c r="K10" s="65" t="s">
        <v>183</v>
      </c>
      <c r="L10" s="163" t="s">
        <v>150</v>
      </c>
      <c r="M10" s="116"/>
      <c r="N10" s="117"/>
      <c r="O10" s="117"/>
    </row>
    <row r="11" spans="1:19" ht="17.25" customHeight="1" x14ac:dyDescent="0.25">
      <c r="A11" s="12">
        <v>5</v>
      </c>
      <c r="B11" s="75" t="s">
        <v>100</v>
      </c>
      <c r="C11" s="76" t="s">
        <v>101</v>
      </c>
      <c r="D11" s="101" t="s">
        <v>135</v>
      </c>
      <c r="E11" s="41">
        <v>30000</v>
      </c>
      <c r="F11" s="41">
        <v>251000</v>
      </c>
      <c r="G11" s="41">
        <v>111000</v>
      </c>
      <c r="H11" s="77"/>
      <c r="I11" s="41">
        <v>60000</v>
      </c>
      <c r="J11" s="77">
        <f t="shared" si="0"/>
        <v>60000</v>
      </c>
      <c r="K11" s="65"/>
      <c r="L11" s="102" t="s">
        <v>184</v>
      </c>
      <c r="M11" s="118"/>
      <c r="N11" s="117"/>
      <c r="O11" s="117"/>
      <c r="P11" s="117"/>
      <c r="Q11" s="117"/>
      <c r="R11" s="117"/>
      <c r="S11" s="117"/>
    </row>
    <row r="12" spans="1:19" ht="20.25" customHeight="1" x14ac:dyDescent="0.25">
      <c r="A12" s="12">
        <v>6</v>
      </c>
      <c r="B12" s="114" t="s">
        <v>152</v>
      </c>
      <c r="C12" s="76" t="s">
        <v>43</v>
      </c>
      <c r="D12" s="101" t="s">
        <v>153</v>
      </c>
      <c r="E12" s="41">
        <v>50000</v>
      </c>
      <c r="F12" s="41"/>
      <c r="G12" s="77"/>
      <c r="H12" s="77">
        <v>50000</v>
      </c>
      <c r="I12" s="41"/>
      <c r="J12" s="77">
        <f t="shared" si="0"/>
        <v>50000</v>
      </c>
      <c r="K12" s="65" t="s">
        <v>154</v>
      </c>
      <c r="L12" s="67" t="s">
        <v>155</v>
      </c>
      <c r="M12" s="108" t="s">
        <v>156</v>
      </c>
      <c r="N12" s="117"/>
      <c r="O12" s="117"/>
      <c r="P12" s="117"/>
      <c r="Q12" s="117"/>
      <c r="R12" s="117"/>
      <c r="S12" s="117"/>
    </row>
    <row r="13" spans="1:19" ht="18" customHeight="1" x14ac:dyDescent="0.25">
      <c r="A13" s="12">
        <v>7</v>
      </c>
      <c r="B13" s="114"/>
      <c r="C13" s="76" t="s">
        <v>46</v>
      </c>
      <c r="D13" s="101"/>
      <c r="E13" s="41">
        <v>50000</v>
      </c>
      <c r="F13" s="41"/>
      <c r="G13" s="77"/>
      <c r="H13" s="77"/>
      <c r="I13" s="41"/>
      <c r="J13" s="77">
        <f t="shared" si="0"/>
        <v>0</v>
      </c>
      <c r="K13" s="65"/>
      <c r="L13" s="67"/>
      <c r="M13" s="108"/>
      <c r="N13" s="117"/>
      <c r="O13" s="117"/>
      <c r="P13" s="117"/>
      <c r="Q13" s="117"/>
      <c r="R13" s="117"/>
      <c r="S13" s="117"/>
    </row>
    <row r="14" spans="1:19" ht="13.5" customHeight="1" x14ac:dyDescent="0.25">
      <c r="A14" s="12">
        <v>8</v>
      </c>
      <c r="B14" s="78" t="s">
        <v>102</v>
      </c>
      <c r="C14" s="76" t="s">
        <v>103</v>
      </c>
      <c r="D14" s="101" t="s">
        <v>157</v>
      </c>
      <c r="E14" s="41">
        <v>40000</v>
      </c>
      <c r="F14" s="41">
        <v>438000</v>
      </c>
      <c r="G14" s="77">
        <v>84000</v>
      </c>
      <c r="H14" s="77">
        <v>40000</v>
      </c>
      <c r="I14" s="41"/>
      <c r="J14" s="77">
        <f t="shared" si="0"/>
        <v>40000</v>
      </c>
      <c r="K14" s="65" t="s">
        <v>185</v>
      </c>
      <c r="L14" s="163" t="s">
        <v>150</v>
      </c>
      <c r="M14" s="48"/>
      <c r="N14" s="66"/>
      <c r="P14" s="109"/>
    </row>
    <row r="15" spans="1:19" ht="21" x14ac:dyDescent="0.25">
      <c r="A15" s="12">
        <v>9</v>
      </c>
      <c r="B15" s="75" t="s">
        <v>158</v>
      </c>
      <c r="C15" s="76" t="s">
        <v>104</v>
      </c>
      <c r="D15" s="97" t="s">
        <v>159</v>
      </c>
      <c r="E15" s="41">
        <v>70000</v>
      </c>
      <c r="F15" s="41"/>
      <c r="G15" s="77"/>
      <c r="H15" s="77">
        <v>70000</v>
      </c>
      <c r="I15" s="41"/>
      <c r="J15" s="77">
        <f t="shared" si="0"/>
        <v>70000</v>
      </c>
      <c r="K15" s="54" t="s">
        <v>186</v>
      </c>
      <c r="L15" s="163" t="s">
        <v>187</v>
      </c>
      <c r="M15" s="48" t="s">
        <v>188</v>
      </c>
      <c r="N15" s="66"/>
      <c r="P15" s="109"/>
    </row>
    <row r="16" spans="1:19" ht="18.75" x14ac:dyDescent="0.25">
      <c r="A16" s="12">
        <v>10</v>
      </c>
      <c r="B16" s="75" t="s">
        <v>129</v>
      </c>
      <c r="C16" s="76" t="s">
        <v>105</v>
      </c>
      <c r="D16" s="101" t="s">
        <v>136</v>
      </c>
      <c r="E16" s="41">
        <v>70000</v>
      </c>
      <c r="F16" s="77">
        <v>70000</v>
      </c>
      <c r="G16" s="77"/>
      <c r="H16" s="77"/>
      <c r="I16" s="41">
        <v>70000</v>
      </c>
      <c r="J16" s="77">
        <f t="shared" si="0"/>
        <v>70000</v>
      </c>
      <c r="K16" s="65"/>
      <c r="L16" s="102" t="s">
        <v>189</v>
      </c>
      <c r="M16" s="48"/>
      <c r="N16" s="66"/>
    </row>
    <row r="17" spans="1:14" ht="18" customHeight="1" x14ac:dyDescent="0.25">
      <c r="A17" s="12">
        <v>11</v>
      </c>
      <c r="B17" s="91" t="s">
        <v>160</v>
      </c>
      <c r="C17" s="76" t="s">
        <v>106</v>
      </c>
      <c r="D17" s="101" t="s">
        <v>161</v>
      </c>
      <c r="E17" s="41">
        <v>50000</v>
      </c>
      <c r="F17" s="77"/>
      <c r="G17" s="77"/>
      <c r="H17" s="77">
        <v>50000</v>
      </c>
      <c r="I17" s="41"/>
      <c r="J17" s="77">
        <f t="shared" si="0"/>
        <v>50000</v>
      </c>
      <c r="K17" s="54" t="s">
        <v>174</v>
      </c>
      <c r="L17" s="163" t="s">
        <v>150</v>
      </c>
      <c r="N17" s="66"/>
    </row>
    <row r="18" spans="1:14" ht="18.75" x14ac:dyDescent="0.25">
      <c r="A18" s="12">
        <v>12</v>
      </c>
      <c r="B18" s="75" t="s">
        <v>107</v>
      </c>
      <c r="C18" s="76" t="s">
        <v>108</v>
      </c>
      <c r="D18" s="101" t="s">
        <v>137</v>
      </c>
      <c r="E18" s="41">
        <v>50000</v>
      </c>
      <c r="F18" s="77">
        <v>33000</v>
      </c>
      <c r="G18" s="77">
        <v>33000</v>
      </c>
      <c r="H18" s="77">
        <v>50000</v>
      </c>
      <c r="I18" s="41"/>
      <c r="J18" s="77">
        <f t="shared" si="0"/>
        <v>50000</v>
      </c>
      <c r="K18" s="54" t="s">
        <v>172</v>
      </c>
      <c r="L18" s="67" t="s">
        <v>117</v>
      </c>
      <c r="M18" s="48"/>
      <c r="N18" s="66"/>
    </row>
    <row r="19" spans="1:14" ht="18" customHeight="1" x14ac:dyDescent="0.25">
      <c r="A19" s="12">
        <v>13</v>
      </c>
      <c r="B19" s="68" t="s">
        <v>162</v>
      </c>
      <c r="C19" s="76" t="s">
        <v>109</v>
      </c>
      <c r="D19" s="101" t="s">
        <v>140</v>
      </c>
      <c r="E19" s="41">
        <v>50000</v>
      </c>
      <c r="F19" s="106">
        <v>335000</v>
      </c>
      <c r="G19" s="85">
        <v>85000</v>
      </c>
      <c r="H19" s="77"/>
      <c r="I19" s="41"/>
      <c r="J19" s="77">
        <f t="shared" si="0"/>
        <v>0</v>
      </c>
      <c r="K19" s="54"/>
      <c r="L19" s="67"/>
      <c r="M19" s="48"/>
      <c r="N19" s="66"/>
    </row>
    <row r="20" spans="1:14" ht="21" x14ac:dyDescent="0.25">
      <c r="A20" s="12">
        <v>14</v>
      </c>
      <c r="B20" s="165" t="s">
        <v>116</v>
      </c>
      <c r="C20" s="76" t="s">
        <v>110</v>
      </c>
      <c r="D20" s="101" t="s">
        <v>139</v>
      </c>
      <c r="E20" s="41">
        <v>50000</v>
      </c>
      <c r="F20" s="41">
        <v>295000</v>
      </c>
      <c r="G20" s="77">
        <v>45000</v>
      </c>
      <c r="H20" s="77">
        <v>50000</v>
      </c>
      <c r="I20" s="41"/>
      <c r="J20" s="77">
        <f t="shared" si="0"/>
        <v>50000</v>
      </c>
      <c r="K20" s="54" t="s">
        <v>175</v>
      </c>
      <c r="L20" s="163" t="s">
        <v>150</v>
      </c>
      <c r="M20" s="48"/>
      <c r="N20" s="66"/>
    </row>
    <row r="21" spans="1:14" ht="18.75" x14ac:dyDescent="0.25">
      <c r="A21" s="12">
        <v>15</v>
      </c>
      <c r="B21" s="75" t="s">
        <v>163</v>
      </c>
      <c r="C21" s="76" t="s">
        <v>111</v>
      </c>
      <c r="D21" s="101" t="s">
        <v>164</v>
      </c>
      <c r="E21" s="41">
        <v>50000</v>
      </c>
      <c r="F21" s="41"/>
      <c r="G21" s="77"/>
      <c r="H21" s="77"/>
      <c r="I21" s="41"/>
      <c r="J21" s="77">
        <f t="shared" si="0"/>
        <v>0</v>
      </c>
      <c r="K21" s="54"/>
      <c r="L21" s="115"/>
      <c r="N21" s="48"/>
    </row>
    <row r="22" spans="1:14" ht="18.75" x14ac:dyDescent="0.25">
      <c r="A22" s="12">
        <v>16</v>
      </c>
      <c r="B22" s="81" t="s">
        <v>112</v>
      </c>
      <c r="C22" s="80" t="s">
        <v>113</v>
      </c>
      <c r="D22" s="103"/>
      <c r="E22" s="82"/>
      <c r="F22" s="92"/>
      <c r="G22" s="83"/>
      <c r="H22" s="83"/>
      <c r="I22" s="92"/>
      <c r="J22" s="92"/>
      <c r="K22" s="69"/>
      <c r="L22" s="84"/>
    </row>
    <row r="23" spans="1:14" ht="18.75" x14ac:dyDescent="0.25">
      <c r="A23" s="12">
        <v>17</v>
      </c>
      <c r="B23" s="79" t="s">
        <v>165</v>
      </c>
      <c r="C23" s="76" t="s">
        <v>114</v>
      </c>
      <c r="D23" s="101" t="s">
        <v>138</v>
      </c>
      <c r="E23" s="41">
        <v>50000</v>
      </c>
      <c r="F23" s="110">
        <v>545500</v>
      </c>
      <c r="G23" s="111">
        <v>110000</v>
      </c>
      <c r="H23" s="77">
        <v>50000</v>
      </c>
      <c r="I23" s="41">
        <v>40000</v>
      </c>
      <c r="J23" s="77">
        <f t="shared" si="0"/>
        <v>90000</v>
      </c>
      <c r="K23" s="65" t="s">
        <v>172</v>
      </c>
      <c r="L23" s="67" t="s">
        <v>117</v>
      </c>
      <c r="M23" s="48"/>
    </row>
    <row r="24" spans="1:14" ht="18.75" x14ac:dyDescent="0.25">
      <c r="A24" s="149" t="s">
        <v>52</v>
      </c>
      <c r="B24" s="150"/>
      <c r="C24" s="150"/>
      <c r="D24" s="151"/>
      <c r="E24" s="56">
        <f>SUM(E7:E23)</f>
        <v>815000</v>
      </c>
      <c r="F24" s="45">
        <f>SUM(F7:F23)</f>
        <v>2319900</v>
      </c>
      <c r="G24" s="45">
        <f>SUM(G7:G23)</f>
        <v>657400</v>
      </c>
      <c r="H24" s="45">
        <f t="shared" ref="H24" si="1">SUM(H7:H23)</f>
        <v>530000</v>
      </c>
      <c r="I24" s="166">
        <f>SUM(I7:I23)</f>
        <v>220000</v>
      </c>
      <c r="J24" s="45">
        <f>SUM(J7:J23)</f>
        <v>750000</v>
      </c>
      <c r="K24" s="71" t="s">
        <v>177</v>
      </c>
      <c r="L24" s="86" t="s">
        <v>124</v>
      </c>
    </row>
    <row r="25" spans="1:14" x14ac:dyDescent="0.25">
      <c r="F25" s="48"/>
    </row>
    <row r="26" spans="1:14" ht="18.75" x14ac:dyDescent="0.25">
      <c r="A26" s="12">
        <v>6</v>
      </c>
      <c r="B26" s="114" t="s">
        <v>152</v>
      </c>
      <c r="C26" s="76" t="s">
        <v>43</v>
      </c>
      <c r="D26" s="101" t="s">
        <v>153</v>
      </c>
      <c r="E26" s="107">
        <v>50000</v>
      </c>
      <c r="F26" s="152" t="s">
        <v>166</v>
      </c>
      <c r="G26" s="127"/>
      <c r="H26" s="127"/>
      <c r="I26" s="127"/>
      <c r="J26" s="127"/>
      <c r="K26" s="127"/>
      <c r="L26" s="127"/>
    </row>
    <row r="27" spans="1:14" x14ac:dyDescent="0.25">
      <c r="A27" s="127" t="s">
        <v>167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</sheetData>
  <mergeCells count="8">
    <mergeCell ref="A27:L27"/>
    <mergeCell ref="A24:D24"/>
    <mergeCell ref="F26:L26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5" t="s">
        <v>151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4" ht="18.75" x14ac:dyDescent="0.3">
      <c r="A2" s="2" t="s">
        <v>0</v>
      </c>
      <c r="E2" s="146" t="s">
        <v>148</v>
      </c>
      <c r="F2" s="146"/>
      <c r="G2" s="146"/>
      <c r="H2" s="146"/>
      <c r="I2" s="146"/>
      <c r="J2" s="146"/>
      <c r="K2" s="147" t="s">
        <v>2</v>
      </c>
      <c r="L2" s="147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8"/>
      <c r="L3" s="148"/>
    </row>
    <row r="4" spans="1:14" ht="18.75" x14ac:dyDescent="0.3">
      <c r="A4" s="2" t="s">
        <v>7</v>
      </c>
      <c r="D4" s="112" t="s">
        <v>34</v>
      </c>
      <c r="E4" s="112"/>
      <c r="F4" s="112"/>
      <c r="G4" s="112"/>
      <c r="H4" s="112" t="s">
        <v>149</v>
      </c>
      <c r="I4" s="112"/>
      <c r="J4" s="112"/>
      <c r="K4" s="127"/>
      <c r="L4" s="127"/>
      <c r="M4" s="127"/>
    </row>
    <row r="5" spans="1:14" x14ac:dyDescent="0.25">
      <c r="K5" s="144"/>
      <c r="L5" s="144"/>
      <c r="M5" s="153"/>
    </row>
    <row r="6" spans="1:14" x14ac:dyDescent="0.25">
      <c r="A6" s="51" t="s">
        <v>10</v>
      </c>
      <c r="B6" s="22" t="s">
        <v>11</v>
      </c>
      <c r="C6" s="22" t="s">
        <v>37</v>
      </c>
      <c r="D6" s="22" t="s">
        <v>19</v>
      </c>
      <c r="E6" s="22" t="s">
        <v>38</v>
      </c>
      <c r="F6" s="22" t="s">
        <v>39</v>
      </c>
      <c r="G6" s="22" t="s">
        <v>77</v>
      </c>
      <c r="H6" s="23" t="s">
        <v>40</v>
      </c>
      <c r="I6" s="22" t="s">
        <v>17</v>
      </c>
      <c r="J6" s="24" t="s">
        <v>41</v>
      </c>
      <c r="K6" s="22" t="s">
        <v>42</v>
      </c>
      <c r="L6" s="24" t="s">
        <v>65</v>
      </c>
      <c r="M6" s="36"/>
    </row>
    <row r="7" spans="1:14" ht="18.75" x14ac:dyDescent="0.25">
      <c r="A7" s="12">
        <v>1</v>
      </c>
      <c r="B7" s="104" t="s">
        <v>83</v>
      </c>
      <c r="C7" s="76" t="s">
        <v>44</v>
      </c>
      <c r="D7" s="96" t="s">
        <v>141</v>
      </c>
      <c r="E7" s="41">
        <v>30000</v>
      </c>
      <c r="F7" s="41">
        <v>110000</v>
      </c>
      <c r="G7" s="41">
        <v>80200</v>
      </c>
      <c r="H7" s="77">
        <v>30000</v>
      </c>
      <c r="I7" s="77"/>
      <c r="J7" s="85">
        <f>SUM(H7:I7)</f>
        <v>30000</v>
      </c>
      <c r="K7" s="54" t="s">
        <v>172</v>
      </c>
      <c r="L7" s="98" t="s">
        <v>150</v>
      </c>
      <c r="N7" s="48"/>
    </row>
    <row r="8" spans="1:14" ht="21" x14ac:dyDescent="0.25">
      <c r="A8" s="12">
        <v>2</v>
      </c>
      <c r="B8" s="90" t="s">
        <v>71</v>
      </c>
      <c r="C8" s="76" t="s">
        <v>47</v>
      </c>
      <c r="D8" s="96" t="s">
        <v>131</v>
      </c>
      <c r="E8" s="41">
        <v>35000</v>
      </c>
      <c r="F8" s="41">
        <v>78500</v>
      </c>
      <c r="G8" s="41">
        <v>38500</v>
      </c>
      <c r="H8" s="77">
        <v>35000</v>
      </c>
      <c r="I8" s="77"/>
      <c r="J8" s="85">
        <f t="shared" ref="J8:J13" si="0">SUM(H8:I8)</f>
        <v>35000</v>
      </c>
      <c r="K8" s="54" t="s">
        <v>173</v>
      </c>
      <c r="L8" s="98" t="s">
        <v>117</v>
      </c>
      <c r="N8" s="48"/>
    </row>
    <row r="9" spans="1:14" ht="21" x14ac:dyDescent="0.25">
      <c r="A9" s="12">
        <v>3</v>
      </c>
      <c r="B9" s="90" t="s">
        <v>49</v>
      </c>
      <c r="C9" s="76" t="s">
        <v>50</v>
      </c>
      <c r="D9" s="97" t="s">
        <v>142</v>
      </c>
      <c r="E9" s="41">
        <v>40000</v>
      </c>
      <c r="F9" s="41">
        <v>80000</v>
      </c>
      <c r="G9" s="41">
        <v>40000</v>
      </c>
      <c r="H9" s="77">
        <v>40000</v>
      </c>
      <c r="I9" s="41"/>
      <c r="J9" s="85">
        <f t="shared" si="0"/>
        <v>40000</v>
      </c>
      <c r="K9" s="54" t="s">
        <v>174</v>
      </c>
      <c r="L9" s="98" t="s">
        <v>150</v>
      </c>
      <c r="M9" s="48"/>
    </row>
    <row r="10" spans="1:14" ht="18.75" x14ac:dyDescent="0.25">
      <c r="A10" s="12">
        <v>4</v>
      </c>
      <c r="B10" s="43" t="s">
        <v>78</v>
      </c>
      <c r="C10" s="76" t="s">
        <v>27</v>
      </c>
      <c r="D10" s="97" t="s">
        <v>143</v>
      </c>
      <c r="E10" s="41">
        <v>59200</v>
      </c>
      <c r="F10" s="41"/>
      <c r="G10" s="50"/>
      <c r="H10" s="77">
        <v>59200</v>
      </c>
      <c r="I10" s="41"/>
      <c r="J10" s="85">
        <f t="shared" si="0"/>
        <v>59200</v>
      </c>
      <c r="K10" s="54" t="s">
        <v>172</v>
      </c>
      <c r="L10" s="98" t="s">
        <v>126</v>
      </c>
    </row>
    <row r="11" spans="1:14" ht="14.25" customHeight="1" x14ac:dyDescent="0.25">
      <c r="A11" s="12">
        <v>5</v>
      </c>
      <c r="B11" s="43" t="s">
        <v>79</v>
      </c>
      <c r="C11" s="76" t="s">
        <v>74</v>
      </c>
      <c r="D11" s="97" t="s">
        <v>132</v>
      </c>
      <c r="E11" s="41">
        <v>59200</v>
      </c>
      <c r="F11" s="50">
        <v>556300</v>
      </c>
      <c r="G11" s="41">
        <v>220460</v>
      </c>
      <c r="H11" s="77"/>
      <c r="I11" s="41"/>
      <c r="J11" s="85">
        <f t="shared" si="0"/>
        <v>0</v>
      </c>
      <c r="K11" s="54"/>
      <c r="L11" s="98"/>
      <c r="M11" s="48"/>
      <c r="N11" s="48"/>
    </row>
    <row r="12" spans="1:14" ht="21" x14ac:dyDescent="0.25">
      <c r="A12" s="12">
        <v>6</v>
      </c>
      <c r="B12" s="105" t="s">
        <v>125</v>
      </c>
      <c r="C12" s="76" t="s">
        <v>87</v>
      </c>
      <c r="D12" s="99" t="s">
        <v>133</v>
      </c>
      <c r="E12" s="107">
        <v>90000</v>
      </c>
      <c r="F12" s="106">
        <v>108000</v>
      </c>
      <c r="G12" s="106">
        <v>18000</v>
      </c>
      <c r="H12" s="77">
        <v>90000</v>
      </c>
      <c r="I12" s="41"/>
      <c r="J12" s="85">
        <f t="shared" si="0"/>
        <v>90000</v>
      </c>
      <c r="K12" s="54" t="s">
        <v>175</v>
      </c>
      <c r="L12" s="98" t="s">
        <v>150</v>
      </c>
      <c r="M12" s="48"/>
      <c r="N12" s="48"/>
    </row>
    <row r="13" spans="1:14" ht="21" x14ac:dyDescent="0.25">
      <c r="A13" s="12">
        <v>7</v>
      </c>
      <c r="B13" s="105" t="s">
        <v>88</v>
      </c>
      <c r="C13" s="44" t="s">
        <v>51</v>
      </c>
      <c r="D13" s="97"/>
      <c r="E13" s="41">
        <v>20000</v>
      </c>
      <c r="F13" s="41">
        <v>39595</v>
      </c>
      <c r="G13" s="41"/>
      <c r="H13" s="41">
        <v>20000</v>
      </c>
      <c r="I13" s="41"/>
      <c r="J13" s="85">
        <f t="shared" si="0"/>
        <v>20000</v>
      </c>
      <c r="K13" s="54" t="s">
        <v>176</v>
      </c>
      <c r="L13" s="98" t="s">
        <v>126</v>
      </c>
      <c r="M13" s="48"/>
      <c r="N13" s="48"/>
    </row>
    <row r="14" spans="1:14" ht="18" customHeight="1" x14ac:dyDescent="0.25">
      <c r="A14" s="154" t="s">
        <v>52</v>
      </c>
      <c r="B14" s="154"/>
      <c r="C14" s="154"/>
      <c r="D14" s="154"/>
      <c r="E14" s="45">
        <f>SUM(E7:E13)</f>
        <v>333400</v>
      </c>
      <c r="F14" s="56">
        <f>SUM(F7:F13)</f>
        <v>972395</v>
      </c>
      <c r="G14" s="45">
        <f t="shared" ref="G14:I14" si="1">SUM(G7:G13)</f>
        <v>397160</v>
      </c>
      <c r="H14" s="45">
        <f t="shared" si="1"/>
        <v>274200</v>
      </c>
      <c r="I14" s="45">
        <f t="shared" si="1"/>
        <v>0</v>
      </c>
      <c r="J14" s="45">
        <f>SUM(J7:J13)</f>
        <v>274200</v>
      </c>
      <c r="K14" s="100" t="s">
        <v>177</v>
      </c>
      <c r="L14" s="113" t="s">
        <v>124</v>
      </c>
    </row>
    <row r="15" spans="1:14" ht="18" customHeight="1" x14ac:dyDescent="0.2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1:14" ht="18" customHeight="1" x14ac:dyDescent="0.25"/>
    <row r="17" spans="1:12" ht="18" customHeight="1" x14ac:dyDescent="0.25">
      <c r="A17" s="12">
        <v>2</v>
      </c>
      <c r="B17" s="90" t="s">
        <v>45</v>
      </c>
      <c r="C17" s="76" t="s">
        <v>46</v>
      </c>
      <c r="D17" s="96" t="s">
        <v>130</v>
      </c>
      <c r="E17" s="41">
        <v>30000</v>
      </c>
      <c r="F17" s="41">
        <v>265200</v>
      </c>
      <c r="G17" s="41">
        <v>129000</v>
      </c>
      <c r="H17" s="122"/>
      <c r="I17" s="66"/>
      <c r="J17" s="123"/>
      <c r="K17" s="124"/>
      <c r="L17" s="125"/>
    </row>
    <row r="18" spans="1:12" ht="12" customHeight="1" x14ac:dyDescent="0.25">
      <c r="A18" s="126" t="s">
        <v>178</v>
      </c>
      <c r="B18" s="126"/>
      <c r="C18" s="126"/>
      <c r="D18" s="126"/>
      <c r="E18" s="126"/>
      <c r="F18" s="126"/>
      <c r="G18" s="126"/>
      <c r="H18" s="153"/>
      <c r="I18" s="153"/>
      <c r="J18" s="153"/>
      <c r="K18" s="153"/>
      <c r="L18" s="153"/>
    </row>
    <row r="19" spans="1:12" ht="16.5" customHeight="1" x14ac:dyDescent="0.25">
      <c r="H19" s="48"/>
      <c r="J19" s="48"/>
    </row>
    <row r="20" spans="1:12" ht="9.75" customHeight="1" x14ac:dyDescent="0.25">
      <c r="H20" s="48"/>
      <c r="K20" t="s">
        <v>84</v>
      </c>
    </row>
    <row r="21" spans="1:12" ht="13.5" customHeight="1" x14ac:dyDescent="0.25"/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9">
    <mergeCell ref="A14:D14"/>
    <mergeCell ref="A15:L15"/>
    <mergeCell ref="A18:L18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F30" sqref="F3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5" t="s">
        <v>168</v>
      </c>
      <c r="B1" s="145"/>
      <c r="C1" s="145"/>
      <c r="D1" s="145"/>
      <c r="E1" s="145"/>
      <c r="F1" s="145"/>
      <c r="G1" s="145"/>
      <c r="H1" s="145"/>
      <c r="I1" s="145"/>
    </row>
    <row r="2" spans="1:10" ht="18.75" x14ac:dyDescent="0.3">
      <c r="A2" s="2" t="s">
        <v>118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64</v>
      </c>
      <c r="G4" s="21"/>
    </row>
    <row r="5" spans="1:10" ht="18.75" x14ac:dyDescent="0.3">
      <c r="C5" s="158" t="s">
        <v>35</v>
      </c>
      <c r="D5" s="158"/>
      <c r="F5" s="158" t="s">
        <v>36</v>
      </c>
      <c r="G5" s="158"/>
      <c r="H5" s="38" t="s">
        <v>66</v>
      </c>
    </row>
    <row r="6" spans="1:10" x14ac:dyDescent="0.25">
      <c r="H6" s="39" t="s">
        <v>67</v>
      </c>
    </row>
    <row r="7" spans="1:10" ht="18.75" x14ac:dyDescent="0.3">
      <c r="A7" s="25" t="s">
        <v>53</v>
      </c>
      <c r="B7" s="25" t="s">
        <v>54</v>
      </c>
      <c r="C7" s="25" t="s">
        <v>55</v>
      </c>
      <c r="D7" s="26">
        <v>0.05</v>
      </c>
      <c r="E7" s="26">
        <v>0.1</v>
      </c>
      <c r="F7" s="27" t="s">
        <v>56</v>
      </c>
      <c r="G7" s="27" t="s">
        <v>57</v>
      </c>
      <c r="H7" s="28" t="s">
        <v>58</v>
      </c>
    </row>
    <row r="8" spans="1:10" ht="18.75" x14ac:dyDescent="0.3">
      <c r="A8" s="46" t="s">
        <v>146</v>
      </c>
      <c r="B8" s="29">
        <v>274200</v>
      </c>
      <c r="C8" s="19"/>
      <c r="D8" s="30"/>
      <c r="E8" s="30">
        <f>B8*0.1</f>
        <v>27420</v>
      </c>
      <c r="F8" s="30">
        <f>(B8+C8)*0.12</f>
        <v>32904</v>
      </c>
      <c r="G8" s="30"/>
      <c r="H8" s="31">
        <f>B8*0.78</f>
        <v>213876</v>
      </c>
    </row>
    <row r="9" spans="1:10" ht="18.75" x14ac:dyDescent="0.3">
      <c r="A9" s="46" t="s">
        <v>169</v>
      </c>
      <c r="B9" s="29">
        <v>750000</v>
      </c>
      <c r="C9" s="19"/>
      <c r="D9" s="30"/>
      <c r="E9" s="30">
        <f>B9*0.1</f>
        <v>75000</v>
      </c>
      <c r="F9" s="30">
        <f>(B9+C9)*0.12</f>
        <v>90000</v>
      </c>
      <c r="G9" s="30"/>
      <c r="H9" s="31">
        <f>B9*0.78</f>
        <v>585000</v>
      </c>
    </row>
    <row r="10" spans="1:10" ht="18.75" x14ac:dyDescent="0.3">
      <c r="A10" s="19" t="s">
        <v>59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60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5"/>
    </row>
    <row r="12" spans="1:10" ht="18.75" x14ac:dyDescent="0.3">
      <c r="A12" s="25" t="s">
        <v>61</v>
      </c>
      <c r="B12" s="32">
        <f>SUM(B8:B11)</f>
        <v>1024200</v>
      </c>
      <c r="C12" s="57">
        <f>SUM(C10:C11)</f>
        <v>360000</v>
      </c>
      <c r="D12" s="31">
        <f>SUM(D10:D11)</f>
        <v>18000</v>
      </c>
      <c r="E12" s="47">
        <f>SUM(E8:E11)</f>
        <v>102420</v>
      </c>
      <c r="F12" s="30">
        <f t="shared" si="0"/>
        <v>166104</v>
      </c>
      <c r="G12" s="31">
        <f>C12*0.88</f>
        <v>316800</v>
      </c>
      <c r="H12" s="31">
        <f>SUM(H8:H11)</f>
        <v>798876</v>
      </c>
    </row>
    <row r="13" spans="1:10" ht="23.25" x14ac:dyDescent="0.35">
      <c r="A13" s="58" t="s">
        <v>62</v>
      </c>
      <c r="B13" s="31">
        <f>B12+C12</f>
        <v>1384200</v>
      </c>
      <c r="C13" s="59"/>
      <c r="D13" s="159">
        <f>SUM(B13:C13)</f>
        <v>1384200</v>
      </c>
      <c r="E13" s="159"/>
      <c r="F13" s="160"/>
      <c r="G13" s="160"/>
      <c r="H13" s="160"/>
    </row>
    <row r="14" spans="1:10" ht="21" x14ac:dyDescent="0.35">
      <c r="A14" s="58" t="s">
        <v>63</v>
      </c>
      <c r="B14" s="31">
        <f>-(D12+E12)</f>
        <v>-120420</v>
      </c>
      <c r="C14" s="156"/>
      <c r="D14" s="157"/>
      <c r="E14" s="157"/>
      <c r="F14" s="157"/>
      <c r="G14" s="157"/>
      <c r="H14" s="157"/>
    </row>
    <row r="15" spans="1:10" ht="18.75" x14ac:dyDescent="0.3">
      <c r="A15" s="121" t="s">
        <v>171</v>
      </c>
      <c r="B15" s="31">
        <v>-60000</v>
      </c>
      <c r="C15" s="108"/>
      <c r="D15" s="108"/>
      <c r="E15" s="108"/>
      <c r="F15" s="108"/>
      <c r="G15" s="108"/>
      <c r="H15" s="108"/>
    </row>
    <row r="16" spans="1:10" ht="18.75" x14ac:dyDescent="0.3">
      <c r="A16" s="95" t="s">
        <v>170</v>
      </c>
      <c r="B16" s="49">
        <f>B12+B14+B15</f>
        <v>843780</v>
      </c>
      <c r="C16" s="93"/>
      <c r="D16" s="155"/>
      <c r="E16" s="155"/>
      <c r="F16" s="155"/>
      <c r="G16" s="155"/>
      <c r="H16" s="155"/>
    </row>
    <row r="17" spans="1:8" ht="6" customHeight="1" x14ac:dyDescent="0.3">
      <c r="A17" s="36"/>
      <c r="B17" s="36"/>
      <c r="C17" s="94"/>
      <c r="D17" s="93"/>
      <c r="E17" s="93"/>
      <c r="F17" s="93"/>
      <c r="G17" s="93"/>
      <c r="H17" s="93"/>
    </row>
    <row r="18" spans="1:8" ht="18.75" x14ac:dyDescent="0.3">
      <c r="A18" s="20" t="s">
        <v>82</v>
      </c>
      <c r="B18" s="55"/>
    </row>
    <row r="19" spans="1:8" ht="6" customHeight="1" x14ac:dyDescent="0.25"/>
  </sheetData>
  <mergeCells count="7">
    <mergeCell ref="D16:H16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D'AOUT 2021</vt:lpstr>
      <vt:lpstr>LOYERS ENCAISSES DE SEPT 2021</vt:lpstr>
      <vt:lpstr>LOYERS ENCAISSES  D'AOUT 21</vt:lpstr>
      <vt:lpstr>BILAN D'AOUT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2021-09-15T09:31:52Z</cp:lastPrinted>
  <dcterms:created xsi:type="dcterms:W3CDTF">2015-04-15T15:36:35Z</dcterms:created>
  <dcterms:modified xsi:type="dcterms:W3CDTF">2021-09-15T10:12:26Z</dcterms:modified>
</cp:coreProperties>
</file>