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MAI 2021" sheetId="2" r:id="rId1"/>
    <sheet name="LOYERS ENCAISSES DE JUIN 2021" sheetId="4" r:id="rId2"/>
    <sheet name="LOYERS ENCAISSES  DE MAI 2021" sheetId="5" r:id="rId3"/>
    <sheet name="BILAN DE MAAI 2021" sheetId="3" r:id="rId4"/>
  </sheets>
  <calcPr calcId="152511" iterateDelta="1E-4"/>
</workbook>
</file>

<file path=xl/calcChain.xml><?xml version="1.0" encoding="utf-8"?>
<calcChain xmlns="http://schemas.openxmlformats.org/spreadsheetml/2006/main">
  <c r="B16" i="3" l="1"/>
  <c r="I22" i="4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9" i="4"/>
  <c r="J22" i="4" s="1"/>
  <c r="J8" i="4"/>
  <c r="J7" i="4"/>
  <c r="I16" i="5" l="1"/>
  <c r="H16" i="5"/>
  <c r="G16" i="5"/>
  <c r="F16" i="5"/>
  <c r="E16" i="5"/>
  <c r="J15" i="5"/>
  <c r="J14" i="5"/>
  <c r="J13" i="5"/>
  <c r="J12" i="5"/>
  <c r="J11" i="5"/>
  <c r="J10" i="5"/>
  <c r="J9" i="5"/>
  <c r="J8" i="5"/>
  <c r="J7" i="5"/>
  <c r="J16" i="5" s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<sst xmlns="http://schemas.openxmlformats.org/spreadsheetml/2006/main" count="255" uniqueCount="180">
  <si>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</si>
  <si>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</si>
  <si>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</si>
  <si>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</si>
  <si>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</si>
  <si>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</si>
  <si>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</si>
  <si>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</si>
  <si>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</si>
  <si>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</si>
  <si>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</si>
  <si>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</si>
  <si>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</si>
  <si>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</si>
  <si>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</si>
  <si>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</si>
  <si>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</si>
  <si>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</si>
  <si>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</si>
  <si>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</si>
  <si>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</si>
  <si>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</si>
  <si>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</si>
  <si>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</si>
  <si>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</si>
  <si>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</si>
  <si>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</si>
  <si>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</si>
  <si>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</si>
  <si>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</si>
  <si>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</si>
  <si>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</si>
  <si>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</si>
  <si>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</si>
  <si>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</si>
  <si>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</si>
  <si>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</si>
  <si>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</si>
  <si>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</si>
  <si>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</si>
  <si>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</si>
  <si>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</si>
  <si>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</si>
  <si>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</si>
  <si>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</si>
  <si>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</si>
  <si>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</si>
  <si>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</si>
  <si>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</si>
  <si>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</si>
  <si>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</si>
  <si>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</si>
  <si>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</si>
  <si>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</si>
  <si>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</si>
  <si>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</si>
  <si>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</si>
  <si>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</si>
  <si>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</si>
  <si>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</si>
  <si>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</si>
  <si>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</si>
  <si>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</si>
  <si>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</si>
  <si>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</si>
  <si>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</si>
  <si>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</si>
  <si>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</si>
  <si>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</si>
  <si>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</si>
  <si>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</si>
  <si>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</si>
  <si>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</si>
  <si>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</si>
  <si>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</si>
  <si>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</si>
  <si>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</si>
  <si>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</si>
  <si>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</si>
  <si>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</si>
  <si>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</si>
  <si>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</si>
  <si>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</si>
  <si>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</si>
  <si>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</si>
  <si>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</si>
  <si>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</si>
  <si>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</si>
  <si>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</si>
  <si>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</si>
  <si>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</si>
  <si>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</si>
  <si>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</si>
  <si>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</si>
  <si>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</si>
  <si>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</si>
  <si>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</si>
  <si>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</si>
  <si>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</si>
  <si>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</si>
  <si>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</si>
  <si>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</si>
  <si>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</si>
  <si>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</si>
  <si>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</si>
  <si>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</si>
  <si>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</si>
  <si>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</si>
  <si>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</si>
  <si>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</si>
  <si>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</si>
  <si>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</si>
  <si>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</si>
  <si>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</si>
  <si>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</si>
  <si>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</si>
  <si>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</si>
  <si>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</si>
  <si>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</si>
  <si>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</si>
  <si>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</si>
  <si>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</si>
  <si>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</si>
  <si>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</si>
  <si>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</si>
  <si>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</si>
  <si>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</si>
  <si>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</si>
  <si>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</si>
  <si>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</si>
  <si>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</si>
  <si>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</si>
  <si>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</si>
  <si>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</si>
  <si>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</si>
  <si>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</si>
  <si>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</si>
  <si>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</si>
  <si>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</si>
  <si>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</si>
  <si>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</si>
  <si>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</si>
  <si>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</si>
  <si>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</si>
  <si>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</si>
  <si>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</si>
  <si>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KOFFI KADIMON AYMAR</t>
  </si>
  <si>
    <t>0748659354</t>
  </si>
  <si>
    <t>BONKANOU CHRISTOPHE  0749258719 LE 09/10/20</t>
  </si>
  <si>
    <t>0757689322-0504538804</t>
  </si>
  <si>
    <t>0140445986-0777784402</t>
  </si>
  <si>
    <t>0708142622-0143001639</t>
  </si>
  <si>
    <t>0151142082-0170083456</t>
  </si>
  <si>
    <t>0103410768-0574020624</t>
  </si>
  <si>
    <t>KOUAO AMENAN CLARISSE Gde Sœur RC4 0574020624</t>
  </si>
  <si>
    <t>YOPOUGON NIANGON ACADEMIE 05/2021</t>
  </si>
  <si>
    <t>A PERMUTE AVEC M OULAÏ KANE AUBIN</t>
  </si>
  <si>
    <t>A PERMUTE AVEC M KOFFI KADIMON AYMAR INFO LE 20/04/2021</t>
  </si>
  <si>
    <t>RELEVE MENSUEL DES BAUX : MOIS DE MAI 2021</t>
  </si>
  <si>
    <t>BILAN : MOIS DE MAI 2021</t>
  </si>
  <si>
    <t>ETAT DES ENCAISSEMENTS : MOIS  DE MAI 2021</t>
  </si>
  <si>
    <t>10/06/21</t>
  </si>
  <si>
    <t>11/03/21 OM</t>
  </si>
  <si>
    <t>18/05 ESP</t>
  </si>
  <si>
    <t>11/06/21</t>
  </si>
  <si>
    <t>17/05/21</t>
  </si>
  <si>
    <t>01/06/21</t>
  </si>
  <si>
    <t>BACI</t>
  </si>
  <si>
    <t>14/06/21</t>
  </si>
  <si>
    <t>ETAT DES ENCAISSEMENTS : MOIS DE JUIN 2021</t>
  </si>
  <si>
    <t>25/05/21 OM</t>
  </si>
  <si>
    <t>25/05/21 MOOV</t>
  </si>
  <si>
    <t>09/06/21</t>
  </si>
  <si>
    <t>17/05/21 ESP</t>
  </si>
  <si>
    <t>20/05/21 OM</t>
  </si>
  <si>
    <t>12/06/21</t>
  </si>
  <si>
    <t>07/06/21</t>
  </si>
  <si>
    <t>YOPOUGON NIANGON ACADEMIE 06/2021</t>
  </si>
  <si>
    <t>TOTAL VERSE LE 14/06/2021 A LA SIB</t>
  </si>
  <si>
    <t>CURAGE RES REGARDS LE 27/05/2021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</si>
</sst>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41" t="s">
        <v>158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6" t="s">
        <v>6</v>
      </c>
      <c r="K3" s="126"/>
      <c r="L3" s="12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6" t="s">
        <v>67</v>
      </c>
      <c r="K4" s="126"/>
      <c r="L4" s="126"/>
    </row>
    <row r="5" spans="1:12" ht="18.75" x14ac:dyDescent="0.3">
      <c r="A5" s="92"/>
      <c r="J5" s="143" t="s">
        <v>68</v>
      </c>
      <c r="K5" s="143"/>
      <c r="L5" s="143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42" t="s">
        <v>19</v>
      </c>
      <c r="K6" s="142"/>
      <c r="L6" s="91" t="s">
        <v>20</v>
      </c>
    </row>
    <row r="7" spans="1:12" ht="15" customHeight="1" x14ac:dyDescent="0.25">
      <c r="A7" s="8">
        <v>1</v>
      </c>
      <c r="B7" s="7" t="s">
        <v>78</v>
      </c>
      <c r="C7" s="42" t="s">
        <v>28</v>
      </c>
      <c r="D7" s="8">
        <v>44521</v>
      </c>
      <c r="E7" s="35" t="s">
        <v>29</v>
      </c>
      <c r="F7" s="90" t="s">
        <v>30</v>
      </c>
      <c r="G7" s="8">
        <v>90000</v>
      </c>
      <c r="H7" s="13"/>
      <c r="I7" s="8"/>
      <c r="J7" s="11"/>
      <c r="K7" s="11"/>
      <c r="L7" s="90" t="s">
        <v>31</v>
      </c>
    </row>
    <row r="8" spans="1:12" ht="15.75" customHeight="1" x14ac:dyDescent="0.25">
      <c r="A8" s="8">
        <v>2</v>
      </c>
      <c r="B8" s="7" t="s">
        <v>69</v>
      </c>
      <c r="C8" s="42" t="s">
        <v>22</v>
      </c>
      <c r="D8" s="8">
        <v>67664</v>
      </c>
      <c r="E8" s="35" t="s">
        <v>23</v>
      </c>
      <c r="F8" s="90"/>
      <c r="G8" s="8">
        <v>90000</v>
      </c>
      <c r="H8" s="13"/>
      <c r="I8" s="8"/>
      <c r="J8" s="73" t="s">
        <v>70</v>
      </c>
      <c r="K8" s="73" t="s">
        <v>71</v>
      </c>
      <c r="L8" s="90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90" t="s">
        <v>24</v>
      </c>
      <c r="G9" s="8">
        <v>70000</v>
      </c>
      <c r="H9" s="10"/>
      <c r="I9" s="11"/>
      <c r="J9" s="73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2" t="s">
        <v>92</v>
      </c>
      <c r="D10" s="8"/>
      <c r="E10" s="35" t="s">
        <v>93</v>
      </c>
      <c r="F10" s="90"/>
      <c r="G10" s="8">
        <v>110000</v>
      </c>
      <c r="H10" s="52"/>
      <c r="I10" s="53"/>
      <c r="J10" s="71" t="s">
        <v>94</v>
      </c>
      <c r="K10" s="71" t="s">
        <v>95</v>
      </c>
      <c r="L10" s="90" t="s">
        <v>52</v>
      </c>
    </row>
    <row r="11" spans="1:12" ht="15" customHeight="1" x14ac:dyDescent="0.25">
      <c r="A11" s="133" t="s">
        <v>33</v>
      </c>
      <c r="B11" s="134"/>
      <c r="C11" s="134"/>
      <c r="D11" s="134"/>
      <c r="E11" s="134"/>
      <c r="F11" s="135"/>
      <c r="G11" s="61">
        <f>SUM(G7:G10)</f>
        <v>360000</v>
      </c>
      <c r="H11" s="62"/>
      <c r="I11" s="61"/>
      <c r="J11" s="15"/>
      <c r="K11" s="15"/>
    </row>
    <row r="12" spans="1:12" ht="15" customHeight="1" x14ac:dyDescent="0.25">
      <c r="A12" s="136" t="s">
        <v>79</v>
      </c>
      <c r="B12" s="137"/>
      <c r="C12" s="137"/>
      <c r="D12" s="137"/>
      <c r="E12" s="137"/>
      <c r="F12" s="138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6" t="s">
        <v>83</v>
      </c>
      <c r="B13" s="137"/>
      <c r="C13" s="137"/>
      <c r="D13" s="137"/>
      <c r="E13" s="137"/>
      <c r="F13" s="138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30" t="s">
        <v>84</v>
      </c>
      <c r="B14" s="131"/>
      <c r="C14" s="131"/>
      <c r="D14" s="131"/>
      <c r="E14" s="131"/>
      <c r="F14" s="132"/>
      <c r="G14" s="37">
        <f>G11*-0.05</f>
        <v>-18000</v>
      </c>
      <c r="H14" s="37"/>
      <c r="I14" s="63"/>
      <c r="J14" s="64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2" t="s">
        <v>92</v>
      </c>
      <c r="D16" s="8"/>
      <c r="E16" s="35" t="s">
        <v>93</v>
      </c>
      <c r="F16" s="139" t="s">
        <v>96</v>
      </c>
      <c r="G16" s="139"/>
      <c r="H16" s="139"/>
      <c r="I16" s="139"/>
      <c r="J16" s="139"/>
      <c r="K16" s="139"/>
      <c r="L16" s="139"/>
    </row>
    <row r="17" spans="1:12" ht="15.75" customHeight="1" x14ac:dyDescent="0.25">
      <c r="A17" s="140" t="s">
        <v>124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ht="9" customHeight="1" x14ac:dyDescent="0.25"/>
    <row r="19" spans="1:12" ht="15.75" x14ac:dyDescent="0.25">
      <c r="A19" s="127" t="s">
        <v>127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9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2" t="s">
        <v>28</v>
      </c>
      <c r="D21" s="8">
        <v>48716</v>
      </c>
      <c r="E21" s="35" t="s">
        <v>29</v>
      </c>
      <c r="F21" s="90" t="s">
        <v>76</v>
      </c>
      <c r="G21" s="8">
        <v>90000</v>
      </c>
      <c r="H21" s="8"/>
      <c r="I21" s="40"/>
      <c r="J21" s="73" t="s">
        <v>88</v>
      </c>
      <c r="K21" s="73" t="s">
        <v>89</v>
      </c>
      <c r="L21" s="90" t="s">
        <v>90</v>
      </c>
    </row>
    <row r="22" spans="1:12" x14ac:dyDescent="0.25">
      <c r="A22" s="125" t="s">
        <v>125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25">
      <c r="A23" s="126" t="s">
        <v>126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127" t="s">
        <v>128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9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21" sqref="N21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144" t="s">
        <v>169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9" ht="18.75" x14ac:dyDescent="0.3">
      <c r="A2" s="145" t="s">
        <v>0</v>
      </c>
      <c r="B2" s="145"/>
      <c r="C2" s="145"/>
      <c r="D2" s="145"/>
      <c r="E2" s="146" t="s">
        <v>73</v>
      </c>
      <c r="F2" s="146"/>
      <c r="G2" s="146"/>
      <c r="H2" s="146"/>
      <c r="I2" s="146"/>
      <c r="J2" s="117"/>
      <c r="K2" s="117" t="s">
        <v>2</v>
      </c>
      <c r="L2" s="117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16" t="s">
        <v>74</v>
      </c>
      <c r="L3" s="116"/>
    </row>
    <row r="4" spans="1:19" ht="18.75" x14ac:dyDescent="0.3">
      <c r="A4" s="2" t="s">
        <v>7</v>
      </c>
      <c r="D4" s="117" t="s">
        <v>34</v>
      </c>
      <c r="E4" s="117"/>
      <c r="F4" s="117"/>
      <c r="G4" s="117"/>
      <c r="H4" s="117" t="s">
        <v>35</v>
      </c>
      <c r="I4" s="117"/>
      <c r="J4" s="117"/>
      <c r="K4" s="115" t="s">
        <v>67</v>
      </c>
      <c r="L4" s="115"/>
      <c r="M4" s="115"/>
    </row>
    <row r="5" spans="1:19" x14ac:dyDescent="0.25">
      <c r="K5" s="119" t="s">
        <v>68</v>
      </c>
      <c r="L5" s="119"/>
      <c r="M5" s="119"/>
    </row>
    <row r="6" spans="1:19" x14ac:dyDescent="0.25">
      <c r="A6" s="74" t="s">
        <v>10</v>
      </c>
      <c r="B6" s="75" t="s">
        <v>11</v>
      </c>
      <c r="C6" s="75" t="s">
        <v>97</v>
      </c>
      <c r="D6" s="75" t="s">
        <v>19</v>
      </c>
      <c r="E6" s="22" t="s">
        <v>39</v>
      </c>
      <c r="F6" s="75" t="s">
        <v>40</v>
      </c>
      <c r="G6" s="75" t="s">
        <v>80</v>
      </c>
      <c r="H6" s="23" t="s">
        <v>41</v>
      </c>
      <c r="I6" s="75" t="s">
        <v>17</v>
      </c>
      <c r="J6" s="75" t="s">
        <v>98</v>
      </c>
      <c r="K6" s="75" t="s">
        <v>43</v>
      </c>
      <c r="L6" s="75" t="s">
        <v>66</v>
      </c>
      <c r="M6" s="36"/>
      <c r="N6" s="65"/>
    </row>
    <row r="7" spans="1:19" ht="12.75" customHeight="1" x14ac:dyDescent="0.25">
      <c r="A7" s="12">
        <v>1</v>
      </c>
      <c r="B7" s="76" t="s">
        <v>99</v>
      </c>
      <c r="C7" s="77" t="s">
        <v>100</v>
      </c>
      <c r="D7" s="104" t="s">
        <v>139</v>
      </c>
      <c r="E7" s="113">
        <v>35000</v>
      </c>
      <c r="F7" s="41">
        <v>216500</v>
      </c>
      <c r="G7" s="78">
        <v>77000</v>
      </c>
      <c r="H7" s="41"/>
      <c r="I7" s="41">
        <v>35000</v>
      </c>
      <c r="J7" s="78">
        <f>H7+I7</f>
        <v>35000</v>
      </c>
      <c r="K7" s="105"/>
      <c r="L7" s="120" t="s">
        <v>170</v>
      </c>
      <c r="M7" s="48"/>
      <c r="N7" s="67"/>
    </row>
    <row r="8" spans="1:19" ht="14.25" customHeight="1" x14ac:dyDescent="0.25">
      <c r="A8" s="12">
        <v>2</v>
      </c>
      <c r="B8" s="76" t="s">
        <v>132</v>
      </c>
      <c r="C8" s="77" t="s">
        <v>49</v>
      </c>
      <c r="D8" s="104" t="s">
        <v>152</v>
      </c>
      <c r="E8" s="113">
        <v>50000</v>
      </c>
      <c r="F8" s="41">
        <v>5000</v>
      </c>
      <c r="G8" s="78">
        <v>5000</v>
      </c>
      <c r="H8" s="78">
        <v>50000</v>
      </c>
      <c r="I8" s="41"/>
      <c r="J8" s="78">
        <f t="shared" ref="J8:J21" si="0">H8+I8</f>
        <v>50000</v>
      </c>
      <c r="K8" s="66" t="s">
        <v>161</v>
      </c>
      <c r="L8" s="68" t="s">
        <v>122</v>
      </c>
      <c r="N8" s="67"/>
    </row>
    <row r="9" spans="1:19" ht="14.25" customHeight="1" x14ac:dyDescent="0.25">
      <c r="A9" s="12">
        <v>3</v>
      </c>
      <c r="B9" s="69" t="s">
        <v>133</v>
      </c>
      <c r="C9" s="77" t="s">
        <v>101</v>
      </c>
      <c r="D9" s="104" t="s">
        <v>153</v>
      </c>
      <c r="E9" s="113">
        <v>50000</v>
      </c>
      <c r="F9" s="41">
        <v>65000</v>
      </c>
      <c r="G9" s="41">
        <v>15000</v>
      </c>
      <c r="H9" s="78"/>
      <c r="I9" s="41">
        <v>50000</v>
      </c>
      <c r="J9" s="78">
        <f t="shared" si="0"/>
        <v>50000</v>
      </c>
      <c r="K9" s="66"/>
      <c r="L9" s="172" t="s">
        <v>171</v>
      </c>
      <c r="M9" s="48"/>
      <c r="N9" s="67"/>
    </row>
    <row r="10" spans="1:19" ht="17.25" customHeight="1" x14ac:dyDescent="0.25">
      <c r="A10" s="12">
        <v>4</v>
      </c>
      <c r="B10" s="94" t="s">
        <v>120</v>
      </c>
      <c r="C10" s="77" t="s">
        <v>102</v>
      </c>
      <c r="D10" s="104" t="s">
        <v>103</v>
      </c>
      <c r="E10" s="113">
        <v>70000</v>
      </c>
      <c r="F10" s="41">
        <v>74200</v>
      </c>
      <c r="G10" s="78">
        <v>74200</v>
      </c>
      <c r="H10" s="78">
        <v>70000</v>
      </c>
      <c r="I10" s="41"/>
      <c r="J10" s="78">
        <f t="shared" si="0"/>
        <v>70000</v>
      </c>
      <c r="K10" s="66" t="s">
        <v>172</v>
      </c>
      <c r="L10" s="68" t="s">
        <v>122</v>
      </c>
      <c r="M10" s="154"/>
      <c r="N10" s="155"/>
      <c r="O10" s="155"/>
    </row>
    <row r="11" spans="1:19" ht="17.25" customHeight="1" x14ac:dyDescent="0.25">
      <c r="A11" s="12">
        <v>5</v>
      </c>
      <c r="B11" s="76" t="s">
        <v>104</v>
      </c>
      <c r="C11" s="77" t="s">
        <v>105</v>
      </c>
      <c r="D11" s="104" t="s">
        <v>140</v>
      </c>
      <c r="E11" s="113">
        <v>30000</v>
      </c>
      <c r="F11" s="41">
        <v>305000</v>
      </c>
      <c r="G11" s="41">
        <v>105000</v>
      </c>
      <c r="H11" s="78"/>
      <c r="I11" s="41">
        <v>60000</v>
      </c>
      <c r="J11" s="78">
        <f t="shared" si="0"/>
        <v>60000</v>
      </c>
      <c r="K11" s="66"/>
      <c r="L11" s="106" t="s">
        <v>173</v>
      </c>
      <c r="M11" s="156"/>
      <c r="N11" s="155"/>
      <c r="O11" s="155"/>
      <c r="P11" s="155"/>
      <c r="Q11" s="155"/>
      <c r="R11" s="155"/>
      <c r="S11" s="155"/>
    </row>
    <row r="12" spans="1:19" ht="20.25" customHeight="1" x14ac:dyDescent="0.25">
      <c r="A12" s="12"/>
      <c r="B12" s="76"/>
      <c r="C12" s="77" t="s">
        <v>44</v>
      </c>
      <c r="D12" s="104"/>
      <c r="E12" s="113">
        <v>50000</v>
      </c>
      <c r="F12" s="41"/>
      <c r="G12" s="78"/>
      <c r="H12" s="78"/>
      <c r="I12" s="41"/>
      <c r="J12" s="78">
        <f t="shared" si="0"/>
        <v>0</v>
      </c>
      <c r="K12" s="66"/>
      <c r="L12" s="68"/>
      <c r="M12" s="114"/>
      <c r="N12" s="116"/>
      <c r="O12" s="116"/>
      <c r="P12" s="116"/>
      <c r="Q12" s="116"/>
      <c r="R12" s="116"/>
      <c r="S12" s="116"/>
    </row>
    <row r="13" spans="1:19" ht="18" customHeight="1" x14ac:dyDescent="0.25">
      <c r="A13" s="12">
        <v>7</v>
      </c>
      <c r="B13" s="79" t="s">
        <v>106</v>
      </c>
      <c r="C13" s="77" t="s">
        <v>107</v>
      </c>
      <c r="D13" s="104" t="s">
        <v>141</v>
      </c>
      <c r="E13" s="113">
        <v>40000</v>
      </c>
      <c r="F13" s="41">
        <v>346000</v>
      </c>
      <c r="G13" s="78">
        <v>76000</v>
      </c>
      <c r="H13" s="78"/>
      <c r="I13" s="41"/>
      <c r="J13" s="78">
        <f t="shared" si="0"/>
        <v>0</v>
      </c>
      <c r="K13" s="66"/>
      <c r="L13" s="68"/>
      <c r="M13" s="48"/>
      <c r="N13" s="67"/>
      <c r="P13" s="121"/>
    </row>
    <row r="14" spans="1:19" ht="13.5" customHeight="1" x14ac:dyDescent="0.25">
      <c r="A14" s="12">
        <v>8</v>
      </c>
      <c r="B14" s="76" t="s">
        <v>134</v>
      </c>
      <c r="C14" s="77" t="s">
        <v>109</v>
      </c>
      <c r="D14" s="104" t="s">
        <v>142</v>
      </c>
      <c r="E14" s="113">
        <v>70000</v>
      </c>
      <c r="F14" s="41">
        <v>98000</v>
      </c>
      <c r="G14" s="78">
        <v>28000</v>
      </c>
      <c r="H14" s="78"/>
      <c r="I14" s="41">
        <v>70000</v>
      </c>
      <c r="J14" s="78">
        <f t="shared" si="0"/>
        <v>70000</v>
      </c>
      <c r="K14" s="66"/>
      <c r="L14" s="106" t="s">
        <v>174</v>
      </c>
      <c r="M14" s="48"/>
      <c r="N14" s="67"/>
    </row>
    <row r="15" spans="1:19" ht="18.75" x14ac:dyDescent="0.25">
      <c r="A15" s="12"/>
      <c r="B15" s="76"/>
      <c r="C15" s="77" t="s">
        <v>110</v>
      </c>
      <c r="D15" s="104"/>
      <c r="E15" s="113">
        <v>50000</v>
      </c>
      <c r="F15" s="41"/>
      <c r="G15" s="78"/>
      <c r="H15" s="78"/>
      <c r="I15" s="41"/>
      <c r="J15" s="78">
        <f t="shared" si="0"/>
        <v>0</v>
      </c>
      <c r="K15" s="66"/>
      <c r="L15" s="68"/>
      <c r="N15" s="67"/>
    </row>
    <row r="16" spans="1:19" ht="18.75" x14ac:dyDescent="0.25">
      <c r="A16" s="12">
        <v>10</v>
      </c>
      <c r="B16" s="76" t="s">
        <v>111</v>
      </c>
      <c r="C16" s="77" t="s">
        <v>112</v>
      </c>
      <c r="D16" s="104" t="s">
        <v>143</v>
      </c>
      <c r="E16" s="113">
        <v>50000</v>
      </c>
      <c r="F16" s="41">
        <v>25000</v>
      </c>
      <c r="G16" s="78">
        <v>25000</v>
      </c>
      <c r="H16" s="78">
        <v>50000</v>
      </c>
      <c r="I16" s="41"/>
      <c r="J16" s="78">
        <f t="shared" si="0"/>
        <v>50000</v>
      </c>
      <c r="K16" s="66" t="s">
        <v>172</v>
      </c>
      <c r="L16" s="68" t="s">
        <v>122</v>
      </c>
      <c r="N16" s="67"/>
    </row>
    <row r="17" spans="1:14" ht="18" customHeight="1" x14ac:dyDescent="0.25">
      <c r="A17" s="12">
        <v>11</v>
      </c>
      <c r="B17" s="69" t="s">
        <v>146</v>
      </c>
      <c r="C17" s="77" t="s">
        <v>114</v>
      </c>
      <c r="D17" s="104" t="s">
        <v>147</v>
      </c>
      <c r="E17" s="113">
        <v>50000</v>
      </c>
      <c r="F17" s="111">
        <v>220000</v>
      </c>
      <c r="G17" s="88">
        <v>70000</v>
      </c>
      <c r="H17" s="78"/>
      <c r="I17" s="41"/>
      <c r="J17" s="78">
        <f t="shared" si="0"/>
        <v>0</v>
      </c>
      <c r="K17" s="66"/>
      <c r="L17" s="68"/>
      <c r="M17" s="48"/>
      <c r="N17" s="67"/>
    </row>
    <row r="18" spans="1:14" ht="18.75" x14ac:dyDescent="0.25">
      <c r="A18" s="12">
        <v>12</v>
      </c>
      <c r="B18" s="81" t="s">
        <v>121</v>
      </c>
      <c r="C18" s="77" t="s">
        <v>115</v>
      </c>
      <c r="D18" s="104" t="s">
        <v>145</v>
      </c>
      <c r="E18" s="113">
        <v>50000</v>
      </c>
      <c r="F18" s="41">
        <v>290000</v>
      </c>
      <c r="G18" s="78">
        <v>40000</v>
      </c>
      <c r="H18" s="78">
        <v>50000</v>
      </c>
      <c r="I18" s="41"/>
      <c r="J18" s="78">
        <f t="shared" si="0"/>
        <v>50000</v>
      </c>
      <c r="K18" s="105" t="s">
        <v>175</v>
      </c>
      <c r="L18" s="68" t="s">
        <v>122</v>
      </c>
      <c r="M18" s="48"/>
      <c r="N18" s="67"/>
    </row>
    <row r="19" spans="1:14" ht="18" customHeight="1" x14ac:dyDescent="0.25">
      <c r="A19" s="12"/>
      <c r="B19" s="76"/>
      <c r="C19" s="77" t="s">
        <v>116</v>
      </c>
      <c r="D19" s="104"/>
      <c r="E19" s="113">
        <v>50000</v>
      </c>
      <c r="F19" s="41"/>
      <c r="G19" s="78"/>
      <c r="H19" s="78"/>
      <c r="I19" s="82"/>
      <c r="J19" s="78">
        <f t="shared" si="0"/>
        <v>0</v>
      </c>
      <c r="K19" s="66"/>
      <c r="L19" s="68"/>
    </row>
    <row r="20" spans="1:14" ht="18.75" x14ac:dyDescent="0.25">
      <c r="A20" s="12">
        <v>13</v>
      </c>
      <c r="B20" s="84" t="s">
        <v>117</v>
      </c>
      <c r="C20" s="83" t="s">
        <v>118</v>
      </c>
      <c r="D20" s="107"/>
      <c r="E20" s="85"/>
      <c r="F20" s="95"/>
      <c r="G20" s="86"/>
      <c r="H20" s="86"/>
      <c r="I20" s="95"/>
      <c r="J20" s="95"/>
      <c r="K20" s="70"/>
      <c r="L20" s="87"/>
    </row>
    <row r="21" spans="1:14" ht="18.75" x14ac:dyDescent="0.25">
      <c r="A21" s="12">
        <v>14</v>
      </c>
      <c r="B21" s="80" t="s">
        <v>113</v>
      </c>
      <c r="C21" s="77" t="s">
        <v>119</v>
      </c>
      <c r="D21" s="104" t="s">
        <v>144</v>
      </c>
      <c r="E21" s="113">
        <v>50000</v>
      </c>
      <c r="F21" s="122">
        <v>510000</v>
      </c>
      <c r="G21" s="173">
        <v>100000</v>
      </c>
      <c r="H21" s="78">
        <v>50000</v>
      </c>
      <c r="I21" s="41">
        <v>20000</v>
      </c>
      <c r="J21" s="78">
        <f t="shared" si="0"/>
        <v>70000</v>
      </c>
      <c r="K21" s="66" t="s">
        <v>176</v>
      </c>
      <c r="L21" s="68" t="s">
        <v>122</v>
      </c>
      <c r="M21" s="48"/>
    </row>
    <row r="22" spans="1:14" ht="18.75" x14ac:dyDescent="0.25">
      <c r="A22" s="157" t="s">
        <v>53</v>
      </c>
      <c r="B22" s="158"/>
      <c r="C22" s="158"/>
      <c r="D22" s="159"/>
      <c r="E22" s="57">
        <f>SUM(E7:E20)</f>
        <v>645000</v>
      </c>
      <c r="F22" s="45">
        <f>SUM(F7:F21)</f>
        <v>2154700</v>
      </c>
      <c r="G22" s="45">
        <f>SUM(G7:G21)</f>
        <v>615200</v>
      </c>
      <c r="H22" s="45">
        <f t="shared" ref="H22:I22" si="1">SUM(H7:H21)</f>
        <v>270000</v>
      </c>
      <c r="I22" s="108">
        <f t="shared" si="1"/>
        <v>235000</v>
      </c>
      <c r="J22" s="45">
        <f>SUM(J7:J21)</f>
        <v>505000</v>
      </c>
      <c r="K22" s="72" t="s">
        <v>168</v>
      </c>
      <c r="L22" s="89" t="s">
        <v>129</v>
      </c>
    </row>
    <row r="23" spans="1:14" x14ac:dyDescent="0.25">
      <c r="F23" s="48"/>
    </row>
    <row r="24" spans="1:14" ht="18.75" x14ac:dyDescent="0.25">
      <c r="A24" s="12">
        <v>4</v>
      </c>
      <c r="B24" s="79" t="s">
        <v>106</v>
      </c>
      <c r="C24" s="77" t="s">
        <v>107</v>
      </c>
      <c r="D24" s="112" t="s">
        <v>141</v>
      </c>
      <c r="E24" s="113">
        <v>40000</v>
      </c>
      <c r="F24" s="160" t="s">
        <v>148</v>
      </c>
      <c r="G24" s="161"/>
      <c r="H24" s="161"/>
      <c r="I24" s="161"/>
      <c r="J24" s="161"/>
      <c r="K24" s="161"/>
      <c r="L24" s="162"/>
    </row>
    <row r="27" spans="1:14" ht="18.75" x14ac:dyDescent="0.25">
      <c r="A27" s="12">
        <v>3</v>
      </c>
      <c r="B27" s="69" t="s">
        <v>133</v>
      </c>
      <c r="C27" s="77" t="s">
        <v>101</v>
      </c>
      <c r="D27" s="104" t="s">
        <v>153</v>
      </c>
      <c r="E27" s="147" t="s">
        <v>154</v>
      </c>
      <c r="F27" s="148"/>
      <c r="G27" s="148"/>
      <c r="H27" s="148"/>
      <c r="I27" s="148"/>
      <c r="J27" s="148"/>
      <c r="K27" s="148"/>
      <c r="L27" s="149"/>
    </row>
    <row r="29" spans="1:14" ht="18.75" x14ac:dyDescent="0.25">
      <c r="A29" s="12">
        <v>11</v>
      </c>
      <c r="B29" s="69" t="s">
        <v>146</v>
      </c>
      <c r="C29" s="77" t="s">
        <v>114</v>
      </c>
      <c r="D29" s="104" t="s">
        <v>147</v>
      </c>
      <c r="E29" s="123">
        <v>165000</v>
      </c>
      <c r="F29" s="88">
        <v>65000</v>
      </c>
      <c r="G29" s="150" t="s">
        <v>156</v>
      </c>
      <c r="H29" s="151"/>
      <c r="I29" s="151"/>
      <c r="J29" s="151"/>
      <c r="K29" s="151"/>
      <c r="L29" s="151"/>
    </row>
    <row r="30" spans="1:14" ht="18.75" x14ac:dyDescent="0.25">
      <c r="A30" s="12">
        <v>14</v>
      </c>
      <c r="B30" s="76" t="s">
        <v>113</v>
      </c>
      <c r="C30" s="77" t="s">
        <v>119</v>
      </c>
      <c r="D30" s="104" t="s">
        <v>144</v>
      </c>
      <c r="E30" s="123">
        <v>455000</v>
      </c>
      <c r="F30" s="124">
        <v>95000</v>
      </c>
      <c r="G30" s="152" t="s">
        <v>157</v>
      </c>
      <c r="H30" s="153"/>
      <c r="I30" s="153"/>
      <c r="J30" s="153"/>
      <c r="K30" s="153"/>
      <c r="L30" s="153"/>
    </row>
  </sheetData>
  <mergeCells count="10">
    <mergeCell ref="G30:L30"/>
    <mergeCell ref="M10:O10"/>
    <mergeCell ref="M11:S11"/>
    <mergeCell ref="A22:D22"/>
    <mergeCell ref="F24:L24"/>
    <mergeCell ref="A1:L1"/>
    <mergeCell ref="A2:D2"/>
    <mergeCell ref="E2:I2"/>
    <mergeCell ref="E27:L27"/>
    <mergeCell ref="G29:L29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4" t="s">
        <v>160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4" ht="18.75" x14ac:dyDescent="0.3">
      <c r="A2" s="2" t="s">
        <v>0</v>
      </c>
      <c r="E2" s="146" t="s">
        <v>73</v>
      </c>
      <c r="F2" s="146"/>
      <c r="G2" s="146"/>
      <c r="H2" s="146"/>
      <c r="I2" s="146"/>
      <c r="J2" s="146"/>
      <c r="K2" s="146" t="s">
        <v>2</v>
      </c>
      <c r="L2" s="146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55" t="s">
        <v>74</v>
      </c>
      <c r="L3" s="155"/>
    </row>
    <row r="4" spans="1:14" ht="18.75" x14ac:dyDescent="0.3">
      <c r="A4" s="2" t="s">
        <v>7</v>
      </c>
      <c r="D4" s="117" t="s">
        <v>34</v>
      </c>
      <c r="E4" s="117"/>
      <c r="F4" s="117"/>
      <c r="G4" s="117"/>
      <c r="H4" s="117" t="s">
        <v>35</v>
      </c>
      <c r="I4" s="117"/>
      <c r="J4" s="117"/>
      <c r="K4" s="126" t="s">
        <v>67</v>
      </c>
      <c r="L4" s="126"/>
      <c r="M4" s="126"/>
    </row>
    <row r="5" spans="1:14" x14ac:dyDescent="0.25">
      <c r="K5" s="143" t="s">
        <v>68</v>
      </c>
      <c r="L5" s="143"/>
      <c r="M5" s="164"/>
    </row>
    <row r="6" spans="1:14" x14ac:dyDescent="0.25">
      <c r="A6" s="51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109" t="s">
        <v>86</v>
      </c>
      <c r="C7" s="77" t="s">
        <v>45</v>
      </c>
      <c r="D7" s="99" t="s">
        <v>149</v>
      </c>
      <c r="E7" s="41">
        <v>30000</v>
      </c>
      <c r="F7" s="41">
        <v>110000</v>
      </c>
      <c r="G7" s="41">
        <v>80200</v>
      </c>
      <c r="H7" s="78">
        <v>30000</v>
      </c>
      <c r="I7" s="78"/>
      <c r="J7" s="88">
        <f t="shared" ref="J7:J11" si="0">SUM(H7:I7)</f>
        <v>30000</v>
      </c>
      <c r="K7" s="55" t="s">
        <v>161</v>
      </c>
      <c r="L7" s="101" t="s">
        <v>122</v>
      </c>
      <c r="N7" s="48"/>
    </row>
    <row r="8" spans="1:14" ht="21" x14ac:dyDescent="0.25">
      <c r="A8" s="12">
        <v>2</v>
      </c>
      <c r="B8" s="93" t="s">
        <v>46</v>
      </c>
      <c r="C8" s="77" t="s">
        <v>47</v>
      </c>
      <c r="D8" s="99" t="s">
        <v>135</v>
      </c>
      <c r="E8" s="41">
        <v>30000</v>
      </c>
      <c r="F8" s="41">
        <v>292200</v>
      </c>
      <c r="G8" s="41">
        <v>126000</v>
      </c>
      <c r="H8" s="78">
        <v>30000</v>
      </c>
      <c r="I8" s="41">
        <v>30000</v>
      </c>
      <c r="J8" s="88">
        <f t="shared" si="0"/>
        <v>60000</v>
      </c>
      <c r="K8" s="105" t="s">
        <v>162</v>
      </c>
      <c r="L8" s="171" t="s">
        <v>163</v>
      </c>
      <c r="M8" s="48"/>
    </row>
    <row r="9" spans="1:14" ht="21" x14ac:dyDescent="0.25">
      <c r="A9" s="12">
        <v>3</v>
      </c>
      <c r="B9" s="93" t="s">
        <v>72</v>
      </c>
      <c r="C9" s="77" t="s">
        <v>48</v>
      </c>
      <c r="D9" s="99" t="s">
        <v>136</v>
      </c>
      <c r="E9" s="41">
        <v>35000</v>
      </c>
      <c r="F9" s="41">
        <v>91000</v>
      </c>
      <c r="G9" s="41">
        <v>21000</v>
      </c>
      <c r="H9" s="78">
        <v>35000</v>
      </c>
      <c r="I9" s="78"/>
      <c r="J9" s="88">
        <f t="shared" si="0"/>
        <v>35000</v>
      </c>
      <c r="K9" s="55" t="s">
        <v>164</v>
      </c>
      <c r="L9" s="101" t="s">
        <v>122</v>
      </c>
      <c r="N9" s="48"/>
    </row>
    <row r="10" spans="1:14" ht="21" x14ac:dyDescent="0.25">
      <c r="A10" s="12">
        <v>4</v>
      </c>
      <c r="B10" s="93" t="s">
        <v>50</v>
      </c>
      <c r="C10" s="77" t="s">
        <v>51</v>
      </c>
      <c r="D10" s="100" t="s">
        <v>150</v>
      </c>
      <c r="E10" s="41">
        <v>40000</v>
      </c>
      <c r="F10" s="41">
        <v>74100</v>
      </c>
      <c r="G10" s="41">
        <v>32000</v>
      </c>
      <c r="H10" s="78"/>
      <c r="I10" s="41"/>
      <c r="J10" s="88">
        <f t="shared" si="0"/>
        <v>0</v>
      </c>
      <c r="K10" s="55"/>
      <c r="L10" s="101"/>
      <c r="M10" s="48"/>
    </row>
    <row r="11" spans="1:14" ht="14.25" customHeight="1" x14ac:dyDescent="0.25">
      <c r="A11" s="12"/>
      <c r="B11" s="76"/>
      <c r="C11" s="77" t="s">
        <v>108</v>
      </c>
      <c r="D11" s="100"/>
      <c r="E11" s="41">
        <v>70000</v>
      </c>
      <c r="F11" s="41"/>
      <c r="G11" s="78"/>
      <c r="H11" s="78"/>
      <c r="I11" s="78"/>
      <c r="J11" s="88">
        <f t="shared" si="0"/>
        <v>0</v>
      </c>
      <c r="K11" s="55"/>
      <c r="L11" s="101"/>
    </row>
    <row r="12" spans="1:14" ht="18.75" x14ac:dyDescent="0.25">
      <c r="A12" s="12">
        <v>5</v>
      </c>
      <c r="B12" s="43" t="s">
        <v>81</v>
      </c>
      <c r="C12" s="77" t="s">
        <v>27</v>
      </c>
      <c r="D12" s="100" t="s">
        <v>151</v>
      </c>
      <c r="E12" s="41">
        <v>59200</v>
      </c>
      <c r="F12" s="41">
        <v>59200</v>
      </c>
      <c r="G12" s="50"/>
      <c r="H12" s="78">
        <v>59200</v>
      </c>
      <c r="I12" s="41">
        <v>59200</v>
      </c>
      <c r="J12" s="88">
        <f>SUM(H12:I12)</f>
        <v>118400</v>
      </c>
      <c r="K12" s="55" t="s">
        <v>165</v>
      </c>
      <c r="L12" s="101" t="s">
        <v>131</v>
      </c>
    </row>
    <row r="13" spans="1:14" ht="18.75" x14ac:dyDescent="0.25">
      <c r="A13" s="12">
        <v>6</v>
      </c>
      <c r="B13" s="43" t="s">
        <v>82</v>
      </c>
      <c r="C13" s="77" t="s">
        <v>77</v>
      </c>
      <c r="D13" s="100" t="s">
        <v>137</v>
      </c>
      <c r="E13" s="41">
        <v>59200</v>
      </c>
      <c r="F13" s="50">
        <v>578740</v>
      </c>
      <c r="G13" s="41">
        <v>208640</v>
      </c>
      <c r="H13" s="78"/>
      <c r="I13" s="41"/>
      <c r="J13" s="88">
        <f t="shared" ref="J13:J15" si="1">SUM(H13:I13)</f>
        <v>0</v>
      </c>
      <c r="K13" s="55"/>
      <c r="L13" s="101"/>
      <c r="M13" s="48"/>
      <c r="N13" s="48"/>
    </row>
    <row r="14" spans="1:14" ht="18" customHeight="1" x14ac:dyDescent="0.25">
      <c r="A14" s="12">
        <v>7</v>
      </c>
      <c r="B14" s="110" t="s">
        <v>130</v>
      </c>
      <c r="C14" s="77" t="s">
        <v>90</v>
      </c>
      <c r="D14" s="102" t="s">
        <v>138</v>
      </c>
      <c r="E14" s="113">
        <v>90000</v>
      </c>
      <c r="F14" s="111">
        <v>99000</v>
      </c>
      <c r="G14" s="88">
        <v>9000</v>
      </c>
      <c r="H14" s="78">
        <v>90000</v>
      </c>
      <c r="I14" s="41"/>
      <c r="J14" s="88">
        <f t="shared" si="1"/>
        <v>90000</v>
      </c>
      <c r="K14" s="55" t="s">
        <v>161</v>
      </c>
      <c r="L14" s="101" t="s">
        <v>122</v>
      </c>
      <c r="M14" s="48"/>
      <c r="N14" s="48"/>
    </row>
    <row r="15" spans="1:14" ht="18" customHeight="1" x14ac:dyDescent="0.25">
      <c r="A15" s="12">
        <v>8</v>
      </c>
      <c r="B15" s="110" t="s">
        <v>91</v>
      </c>
      <c r="C15" s="44" t="s">
        <v>52</v>
      </c>
      <c r="D15" s="100"/>
      <c r="E15" s="41">
        <v>20000</v>
      </c>
      <c r="F15" s="41">
        <v>39595</v>
      </c>
      <c r="G15" s="41"/>
      <c r="H15" s="41">
        <v>20000</v>
      </c>
      <c r="I15" s="41"/>
      <c r="J15" s="88">
        <f t="shared" si="1"/>
        <v>20000</v>
      </c>
      <c r="K15" s="55" t="s">
        <v>166</v>
      </c>
      <c r="L15" s="101" t="s">
        <v>167</v>
      </c>
      <c r="M15" s="48"/>
      <c r="N15" s="48"/>
    </row>
    <row r="16" spans="1:14" ht="18" customHeight="1" x14ac:dyDescent="0.25">
      <c r="A16" s="163" t="s">
        <v>53</v>
      </c>
      <c r="B16" s="163"/>
      <c r="C16" s="163"/>
      <c r="D16" s="163"/>
      <c r="E16" s="45">
        <f>SUM(E7:E15)</f>
        <v>433400</v>
      </c>
      <c r="F16" s="57">
        <f>SUM(F7:F15)</f>
        <v>1343835</v>
      </c>
      <c r="G16" s="45">
        <f t="shared" ref="G16" si="2">SUM(G7:G15)</f>
        <v>476840</v>
      </c>
      <c r="H16" s="45">
        <f>SUM(H7:H15)</f>
        <v>264200</v>
      </c>
      <c r="I16" s="45">
        <f t="shared" ref="I16:J16" si="3">SUM(I7:I15)</f>
        <v>89200</v>
      </c>
      <c r="J16" s="45">
        <f t="shared" si="3"/>
        <v>353400</v>
      </c>
      <c r="K16" s="103" t="s">
        <v>168</v>
      </c>
      <c r="L16" s="118" t="s">
        <v>129</v>
      </c>
    </row>
    <row r="17" spans="1:12" ht="18" customHeight="1" x14ac:dyDescent="0.25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</row>
    <row r="18" spans="1:12" ht="12" customHeight="1" x14ac:dyDescent="0.25"/>
    <row r="19" spans="1:12" ht="16.5" customHeight="1" x14ac:dyDescent="0.25"/>
    <row r="20" spans="1:12" ht="9.75" customHeight="1" x14ac:dyDescent="0.25">
      <c r="F20" s="48"/>
      <c r="G20" s="48"/>
    </row>
    <row r="21" spans="1:12" ht="13.5" customHeight="1" x14ac:dyDescent="0.25">
      <c r="H21" s="48"/>
    </row>
    <row r="22" spans="1:12" ht="8.25" customHeight="1" x14ac:dyDescent="0.25">
      <c r="H22" s="48"/>
    </row>
    <row r="23" spans="1:12" ht="17.25" customHeight="1" x14ac:dyDescent="0.25">
      <c r="J23" s="48"/>
    </row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8">
    <mergeCell ref="A16:D16"/>
    <mergeCell ref="A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B17" sqref="B17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4" t="s">
        <v>159</v>
      </c>
      <c r="B1" s="144"/>
      <c r="C1" s="144"/>
      <c r="D1" s="144"/>
      <c r="E1" s="144"/>
      <c r="F1" s="144"/>
      <c r="G1" s="144"/>
      <c r="H1" s="144"/>
      <c r="I1" s="144"/>
    </row>
    <row r="2" spans="1:10" ht="18.75" x14ac:dyDescent="0.3">
      <c r="A2" s="2" t="s">
        <v>123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68" t="s">
        <v>36</v>
      </c>
      <c r="D5" s="168"/>
      <c r="F5" s="168" t="s">
        <v>37</v>
      </c>
      <c r="G5" s="168"/>
      <c r="H5" s="38" t="s">
        <v>67</v>
      </c>
    </row>
    <row r="6" spans="1:10" x14ac:dyDescent="0.25">
      <c r="H6" s="39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6" t="s">
        <v>155</v>
      </c>
      <c r="B8" s="29">
        <v>353400</v>
      </c>
      <c r="C8" s="19"/>
      <c r="D8" s="30"/>
      <c r="E8" s="30">
        <f>B8*0.1</f>
        <v>35340</v>
      </c>
      <c r="F8" s="30">
        <f>(B8+C8)*0.12</f>
        <v>42408</v>
      </c>
      <c r="G8" s="30"/>
      <c r="H8" s="31">
        <f>B8*0.78</f>
        <v>275652</v>
      </c>
    </row>
    <row r="9" spans="1:10" ht="18.75" x14ac:dyDescent="0.3">
      <c r="A9" s="46" t="s">
        <v>177</v>
      </c>
      <c r="B9" s="29">
        <v>505000</v>
      </c>
      <c r="C9" s="19"/>
      <c r="D9" s="30"/>
      <c r="E9" s="30">
        <f>B9*0.1</f>
        <v>50500</v>
      </c>
      <c r="F9" s="30">
        <f>(B9+C9)*0.12</f>
        <v>60600</v>
      </c>
      <c r="G9" s="30"/>
      <c r="H9" s="31">
        <f>B9*0.78</f>
        <v>393900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6"/>
    </row>
    <row r="12" spans="1:10" ht="18.75" x14ac:dyDescent="0.3">
      <c r="A12" s="25" t="s">
        <v>62</v>
      </c>
      <c r="B12" s="32">
        <f>SUM(B8:B11)</f>
        <v>858400</v>
      </c>
      <c r="C12" s="58">
        <f>SUM(C10:C11)</f>
        <v>360000</v>
      </c>
      <c r="D12" s="31">
        <f>SUM(D10:D11)</f>
        <v>18000</v>
      </c>
      <c r="E12" s="47">
        <f>SUM(E8:E11)</f>
        <v>85840</v>
      </c>
      <c r="F12" s="30">
        <f t="shared" si="0"/>
        <v>146208</v>
      </c>
      <c r="G12" s="31">
        <f>C12*0.88</f>
        <v>316800</v>
      </c>
      <c r="H12" s="31">
        <f>SUM(H8:H11)</f>
        <v>669552</v>
      </c>
    </row>
    <row r="13" spans="1:10" ht="23.25" x14ac:dyDescent="0.35">
      <c r="A13" s="59" t="s">
        <v>63</v>
      </c>
      <c r="B13" s="31">
        <f>B12+C12</f>
        <v>1218400</v>
      </c>
      <c r="C13" s="60"/>
      <c r="D13" s="169">
        <f>SUM(B13:C13)</f>
        <v>1218400</v>
      </c>
      <c r="E13" s="169"/>
      <c r="F13" s="170"/>
      <c r="G13" s="170"/>
      <c r="H13" s="170"/>
    </row>
    <row r="14" spans="1:10" ht="21" x14ac:dyDescent="0.35">
      <c r="A14" s="54" t="s">
        <v>64</v>
      </c>
      <c r="B14" s="31">
        <f>-(D12+E12)</f>
        <v>-103840</v>
      </c>
      <c r="C14" s="166"/>
      <c r="D14" s="167"/>
      <c r="E14" s="167"/>
      <c r="F14" s="167"/>
      <c r="G14" s="167"/>
      <c r="H14" s="167"/>
    </row>
    <row r="15" spans="1:10" ht="18.75" x14ac:dyDescent="0.3">
      <c r="A15" s="174" t="s">
        <v>179</v>
      </c>
      <c r="B15" s="31">
        <v>-20000</v>
      </c>
      <c r="C15" s="114"/>
      <c r="D15" s="114"/>
      <c r="E15" s="114"/>
      <c r="F15" s="114"/>
      <c r="G15" s="114"/>
      <c r="H15" s="114"/>
    </row>
    <row r="16" spans="1:10" ht="18.75" x14ac:dyDescent="0.3">
      <c r="A16" s="98" t="s">
        <v>178</v>
      </c>
      <c r="B16" s="49">
        <f>B12+B15+B14</f>
        <v>734560</v>
      </c>
      <c r="C16" s="96"/>
      <c r="D16" s="165"/>
      <c r="E16" s="165"/>
      <c r="F16" s="165"/>
      <c r="G16" s="165"/>
      <c r="H16" s="165"/>
    </row>
    <row r="17" spans="1:8" ht="6" customHeight="1" x14ac:dyDescent="0.3">
      <c r="A17" s="36"/>
      <c r="B17" s="36"/>
      <c r="C17" s="97"/>
      <c r="D17" s="96"/>
      <c r="E17" s="96"/>
      <c r="F17" s="96"/>
      <c r="G17" s="96"/>
      <c r="H17" s="96"/>
    </row>
    <row r="18" spans="1:8" ht="18.75" x14ac:dyDescent="0.3">
      <c r="A18" s="20" t="s">
        <v>85</v>
      </c>
      <c r="B18" s="56"/>
    </row>
    <row r="19" spans="1:8" ht="6" customHeight="1" x14ac:dyDescent="0.25"/>
  </sheetData>
  <mergeCells count="7">
    <mergeCell ref="D16:H16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MAI 2021</vt:lpstr>
      <vt:lpstr>LOYERS ENCAISSES DE JUIN 2021</vt:lpstr>
      <vt:lpstr>LOYERS ENCAISSES  DE MAI 2021</vt:lpstr>
      <vt:lpstr>BILAN DE MAAI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2021-06-14T10:25:33Z</cp:lastPrinted>
  <dcterms:created xsi:type="dcterms:W3CDTF">2015-04-15T15:36:35Z</dcterms:created>
  <dcterms:modified xsi:type="dcterms:W3CDTF">2021-06-14T10:36:22Z</dcterms:modified>
</cp:coreProperties>
</file>