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LES BILANS MENSUELS\BILAN 2022\"/>
    </mc:Choice>
  </mc:AlternateContent>
  <bookViews>
    <workbookView xWindow="0" yWindow="0" windowWidth="19200" windowHeight="11595" activeTab="3"/>
  </bookViews>
  <sheets>
    <sheet name="BAUX JUILLET 2022" sheetId="2" r:id="rId1"/>
    <sheet name="LOYERS RNCAISSES JUILLET 2022" sheetId="6" r:id="rId2"/>
    <sheet name="LOYERS ENCAISSES AOUT 2022" sheetId="7" r:id="rId3"/>
    <sheet name="BILAN DE JUILLET 2022" sheetId="8" r:id="rId4"/>
  </sheets>
  <calcPr calcId="152511" iterateDelta="1E-4"/>
</workbook>
</file>

<file path=xl/calcChain.xml><?xml version="1.0" encoding="utf-8"?>
<calcChain xmlns="http://schemas.openxmlformats.org/spreadsheetml/2006/main">
  <c r="I24" i="7" l="1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24" i="7" s="1"/>
  <c r="I13" i="6" l="1"/>
  <c r="H13" i="6"/>
  <c r="G13" i="6"/>
  <c r="F13" i="6"/>
  <c r="E13" i="6"/>
  <c r="J12" i="6"/>
  <c r="J11" i="6"/>
  <c r="J10" i="6"/>
  <c r="J9" i="6"/>
  <c r="J8" i="6"/>
  <c r="J7" i="6"/>
  <c r="J13" i="6" s="1"/>
  <c r="G11" i="2" l="1"/>
  <c r="G14" i="2" s="1"/>
  <c r="G12" i="2" l="1"/>
  <c r="G13" i="2" s="1"/>
  <c r="B15" i="8" l="1"/>
  <c r="C12" i="8" l="1"/>
  <c r="G12" i="8" s="1"/>
  <c r="B12" i="8"/>
  <c r="G11" i="8"/>
  <c r="F11" i="8"/>
  <c r="D11" i="8"/>
  <c r="G10" i="8"/>
  <c r="F10" i="8"/>
  <c r="D10" i="8"/>
  <c r="H9" i="8"/>
  <c r="F9" i="8"/>
  <c r="E9" i="8"/>
  <c r="H8" i="8"/>
  <c r="F8" i="8"/>
  <c r="E8" i="8"/>
  <c r="D12" i="8" l="1"/>
  <c r="F12" i="8"/>
  <c r="E12" i="8"/>
  <c r="H12" i="8"/>
  <c r="B13" i="8"/>
  <c r="D13" i="8" s="1"/>
  <c r="B14" i="8" l="1"/>
</calcChain>
</file>

<file path=xl/sharedStrings.xml><?xml version="1.0" encoding="utf-8"?>
<sst xmlns="http://schemas.openxmlformats.org/spreadsheetml/2006/main" count="257" uniqueCount="185">
  <si>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</si>
  <si>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</si>
  <si>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</si>
  <si>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</si>
  <si>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</si>
  <si>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</si>
  <si>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</si>
  <si>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</si>
  <si>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</si>
  <si>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</si>
  <si>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</si>
  <si>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</si>
  <si>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</si>
  <si>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</si>
  <si>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</si>
  <si>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</si>
  <si>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</si>
  <si>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</si>
  <si>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</si>
  <si>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</si>
  <si>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</si>
  <si>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</si>
  <si>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</si>
  <si>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</si>
  <si>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</si>
  <si>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</si>
  <si>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</si>
  <si>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</si>
  <si>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</si>
  <si>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</si>
  <si>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</si>
  <si>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</si>
  <si>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</si>
  <si>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</si>
  <si>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</si>
  <si>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</si>
  <si>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</si>
  <si>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</si>
  <si>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</si>
  <si>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</si>
  <si>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</si>
  <si>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</si>
  <si>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</si>
  <si>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</si>
  <si>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</si>
  <si>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</si>
  <si>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</si>
  <si>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</si>
  <si>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</si>
  <si>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</si>
  <si>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</si>
  <si>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</si>
  <si>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</si>
  <si>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</si>
  <si>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</si>
  <si>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</si>
  <si>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</si>
  <si>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</si>
  <si>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</si>
  <si>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</si>
  <si>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</si>
  <si>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</si>
  <si>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</si>
  <si>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</si>
  <si>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</si>
  <si>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</si>
  <si>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</si>
  <si>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</si>
  <si>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</si>
  <si>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</si>
  <si>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</si>
  <si>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</si>
  <si>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</si>
  <si>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</si>
  <si>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</si>
  <si>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</si>
  <si>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</si>
  <si>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</si>
  <si>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</si>
  <si>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</si>
  <si>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</si>
  <si>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</si>
  <si>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</si>
  <si>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</si>
  <si>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</si>
  <si>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</si>
  <si>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</si>
  <si>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</si>
  <si>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</si>
  <si>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</si>
  <si>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PORTE</t>
  </si>
  <si>
    <t>MONTANTS</t>
  </si>
  <si>
    <t>RC2</t>
  </si>
  <si>
    <t>RC4</t>
  </si>
  <si>
    <t>3G1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</si>
  <si>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</si>
  <si>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</si>
  <si>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</si>
  <si>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</si>
  <si>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</si>
  <si>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</si>
  <si>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</si>
  <si>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</si>
  <si>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</si>
  <si>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</si>
  <si>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</si>
  <si>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</si>
  <si>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</si>
  <si>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</si>
  <si>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CCGIM (Cabinet Conseil et de Gestion Immobilière)</t>
  </si>
  <si>
    <t>BAIL RESILIE LE 31 AOUT 2020 EN COMPENSATION DE 90 000 F PRELEVE SUR SA SOLDE A LA DEMANDE DU SERVICE LOGEMENT GENDARMERIE</t>
  </si>
  <si>
    <t>LES CLES ONT ÉTÉ  RESTITUEES  LE 22 SEPTEMBRE 2020</t>
  </si>
  <si>
    <t>DIKI DIABATE</t>
  </si>
  <si>
    <t>AGOOLA AROUNA</t>
  </si>
  <si>
    <t>0708511244-0709805919</t>
  </si>
  <si>
    <t>0757924621-0102427607</t>
  </si>
  <si>
    <t>0748105959-0102622769</t>
  </si>
  <si>
    <t>0505238658</t>
  </si>
  <si>
    <t>0748222403-0576751927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</si>
  <si>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</si>
  <si>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</si>
  <si>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</si>
  <si>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</si>
  <si>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</si>
  <si>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Mlle OULAÏ GNONSIEKAN BENEDICTE RACHEL</t>
  </si>
  <si>
    <t>0758381510-0595250310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</si>
  <si>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</si>
  <si>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ZEULI MEBA FABRICE WILFRIED</t>
  </si>
  <si>
    <t>0748150106-0758762463</t>
  </si>
  <si>
    <t>Mlle FAHE DANIELLE</t>
  </si>
  <si>
    <t>0759196883-0153414294</t>
  </si>
  <si>
    <t>0141629154-0707332890</t>
  </si>
  <si>
    <t>N'GUESSAN ANGE-SAMUEL</t>
  </si>
  <si>
    <t>0757000669-0749724798</t>
  </si>
  <si>
    <t>Mme : 05 95 56 30 38</t>
  </si>
  <si>
    <t>LE 3G2 A ÉTÉ LIBERE EN JANVIER 2022</t>
  </si>
  <si>
    <t>LAGO JULIEN-EYMARD</t>
  </si>
  <si>
    <t>0779908517-0779278898</t>
  </si>
  <si>
    <t>FOFANA SINALY</t>
  </si>
  <si>
    <t>0758064890-0546176280</t>
  </si>
  <si>
    <t>GNABO TATHE JEAN-CLAUDE</t>
  </si>
  <si>
    <t>0586170910-0103948937</t>
  </si>
  <si>
    <t>Mme ADAM APY ROSTOPCHINE</t>
  </si>
  <si>
    <t>YESSOU RODOLPHE AGOSSADOU</t>
  </si>
  <si>
    <t>0506001752-0757519644</t>
  </si>
  <si>
    <t>PAIEMENTS EFFECTUES PAR  Mlle  TOKPA FLORENCE 01 53 99 48 29</t>
  </si>
  <si>
    <t>Mme ADAM RAPY ROSTOPCHINE</t>
  </si>
  <si>
    <t>A PAYE 300 000 F LE 17/01/2022 (2 MOIS CAUTION+3MOIS AVANCES+1 MOIS CCGIM) AV 03+04+05/22</t>
  </si>
  <si>
    <t>LA CAUTION GEREE PAR LE CCGIM</t>
  </si>
  <si>
    <t>Mlle N'GORAN ADSJOUA NINA 0748110032 A REMPLACANTE</t>
  </si>
  <si>
    <t>KOUAME AKISSI BEKANTY ALBERTINE</t>
  </si>
  <si>
    <t>0574293357-0757742242</t>
  </si>
  <si>
    <t>BILAN : MOIS DE JUILLET 2022</t>
  </si>
  <si>
    <t>YOPOUGON NIANGON ACADEMIE 07/2022</t>
  </si>
  <si>
    <t>YOPOUGON NIANGON ACADEMIE 08/2022</t>
  </si>
  <si>
    <t>TOTAL VERSE 17/08/2022</t>
  </si>
  <si>
    <t>RELEVE MENSUEL DES BAUX : MOIS DE JUILLET 2022</t>
  </si>
  <si>
    <t>LE 14/12/20 RDV SCE DES BAUX GENDARMERIE POUR CONTENTIEUX  DE  206 347 F CONTRE M TANOH N'DRI BERENGER 3D2 (47144460 - 03297692)</t>
  </si>
  <si>
    <t>185 000 F ONT ÉTÉ REMIS A Mme FOFANA KOURANIMA LE 17/11/2021 REMBOURSEMENT DU CONTENTIEUX DE M TANOH 3D2</t>
  </si>
  <si>
    <t>ETAT DES ENCAISSEMENTS : MOIS  DE JUILLET  2022</t>
  </si>
  <si>
    <t>0151899822</t>
  </si>
  <si>
    <t>16/08/22</t>
  </si>
  <si>
    <t>WAVE</t>
  </si>
  <si>
    <t>06/08/22</t>
  </si>
  <si>
    <t>ORANGE</t>
  </si>
  <si>
    <t>15/08/22</t>
  </si>
  <si>
    <t>MOOV</t>
  </si>
  <si>
    <t>02/07/22</t>
  </si>
  <si>
    <t>BHCI</t>
  </si>
  <si>
    <t>04/08/22</t>
  </si>
  <si>
    <t>02/08/22</t>
  </si>
  <si>
    <t>17/08/22</t>
  </si>
  <si>
    <t>CCGIM</t>
  </si>
  <si>
    <t>ETAT DES ENCAISSEMENTS : MOIS  D'AOUT 2022</t>
  </si>
  <si>
    <t>21/05/22</t>
  </si>
  <si>
    <t>MTN</t>
  </si>
  <si>
    <t>11/08/22</t>
  </si>
  <si>
    <t>15/07/ESP</t>
  </si>
  <si>
    <t>03/08/22</t>
  </si>
  <si>
    <t>10/08/22</t>
  </si>
  <si>
    <t>05/08/22</t>
  </si>
  <si>
    <t>Mlle N'GORAN ADJOUA NINA</t>
  </si>
  <si>
    <t>0748110032</t>
  </si>
  <si>
    <t>15/07/OM</t>
  </si>
  <si>
    <t>A RETITUE LES CLES LE 03/07/2022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</si>
</sst>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49" fontId="2" fillId="0" borderId="0" xfId="0" applyNumberFormat="1" applyFont="1" applyAlignme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0" borderId="0" xfId="0" applyFont="1"/>
    <xf numFmtId="49" fontId="20" fillId="2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4" fillId="0" borderId="0" xfId="0" applyNumberFormat="1" applyFont="1"/>
    <xf numFmtId="49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49" fontId="1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65" fontId="1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M14" sqref="M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6" t="s">
        <v>156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"/>
    </row>
    <row r="2" spans="1:12" x14ac:dyDescent="0.25">
      <c r="A2" s="2" t="s">
        <v>81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7" t="s">
        <v>6</v>
      </c>
      <c r="K3" s="127"/>
      <c r="L3" s="12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7" t="s">
        <v>63</v>
      </c>
      <c r="K4" s="127"/>
      <c r="L4" s="127"/>
    </row>
    <row r="5" spans="1:12" ht="18.75" x14ac:dyDescent="0.3">
      <c r="A5" s="115"/>
      <c r="J5" s="129" t="s">
        <v>64</v>
      </c>
      <c r="K5" s="129"/>
      <c r="L5" s="129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8" t="s">
        <v>19</v>
      </c>
      <c r="K6" s="128"/>
      <c r="L6" s="111" t="s">
        <v>20</v>
      </c>
    </row>
    <row r="7" spans="1:12" ht="15" customHeight="1" x14ac:dyDescent="0.25">
      <c r="A7" s="8">
        <v>1</v>
      </c>
      <c r="B7" s="7" t="s">
        <v>72</v>
      </c>
      <c r="C7" s="37" t="s">
        <v>28</v>
      </c>
      <c r="D7" s="8">
        <v>44521</v>
      </c>
      <c r="E7" s="32" t="s">
        <v>29</v>
      </c>
      <c r="F7" s="112" t="s">
        <v>30</v>
      </c>
      <c r="G7" s="8">
        <v>90000</v>
      </c>
      <c r="H7" s="13"/>
      <c r="I7" s="8"/>
      <c r="J7" s="8"/>
      <c r="K7" s="9"/>
      <c r="L7" s="112" t="s">
        <v>31</v>
      </c>
    </row>
    <row r="8" spans="1:12" ht="15.75" customHeight="1" x14ac:dyDescent="0.25">
      <c r="A8" s="8">
        <v>2</v>
      </c>
      <c r="B8" s="7" t="s">
        <v>65</v>
      </c>
      <c r="C8" s="37" t="s">
        <v>22</v>
      </c>
      <c r="D8" s="8">
        <v>67664</v>
      </c>
      <c r="E8" s="32" t="s">
        <v>23</v>
      </c>
      <c r="F8" s="112"/>
      <c r="G8" s="8">
        <v>90000</v>
      </c>
      <c r="H8" s="13"/>
      <c r="I8" s="8"/>
      <c r="J8" s="65" t="s">
        <v>66</v>
      </c>
      <c r="K8" s="65" t="s">
        <v>67</v>
      </c>
      <c r="L8" s="112" t="s">
        <v>32</v>
      </c>
    </row>
    <row r="9" spans="1:12" ht="15.75" customHeight="1" x14ac:dyDescent="0.25">
      <c r="A9" s="8">
        <v>3</v>
      </c>
      <c r="B9" s="7" t="s">
        <v>21</v>
      </c>
      <c r="C9" s="37" t="s">
        <v>22</v>
      </c>
      <c r="D9" s="8">
        <v>61145</v>
      </c>
      <c r="E9" s="9" t="s">
        <v>23</v>
      </c>
      <c r="F9" s="112" t="s">
        <v>24</v>
      </c>
      <c r="G9" s="8">
        <v>70000</v>
      </c>
      <c r="H9" s="10"/>
      <c r="I9" s="11"/>
      <c r="J9" s="65" t="s">
        <v>25</v>
      </c>
      <c r="K9" s="46"/>
      <c r="L9" s="12" t="s">
        <v>26</v>
      </c>
    </row>
    <row r="10" spans="1:12" ht="15" customHeight="1" x14ac:dyDescent="0.25">
      <c r="A10" s="8">
        <v>4</v>
      </c>
      <c r="B10" s="14" t="s">
        <v>85</v>
      </c>
      <c r="C10" s="37" t="s">
        <v>86</v>
      </c>
      <c r="D10" s="8"/>
      <c r="E10" s="32" t="s">
        <v>87</v>
      </c>
      <c r="F10" s="112"/>
      <c r="G10" s="8">
        <v>110000</v>
      </c>
      <c r="H10" s="47"/>
      <c r="I10" s="48"/>
      <c r="J10" s="63" t="s">
        <v>88</v>
      </c>
      <c r="K10" s="63" t="s">
        <v>89</v>
      </c>
      <c r="L10" s="112" t="s">
        <v>48</v>
      </c>
    </row>
    <row r="11" spans="1:12" ht="15" customHeight="1" x14ac:dyDescent="0.25">
      <c r="A11" s="130" t="s">
        <v>33</v>
      </c>
      <c r="B11" s="131"/>
      <c r="C11" s="131"/>
      <c r="D11" s="131"/>
      <c r="E11" s="131"/>
      <c r="F11" s="132"/>
      <c r="G11" s="55">
        <f>SUM(G7:G10)</f>
        <v>360000</v>
      </c>
      <c r="H11" s="56"/>
      <c r="I11" s="55"/>
      <c r="J11" s="15"/>
      <c r="K11" s="15"/>
    </row>
    <row r="12" spans="1:12" ht="15" customHeight="1" x14ac:dyDescent="0.25">
      <c r="A12" s="133" t="s">
        <v>73</v>
      </c>
      <c r="B12" s="134"/>
      <c r="C12" s="134"/>
      <c r="D12" s="134"/>
      <c r="E12" s="134"/>
      <c r="F12" s="135"/>
      <c r="G12" s="34">
        <f>G11*-0.12</f>
        <v>-43200</v>
      </c>
      <c r="H12" s="16"/>
      <c r="I12" s="17"/>
      <c r="J12" s="15"/>
      <c r="K12" s="15"/>
    </row>
    <row r="13" spans="1:12" ht="15" customHeight="1" x14ac:dyDescent="0.25">
      <c r="A13" s="133" t="s">
        <v>77</v>
      </c>
      <c r="B13" s="134"/>
      <c r="C13" s="134"/>
      <c r="D13" s="134"/>
      <c r="E13" s="134"/>
      <c r="F13" s="135"/>
      <c r="G13" s="34">
        <f>SUM(G11:G12)</f>
        <v>316800</v>
      </c>
      <c r="H13" s="16"/>
      <c r="I13" s="17"/>
      <c r="J13" s="15"/>
      <c r="K13" s="15"/>
    </row>
    <row r="14" spans="1:12" ht="15" customHeight="1" x14ac:dyDescent="0.25">
      <c r="A14" s="136" t="s">
        <v>78</v>
      </c>
      <c r="B14" s="137"/>
      <c r="C14" s="137"/>
      <c r="D14" s="137"/>
      <c r="E14" s="137"/>
      <c r="F14" s="138"/>
      <c r="G14" s="34">
        <f>G11*-0.05</f>
        <v>-18000</v>
      </c>
      <c r="H14" s="34"/>
      <c r="I14" s="57"/>
      <c r="J14" s="58"/>
    </row>
    <row r="15" spans="1:12" ht="15.75" customHeight="1" x14ac:dyDescent="0.25"/>
    <row r="16" spans="1:12" ht="15.75" customHeight="1" x14ac:dyDescent="0.25"/>
    <row r="17" spans="1:12" ht="15.75" x14ac:dyDescent="0.25">
      <c r="A17" s="8">
        <v>5</v>
      </c>
      <c r="B17" s="14" t="s">
        <v>69</v>
      </c>
      <c r="C17" s="37" t="s">
        <v>28</v>
      </c>
      <c r="D17" s="8">
        <v>48716</v>
      </c>
      <c r="E17" s="32" t="s">
        <v>29</v>
      </c>
      <c r="F17" s="112" t="s">
        <v>70</v>
      </c>
      <c r="G17" s="8">
        <v>90000</v>
      </c>
      <c r="H17" s="8"/>
      <c r="I17" s="35"/>
      <c r="J17" s="117" t="s">
        <v>82</v>
      </c>
      <c r="K17" s="118" t="s">
        <v>83</v>
      </c>
      <c r="L17" s="112" t="s">
        <v>84</v>
      </c>
    </row>
    <row r="18" spans="1:12" ht="17.25" customHeight="1" x14ac:dyDescent="0.25">
      <c r="A18" s="139" t="s">
        <v>110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</row>
    <row r="19" spans="1:12" ht="17.25" customHeight="1" x14ac:dyDescent="0.25">
      <c r="A19" s="127" t="s">
        <v>111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 ht="12.75" customHeight="1" x14ac:dyDescent="0.25">
      <c r="A20" s="127" t="s">
        <v>157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2" ht="19.5" customHeight="1" x14ac:dyDescent="0.25">
      <c r="A21" s="139" t="s">
        <v>158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</row>
    <row r="24" spans="1:12" ht="15.75" customHeight="1" x14ac:dyDescent="0.25"/>
  </sheetData>
  <mergeCells count="13">
    <mergeCell ref="A20:L20"/>
    <mergeCell ref="A21:L21"/>
    <mergeCell ref="A11:F11"/>
    <mergeCell ref="A12:F12"/>
    <mergeCell ref="A13:F13"/>
    <mergeCell ref="A19:L19"/>
    <mergeCell ref="A14:F14"/>
    <mergeCell ref="A18:L18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6" t="s">
        <v>159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4" ht="18.75" x14ac:dyDescent="0.3">
      <c r="A2" s="2" t="s">
        <v>0</v>
      </c>
      <c r="E2" s="147" t="s">
        <v>122</v>
      </c>
      <c r="F2" s="147"/>
      <c r="G2" s="147"/>
      <c r="H2" s="147"/>
      <c r="I2" s="147"/>
      <c r="J2" s="147"/>
      <c r="K2" s="148" t="s">
        <v>2</v>
      </c>
      <c r="L2" s="148"/>
    </row>
    <row r="3" spans="1:14" ht="18.75" x14ac:dyDescent="0.3">
      <c r="A3" s="2" t="s">
        <v>3</v>
      </c>
      <c r="E3" s="19"/>
      <c r="F3" s="19"/>
      <c r="G3" s="19"/>
      <c r="H3" s="19" t="s">
        <v>5</v>
      </c>
      <c r="I3" s="19"/>
      <c r="K3" s="149"/>
      <c r="L3" s="149"/>
    </row>
    <row r="4" spans="1:14" ht="18.75" x14ac:dyDescent="0.3">
      <c r="A4" s="2" t="s">
        <v>7</v>
      </c>
      <c r="D4" s="115" t="s">
        <v>34</v>
      </c>
      <c r="E4" s="115"/>
      <c r="F4" s="115"/>
      <c r="G4" s="115"/>
      <c r="H4" s="115" t="s">
        <v>123</v>
      </c>
      <c r="I4" s="115"/>
      <c r="J4" s="115"/>
      <c r="K4" s="127"/>
      <c r="L4" s="127"/>
      <c r="M4" s="127"/>
    </row>
    <row r="5" spans="1:14" x14ac:dyDescent="0.25">
      <c r="F5" s="43"/>
      <c r="K5" s="129"/>
      <c r="L5" s="129"/>
      <c r="M5" s="141"/>
    </row>
    <row r="6" spans="1:14" x14ac:dyDescent="0.25">
      <c r="A6" s="46" t="s">
        <v>10</v>
      </c>
      <c r="B6" s="20" t="s">
        <v>11</v>
      </c>
      <c r="C6" s="20" t="s">
        <v>35</v>
      </c>
      <c r="D6" s="20" t="s">
        <v>19</v>
      </c>
      <c r="E6" s="20" t="s">
        <v>36</v>
      </c>
      <c r="F6" s="20" t="s">
        <v>37</v>
      </c>
      <c r="G6" s="20" t="s">
        <v>74</v>
      </c>
      <c r="H6" s="21" t="s">
        <v>38</v>
      </c>
      <c r="I6" s="20" t="s">
        <v>17</v>
      </c>
      <c r="J6" s="22" t="s">
        <v>39</v>
      </c>
      <c r="K6" s="20" t="s">
        <v>40</v>
      </c>
      <c r="L6" s="22" t="s">
        <v>62</v>
      </c>
      <c r="M6" s="33"/>
    </row>
    <row r="7" spans="1:14" ht="18.75" x14ac:dyDescent="0.25">
      <c r="A7" s="12">
        <v>1</v>
      </c>
      <c r="B7" s="91" t="s">
        <v>80</v>
      </c>
      <c r="C7" s="69" t="s">
        <v>42</v>
      </c>
      <c r="D7" s="84" t="s">
        <v>160</v>
      </c>
      <c r="E7" s="36">
        <v>30000</v>
      </c>
      <c r="F7" s="36">
        <v>86200</v>
      </c>
      <c r="G7" s="36">
        <v>86200</v>
      </c>
      <c r="H7" s="36">
        <v>30000</v>
      </c>
      <c r="I7" s="36"/>
      <c r="J7" s="76">
        <f>SUM(H7:I7)</f>
        <v>30000</v>
      </c>
      <c r="K7" s="60" t="s">
        <v>161</v>
      </c>
      <c r="L7" s="86" t="s">
        <v>162</v>
      </c>
      <c r="M7" s="43"/>
      <c r="N7" s="43"/>
    </row>
    <row r="8" spans="1:14" ht="21" x14ac:dyDescent="0.25">
      <c r="A8" s="12">
        <v>2</v>
      </c>
      <c r="B8" s="78" t="s">
        <v>68</v>
      </c>
      <c r="C8" s="69" t="s">
        <v>44</v>
      </c>
      <c r="D8" s="84" t="s">
        <v>114</v>
      </c>
      <c r="E8" s="36">
        <v>35000</v>
      </c>
      <c r="F8" s="36">
        <v>82000</v>
      </c>
      <c r="G8" s="36">
        <v>42000</v>
      </c>
      <c r="H8" s="36">
        <v>35000</v>
      </c>
      <c r="I8" s="70"/>
      <c r="J8" s="76">
        <f t="shared" ref="J8:J12" si="0">SUM(H8:I8)</f>
        <v>35000</v>
      </c>
      <c r="K8" s="49" t="s">
        <v>163</v>
      </c>
      <c r="L8" s="86" t="s">
        <v>164</v>
      </c>
      <c r="N8" s="43"/>
    </row>
    <row r="9" spans="1:14" ht="21" x14ac:dyDescent="0.25">
      <c r="A9" s="12">
        <v>3</v>
      </c>
      <c r="B9" s="78" t="s">
        <v>46</v>
      </c>
      <c r="C9" s="69" t="s">
        <v>47</v>
      </c>
      <c r="D9" s="85" t="s">
        <v>120</v>
      </c>
      <c r="E9" s="36">
        <v>40000</v>
      </c>
      <c r="F9" s="36">
        <v>180000</v>
      </c>
      <c r="G9" s="36">
        <v>60000</v>
      </c>
      <c r="H9" s="36">
        <v>40000</v>
      </c>
      <c r="I9" s="36"/>
      <c r="J9" s="76">
        <f t="shared" si="0"/>
        <v>40000</v>
      </c>
      <c r="K9" s="49" t="s">
        <v>165</v>
      </c>
      <c r="L9" s="86" t="s">
        <v>166</v>
      </c>
      <c r="M9" s="43"/>
    </row>
    <row r="10" spans="1:14" ht="18.75" x14ac:dyDescent="0.25">
      <c r="A10" s="12">
        <v>4</v>
      </c>
      <c r="B10" s="38" t="s">
        <v>75</v>
      </c>
      <c r="C10" s="69" t="s">
        <v>27</v>
      </c>
      <c r="D10" s="85" t="s">
        <v>121</v>
      </c>
      <c r="E10" s="36">
        <v>59200</v>
      </c>
      <c r="F10" s="36"/>
      <c r="G10" s="45"/>
      <c r="H10" s="36">
        <v>59200</v>
      </c>
      <c r="I10" s="36"/>
      <c r="J10" s="76">
        <f t="shared" si="0"/>
        <v>59200</v>
      </c>
      <c r="K10" s="49" t="s">
        <v>167</v>
      </c>
      <c r="L10" s="86" t="s">
        <v>168</v>
      </c>
    </row>
    <row r="11" spans="1:14" ht="14.25" customHeight="1" x14ac:dyDescent="0.25">
      <c r="A11" s="12">
        <v>5</v>
      </c>
      <c r="B11" s="92" t="s">
        <v>112</v>
      </c>
      <c r="C11" s="69" t="s">
        <v>84</v>
      </c>
      <c r="D11" s="87" t="s">
        <v>116</v>
      </c>
      <c r="E11" s="36">
        <v>90000</v>
      </c>
      <c r="F11" s="93">
        <v>414000</v>
      </c>
      <c r="G11" s="93">
        <v>54000</v>
      </c>
      <c r="H11" s="36">
        <v>90000</v>
      </c>
      <c r="I11" s="45">
        <v>210000</v>
      </c>
      <c r="J11" s="76">
        <f t="shared" si="0"/>
        <v>300000</v>
      </c>
      <c r="K11" s="49" t="s">
        <v>169</v>
      </c>
      <c r="L11" s="86" t="s">
        <v>164</v>
      </c>
      <c r="M11" s="43"/>
      <c r="N11" s="43"/>
    </row>
    <row r="12" spans="1:14" ht="21" x14ac:dyDescent="0.25">
      <c r="A12" s="12">
        <v>6</v>
      </c>
      <c r="B12" s="92" t="s">
        <v>85</v>
      </c>
      <c r="C12" s="39" t="s">
        <v>48</v>
      </c>
      <c r="D12" s="85"/>
      <c r="E12" s="36">
        <v>20000</v>
      </c>
      <c r="F12" s="36">
        <v>39595</v>
      </c>
      <c r="G12" s="36"/>
      <c r="H12" s="36">
        <v>20000</v>
      </c>
      <c r="I12" s="45"/>
      <c r="J12" s="76">
        <f t="shared" si="0"/>
        <v>20000</v>
      </c>
      <c r="K12" s="49" t="s">
        <v>170</v>
      </c>
      <c r="L12" s="86" t="s">
        <v>168</v>
      </c>
      <c r="M12" s="43"/>
      <c r="N12" s="43"/>
    </row>
    <row r="13" spans="1:14" ht="18.75" x14ac:dyDescent="0.25">
      <c r="A13" s="142" t="s">
        <v>49</v>
      </c>
      <c r="B13" s="142"/>
      <c r="C13" s="142"/>
      <c r="D13" s="142"/>
      <c r="E13" s="40">
        <f>SUM(E7:E12)</f>
        <v>274200</v>
      </c>
      <c r="F13" s="51">
        <f>SUM(F7:F12)</f>
        <v>801795</v>
      </c>
      <c r="G13" s="40">
        <f>SUM(G7:G12)</f>
        <v>242200</v>
      </c>
      <c r="H13" s="40">
        <f>SUM(H7:H12)</f>
        <v>274200</v>
      </c>
      <c r="I13" s="119">
        <f t="shared" ref="I13" si="1">SUM(I7:I12)</f>
        <v>210000</v>
      </c>
      <c r="J13" s="40">
        <f>SUM(J7:J12)</f>
        <v>484200</v>
      </c>
      <c r="K13" s="88" t="s">
        <v>171</v>
      </c>
      <c r="L13" s="114" t="s">
        <v>172</v>
      </c>
    </row>
    <row r="14" spans="1:14" ht="18" customHeight="1" x14ac:dyDescent="0.25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</row>
    <row r="15" spans="1:14" ht="18" customHeight="1" x14ac:dyDescent="0.25"/>
    <row r="16" spans="1:14" ht="18" customHeight="1" x14ac:dyDescent="0.25">
      <c r="A16" s="12">
        <v>5</v>
      </c>
      <c r="B16" s="38" t="s">
        <v>76</v>
      </c>
      <c r="C16" s="69" t="s">
        <v>71</v>
      </c>
      <c r="D16" s="85" t="s">
        <v>115</v>
      </c>
      <c r="E16" s="36"/>
      <c r="F16" s="45">
        <v>262890</v>
      </c>
      <c r="G16" s="36">
        <v>219190</v>
      </c>
      <c r="H16" s="143" t="s">
        <v>135</v>
      </c>
      <c r="I16" s="144"/>
      <c r="J16" s="144"/>
      <c r="K16" s="144"/>
      <c r="L16" s="145"/>
    </row>
    <row r="17" spans="1:13" ht="18" customHeight="1" x14ac:dyDescent="0.25">
      <c r="F17" s="43"/>
      <c r="H17" s="43"/>
      <c r="K17" t="s">
        <v>81</v>
      </c>
      <c r="M17" s="43"/>
    </row>
    <row r="18" spans="1:13" ht="12" customHeight="1" x14ac:dyDescent="0.25">
      <c r="A18" s="12">
        <v>1</v>
      </c>
      <c r="B18" s="91" t="s">
        <v>80</v>
      </c>
      <c r="C18" s="69" t="s">
        <v>42</v>
      </c>
      <c r="D18" s="140" t="s">
        <v>119</v>
      </c>
      <c r="E18" s="140"/>
      <c r="F18" s="140"/>
      <c r="G18" s="61"/>
      <c r="H18" s="120"/>
      <c r="I18" s="61"/>
      <c r="J18" s="121"/>
      <c r="K18" s="122"/>
      <c r="L18" s="123"/>
    </row>
    <row r="19" spans="1:13" ht="16.5" customHeight="1" x14ac:dyDescent="0.25">
      <c r="F19" s="43"/>
      <c r="H19" s="43"/>
    </row>
    <row r="20" spans="1:13" ht="9.75" customHeight="1" x14ac:dyDescent="0.25"/>
    <row r="21" spans="1:13" ht="13.5" customHeight="1" x14ac:dyDescent="0.25"/>
    <row r="22" spans="1:13" ht="8.25" customHeight="1" x14ac:dyDescent="0.25">
      <c r="J22" s="43"/>
    </row>
    <row r="23" spans="1:13" ht="17.25" customHeight="1" x14ac:dyDescent="0.25"/>
    <row r="24" spans="1:13" ht="17.25" customHeight="1" x14ac:dyDescent="0.25">
      <c r="H24" s="43"/>
    </row>
    <row r="25" spans="1:13" ht="9" customHeight="1" x14ac:dyDescent="0.25"/>
    <row r="26" spans="1:13" ht="10.5" customHeight="1" x14ac:dyDescent="0.25"/>
    <row r="28" spans="1:13" ht="12.75" customHeight="1" x14ac:dyDescent="0.25"/>
    <row r="29" spans="1:13" ht="12.75" customHeight="1" x14ac:dyDescent="0.25"/>
    <row r="30" spans="1:13" ht="6" customHeight="1" x14ac:dyDescent="0.25"/>
  </sheetData>
  <mergeCells count="10">
    <mergeCell ref="A1:K1"/>
    <mergeCell ref="E2:J2"/>
    <mergeCell ref="K2:L2"/>
    <mergeCell ref="K3:L3"/>
    <mergeCell ref="K4:M4"/>
    <mergeCell ref="D18:F18"/>
    <mergeCell ref="K5:M5"/>
    <mergeCell ref="A13:D13"/>
    <mergeCell ref="A14:L14"/>
    <mergeCell ref="H16:L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E28" sqref="E28:L28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46" t="s">
        <v>173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9" ht="18.75" x14ac:dyDescent="0.3">
      <c r="A2" s="2" t="s">
        <v>0</v>
      </c>
      <c r="E2" s="147" t="s">
        <v>122</v>
      </c>
      <c r="F2" s="147"/>
      <c r="G2" s="147"/>
      <c r="H2" s="147"/>
      <c r="I2" s="147"/>
      <c r="J2" s="147"/>
      <c r="K2" s="148" t="s">
        <v>2</v>
      </c>
      <c r="L2" s="148"/>
    </row>
    <row r="3" spans="1:19" ht="18.75" x14ac:dyDescent="0.3">
      <c r="A3" s="2" t="s">
        <v>3</v>
      </c>
      <c r="E3" s="19"/>
      <c r="F3" s="19"/>
      <c r="G3" s="19"/>
      <c r="H3" s="19" t="s">
        <v>5</v>
      </c>
      <c r="I3" s="19"/>
      <c r="K3" s="149"/>
      <c r="L3" s="149"/>
      <c r="M3" s="43"/>
    </row>
    <row r="4" spans="1:19" ht="18.75" x14ac:dyDescent="0.3">
      <c r="A4" s="2" t="s">
        <v>7</v>
      </c>
      <c r="D4" s="115" t="s">
        <v>34</v>
      </c>
      <c r="E4" s="115"/>
      <c r="F4" s="115"/>
      <c r="G4" s="115"/>
      <c r="H4" s="115" t="s">
        <v>123</v>
      </c>
      <c r="I4" s="115"/>
      <c r="J4" s="115"/>
      <c r="K4" s="127"/>
      <c r="L4" s="127"/>
      <c r="M4" s="127"/>
    </row>
    <row r="5" spans="1:19" x14ac:dyDescent="0.25">
      <c r="K5" s="113"/>
      <c r="L5" s="113"/>
      <c r="M5" s="113"/>
    </row>
    <row r="6" spans="1:19" x14ac:dyDescent="0.25">
      <c r="A6" s="66" t="s">
        <v>10</v>
      </c>
      <c r="B6" s="67" t="s">
        <v>11</v>
      </c>
      <c r="C6" s="67" t="s">
        <v>90</v>
      </c>
      <c r="D6" s="67" t="s">
        <v>19</v>
      </c>
      <c r="E6" s="20" t="s">
        <v>36</v>
      </c>
      <c r="F6" s="67" t="s">
        <v>37</v>
      </c>
      <c r="G6" s="67" t="s">
        <v>74</v>
      </c>
      <c r="H6" s="21" t="s">
        <v>38</v>
      </c>
      <c r="I6" s="67" t="s">
        <v>17</v>
      </c>
      <c r="J6" s="67" t="s">
        <v>91</v>
      </c>
      <c r="K6" s="67" t="s">
        <v>40</v>
      </c>
      <c r="L6" s="67" t="s">
        <v>62</v>
      </c>
      <c r="M6" s="33"/>
      <c r="N6" s="59"/>
    </row>
    <row r="7" spans="1:19" ht="12.75" customHeight="1" x14ac:dyDescent="0.25">
      <c r="A7" s="12">
        <v>1</v>
      </c>
      <c r="B7" s="68" t="s">
        <v>136</v>
      </c>
      <c r="C7" s="69" t="s">
        <v>92</v>
      </c>
      <c r="D7" s="89" t="s">
        <v>137</v>
      </c>
      <c r="E7" s="36">
        <v>50000</v>
      </c>
      <c r="F7" s="36"/>
      <c r="G7" s="36"/>
      <c r="H7" s="70">
        <v>50000</v>
      </c>
      <c r="I7" s="36"/>
      <c r="J7" s="70">
        <f t="shared" ref="J7:J23" si="0">H7+I7</f>
        <v>50000</v>
      </c>
      <c r="K7" s="60" t="s">
        <v>174</v>
      </c>
      <c r="L7" s="110" t="s">
        <v>162</v>
      </c>
      <c r="M7" s="124"/>
      <c r="N7" s="61"/>
    </row>
    <row r="8" spans="1:19" ht="14.25" customHeight="1" x14ac:dyDescent="0.25">
      <c r="A8" s="12">
        <v>2</v>
      </c>
      <c r="B8" s="68" t="s">
        <v>138</v>
      </c>
      <c r="C8" s="69" t="s">
        <v>45</v>
      </c>
      <c r="D8" s="89" t="s">
        <v>139</v>
      </c>
      <c r="E8" s="36">
        <v>50000</v>
      </c>
      <c r="F8" s="70"/>
      <c r="G8" s="70"/>
      <c r="H8" s="70">
        <v>50000</v>
      </c>
      <c r="I8" s="36"/>
      <c r="J8" s="70">
        <f t="shared" si="0"/>
        <v>50000</v>
      </c>
      <c r="K8" s="60" t="s">
        <v>163</v>
      </c>
      <c r="L8" s="102" t="s">
        <v>175</v>
      </c>
      <c r="M8" s="61"/>
      <c r="N8" s="61"/>
    </row>
    <row r="9" spans="1:19" ht="14.25" customHeight="1" x14ac:dyDescent="0.25">
      <c r="A9" s="12">
        <v>3</v>
      </c>
      <c r="B9" s="62" t="s">
        <v>140</v>
      </c>
      <c r="C9" s="69" t="s">
        <v>93</v>
      </c>
      <c r="D9" s="89" t="s">
        <v>141</v>
      </c>
      <c r="E9" s="36">
        <v>50000</v>
      </c>
      <c r="F9" s="36">
        <v>110000</v>
      </c>
      <c r="G9" s="70">
        <v>10000</v>
      </c>
      <c r="H9" s="70">
        <v>50000</v>
      </c>
      <c r="I9" s="36">
        <v>50000</v>
      </c>
      <c r="J9" s="70">
        <f t="shared" si="0"/>
        <v>100000</v>
      </c>
      <c r="K9" s="60" t="s">
        <v>176</v>
      </c>
      <c r="L9" s="110" t="s">
        <v>177</v>
      </c>
      <c r="M9" s="43"/>
      <c r="N9" s="61"/>
    </row>
    <row r="10" spans="1:19" ht="17.25" customHeight="1" x14ac:dyDescent="0.25">
      <c r="A10" s="12">
        <v>4</v>
      </c>
      <c r="B10" s="79" t="s">
        <v>142</v>
      </c>
      <c r="C10" s="69" t="s">
        <v>94</v>
      </c>
      <c r="D10" s="89" t="s">
        <v>131</v>
      </c>
      <c r="E10" s="36">
        <v>70000</v>
      </c>
      <c r="F10" s="70">
        <v>74800</v>
      </c>
      <c r="G10" s="70">
        <v>74800</v>
      </c>
      <c r="H10" s="70">
        <v>70000</v>
      </c>
      <c r="I10" s="36"/>
      <c r="J10" s="70">
        <f t="shared" si="0"/>
        <v>70000</v>
      </c>
      <c r="K10" s="60" t="s">
        <v>178</v>
      </c>
      <c r="L10" s="110" t="s">
        <v>164</v>
      </c>
      <c r="M10" s="97"/>
      <c r="N10" s="116"/>
      <c r="O10" s="116"/>
    </row>
    <row r="11" spans="1:19" ht="17.25" customHeight="1" x14ac:dyDescent="0.25">
      <c r="A11" s="12">
        <v>6</v>
      </c>
      <c r="B11" s="79" t="s">
        <v>142</v>
      </c>
      <c r="C11" s="69" t="s">
        <v>95</v>
      </c>
      <c r="D11" s="89" t="s">
        <v>131</v>
      </c>
      <c r="E11" s="36">
        <v>50000</v>
      </c>
      <c r="F11" s="36"/>
      <c r="G11" s="36"/>
      <c r="H11" s="70">
        <v>50000</v>
      </c>
      <c r="I11" s="36"/>
      <c r="J11" s="70">
        <f t="shared" si="0"/>
        <v>50000</v>
      </c>
      <c r="K11" s="60" t="s">
        <v>178</v>
      </c>
      <c r="L11" s="110" t="s">
        <v>164</v>
      </c>
      <c r="M11" s="43"/>
      <c r="N11" s="116"/>
      <c r="O11" s="116"/>
      <c r="P11" s="116"/>
      <c r="Q11" s="116"/>
      <c r="R11" s="116"/>
      <c r="S11" s="116"/>
    </row>
    <row r="12" spans="1:19" ht="20.25" customHeight="1" x14ac:dyDescent="0.25">
      <c r="A12" s="12">
        <v>7</v>
      </c>
      <c r="B12" s="96" t="s">
        <v>124</v>
      </c>
      <c r="C12" s="69" t="s">
        <v>41</v>
      </c>
      <c r="D12" s="89" t="s">
        <v>125</v>
      </c>
      <c r="E12" s="36">
        <v>50000</v>
      </c>
      <c r="F12" s="70">
        <v>15000</v>
      </c>
      <c r="G12" s="70">
        <v>15000</v>
      </c>
      <c r="H12" s="70">
        <v>50000</v>
      </c>
      <c r="I12" s="36"/>
      <c r="J12" s="70">
        <f t="shared" si="0"/>
        <v>50000</v>
      </c>
      <c r="K12" s="60" t="s">
        <v>179</v>
      </c>
      <c r="L12" s="102" t="s">
        <v>164</v>
      </c>
      <c r="M12" s="94"/>
      <c r="N12" s="116"/>
      <c r="O12" s="116"/>
      <c r="P12" s="116"/>
      <c r="Q12" s="116"/>
      <c r="R12" s="116"/>
      <c r="S12" s="116"/>
    </row>
    <row r="13" spans="1:19" ht="18" customHeight="1" x14ac:dyDescent="0.25">
      <c r="A13" s="12">
        <v>8</v>
      </c>
      <c r="B13" s="62" t="s">
        <v>132</v>
      </c>
      <c r="C13" s="69" t="s">
        <v>43</v>
      </c>
      <c r="D13" s="89" t="s">
        <v>133</v>
      </c>
      <c r="E13" s="36">
        <v>50000</v>
      </c>
      <c r="F13" s="70">
        <v>60000</v>
      </c>
      <c r="G13" s="70">
        <v>10000</v>
      </c>
      <c r="H13" s="70">
        <v>50000</v>
      </c>
      <c r="I13" s="36"/>
      <c r="J13" s="70">
        <f t="shared" si="0"/>
        <v>50000</v>
      </c>
      <c r="K13" s="60" t="s">
        <v>180</v>
      </c>
      <c r="L13" s="102" t="s">
        <v>164</v>
      </c>
      <c r="M13" s="94"/>
      <c r="N13" s="116"/>
      <c r="O13" s="116"/>
      <c r="P13" s="116"/>
      <c r="Q13" s="116"/>
      <c r="R13" s="116"/>
      <c r="S13" s="116"/>
    </row>
    <row r="14" spans="1:19" ht="13.5" customHeight="1" x14ac:dyDescent="0.25">
      <c r="A14" s="12">
        <v>9</v>
      </c>
      <c r="B14" s="71"/>
      <c r="C14" s="69" t="s">
        <v>97</v>
      </c>
      <c r="D14" s="89"/>
      <c r="E14" s="36">
        <v>50000</v>
      </c>
      <c r="F14" s="36"/>
      <c r="G14" s="36"/>
      <c r="H14" s="70"/>
      <c r="I14" s="36"/>
      <c r="J14" s="70">
        <f t="shared" si="0"/>
        <v>0</v>
      </c>
      <c r="K14" s="88"/>
      <c r="L14" s="102"/>
      <c r="M14" s="43"/>
      <c r="N14" s="61"/>
      <c r="P14" s="95"/>
    </row>
    <row r="15" spans="1:19" ht="21" x14ac:dyDescent="0.25">
      <c r="A15" s="12">
        <v>10</v>
      </c>
      <c r="B15" s="68"/>
      <c r="C15" s="69" t="s">
        <v>98</v>
      </c>
      <c r="D15" s="85"/>
      <c r="E15" s="36">
        <v>70000</v>
      </c>
      <c r="F15" s="70"/>
      <c r="G15" s="70"/>
      <c r="H15" s="70"/>
      <c r="I15" s="36"/>
      <c r="J15" s="70">
        <f t="shared" si="0"/>
        <v>0</v>
      </c>
      <c r="K15" s="49"/>
      <c r="L15" s="102"/>
      <c r="M15" s="43"/>
      <c r="N15" s="61"/>
      <c r="P15" s="95"/>
    </row>
    <row r="16" spans="1:19" ht="21" x14ac:dyDescent="0.25">
      <c r="A16" s="12">
        <v>11</v>
      </c>
      <c r="B16" s="68" t="s">
        <v>113</v>
      </c>
      <c r="C16" s="69" t="s">
        <v>99</v>
      </c>
      <c r="D16" s="89" t="s">
        <v>117</v>
      </c>
      <c r="E16" s="36">
        <v>70000</v>
      </c>
      <c r="F16" s="36"/>
      <c r="G16" s="70"/>
      <c r="H16" s="70">
        <v>70000</v>
      </c>
      <c r="I16" s="36"/>
      <c r="J16" s="70">
        <f t="shared" si="0"/>
        <v>70000</v>
      </c>
      <c r="K16" s="60" t="s">
        <v>176</v>
      </c>
      <c r="L16" s="102" t="s">
        <v>164</v>
      </c>
      <c r="M16" s="43"/>
      <c r="N16" s="61"/>
    </row>
    <row r="17" spans="1:14" ht="18" customHeight="1" x14ac:dyDescent="0.25">
      <c r="A17" s="12">
        <v>12</v>
      </c>
      <c r="B17" s="79" t="s">
        <v>127</v>
      </c>
      <c r="C17" s="69" t="s">
        <v>100</v>
      </c>
      <c r="D17" s="89" t="s">
        <v>128</v>
      </c>
      <c r="E17" s="36">
        <v>50000</v>
      </c>
      <c r="F17" s="70">
        <v>5000</v>
      </c>
      <c r="G17" s="70">
        <v>5000</v>
      </c>
      <c r="H17" s="70">
        <v>50000</v>
      </c>
      <c r="I17" s="36"/>
      <c r="J17" s="70">
        <f t="shared" si="0"/>
        <v>50000</v>
      </c>
      <c r="K17" s="49" t="s">
        <v>169</v>
      </c>
      <c r="L17" s="102" t="s">
        <v>164</v>
      </c>
      <c r="N17" s="61"/>
    </row>
    <row r="18" spans="1:14" ht="21" x14ac:dyDescent="0.25">
      <c r="A18" s="12">
        <v>13</v>
      </c>
      <c r="B18" s="62" t="s">
        <v>181</v>
      </c>
      <c r="C18" s="69" t="s">
        <v>102</v>
      </c>
      <c r="D18" s="89" t="s">
        <v>182</v>
      </c>
      <c r="E18" s="36">
        <v>50000</v>
      </c>
      <c r="F18" s="70">
        <v>53000</v>
      </c>
      <c r="G18" s="70">
        <v>53000</v>
      </c>
      <c r="H18" s="70"/>
      <c r="I18" s="36"/>
      <c r="J18" s="70">
        <f t="shared" si="0"/>
        <v>0</v>
      </c>
      <c r="K18" s="49"/>
      <c r="L18" s="102"/>
      <c r="M18" s="43"/>
      <c r="N18" s="61"/>
    </row>
    <row r="19" spans="1:14" ht="18" customHeight="1" x14ac:dyDescent="0.25">
      <c r="A19" s="12">
        <v>14</v>
      </c>
      <c r="B19" s="103" t="s">
        <v>150</v>
      </c>
      <c r="C19" s="69" t="s">
        <v>103</v>
      </c>
      <c r="D19" s="89" t="s">
        <v>151</v>
      </c>
      <c r="E19" s="36">
        <v>50000</v>
      </c>
      <c r="F19" s="93"/>
      <c r="G19" s="70"/>
      <c r="H19" s="70">
        <v>50000</v>
      </c>
      <c r="I19" s="36"/>
      <c r="J19" s="70">
        <f t="shared" si="0"/>
        <v>50000</v>
      </c>
      <c r="K19" s="49" t="s">
        <v>180</v>
      </c>
      <c r="L19" s="110" t="s">
        <v>164</v>
      </c>
      <c r="M19" s="43"/>
      <c r="N19" s="61"/>
    </row>
    <row r="20" spans="1:14" ht="21" x14ac:dyDescent="0.25">
      <c r="A20" s="12">
        <v>15</v>
      </c>
      <c r="B20" s="103"/>
      <c r="C20" s="69" t="s">
        <v>104</v>
      </c>
      <c r="D20" s="89"/>
      <c r="E20" s="36">
        <v>50000</v>
      </c>
      <c r="F20" s="36"/>
      <c r="G20" s="70"/>
      <c r="H20" s="70"/>
      <c r="I20" s="36"/>
      <c r="J20" s="70">
        <f t="shared" si="0"/>
        <v>0</v>
      </c>
      <c r="K20" s="49"/>
      <c r="L20" s="102"/>
      <c r="M20" s="109"/>
      <c r="N20" s="61"/>
    </row>
    <row r="21" spans="1:14" ht="18.75" x14ac:dyDescent="0.25">
      <c r="A21" s="12">
        <v>16</v>
      </c>
      <c r="B21" s="68" t="s">
        <v>129</v>
      </c>
      <c r="C21" s="69" t="s">
        <v>105</v>
      </c>
      <c r="D21" s="89" t="s">
        <v>130</v>
      </c>
      <c r="E21" s="36">
        <v>50000</v>
      </c>
      <c r="F21" s="36">
        <v>140000</v>
      </c>
      <c r="G21" s="70">
        <v>20000</v>
      </c>
      <c r="H21" s="70"/>
      <c r="I21" s="36">
        <v>50000</v>
      </c>
      <c r="J21" s="70">
        <f t="shared" si="0"/>
        <v>50000</v>
      </c>
      <c r="K21" s="49"/>
      <c r="L21" s="110" t="s">
        <v>183</v>
      </c>
      <c r="M21" s="109"/>
      <c r="N21" s="43"/>
    </row>
    <row r="22" spans="1:14" ht="18.75" x14ac:dyDescent="0.25">
      <c r="A22" s="12">
        <v>17</v>
      </c>
      <c r="B22" s="73" t="s">
        <v>106</v>
      </c>
      <c r="C22" s="72" t="s">
        <v>107</v>
      </c>
      <c r="D22" s="90"/>
      <c r="E22" s="74"/>
      <c r="F22" s="80"/>
      <c r="G22" s="75"/>
      <c r="H22" s="75"/>
      <c r="I22" s="75"/>
      <c r="J22" s="75"/>
      <c r="K22" s="75"/>
      <c r="L22" s="75"/>
      <c r="M22" s="43"/>
    </row>
    <row r="23" spans="1:14" ht="18.75" x14ac:dyDescent="0.25">
      <c r="A23" s="12">
        <v>18</v>
      </c>
      <c r="B23" s="79" t="s">
        <v>143</v>
      </c>
      <c r="C23" s="69" t="s">
        <v>108</v>
      </c>
      <c r="D23" s="89" t="s">
        <v>144</v>
      </c>
      <c r="E23" s="36">
        <v>50000</v>
      </c>
      <c r="F23" s="36">
        <v>55000</v>
      </c>
      <c r="G23" s="36">
        <v>5000</v>
      </c>
      <c r="H23" s="70">
        <v>50000</v>
      </c>
      <c r="I23" s="36"/>
      <c r="J23" s="70">
        <f t="shared" si="0"/>
        <v>50000</v>
      </c>
      <c r="K23" s="60" t="s">
        <v>161</v>
      </c>
      <c r="L23" s="110" t="s">
        <v>175</v>
      </c>
      <c r="M23" s="43"/>
    </row>
    <row r="24" spans="1:14" ht="18.75" x14ac:dyDescent="0.25">
      <c r="A24" s="150" t="s">
        <v>49</v>
      </c>
      <c r="B24" s="151"/>
      <c r="C24" s="151"/>
      <c r="D24" s="152"/>
      <c r="E24" s="119">
        <f>SUM(E7:E23)</f>
        <v>860000</v>
      </c>
      <c r="F24" s="40">
        <f>SUM(F7:F23)</f>
        <v>512800</v>
      </c>
      <c r="G24" s="40">
        <f>SUM(G7:G23)</f>
        <v>192800</v>
      </c>
      <c r="H24" s="77">
        <f t="shared" ref="H24:J24" si="1">SUM(H7:H23)</f>
        <v>590000</v>
      </c>
      <c r="I24" s="119">
        <f t="shared" si="1"/>
        <v>100000</v>
      </c>
      <c r="J24" s="77">
        <f t="shared" si="1"/>
        <v>690000</v>
      </c>
      <c r="K24" s="64" t="s">
        <v>171</v>
      </c>
      <c r="L24" s="125" t="s">
        <v>172</v>
      </c>
    </row>
    <row r="25" spans="1:14" x14ac:dyDescent="0.25">
      <c r="F25" s="43"/>
    </row>
    <row r="27" spans="1:14" x14ac:dyDescent="0.25">
      <c r="A27" s="105">
        <v>11</v>
      </c>
      <c r="B27" s="103" t="s">
        <v>127</v>
      </c>
      <c r="C27" s="106" t="s">
        <v>100</v>
      </c>
      <c r="D27" s="89" t="s">
        <v>128</v>
      </c>
      <c r="E27" s="153" t="s">
        <v>145</v>
      </c>
      <c r="F27" s="154"/>
      <c r="G27" s="154"/>
      <c r="H27" s="154"/>
      <c r="I27" s="154"/>
      <c r="J27" s="154"/>
      <c r="K27" s="154"/>
      <c r="L27" s="155"/>
      <c r="N27" s="43"/>
    </row>
    <row r="28" spans="1:14" ht="15" customHeight="1" x14ac:dyDescent="0.25">
      <c r="A28" s="105">
        <v>5</v>
      </c>
      <c r="B28" s="103" t="s">
        <v>146</v>
      </c>
      <c r="C28" s="106" t="s">
        <v>95</v>
      </c>
      <c r="D28" s="107" t="s">
        <v>131</v>
      </c>
      <c r="E28" s="157" t="s">
        <v>147</v>
      </c>
      <c r="F28" s="158"/>
      <c r="G28" s="158"/>
      <c r="H28" s="158"/>
      <c r="I28" s="158"/>
      <c r="J28" s="158"/>
      <c r="K28" s="158"/>
      <c r="L28" s="159"/>
    </row>
    <row r="29" spans="1:14" x14ac:dyDescent="0.25">
      <c r="A29" s="156" t="s">
        <v>148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</row>
    <row r="30" spans="1:14" x14ac:dyDescent="0.25">
      <c r="A30" s="103">
        <v>13</v>
      </c>
      <c r="B30" s="103" t="s">
        <v>101</v>
      </c>
      <c r="C30" s="103" t="s">
        <v>102</v>
      </c>
      <c r="D30" s="103" t="s">
        <v>118</v>
      </c>
      <c r="E30" s="103">
        <v>50000</v>
      </c>
      <c r="F30" s="160" t="s">
        <v>149</v>
      </c>
      <c r="G30" s="161"/>
      <c r="H30" s="161"/>
      <c r="I30" s="161"/>
      <c r="J30" s="161"/>
      <c r="K30" s="161"/>
      <c r="L30" s="162"/>
    </row>
    <row r="31" spans="1:14" x14ac:dyDescent="0.25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</row>
    <row r="32" spans="1:14" ht="15" customHeight="1" x14ac:dyDescent="0.25">
      <c r="A32" s="12">
        <v>9</v>
      </c>
      <c r="B32" s="71" t="s">
        <v>96</v>
      </c>
      <c r="C32" s="69" t="s">
        <v>97</v>
      </c>
      <c r="D32" s="89" t="s">
        <v>126</v>
      </c>
      <c r="E32" s="36">
        <v>40000</v>
      </c>
      <c r="F32" s="36">
        <v>596000</v>
      </c>
      <c r="G32" s="36">
        <v>112000</v>
      </c>
      <c r="H32" s="143" t="s">
        <v>184</v>
      </c>
      <c r="I32" s="144"/>
      <c r="J32" s="144"/>
      <c r="K32" s="144"/>
      <c r="L32" s="145"/>
    </row>
  </sheetData>
  <mergeCells count="11">
    <mergeCell ref="E27:L27"/>
    <mergeCell ref="A29:L29"/>
    <mergeCell ref="E28:L28"/>
    <mergeCell ref="H32:L32"/>
    <mergeCell ref="F30:L30"/>
    <mergeCell ref="A24:D24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B16" sqref="B16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6" t="s">
        <v>152</v>
      </c>
      <c r="B1" s="146"/>
      <c r="C1" s="146"/>
      <c r="D1" s="146"/>
      <c r="E1" s="146"/>
      <c r="F1" s="146"/>
      <c r="G1" s="146"/>
      <c r="H1" s="146"/>
      <c r="I1" s="146"/>
    </row>
    <row r="2" spans="1:10" ht="18.75" x14ac:dyDescent="0.3">
      <c r="A2" s="2" t="s">
        <v>109</v>
      </c>
      <c r="C2" s="19" t="s">
        <v>1</v>
      </c>
      <c r="F2" s="19"/>
      <c r="H2" s="100" t="s">
        <v>2</v>
      </c>
      <c r="I2" s="100"/>
    </row>
    <row r="3" spans="1:10" ht="18.75" x14ac:dyDescent="0.3">
      <c r="A3" s="2" t="s">
        <v>3</v>
      </c>
      <c r="C3" s="19" t="s">
        <v>4</v>
      </c>
      <c r="F3" s="19"/>
      <c r="G3" s="19" t="s">
        <v>5</v>
      </c>
    </row>
    <row r="4" spans="1:10" ht="18.75" x14ac:dyDescent="0.3">
      <c r="A4" s="2" t="s">
        <v>7</v>
      </c>
      <c r="B4" s="31" t="s">
        <v>34</v>
      </c>
      <c r="C4" s="31"/>
      <c r="D4" s="101" t="s">
        <v>61</v>
      </c>
      <c r="G4" s="101"/>
    </row>
    <row r="5" spans="1:10" ht="18.75" x14ac:dyDescent="0.3">
      <c r="C5" s="104" t="s">
        <v>134</v>
      </c>
      <c r="D5" s="104"/>
      <c r="F5" s="164"/>
      <c r="G5" s="164"/>
      <c r="H5" s="98"/>
    </row>
    <row r="6" spans="1:10" x14ac:dyDescent="0.25">
      <c r="H6" s="99"/>
    </row>
    <row r="7" spans="1:10" ht="18.75" x14ac:dyDescent="0.3">
      <c r="A7" s="23" t="s">
        <v>50</v>
      </c>
      <c r="B7" s="23" t="s">
        <v>51</v>
      </c>
      <c r="C7" s="23" t="s">
        <v>52</v>
      </c>
      <c r="D7" s="24">
        <v>0.05</v>
      </c>
      <c r="E7" s="24">
        <v>0.1</v>
      </c>
      <c r="F7" s="25" t="s">
        <v>53</v>
      </c>
      <c r="G7" s="25" t="s">
        <v>54</v>
      </c>
      <c r="H7" s="26" t="s">
        <v>55</v>
      </c>
    </row>
    <row r="8" spans="1:10" ht="18.75" x14ac:dyDescent="0.3">
      <c r="A8" s="41" t="s">
        <v>153</v>
      </c>
      <c r="B8" s="27">
        <v>484200</v>
      </c>
      <c r="C8" s="18"/>
      <c r="D8" s="28"/>
      <c r="E8" s="28">
        <f>B8*0.1</f>
        <v>48420</v>
      </c>
      <c r="F8" s="28">
        <f>(B8+C8)*0.12</f>
        <v>58104</v>
      </c>
      <c r="G8" s="28"/>
      <c r="H8" s="29">
        <f>B8*0.78</f>
        <v>377676</v>
      </c>
    </row>
    <row r="9" spans="1:10" ht="18.75" x14ac:dyDescent="0.3">
      <c r="A9" s="41" t="s">
        <v>154</v>
      </c>
      <c r="B9" s="27">
        <v>690000</v>
      </c>
      <c r="C9" s="18"/>
      <c r="D9" s="28"/>
      <c r="E9" s="28">
        <f>B9*0.1</f>
        <v>69000</v>
      </c>
      <c r="F9" s="28">
        <f>(B9+C9)*0.12</f>
        <v>82800</v>
      </c>
      <c r="G9" s="28"/>
      <c r="H9" s="29">
        <f>B9*0.78</f>
        <v>538200</v>
      </c>
    </row>
    <row r="10" spans="1:10" ht="18.75" x14ac:dyDescent="0.3">
      <c r="A10" s="18" t="s">
        <v>56</v>
      </c>
      <c r="B10" s="18"/>
      <c r="C10" s="27">
        <v>90000</v>
      </c>
      <c r="D10" s="27">
        <f>C10*0.05</f>
        <v>4500</v>
      </c>
      <c r="E10" s="28"/>
      <c r="F10" s="28">
        <f t="shared" ref="F10:F12" si="0">(B10+C10)*0.12</f>
        <v>10800</v>
      </c>
      <c r="G10" s="29">
        <f t="shared" ref="G10:G11" si="1">C10*0.88</f>
        <v>79200</v>
      </c>
      <c r="H10" s="29"/>
    </row>
    <row r="11" spans="1:10" ht="18.75" x14ac:dyDescent="0.3">
      <c r="A11" s="18" t="s">
        <v>57</v>
      </c>
      <c r="B11" s="18"/>
      <c r="C11" s="27">
        <v>270000</v>
      </c>
      <c r="D11" s="27">
        <f>C11*0.05</f>
        <v>13500</v>
      </c>
      <c r="E11" s="28"/>
      <c r="F11" s="28">
        <f t="shared" si="0"/>
        <v>32400</v>
      </c>
      <c r="G11" s="29">
        <f t="shared" si="1"/>
        <v>237600</v>
      </c>
      <c r="H11" s="28"/>
      <c r="J11" s="50"/>
    </row>
    <row r="12" spans="1:10" ht="18.75" x14ac:dyDescent="0.3">
      <c r="A12" s="23" t="s">
        <v>58</v>
      </c>
      <c r="B12" s="30">
        <f>SUM(B8:B11)</f>
        <v>1174200</v>
      </c>
      <c r="C12" s="52">
        <f>SUM(C10:C11)</f>
        <v>360000</v>
      </c>
      <c r="D12" s="29">
        <f>SUM(D10:D11)</f>
        <v>18000</v>
      </c>
      <c r="E12" s="42">
        <f>SUM(E8:E11)</f>
        <v>117420</v>
      </c>
      <c r="F12" s="28">
        <f t="shared" si="0"/>
        <v>184104</v>
      </c>
      <c r="G12" s="29">
        <f>C12*0.88</f>
        <v>316800</v>
      </c>
      <c r="H12" s="29">
        <f>SUM(H8:H11)</f>
        <v>915876</v>
      </c>
    </row>
    <row r="13" spans="1:10" ht="23.25" x14ac:dyDescent="0.35">
      <c r="A13" s="53" t="s">
        <v>59</v>
      </c>
      <c r="B13" s="29">
        <f>B12+C12</f>
        <v>1534200</v>
      </c>
      <c r="C13" s="54"/>
      <c r="D13" s="165">
        <f>SUM(B13:C13)</f>
        <v>1534200</v>
      </c>
      <c r="E13" s="165"/>
      <c r="F13" s="166"/>
      <c r="G13" s="166"/>
      <c r="H13" s="166"/>
    </row>
    <row r="14" spans="1:10" ht="21" x14ac:dyDescent="0.35">
      <c r="A14" s="53" t="s">
        <v>60</v>
      </c>
      <c r="B14" s="29">
        <f>-(D12+E12)</f>
        <v>-135420</v>
      </c>
      <c r="C14" s="167"/>
      <c r="D14" s="168"/>
      <c r="E14" s="168"/>
      <c r="F14" s="168"/>
      <c r="G14" s="168"/>
      <c r="H14" s="168"/>
    </row>
    <row r="15" spans="1:10" ht="18.75" x14ac:dyDescent="0.3">
      <c r="A15" s="83" t="s">
        <v>155</v>
      </c>
      <c r="B15" s="44">
        <f>B12+B14</f>
        <v>1038780</v>
      </c>
      <c r="C15" s="81"/>
      <c r="D15" s="163"/>
      <c r="E15" s="163"/>
      <c r="F15" s="163"/>
      <c r="G15" s="163"/>
      <c r="H15" s="163"/>
    </row>
    <row r="16" spans="1:10" ht="6" customHeight="1" x14ac:dyDescent="0.3">
      <c r="A16" s="33"/>
      <c r="B16" s="33"/>
      <c r="C16" s="82"/>
      <c r="D16" s="81"/>
      <c r="E16" s="81"/>
      <c r="F16" s="81"/>
      <c r="G16" s="81"/>
      <c r="H16" s="81"/>
    </row>
    <row r="17" spans="1:2" ht="18.75" x14ac:dyDescent="0.3">
      <c r="A17" s="19" t="s">
        <v>79</v>
      </c>
      <c r="B17" s="50"/>
    </row>
    <row r="18" spans="1:2" ht="6" customHeight="1" x14ac:dyDescent="0.25"/>
  </sheetData>
  <mergeCells count="6">
    <mergeCell ref="D15:H15"/>
    <mergeCell ref="A1:I1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JUILLET 2022</vt:lpstr>
      <vt:lpstr>LOYERS RNCAISSES JUILLET 2022</vt:lpstr>
      <vt:lpstr>LOYERS ENCAISSES AOUT 2022</vt:lpstr>
      <vt:lpstr>BILAN DE JUILLET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2022-08-17T13:12:24Z</cp:lastPrinted>
  <dcterms:created xsi:type="dcterms:W3CDTF">2015-04-15T15:36:35Z</dcterms:created>
  <dcterms:modified xsi:type="dcterms:W3CDTF">2022-08-17T13:15:02Z</dcterms:modified>
</cp:coreProperties>
</file>