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SANOGO DJENEBOU Epse YACOUBA\"/>
    </mc:Choice>
  </mc:AlternateContent>
  <xr:revisionPtr revIDLastSave="0" documentId="13_ncr:1_{E5DCD761-5A17-459C-91BC-3747834E3876}" xr6:coauthVersionLast="47" xr6:coauthVersionMax="47" xr10:uidLastSave="{00000000-0000-0000-0000-000000000000}"/>
  <bookViews>
    <workbookView xWindow="-120" yWindow="-120" windowWidth="29040" windowHeight="15990" firstSheet="6" activeTab="13" xr2:uid="{00000000-000D-0000-FFFF-FFFF00000000}"/>
  </bookViews>
  <sheets>
    <sheet name="DECEMBRE 2021" sheetId="82" r:id="rId1"/>
    <sheet name="JANVIER 2022" sheetId="83" r:id="rId2"/>
    <sheet name="FEVRIER 2022" sheetId="84" r:id="rId3"/>
    <sheet name="MARS 2022" sheetId="85" r:id="rId4"/>
    <sheet name="AVRIL 2022" sheetId="86" r:id="rId5"/>
    <sheet name="MAI 2022" sheetId="87" r:id="rId6"/>
    <sheet name="JUIN 2022" sheetId="88" r:id="rId7"/>
    <sheet name="JUILLET 2022" sheetId="89" r:id="rId8"/>
    <sheet name="AOUT  2022" sheetId="90" r:id="rId9"/>
    <sheet name="AOUT  2022 (2)" sheetId="93" r:id="rId10"/>
    <sheet name="SEPTEMBRE  2022 " sheetId="91" r:id="rId11"/>
    <sheet name="OCTOBRE  2022" sheetId="92" r:id="rId12"/>
    <sheet name="NOVEMBRE  2022" sheetId="94" r:id="rId13"/>
    <sheet name="DECEMBRE 2022" sheetId="95" r:id="rId1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95" l="1"/>
  <c r="F21" i="95"/>
  <c r="E21" i="95"/>
  <c r="J24" i="94"/>
  <c r="H21" i="94" l="1"/>
  <c r="J14" i="94"/>
  <c r="J15" i="94"/>
  <c r="J16" i="94"/>
  <c r="J17" i="94"/>
  <c r="J18" i="94"/>
  <c r="J19" i="94"/>
  <c r="J20" i="94"/>
  <c r="J13" i="94"/>
  <c r="G21" i="94"/>
  <c r="F21" i="94"/>
  <c r="E21" i="94"/>
  <c r="J21" i="94" l="1"/>
  <c r="J13" i="92"/>
  <c r="J14" i="92"/>
  <c r="J15" i="92"/>
  <c r="J16" i="92"/>
  <c r="J17" i="92"/>
  <c r="J18" i="92"/>
  <c r="J19" i="92"/>
  <c r="J20" i="92"/>
  <c r="H21" i="92"/>
  <c r="I21" i="92"/>
  <c r="H30" i="89"/>
  <c r="J13" i="93"/>
  <c r="J21" i="93" s="1"/>
  <c r="J22" i="93" s="1"/>
  <c r="J23" i="93" s="1"/>
  <c r="G21" i="93"/>
  <c r="F21" i="93"/>
  <c r="E21" i="93"/>
  <c r="J22" i="94" l="1"/>
  <c r="J21" i="92"/>
  <c r="J22" i="92" s="1"/>
  <c r="J24" i="92" s="1"/>
  <c r="G21" i="92"/>
  <c r="F21" i="92"/>
  <c r="E21" i="92"/>
  <c r="H21" i="91" l="1"/>
  <c r="I21" i="91"/>
  <c r="J14" i="91"/>
  <c r="J15" i="91"/>
  <c r="J16" i="91"/>
  <c r="J17" i="91"/>
  <c r="J18" i="91"/>
  <c r="J19" i="91"/>
  <c r="J20" i="91"/>
  <c r="J21" i="91" l="1"/>
  <c r="G21" i="91"/>
  <c r="F21" i="91"/>
  <c r="E21" i="91"/>
  <c r="J21" i="90"/>
  <c r="J22" i="91" l="1"/>
  <c r="J23" i="91" s="1"/>
  <c r="G21" i="90"/>
  <c r="F21" i="90"/>
  <c r="E21" i="90"/>
  <c r="J22" i="90" l="1"/>
  <c r="J23" i="90" s="1"/>
  <c r="J13" i="89"/>
  <c r="J14" i="89"/>
  <c r="J15" i="89"/>
  <c r="J16" i="89"/>
  <c r="J17" i="89"/>
  <c r="J18" i="89"/>
  <c r="I21" i="89" l="1"/>
  <c r="H21" i="89"/>
  <c r="G21" i="89"/>
  <c r="F21" i="89"/>
  <c r="E21" i="89"/>
  <c r="J20" i="89"/>
  <c r="J19" i="89"/>
  <c r="J21" i="89" s="1"/>
  <c r="J22" i="89" l="1"/>
  <c r="J23" i="89" s="1"/>
  <c r="J19" i="88"/>
  <c r="J17" i="88" l="1"/>
  <c r="J18" i="88"/>
  <c r="H21" i="88" l="1"/>
  <c r="I21" i="88"/>
  <c r="J14" i="88"/>
  <c r="J15" i="88"/>
  <c r="J16" i="88"/>
  <c r="J20" i="88"/>
  <c r="J13" i="88"/>
  <c r="G21" i="88"/>
  <c r="F21" i="88"/>
  <c r="E21" i="88"/>
  <c r="J21" i="88" l="1"/>
  <c r="J22" i="88" s="1"/>
  <c r="J23" i="88" s="1"/>
  <c r="H21" i="87"/>
  <c r="I21" i="87"/>
  <c r="J14" i="87"/>
  <c r="J15" i="87"/>
  <c r="J16" i="87"/>
  <c r="J17" i="87"/>
  <c r="J18" i="87"/>
  <c r="J19" i="87"/>
  <c r="J20" i="87"/>
  <c r="J13" i="87"/>
  <c r="J21" i="87" l="1"/>
  <c r="J22" i="87"/>
  <c r="G21" i="87"/>
  <c r="F21" i="87"/>
  <c r="E21" i="87"/>
  <c r="H21" i="86"/>
  <c r="I21" i="86"/>
  <c r="J14" i="86"/>
  <c r="J15" i="86"/>
  <c r="J16" i="86"/>
  <c r="J17" i="86"/>
  <c r="J18" i="86"/>
  <c r="J19" i="86"/>
  <c r="J20" i="86"/>
  <c r="J13" i="86"/>
  <c r="J24" i="87" l="1"/>
  <c r="J21" i="86"/>
  <c r="J22" i="86" s="1"/>
  <c r="G21" i="86"/>
  <c r="F21" i="86"/>
  <c r="E21" i="86"/>
  <c r="J23" i="86" l="1"/>
  <c r="J26" i="86" s="1"/>
  <c r="H21" i="85"/>
  <c r="I21" i="85"/>
  <c r="J14" i="85"/>
  <c r="J15" i="85"/>
  <c r="J16" i="85"/>
  <c r="J17" i="85"/>
  <c r="J18" i="85"/>
  <c r="J19" i="85"/>
  <c r="J20" i="85"/>
  <c r="J13" i="85"/>
  <c r="J22" i="85" l="1"/>
  <c r="J23" i="85" s="1"/>
  <c r="J21" i="85"/>
  <c r="G21" i="85"/>
  <c r="F21" i="85"/>
  <c r="E21" i="85"/>
  <c r="I21" i="84" l="1"/>
  <c r="H21" i="84"/>
  <c r="G21" i="84"/>
  <c r="F21" i="84"/>
  <c r="E21" i="84"/>
  <c r="J20" i="84"/>
  <c r="J19" i="84"/>
  <c r="J18" i="84"/>
  <c r="J17" i="84"/>
  <c r="J21" i="84" s="1"/>
  <c r="J16" i="84"/>
  <c r="J15" i="84"/>
  <c r="J14" i="84"/>
  <c r="J13" i="84"/>
  <c r="J22" i="84" l="1"/>
  <c r="J23" i="84" s="1"/>
  <c r="H21" i="83"/>
  <c r="I21" i="83"/>
  <c r="J14" i="83"/>
  <c r="J15" i="83"/>
  <c r="J16" i="83"/>
  <c r="J17" i="83"/>
  <c r="J18" i="83"/>
  <c r="J19" i="83"/>
  <c r="J20" i="83"/>
  <c r="J13" i="83"/>
  <c r="J21" i="83" l="1"/>
  <c r="G21" i="83"/>
  <c r="F21" i="83"/>
  <c r="E21" i="83"/>
  <c r="J22" i="83" l="1"/>
  <c r="J23" i="83"/>
  <c r="I21" i="82"/>
  <c r="H21" i="82"/>
  <c r="G21" i="82"/>
  <c r="F21" i="82"/>
  <c r="E21" i="82"/>
  <c r="J20" i="82"/>
  <c r="J19" i="82"/>
  <c r="J18" i="82"/>
  <c r="J17" i="82"/>
  <c r="J16" i="82"/>
  <c r="J15" i="82"/>
  <c r="J14" i="82"/>
  <c r="J13" i="82"/>
  <c r="J21" i="82" l="1"/>
  <c r="J22" i="82" s="1"/>
  <c r="J23" i="82" s="1"/>
</calcChain>
</file>

<file path=xl/sharedStrings.xml><?xml version="1.0" encoding="utf-8"?>
<sst xmlns="http://schemas.openxmlformats.org/spreadsheetml/2006/main" count="829" uniqueCount="170">
  <si>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</si>
  <si>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</si>
  <si>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</si>
  <si>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</si>
  <si>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</si>
  <si>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</si>
  <si>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</si>
  <si>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</si>
  <si>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</si>
  <si>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</si>
  <si>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</si>
  <si>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</si>
  <si>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</si>
  <si>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</si>
  <si>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</si>
  <si>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</si>
  <si>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BENEFICIAIRE: SANOGO DJENEBOU Epouse YACOUBA</t>
  </si>
  <si>
    <t>N° CC: 1860478L</t>
  </si>
  <si>
    <t>23 BP 537 ABIDJAN 23</t>
  </si>
  <si>
    <t>YOPOUGON BK VATICAN BEAGO: LOT N° 1640 / ÎLOT 168</t>
  </si>
  <si>
    <t>YAPO LOES</t>
  </si>
  <si>
    <t>DAGO AUGUSTE</t>
  </si>
  <si>
    <t>KOUAME KOUAME FABRICE</t>
  </si>
  <si>
    <t>FANGBEDJI MOUZOUM</t>
  </si>
  <si>
    <t>ESPECES</t>
  </si>
  <si>
    <t>VANGAH KOUAMELAN</t>
  </si>
  <si>
    <t>PART CCGIM</t>
  </si>
  <si>
    <t>CCGIM</t>
  </si>
  <si>
    <t>TOTAUX</t>
  </si>
  <si>
    <t>BOGUI ELISEE VINCENT KOMENAN</t>
  </si>
  <si>
    <t>ORANGE</t>
  </si>
  <si>
    <t>GOBAÏ PRISCA</t>
  </si>
  <si>
    <t>0708848288 -0153894594</t>
  </si>
  <si>
    <t>0777889102-0102178704</t>
  </si>
  <si>
    <t>0709762419 -0576891162</t>
  </si>
  <si>
    <t>0708687206</t>
  </si>
  <si>
    <t>0153880760 - 0778001833</t>
  </si>
  <si>
    <t>0787775877</t>
  </si>
  <si>
    <t>Cel. 07 07 40 99 14 - 01 02 36 23 89</t>
  </si>
  <si>
    <t>0757736576</t>
  </si>
  <si>
    <t>DJIHOUI GNAGBY PIERRE-ELIE</t>
  </si>
  <si>
    <t>0708456186 - 0575303157</t>
  </si>
  <si>
    <t>WAVE</t>
  </si>
  <si>
    <t xml:space="preserve"> FICHE DES ENCAISSEMENTS : MOIS DE DECEMBRE 2021</t>
  </si>
  <si>
    <t>08/12/21</t>
  </si>
  <si>
    <t>27/11/21</t>
  </si>
  <si>
    <t>10/12/21</t>
  </si>
  <si>
    <t>24/12/21</t>
  </si>
  <si>
    <t xml:space="preserve"> FICHE DES ENCAISSEMENTS : MOIS DE JANVIER 2022</t>
  </si>
  <si>
    <t xml:space="preserve">MONTANT VERSE A SA FILLE LE 28/12/2021 </t>
  </si>
  <si>
    <t>30/12/21 OM</t>
  </si>
  <si>
    <t>02/01/22</t>
  </si>
  <si>
    <t>05/01/22</t>
  </si>
  <si>
    <t>08/2021</t>
  </si>
  <si>
    <t>08/01/22</t>
  </si>
  <si>
    <t>10/01/22</t>
  </si>
  <si>
    <t>14/01/22</t>
  </si>
  <si>
    <t>29/12/21</t>
  </si>
  <si>
    <t>15/01/22</t>
  </si>
  <si>
    <t xml:space="preserve"> FICHE DES ENCAISSEMENTS : MOIS DE FEVRIER 2022</t>
  </si>
  <si>
    <t xml:space="preserve">MONTANT VERSE LE ……./01/2022 </t>
  </si>
  <si>
    <t>27/01/22</t>
  </si>
  <si>
    <t>01/02/22</t>
  </si>
  <si>
    <t>08/02/22</t>
  </si>
  <si>
    <t>09/02/22</t>
  </si>
  <si>
    <t>15/02/22</t>
  </si>
  <si>
    <t xml:space="preserve"> FICHE DES ENCAISSEMENTS : MOIS DE MARS 2022</t>
  </si>
  <si>
    <t>MONTANT VERSE LE 19/02/2022</t>
  </si>
  <si>
    <t>19/02/22</t>
  </si>
  <si>
    <t>10/03/22</t>
  </si>
  <si>
    <t>12/03/22</t>
  </si>
  <si>
    <t>25/02/22</t>
  </si>
  <si>
    <t>08/03/22</t>
  </si>
  <si>
    <t>15/03/22</t>
  </si>
  <si>
    <t>MONTANT VERSE LE 15/03/2022</t>
  </si>
  <si>
    <t xml:space="preserve"> FICHE DES ENCAISSEMENTS : MOIS DE AVRIL 2022</t>
  </si>
  <si>
    <t>21/03 ESP</t>
  </si>
  <si>
    <t>A LIBERE L'APPARTEMENT LE 21 MARS 2022</t>
  </si>
  <si>
    <t>A LIBERE L'APPARTEMENT LE 21 MARS 2022, CAUTION RESTITUEE LE 22/03/2022</t>
  </si>
  <si>
    <t>COMPTEUR DE SODECI A SON NOM CEDE POUR 6 MOIS AU NOUVEAU LOCATAIRE  LE 22/03/2022 AVEC PROMESSE DE FAIRE LA PEINTURE</t>
  </si>
  <si>
    <t>SA CAUTION AVAIT ÉTÉ UTILISEE POUR REMBOURSER LA CAUTION DE MllE KOUAME AMENAN ARIANE STEPHANIE LE 29/05/2021</t>
  </si>
  <si>
    <t>TOURE FLORA</t>
  </si>
  <si>
    <t>0704036708-0779553198</t>
  </si>
  <si>
    <t>22/03/22</t>
  </si>
  <si>
    <t>AV 04+05/22</t>
  </si>
  <si>
    <t xml:space="preserve"> LOYERS 04/2022</t>
  </si>
  <si>
    <t>AVANCE</t>
  </si>
  <si>
    <t>AV 04+05/23</t>
  </si>
  <si>
    <t>N'GUESSAN RICHARD LEGBEDJI</t>
  </si>
  <si>
    <t>0758174617-0142737343</t>
  </si>
  <si>
    <t xml:space="preserve"> FICHE DES ENCAISSEMENTS : MOIS DE MAI 2022</t>
  </si>
  <si>
    <t>A PAYE 225 000 F LE 22/03/2022: 2 MOIS DE CAUTION+2 MOIS AVANCES+ COMISSION CCGIM</t>
  </si>
  <si>
    <t>A PAYE 252 000 F LE 22/03/2022: 2 MOIS DE CAUTION+2 MOIS AVANCES+ COMISSION CCGIM+MUTATION SODECI</t>
  </si>
  <si>
    <t>09/04/22</t>
  </si>
  <si>
    <t>12/04/22</t>
  </si>
  <si>
    <t>REMBOURSEMENT CAUTION P 6</t>
  </si>
  <si>
    <t>05054315217-0787775877</t>
  </si>
  <si>
    <t xml:space="preserve"> CAUTION DU NOUVEAU LOCATAIRE P 6</t>
  </si>
  <si>
    <t>LA CAUTION DU NOUVEAU LOCATAIRE A ÉTÉ UTILISEE POUR REMBOURSER LA CAUTION DU PARTANT PORTE 6</t>
  </si>
  <si>
    <t>MONTANT VERSE LE 19/04/2024</t>
  </si>
  <si>
    <t>19/04/22</t>
  </si>
  <si>
    <t>19/04 OM</t>
  </si>
  <si>
    <t>19/04 WAVE</t>
  </si>
  <si>
    <t>AVANCE SUR LOYERS DE MAI 2022 REMISE LE 21/04/2022</t>
  </si>
  <si>
    <t>10/05/22</t>
  </si>
  <si>
    <t>11/05 OM</t>
  </si>
  <si>
    <t>12/05/22</t>
  </si>
  <si>
    <t>15/05/22</t>
  </si>
  <si>
    <t>19/0522</t>
  </si>
  <si>
    <t>MONTANT VERSE LE 19/05/2022</t>
  </si>
  <si>
    <t xml:space="preserve"> FICHE DES ENCAISSEMENTS : MOIS DE JUIN 2022</t>
  </si>
  <si>
    <t>01/06/22</t>
  </si>
  <si>
    <t>07/06/22</t>
  </si>
  <si>
    <t>MTN</t>
  </si>
  <si>
    <t>14/06/22</t>
  </si>
  <si>
    <t>15/06/23</t>
  </si>
  <si>
    <t>16/06/22</t>
  </si>
  <si>
    <t>MONTANT VERSE LE 16/06/2022 PAR ORANGE 0707004642</t>
  </si>
  <si>
    <t xml:space="preserve"> FICHE DES ENCAISSEMENTS : MOIS DE JUILLET 2022</t>
  </si>
  <si>
    <t>04/07/22</t>
  </si>
  <si>
    <t xml:space="preserve">MONTANT VERSE LE ……../07/2022 PAR </t>
  </si>
  <si>
    <t xml:space="preserve"> REMISE DES CLES LE 05/07/2022</t>
  </si>
  <si>
    <t>06/07/22</t>
  </si>
  <si>
    <t>12/07/22</t>
  </si>
  <si>
    <t>13/07/22</t>
  </si>
  <si>
    <t xml:space="preserve"> FICHE DES ENCAISSEMENTS : MOIS D'AOUT 2022</t>
  </si>
  <si>
    <t>01/08/22</t>
  </si>
  <si>
    <t xml:space="preserve">MONTANT VERSE LE ……../08/2022 PAR </t>
  </si>
  <si>
    <t>10/08/22</t>
  </si>
  <si>
    <t>12/08/22</t>
  </si>
  <si>
    <t xml:space="preserve"> FICHE DES ENCAISSEMENTS : MOIS DE SEPTEMBRE2022</t>
  </si>
  <si>
    <t>18/08/OM</t>
  </si>
  <si>
    <t>10/09/22</t>
  </si>
  <si>
    <t>DJAKPA KILI LANDRY</t>
  </si>
  <si>
    <t>0708390348-0554202029</t>
  </si>
  <si>
    <t>23/07/22</t>
  </si>
  <si>
    <t>07/09 ESP</t>
  </si>
  <si>
    <t>03/09/22</t>
  </si>
  <si>
    <t>NOUVEAU LOCATAIRE  A PAYE 200 000 F CFA LE 23/07/2022 2 MOIS CAUTIONS+2 MOIS AVANCES + 1 MOIS CCGIM+30 000 MUTATION SODECI</t>
  </si>
  <si>
    <t>OCCUPE LA AMISON DEPUIS LE 28/07/2022</t>
  </si>
  <si>
    <t>13/09/22</t>
  </si>
  <si>
    <t>15/09/22</t>
  </si>
  <si>
    <t xml:space="preserve"> FICHE DES ENCAISSEMENTS : MOIS D'OCTOBRE2022</t>
  </si>
  <si>
    <t>12/08 OM</t>
  </si>
  <si>
    <t>19/07 WAVE</t>
  </si>
  <si>
    <t xml:space="preserve">MONTANT VERSE LE 15/09/2022 </t>
  </si>
  <si>
    <t xml:space="preserve"> FICHE DES ENCAISSEMENTS : MOIS D'AOUT 2022 CORRIGE LE 17/09/2022</t>
  </si>
  <si>
    <t>17/09/22</t>
  </si>
  <si>
    <t xml:space="preserve">MONTANT VERSE   </t>
  </si>
  <si>
    <t>16/09 ESP</t>
  </si>
  <si>
    <t>REGULARISATION PORTE N° 1 -RELIQUAT DE 08/2022</t>
  </si>
  <si>
    <t>11/10 OM</t>
  </si>
  <si>
    <t>10/10/22</t>
  </si>
  <si>
    <t>11/10/22</t>
  </si>
  <si>
    <t>13/10 OM</t>
  </si>
  <si>
    <t>20/09 OM</t>
  </si>
  <si>
    <t>03/10/22</t>
  </si>
  <si>
    <t>06/10/22</t>
  </si>
  <si>
    <t>14/10/22</t>
  </si>
  <si>
    <t xml:space="preserve">MONTANT VERSE LE 14/10/2022  </t>
  </si>
  <si>
    <t xml:space="preserve"> FICHE DES ENCAISSEMENTS : MOIS DE NOVEMBRE2022</t>
  </si>
  <si>
    <t>10/11/22</t>
  </si>
  <si>
    <t>MOOV</t>
  </si>
  <si>
    <t>15/11/22</t>
  </si>
  <si>
    <t>17/11/22</t>
  </si>
  <si>
    <t>14/11/22</t>
  </si>
  <si>
    <t xml:space="preserve">MONTANT VERSE LE 17/11/2022  </t>
  </si>
  <si>
    <t>FACTURE D'EAU STUDIO N° 3</t>
  </si>
  <si>
    <t xml:space="preserve"> FICHE DES ENCAISSEMENTS : MOIS DE DECEMBRE2022</t>
  </si>
  <si>
    <t xml:space="preserve">MONTANT VERSE LE …...../12/2022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</si>
</sst>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4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5" fillId="0" borderId="1" xfId="0" applyFont="1" applyBorder="1" applyAlignment="1">
      <alignment horizontal="left" vertical="center"/>
    </xf>
    <xf numFmtId="49" fontId="11" fillId="0" borderId="1" xfId="0" applyNumberFormat="1" applyFont="1" applyBorder="1"/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49" fontId="14" fillId="0" borderId="0" xfId="0" applyNumberFormat="1" applyFont="1"/>
    <xf numFmtId="164" fontId="15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1" xfId="0" applyNumberFormat="1" applyFont="1" applyBorder="1"/>
    <xf numFmtId="164" fontId="3" fillId="0" borderId="0" xfId="0" applyNumberFormat="1" applyFont="1" applyAlignment="1">
      <alignment horizontal="center"/>
    </xf>
    <xf numFmtId="49" fontId="0" fillId="0" borderId="1" xfId="0" applyNumberFormat="1" applyBorder="1"/>
    <xf numFmtId="0" fontId="5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2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zoomScale="98" zoomScaleNormal="98" workbookViewId="0">
      <selection activeCell="H27" sqref="H27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43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62000</v>
      </c>
      <c r="G13" s="39">
        <v>38500</v>
      </c>
      <c r="H13" s="28">
        <v>35000</v>
      </c>
      <c r="I13" s="39"/>
      <c r="J13" s="29">
        <f t="shared" ref="J13:J17" si="0">H13+I13</f>
        <v>35000</v>
      </c>
      <c r="K13" s="34" t="s">
        <v>44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211000</v>
      </c>
      <c r="G14" s="39">
        <v>59500</v>
      </c>
      <c r="H14" s="28"/>
      <c r="I14" s="39"/>
      <c r="J14" s="29">
        <f t="shared" si="0"/>
        <v>0</v>
      </c>
      <c r="K14" s="34"/>
      <c r="L14" s="27"/>
      <c r="N14" s="16"/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246500</v>
      </c>
      <c r="G15" s="39">
        <v>81000</v>
      </c>
      <c r="H15" s="28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130500</v>
      </c>
      <c r="G16" s="39">
        <v>40500</v>
      </c>
      <c r="H16" s="28"/>
      <c r="I16" s="39"/>
      <c r="J16" s="29">
        <f t="shared" si="0"/>
        <v>0</v>
      </c>
      <c r="K16" s="34"/>
      <c r="L16" s="23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36000</v>
      </c>
      <c r="G17" s="39">
        <v>36000</v>
      </c>
      <c r="H17" s="28">
        <v>45000</v>
      </c>
      <c r="I17" s="19"/>
      <c r="J17" s="29">
        <f t="shared" si="0"/>
        <v>45000</v>
      </c>
      <c r="K17" s="34" t="s">
        <v>46</v>
      </c>
      <c r="L17" s="23" t="s">
        <v>42</v>
      </c>
      <c r="N17" s="16"/>
    </row>
    <row r="18" spans="1:14" ht="21" x14ac:dyDescent="0.3">
      <c r="A18" s="1">
        <v>6</v>
      </c>
      <c r="B18" s="35" t="s">
        <v>40</v>
      </c>
      <c r="C18" s="12">
        <v>6</v>
      </c>
      <c r="D18" s="31" t="s">
        <v>41</v>
      </c>
      <c r="E18" s="39">
        <v>45000</v>
      </c>
      <c r="F18" s="39"/>
      <c r="G18" s="39"/>
      <c r="H18" s="39">
        <v>45000</v>
      </c>
      <c r="I18" s="39"/>
      <c r="J18" s="29">
        <f>H18+I18</f>
        <v>45000</v>
      </c>
      <c r="K18" s="34" t="s">
        <v>45</v>
      </c>
      <c r="L18" s="27" t="s">
        <v>24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4500</v>
      </c>
      <c r="G19" s="39">
        <v>4500</v>
      </c>
      <c r="H19" s="28">
        <v>45000</v>
      </c>
      <c r="I19" s="19"/>
      <c r="J19" s="29">
        <f t="shared" ref="J19:J20" si="1">H19+I19</f>
        <v>45000</v>
      </c>
      <c r="K19" s="34" t="s">
        <v>44</v>
      </c>
      <c r="L19" s="27" t="s">
        <v>24</v>
      </c>
    </row>
    <row r="20" spans="1:14" ht="21" x14ac:dyDescent="0.3">
      <c r="A20" s="1">
        <v>8</v>
      </c>
      <c r="B20" s="8" t="s">
        <v>25</v>
      </c>
      <c r="C20" s="12">
        <v>8</v>
      </c>
      <c r="D20" s="33" t="s">
        <v>36</v>
      </c>
      <c r="E20" s="39">
        <v>45000</v>
      </c>
      <c r="F20" s="39">
        <v>4500</v>
      </c>
      <c r="G20" s="39">
        <v>4500</v>
      </c>
      <c r="H20" s="28">
        <v>45000</v>
      </c>
      <c r="I20" s="19"/>
      <c r="J20" s="29">
        <f t="shared" si="1"/>
        <v>45000</v>
      </c>
      <c r="K20" s="34" t="s">
        <v>46</v>
      </c>
      <c r="L20" s="27" t="s">
        <v>42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2">SUM(F13:F20)</f>
        <v>695000</v>
      </c>
      <c r="G21" s="22">
        <f>SUM(G13:G20)</f>
        <v>264500</v>
      </c>
      <c r="H21" s="18">
        <f>SUM(H13:H20)</f>
        <v>215000</v>
      </c>
      <c r="I21" s="18">
        <f t="shared" ref="I21:J21" si="3">SUM(I13:I20)</f>
        <v>0</v>
      </c>
      <c r="J21" s="18">
        <f t="shared" si="3"/>
        <v>215000</v>
      </c>
      <c r="K21" s="36" t="s">
        <v>47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-21500</v>
      </c>
      <c r="K22" s="43"/>
      <c r="L22" s="15"/>
    </row>
    <row r="23" spans="1:14" ht="18.75" customHeight="1" x14ac:dyDescent="0.25">
      <c r="A23" s="58" t="s">
        <v>49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193500</v>
      </c>
      <c r="K23" s="43"/>
      <c r="L23" s="15"/>
    </row>
    <row r="24" spans="1:14" ht="10.5" customHeight="1" x14ac:dyDescent="0.25">
      <c r="H24" s="16"/>
    </row>
    <row r="26" spans="1:14" x14ac:dyDescent="0.25">
      <c r="H26" s="16"/>
      <c r="L26" s="16"/>
    </row>
    <row r="27" spans="1:14" x14ac:dyDescent="0.25">
      <c r="H27" s="16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0"/>
  <sheetViews>
    <sheetView zoomScale="98" zoomScaleNormal="98" workbookViewId="0">
      <selection activeCell="A24" sqref="A24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86345</v>
      </c>
      <c r="G13" s="39">
        <v>42500</v>
      </c>
      <c r="H13" s="39">
        <v>40000</v>
      </c>
      <c r="I13" s="39">
        <v>30000</v>
      </c>
      <c r="J13" s="29">
        <f>SUM(H13:I13)</f>
        <v>70000</v>
      </c>
      <c r="K13" s="50" t="s">
        <v>143</v>
      </c>
      <c r="L13" s="38" t="s">
        <v>144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241500</v>
      </c>
      <c r="G14" s="39">
        <v>66500</v>
      </c>
      <c r="H14" s="39">
        <v>35000</v>
      </c>
      <c r="I14" s="39"/>
      <c r="J14" s="29">
        <v>35000</v>
      </c>
      <c r="K14" s="48" t="s">
        <v>128</v>
      </c>
      <c r="L14" s="27" t="s">
        <v>24</v>
      </c>
      <c r="N14" s="44"/>
      <c r="O14" s="16"/>
    </row>
    <row r="15" spans="1:15" ht="17.25" customHeight="1" x14ac:dyDescent="0.3">
      <c r="A15" s="1">
        <v>3</v>
      </c>
      <c r="B15" s="21"/>
      <c r="C15" s="12">
        <v>3</v>
      </c>
      <c r="D15" s="30"/>
      <c r="E15" s="39">
        <v>45000</v>
      </c>
      <c r="F15" s="39"/>
      <c r="G15" s="19"/>
      <c r="H15" s="39"/>
      <c r="I15" s="39"/>
      <c r="J15" s="29"/>
      <c r="K15" s="34"/>
      <c r="L15" s="27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302000</v>
      </c>
      <c r="G16" s="39">
        <v>73000</v>
      </c>
      <c r="H16" s="39"/>
      <c r="I16" s="39"/>
      <c r="J16" s="29"/>
      <c r="K16" s="48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68500</v>
      </c>
      <c r="G17" s="39">
        <v>68500</v>
      </c>
      <c r="H17" s="39">
        <v>45000</v>
      </c>
      <c r="I17" s="19"/>
      <c r="J17" s="29">
        <v>45000</v>
      </c>
      <c r="K17" s="48" t="s">
        <v>128</v>
      </c>
      <c r="L17" s="27" t="s">
        <v>24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39">
        <v>45000</v>
      </c>
      <c r="I18" s="19"/>
      <c r="J18" s="29">
        <v>45000</v>
      </c>
      <c r="K18" s="48" t="s">
        <v>128</v>
      </c>
      <c r="L18" s="27" t="s">
        <v>24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18000</v>
      </c>
      <c r="G19" s="39">
        <v>18000</v>
      </c>
      <c r="H19" s="39">
        <v>45000</v>
      </c>
      <c r="I19" s="19"/>
      <c r="J19" s="29">
        <v>45000</v>
      </c>
      <c r="K19" s="48" t="s">
        <v>128</v>
      </c>
      <c r="L19" s="27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39">
        <v>45000</v>
      </c>
      <c r="I20" s="19"/>
      <c r="J20" s="29">
        <v>45000</v>
      </c>
      <c r="K20" s="34" t="s">
        <v>126</v>
      </c>
      <c r="L20" s="27" t="s">
        <v>30</v>
      </c>
      <c r="M20" s="46"/>
      <c r="N20" s="47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0">SUM(F13:F20)</f>
        <v>720845</v>
      </c>
      <c r="G21" s="22">
        <f>SUM(G13:G20)</f>
        <v>273000</v>
      </c>
      <c r="H21" s="24"/>
      <c r="I21" s="22"/>
      <c r="J21" s="24">
        <f>SUM(J13:J20)</f>
        <v>285000</v>
      </c>
      <c r="K21" s="34" t="s">
        <v>147</v>
      </c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+-J21*0.1</f>
        <v>-28500</v>
      </c>
      <c r="K22" s="43"/>
      <c r="L22" s="15"/>
      <c r="N22" s="51"/>
    </row>
    <row r="23" spans="1:14" ht="18.75" customHeight="1" x14ac:dyDescent="0.25">
      <c r="A23" s="58" t="s">
        <v>148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256500</v>
      </c>
      <c r="K23" s="43"/>
      <c r="L23" s="15"/>
    </row>
    <row r="24" spans="1:14" ht="10.5" customHeight="1" x14ac:dyDescent="0.25">
      <c r="H24" s="16"/>
    </row>
    <row r="26" spans="1:14" ht="21" x14ac:dyDescent="0.3">
      <c r="A26" s="1">
        <v>3</v>
      </c>
      <c r="B26" s="21" t="s">
        <v>29</v>
      </c>
      <c r="C26" s="12">
        <v>3</v>
      </c>
      <c r="D26" s="30" t="s">
        <v>33</v>
      </c>
      <c r="E26" s="39">
        <v>45000</v>
      </c>
      <c r="F26" s="39">
        <v>508000</v>
      </c>
      <c r="G26" s="19">
        <v>108000</v>
      </c>
      <c r="H26" s="75" t="s">
        <v>121</v>
      </c>
      <c r="I26" s="75"/>
      <c r="J26" s="75"/>
      <c r="K26" s="75"/>
      <c r="L26" s="75"/>
    </row>
    <row r="30" spans="1:14" x14ac:dyDescent="0.25">
      <c r="H30" s="16"/>
    </row>
  </sheetData>
  <mergeCells count="12">
    <mergeCell ref="H26:L26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1"/>
  <sheetViews>
    <sheetView zoomScale="98" zoomScaleNormal="98" workbookViewId="0">
      <selection activeCell="J31" sqref="J31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130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54845</v>
      </c>
      <c r="G13" s="39">
        <v>46000</v>
      </c>
      <c r="H13" s="29"/>
      <c r="I13" s="39"/>
      <c r="J13" s="29"/>
      <c r="K13" s="34"/>
      <c r="L13" s="27"/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241500</v>
      </c>
      <c r="G14" s="39">
        <v>66500</v>
      </c>
      <c r="H14" s="29">
        <v>35000</v>
      </c>
      <c r="I14" s="39">
        <v>5000</v>
      </c>
      <c r="J14" s="29">
        <f t="shared" ref="J14:J20" si="0">SUM(H14:I14)</f>
        <v>40000</v>
      </c>
      <c r="K14" s="34" t="s">
        <v>132</v>
      </c>
      <c r="L14" s="27" t="s">
        <v>30</v>
      </c>
      <c r="N14" s="44"/>
      <c r="O14" s="16"/>
    </row>
    <row r="15" spans="1:15" ht="17.25" customHeight="1" x14ac:dyDescent="0.3">
      <c r="A15" s="1">
        <v>3</v>
      </c>
      <c r="B15" s="20" t="s">
        <v>133</v>
      </c>
      <c r="C15" s="12">
        <v>3</v>
      </c>
      <c r="D15" s="30" t="s">
        <v>134</v>
      </c>
      <c r="E15" s="39">
        <v>50000</v>
      </c>
      <c r="F15" s="39"/>
      <c r="G15" s="19"/>
      <c r="H15" s="29">
        <v>50000</v>
      </c>
      <c r="I15" s="39">
        <v>50000</v>
      </c>
      <c r="J15" s="29">
        <f t="shared" si="0"/>
        <v>100000</v>
      </c>
      <c r="K15" s="34" t="s">
        <v>135</v>
      </c>
      <c r="L15" s="27" t="s">
        <v>24</v>
      </c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351500</v>
      </c>
      <c r="G16" s="39">
        <v>77500</v>
      </c>
      <c r="H16" s="29">
        <v>45000</v>
      </c>
      <c r="I16" s="39">
        <v>90000</v>
      </c>
      <c r="J16" s="29">
        <f t="shared" si="0"/>
        <v>135000</v>
      </c>
      <c r="K16" s="50" t="s">
        <v>136</v>
      </c>
      <c r="L16" s="27" t="s">
        <v>131</v>
      </c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68500</v>
      </c>
      <c r="G17" s="39">
        <v>68500</v>
      </c>
      <c r="H17" s="29"/>
      <c r="I17" s="19"/>
      <c r="J17" s="29">
        <f t="shared" si="0"/>
        <v>0</v>
      </c>
      <c r="K17" s="48"/>
      <c r="L17" s="27"/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29">
        <v>45000</v>
      </c>
      <c r="I18" s="19"/>
      <c r="J18" s="29">
        <f t="shared" si="0"/>
        <v>45000</v>
      </c>
      <c r="K18" s="34" t="s">
        <v>132</v>
      </c>
      <c r="L18" s="27" t="s">
        <v>113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18000</v>
      </c>
      <c r="G19" s="39">
        <v>18000</v>
      </c>
      <c r="H19" s="29">
        <v>45000</v>
      </c>
      <c r="I19" s="19"/>
      <c r="J19" s="29">
        <f t="shared" si="0"/>
        <v>45000</v>
      </c>
      <c r="K19" s="34" t="s">
        <v>140</v>
      </c>
      <c r="L19" s="27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29">
        <v>45000</v>
      </c>
      <c r="I20" s="19"/>
      <c r="J20" s="29">
        <f t="shared" si="0"/>
        <v>45000</v>
      </c>
      <c r="K20" s="34" t="s">
        <v>137</v>
      </c>
      <c r="L20" s="27" t="s">
        <v>30</v>
      </c>
      <c r="M20" s="46"/>
      <c r="N20" s="47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345000</v>
      </c>
      <c r="F21" s="17">
        <f t="shared" ref="F21" si="1">SUM(F13:F20)</f>
        <v>738845</v>
      </c>
      <c r="G21" s="22">
        <f>SUM(G13:G20)</f>
        <v>281000</v>
      </c>
      <c r="H21" s="24">
        <f t="shared" ref="H21:J21" si="2">SUM(H13:H20)</f>
        <v>265000</v>
      </c>
      <c r="I21" s="22">
        <f t="shared" si="2"/>
        <v>145000</v>
      </c>
      <c r="J21" s="24">
        <f t="shared" si="2"/>
        <v>410000</v>
      </c>
      <c r="K21" s="34" t="s">
        <v>141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-41000</v>
      </c>
      <c r="K22" s="43"/>
      <c r="L22" s="15"/>
    </row>
    <row r="23" spans="1:14" ht="18.75" customHeight="1" x14ac:dyDescent="0.25">
      <c r="A23" s="58" t="s">
        <v>145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369000</v>
      </c>
      <c r="K23" s="43"/>
      <c r="L23" s="15"/>
    </row>
    <row r="24" spans="1:14" ht="10.5" customHeight="1" x14ac:dyDescent="0.25">
      <c r="H24" s="16"/>
    </row>
    <row r="26" spans="1:14" ht="21" x14ac:dyDescent="0.3">
      <c r="A26" s="1">
        <v>3</v>
      </c>
      <c r="B26" s="21" t="s">
        <v>29</v>
      </c>
      <c r="C26" s="12">
        <v>3</v>
      </c>
      <c r="D26" s="30" t="s">
        <v>33</v>
      </c>
      <c r="E26" s="39">
        <v>45000</v>
      </c>
      <c r="F26" s="39">
        <v>508000</v>
      </c>
      <c r="G26" s="19">
        <v>108000</v>
      </c>
      <c r="H26" s="75" t="s">
        <v>121</v>
      </c>
      <c r="I26" s="75"/>
      <c r="J26" s="75"/>
      <c r="K26" s="75"/>
      <c r="L26" s="75"/>
    </row>
    <row r="28" spans="1:14" ht="21" customHeight="1" x14ac:dyDescent="0.3">
      <c r="A28" s="1">
        <v>3</v>
      </c>
      <c r="B28" s="20" t="s">
        <v>133</v>
      </c>
      <c r="C28" s="12">
        <v>3</v>
      </c>
      <c r="D28" s="76" t="s">
        <v>138</v>
      </c>
      <c r="E28" s="77"/>
      <c r="F28" s="77"/>
      <c r="G28" s="77"/>
      <c r="H28" s="77"/>
      <c r="I28" s="77"/>
      <c r="J28" s="77"/>
      <c r="K28" s="77"/>
      <c r="L28" s="78"/>
    </row>
    <row r="29" spans="1:14" x14ac:dyDescent="0.25">
      <c r="A29" s="79" t="s">
        <v>139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1" spans="1:14" x14ac:dyDescent="0.25">
      <c r="H31" s="16"/>
      <c r="J31" s="16"/>
    </row>
  </sheetData>
  <mergeCells count="14">
    <mergeCell ref="D28:L28"/>
    <mergeCell ref="A29:L29"/>
    <mergeCell ref="H26:L26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3"/>
  <sheetViews>
    <sheetView zoomScale="98" zoomScaleNormal="98" workbookViewId="0">
      <selection activeCell="N17" sqref="N17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142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93350</v>
      </c>
      <c r="G13" s="39">
        <v>49500</v>
      </c>
      <c r="H13" s="39">
        <v>35000</v>
      </c>
      <c r="I13" s="39">
        <v>40000</v>
      </c>
      <c r="J13" s="29">
        <f>SUM(H13:I13)</f>
        <v>75000</v>
      </c>
      <c r="K13" s="50" t="s">
        <v>151</v>
      </c>
      <c r="L13" s="27" t="s">
        <v>149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236500</v>
      </c>
      <c r="G14" s="39">
        <v>66500</v>
      </c>
      <c r="H14" s="39">
        <v>35000</v>
      </c>
      <c r="I14" s="39"/>
      <c r="J14" s="29">
        <f t="shared" ref="J14:J20" si="0">SUM(H14:I14)</f>
        <v>35000</v>
      </c>
      <c r="K14" s="34" t="s">
        <v>152</v>
      </c>
      <c r="L14" s="27" t="s">
        <v>30</v>
      </c>
      <c r="N14" s="44"/>
      <c r="O14" s="16"/>
    </row>
    <row r="15" spans="1:15" ht="17.25" customHeight="1" x14ac:dyDescent="0.3">
      <c r="A15" s="1">
        <v>3</v>
      </c>
      <c r="B15" s="20" t="s">
        <v>133</v>
      </c>
      <c r="C15" s="12">
        <v>3</v>
      </c>
      <c r="D15" s="30" t="s">
        <v>134</v>
      </c>
      <c r="E15" s="39">
        <v>50000</v>
      </c>
      <c r="F15" s="39"/>
      <c r="G15" s="19"/>
      <c r="H15" s="39">
        <v>50000</v>
      </c>
      <c r="I15" s="39"/>
      <c r="J15" s="29">
        <f t="shared" si="0"/>
        <v>50000</v>
      </c>
      <c r="K15" s="34" t="s">
        <v>153</v>
      </c>
      <c r="L15" s="27" t="s">
        <v>30</v>
      </c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261500</v>
      </c>
      <c r="G16" s="39">
        <v>77500</v>
      </c>
      <c r="H16" s="39"/>
      <c r="I16" s="39"/>
      <c r="J16" s="29">
        <f t="shared" si="0"/>
        <v>0</v>
      </c>
      <c r="K16" s="50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118000</v>
      </c>
      <c r="G17" s="39">
        <v>73000</v>
      </c>
      <c r="H17" s="39">
        <v>45000</v>
      </c>
      <c r="I17" s="39">
        <v>45000</v>
      </c>
      <c r="J17" s="29">
        <f t="shared" si="0"/>
        <v>90000</v>
      </c>
      <c r="K17" s="48" t="s">
        <v>154</v>
      </c>
      <c r="L17" s="27" t="s">
        <v>155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39">
        <v>45000</v>
      </c>
      <c r="I18" s="19"/>
      <c r="J18" s="29">
        <f t="shared" si="0"/>
        <v>45000</v>
      </c>
      <c r="K18" s="34" t="s">
        <v>156</v>
      </c>
      <c r="L18" s="27" t="s">
        <v>113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22500</v>
      </c>
      <c r="G19" s="39">
        <v>22500</v>
      </c>
      <c r="H19" s="39">
        <v>45000</v>
      </c>
      <c r="I19" s="19"/>
      <c r="J19" s="29">
        <f t="shared" si="0"/>
        <v>45000</v>
      </c>
      <c r="K19" s="34" t="s">
        <v>152</v>
      </c>
      <c r="L19" s="27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39">
        <v>45000</v>
      </c>
      <c r="I20" s="19"/>
      <c r="J20" s="29">
        <f t="shared" si="0"/>
        <v>45000</v>
      </c>
      <c r="K20" s="34" t="s">
        <v>157</v>
      </c>
      <c r="L20" s="27" t="s">
        <v>30</v>
      </c>
      <c r="M20" s="46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345000</v>
      </c>
      <c r="F21" s="17">
        <f t="shared" ref="F21" si="1">SUM(F13:F20)</f>
        <v>736350</v>
      </c>
      <c r="G21" s="22">
        <f>SUM(G13:G20)</f>
        <v>293500</v>
      </c>
      <c r="H21" s="24">
        <f t="shared" ref="H21:J21" si="2">SUM(H13:H20)</f>
        <v>300000</v>
      </c>
      <c r="I21" s="22">
        <f t="shared" si="2"/>
        <v>85000</v>
      </c>
      <c r="J21" s="24">
        <f t="shared" si="2"/>
        <v>385000</v>
      </c>
      <c r="K21" s="34" t="s">
        <v>158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-38500</v>
      </c>
      <c r="K22" s="43"/>
      <c r="L22" s="15"/>
    </row>
    <row r="23" spans="1:14" ht="21" x14ac:dyDescent="0.25">
      <c r="A23" s="57" t="s">
        <v>150</v>
      </c>
      <c r="B23" s="57"/>
      <c r="C23" s="57"/>
      <c r="D23" s="57"/>
      <c r="E23" s="57"/>
      <c r="F23" s="57"/>
      <c r="G23" s="57"/>
      <c r="H23" s="57"/>
      <c r="I23" s="57"/>
      <c r="J23" s="29">
        <v>31500</v>
      </c>
      <c r="K23" s="43"/>
      <c r="L23" s="15"/>
    </row>
    <row r="24" spans="1:14" ht="18.75" customHeight="1" x14ac:dyDescent="0.25">
      <c r="A24" s="58" t="s">
        <v>159</v>
      </c>
      <c r="B24" s="58"/>
      <c r="C24" s="58"/>
      <c r="D24" s="58"/>
      <c r="E24" s="58"/>
      <c r="F24" s="58"/>
      <c r="G24" s="58"/>
      <c r="H24" s="58"/>
      <c r="I24" s="58"/>
      <c r="J24" s="24">
        <f>SUM(J21:J23)</f>
        <v>378000</v>
      </c>
      <c r="K24" s="43"/>
      <c r="L24" s="15"/>
    </row>
    <row r="25" spans="1:14" ht="10.5" customHeight="1" x14ac:dyDescent="0.25">
      <c r="H25" s="16"/>
    </row>
    <row r="27" spans="1:14" ht="21" x14ac:dyDescent="0.3">
      <c r="A27" s="1">
        <v>3</v>
      </c>
      <c r="B27" s="21" t="s">
        <v>29</v>
      </c>
      <c r="C27" s="12">
        <v>3</v>
      </c>
      <c r="D27" s="30" t="s">
        <v>33</v>
      </c>
      <c r="E27" s="39">
        <v>45000</v>
      </c>
      <c r="F27" s="39">
        <v>508000</v>
      </c>
      <c r="G27" s="19">
        <v>108000</v>
      </c>
      <c r="H27" s="75" t="s">
        <v>121</v>
      </c>
      <c r="I27" s="75"/>
      <c r="J27" s="75"/>
      <c r="K27" s="75"/>
      <c r="L27" s="75"/>
    </row>
    <row r="29" spans="1:14" ht="21" customHeight="1" x14ac:dyDescent="0.3">
      <c r="A29" s="1">
        <v>3</v>
      </c>
      <c r="B29" s="20" t="s">
        <v>133</v>
      </c>
      <c r="C29" s="12">
        <v>3</v>
      </c>
      <c r="D29" s="76" t="s">
        <v>138</v>
      </c>
      <c r="E29" s="77"/>
      <c r="F29" s="77"/>
      <c r="G29" s="77"/>
      <c r="H29" s="77"/>
      <c r="I29" s="77"/>
      <c r="J29" s="77"/>
      <c r="K29" s="77"/>
      <c r="L29" s="78"/>
    </row>
    <row r="30" spans="1:14" x14ac:dyDescent="0.25">
      <c r="A30" s="79" t="s">
        <v>139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2" spans="1:14" x14ac:dyDescent="0.25">
      <c r="H32" s="16"/>
      <c r="J32" s="47"/>
    </row>
    <row r="33" spans="8:8" x14ac:dyDescent="0.25">
      <c r="H33" s="16"/>
    </row>
  </sheetData>
  <mergeCells count="15">
    <mergeCell ref="D29:L29"/>
    <mergeCell ref="A30:L30"/>
    <mergeCell ref="A10:L10"/>
    <mergeCell ref="K11:L11"/>
    <mergeCell ref="A21:D21"/>
    <mergeCell ref="A22:I22"/>
    <mergeCell ref="A24:I24"/>
    <mergeCell ref="H27:L27"/>
    <mergeCell ref="A9:L9"/>
    <mergeCell ref="A23:I2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3"/>
  <sheetViews>
    <sheetView zoomScale="98" zoomScaleNormal="98" workbookViewId="0">
      <selection activeCell="N21" sqref="N21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160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56850</v>
      </c>
      <c r="G13" s="39">
        <v>53000</v>
      </c>
      <c r="H13" s="39">
        <v>35000</v>
      </c>
      <c r="I13" s="39"/>
      <c r="J13" s="29">
        <f>SUM(H13:I13)</f>
        <v>35000</v>
      </c>
      <c r="K13" s="50" t="s">
        <v>161</v>
      </c>
      <c r="L13" s="27" t="s">
        <v>162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236500</v>
      </c>
      <c r="G14" s="39">
        <v>66500</v>
      </c>
      <c r="H14" s="39">
        <v>35000</v>
      </c>
      <c r="I14" s="39"/>
      <c r="J14" s="29">
        <f t="shared" ref="J14:J20" si="0">SUM(H14:I14)</f>
        <v>35000</v>
      </c>
      <c r="K14" s="34" t="s">
        <v>161</v>
      </c>
      <c r="L14" s="27" t="s">
        <v>30</v>
      </c>
      <c r="N14" s="44"/>
      <c r="O14" s="16"/>
    </row>
    <row r="15" spans="1:15" ht="17.25" customHeight="1" x14ac:dyDescent="0.3">
      <c r="A15" s="1">
        <v>3</v>
      </c>
      <c r="B15" s="20" t="s">
        <v>133</v>
      </c>
      <c r="C15" s="12">
        <v>3</v>
      </c>
      <c r="D15" s="30" t="s">
        <v>134</v>
      </c>
      <c r="E15" s="39">
        <v>50000</v>
      </c>
      <c r="F15" s="39">
        <v>5000</v>
      </c>
      <c r="G15" s="39">
        <v>5000</v>
      </c>
      <c r="H15" s="39">
        <v>50000</v>
      </c>
      <c r="I15" s="39"/>
      <c r="J15" s="29">
        <f t="shared" si="0"/>
        <v>50000</v>
      </c>
      <c r="K15" s="34" t="s">
        <v>161</v>
      </c>
      <c r="L15" s="27" t="s">
        <v>24</v>
      </c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311000</v>
      </c>
      <c r="G16" s="39">
        <v>82000</v>
      </c>
      <c r="H16" s="39"/>
      <c r="I16" s="39"/>
      <c r="J16" s="29">
        <f t="shared" si="0"/>
        <v>0</v>
      </c>
      <c r="K16" s="50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77500</v>
      </c>
      <c r="G17" s="39">
        <v>77500</v>
      </c>
      <c r="H17" s="39">
        <v>45000</v>
      </c>
      <c r="I17" s="39"/>
      <c r="J17" s="29">
        <f t="shared" si="0"/>
        <v>45000</v>
      </c>
      <c r="K17" s="48" t="s">
        <v>163</v>
      </c>
      <c r="L17" s="27" t="s">
        <v>30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39">
        <v>45000</v>
      </c>
      <c r="I18" s="19"/>
      <c r="J18" s="29">
        <f t="shared" si="0"/>
        <v>45000</v>
      </c>
      <c r="K18" s="34" t="s">
        <v>161</v>
      </c>
      <c r="L18" s="27" t="s">
        <v>113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22500</v>
      </c>
      <c r="G19" s="39">
        <v>22500</v>
      </c>
      <c r="H19" s="39">
        <v>45000</v>
      </c>
      <c r="I19" s="19"/>
      <c r="J19" s="29">
        <f t="shared" si="0"/>
        <v>45000</v>
      </c>
      <c r="K19" s="34" t="s">
        <v>165</v>
      </c>
      <c r="L19" s="27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39"/>
      <c r="I20" s="19"/>
      <c r="J20" s="29">
        <f t="shared" si="0"/>
        <v>0</v>
      </c>
      <c r="K20" s="34"/>
      <c r="L20" s="27"/>
      <c r="M20" s="46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345000</v>
      </c>
      <c r="F21" s="17">
        <f t="shared" ref="F21" si="1">SUM(F13:F20)</f>
        <v>713850</v>
      </c>
      <c r="G21" s="22">
        <f>SUM(G13:G20)</f>
        <v>311000</v>
      </c>
      <c r="H21" s="24">
        <f t="shared" ref="H21:J21" si="2">SUM(H13:H20)</f>
        <v>255000</v>
      </c>
      <c r="I21" s="24"/>
      <c r="J21" s="24">
        <f t="shared" si="2"/>
        <v>255000</v>
      </c>
      <c r="K21" s="34" t="s">
        <v>164</v>
      </c>
      <c r="L21" s="26" t="s">
        <v>27</v>
      </c>
      <c r="N21" s="1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-25500</v>
      </c>
      <c r="K22" s="43"/>
      <c r="L22" s="15"/>
    </row>
    <row r="23" spans="1:14" ht="21" x14ac:dyDescent="0.25">
      <c r="A23" s="57" t="s">
        <v>167</v>
      </c>
      <c r="B23" s="57"/>
      <c r="C23" s="57"/>
      <c r="D23" s="57"/>
      <c r="E23" s="57"/>
      <c r="F23" s="57"/>
      <c r="G23" s="57"/>
      <c r="H23" s="57"/>
      <c r="I23" s="57"/>
      <c r="J23" s="29">
        <v>-4246</v>
      </c>
      <c r="K23" s="43"/>
      <c r="L23" s="15"/>
    </row>
    <row r="24" spans="1:14" ht="18.75" customHeight="1" x14ac:dyDescent="0.25">
      <c r="A24" s="58" t="s">
        <v>166</v>
      </c>
      <c r="B24" s="58"/>
      <c r="C24" s="58"/>
      <c r="D24" s="58"/>
      <c r="E24" s="58"/>
      <c r="F24" s="58"/>
      <c r="G24" s="58"/>
      <c r="H24" s="58"/>
      <c r="I24" s="58"/>
      <c r="J24" s="24">
        <f>SUM(J21:J23)</f>
        <v>225254</v>
      </c>
      <c r="K24" s="43"/>
      <c r="L24" s="15"/>
    </row>
    <row r="25" spans="1:14" ht="10.5" customHeight="1" x14ac:dyDescent="0.25">
      <c r="H25" s="16"/>
    </row>
    <row r="27" spans="1:14" ht="21" x14ac:dyDescent="0.3">
      <c r="A27" s="1">
        <v>3</v>
      </c>
      <c r="B27" s="21" t="s">
        <v>29</v>
      </c>
      <c r="C27" s="12">
        <v>3</v>
      </c>
      <c r="D27" s="30" t="s">
        <v>33</v>
      </c>
      <c r="E27" s="39">
        <v>45000</v>
      </c>
      <c r="F27" s="39">
        <v>508000</v>
      </c>
      <c r="G27" s="19">
        <v>108000</v>
      </c>
      <c r="H27" s="75" t="s">
        <v>121</v>
      </c>
      <c r="I27" s="75"/>
      <c r="J27" s="75"/>
      <c r="K27" s="75"/>
      <c r="L27" s="75"/>
    </row>
    <row r="29" spans="1:14" ht="21" customHeight="1" x14ac:dyDescent="0.3">
      <c r="A29" s="1">
        <v>3</v>
      </c>
      <c r="B29" s="20" t="s">
        <v>133</v>
      </c>
      <c r="C29" s="12">
        <v>3</v>
      </c>
      <c r="D29" s="76" t="s">
        <v>138</v>
      </c>
      <c r="E29" s="77"/>
      <c r="F29" s="77"/>
      <c r="G29" s="77"/>
      <c r="H29" s="77"/>
      <c r="I29" s="77"/>
      <c r="J29" s="77"/>
      <c r="K29" s="77"/>
      <c r="L29" s="78"/>
    </row>
    <row r="30" spans="1:14" x14ac:dyDescent="0.25">
      <c r="A30" s="79" t="s">
        <v>139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1:14" x14ac:dyDescent="0.25">
      <c r="J31" s="16"/>
    </row>
    <row r="32" spans="1:14" x14ac:dyDescent="0.25">
      <c r="H32" s="16"/>
      <c r="J32" s="47"/>
    </row>
    <row r="33" spans="8:8" x14ac:dyDescent="0.25">
      <c r="H33" s="16"/>
    </row>
  </sheetData>
  <mergeCells count="15">
    <mergeCell ref="A9:L9"/>
    <mergeCell ref="A1:L1"/>
    <mergeCell ref="A3:G3"/>
    <mergeCell ref="H3:L3"/>
    <mergeCell ref="J6:K6"/>
    <mergeCell ref="F7:L7"/>
    <mergeCell ref="H27:L27"/>
    <mergeCell ref="D29:L29"/>
    <mergeCell ref="A30:L30"/>
    <mergeCell ref="A10:L10"/>
    <mergeCell ref="K11:L11"/>
    <mergeCell ref="A21:D21"/>
    <mergeCell ref="A22:I22"/>
    <mergeCell ref="A24:I24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B88F-F5FD-48D6-A2C4-3470A42B81CD}">
  <dimension ref="A1:O32"/>
  <sheetViews>
    <sheetView tabSelected="1" zoomScale="98" zoomScaleNormal="98" workbookViewId="0">
      <selection activeCell="I34" sqref="I34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168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56850</v>
      </c>
      <c r="G13" s="39">
        <v>53000</v>
      </c>
      <c r="H13" s="39"/>
      <c r="I13" s="39"/>
      <c r="J13" s="29"/>
      <c r="K13" s="50"/>
      <c r="L13" s="27"/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236500</v>
      </c>
      <c r="G14" s="39">
        <v>66500</v>
      </c>
      <c r="H14" s="39"/>
      <c r="I14" s="39"/>
      <c r="J14" s="29"/>
      <c r="K14" s="34"/>
      <c r="L14" s="27"/>
      <c r="N14" s="44"/>
      <c r="O14" s="16"/>
    </row>
    <row r="15" spans="1:15" ht="17.25" customHeight="1" x14ac:dyDescent="0.3">
      <c r="A15" s="1">
        <v>3</v>
      </c>
      <c r="B15" s="20" t="s">
        <v>133</v>
      </c>
      <c r="C15" s="12">
        <v>3</v>
      </c>
      <c r="D15" s="30" t="s">
        <v>134</v>
      </c>
      <c r="E15" s="39">
        <v>50000</v>
      </c>
      <c r="F15" s="39">
        <v>5000</v>
      </c>
      <c r="G15" s="39">
        <v>5000</v>
      </c>
      <c r="H15" s="39"/>
      <c r="I15" s="39"/>
      <c r="J15" s="29"/>
      <c r="K15" s="34"/>
      <c r="L15" s="27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36500</v>
      </c>
      <c r="G16" s="39">
        <v>86500</v>
      </c>
      <c r="H16" s="39"/>
      <c r="I16" s="39"/>
      <c r="J16" s="29"/>
      <c r="K16" s="50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82000</v>
      </c>
      <c r="G17" s="39">
        <v>82000</v>
      </c>
      <c r="H17" s="39"/>
      <c r="I17" s="39"/>
      <c r="J17" s="29"/>
      <c r="K17" s="48"/>
      <c r="L17" s="27"/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39"/>
      <c r="I18" s="19"/>
      <c r="J18" s="29"/>
      <c r="K18" s="34"/>
      <c r="L18" s="27"/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27000</v>
      </c>
      <c r="G19" s="39">
        <v>27000</v>
      </c>
      <c r="H19" s="39"/>
      <c r="I19" s="19"/>
      <c r="J19" s="29"/>
      <c r="K19" s="34"/>
      <c r="L19" s="27"/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>
        <v>49500</v>
      </c>
      <c r="G20" s="39">
        <v>4500</v>
      </c>
      <c r="H20" s="39"/>
      <c r="I20" s="19"/>
      <c r="J20" s="29"/>
      <c r="K20" s="34"/>
      <c r="L20" s="27"/>
      <c r="M20" s="46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345000</v>
      </c>
      <c r="F21" s="17">
        <f t="shared" ref="F21" si="0">SUM(F13:F20)</f>
        <v>497850</v>
      </c>
      <c r="G21" s="22">
        <f>SUM(G13:G20)</f>
        <v>329000</v>
      </c>
      <c r="H21" s="24"/>
      <c r="I21" s="24"/>
      <c r="J21" s="24"/>
      <c r="K21" s="34"/>
      <c r="L21" s="26"/>
      <c r="N21" s="1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/>
      <c r="K22" s="43"/>
      <c r="L22" s="15"/>
    </row>
    <row r="23" spans="1:14" ht="18.75" customHeight="1" x14ac:dyDescent="0.25">
      <c r="A23" s="58" t="s">
        <v>169</v>
      </c>
      <c r="B23" s="58"/>
      <c r="C23" s="58"/>
      <c r="D23" s="58"/>
      <c r="E23" s="58"/>
      <c r="F23" s="58"/>
      <c r="G23" s="58"/>
      <c r="H23" s="58"/>
      <c r="I23" s="58"/>
      <c r="J23" s="24"/>
      <c r="K23" s="43"/>
      <c r="L23" s="15"/>
    </row>
    <row r="24" spans="1:14" ht="10.5" customHeight="1" x14ac:dyDescent="0.25">
      <c r="H24" s="16"/>
    </row>
    <row r="26" spans="1:14" ht="21" x14ac:dyDescent="0.3">
      <c r="A26" s="1">
        <v>3</v>
      </c>
      <c r="B26" s="21" t="s">
        <v>29</v>
      </c>
      <c r="C26" s="12">
        <v>3</v>
      </c>
      <c r="D26" s="30" t="s">
        <v>33</v>
      </c>
      <c r="E26" s="39">
        <v>45000</v>
      </c>
      <c r="F26" s="39">
        <v>508000</v>
      </c>
      <c r="G26" s="19">
        <v>108000</v>
      </c>
      <c r="H26" s="75" t="s">
        <v>121</v>
      </c>
      <c r="I26" s="75"/>
      <c r="J26" s="75"/>
      <c r="K26" s="75"/>
      <c r="L26" s="75"/>
    </row>
    <row r="28" spans="1:14" ht="21" customHeight="1" x14ac:dyDescent="0.3">
      <c r="A28" s="1">
        <v>3</v>
      </c>
      <c r="B28" s="20" t="s">
        <v>133</v>
      </c>
      <c r="C28" s="12">
        <v>3</v>
      </c>
      <c r="D28" s="76" t="s">
        <v>138</v>
      </c>
      <c r="E28" s="77"/>
      <c r="F28" s="77"/>
      <c r="G28" s="77"/>
      <c r="H28" s="77"/>
      <c r="I28" s="77"/>
      <c r="J28" s="77"/>
      <c r="K28" s="77"/>
      <c r="L28" s="78"/>
    </row>
    <row r="29" spans="1:14" x14ac:dyDescent="0.25">
      <c r="A29" s="79" t="s">
        <v>139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1:14" x14ac:dyDescent="0.25">
      <c r="J30" s="16"/>
    </row>
    <row r="31" spans="1:14" x14ac:dyDescent="0.25">
      <c r="H31" s="16"/>
      <c r="J31" s="47"/>
    </row>
    <row r="32" spans="1:14" x14ac:dyDescent="0.25">
      <c r="H32" s="16"/>
    </row>
  </sheetData>
  <mergeCells count="14">
    <mergeCell ref="H26:L26"/>
    <mergeCell ref="D28:L28"/>
    <mergeCell ref="A29:L29"/>
    <mergeCell ref="A10:L10"/>
    <mergeCell ref="K11:L11"/>
    <mergeCell ref="A21:D21"/>
    <mergeCell ref="A22:I22"/>
    <mergeCell ref="A23:I23"/>
    <mergeCell ref="A1:L1"/>
    <mergeCell ref="A3:G3"/>
    <mergeCell ref="H3:L3"/>
    <mergeCell ref="J6:K6"/>
    <mergeCell ref="F7:L7"/>
    <mergeCell ref="A9:L9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zoomScale="98" zoomScaleNormal="98" workbookViewId="0">
      <selection activeCell="A24" sqref="A24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62000</v>
      </c>
      <c r="G13" s="39">
        <v>38500</v>
      </c>
      <c r="H13" s="28">
        <v>35000</v>
      </c>
      <c r="I13" s="39">
        <v>15000</v>
      </c>
      <c r="J13" s="29">
        <f>SUM(H13:I13)</f>
        <v>50000</v>
      </c>
      <c r="K13" s="34" t="s">
        <v>51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242500</v>
      </c>
      <c r="G14" s="39">
        <v>52500</v>
      </c>
      <c r="H14" s="28">
        <v>35000</v>
      </c>
      <c r="I14" s="39">
        <v>15000</v>
      </c>
      <c r="J14" s="29">
        <f t="shared" ref="J14:J20" si="0">SUM(H14:I14)</f>
        <v>50000</v>
      </c>
      <c r="K14" s="34" t="s">
        <v>52</v>
      </c>
      <c r="L14" s="27" t="s">
        <v>30</v>
      </c>
      <c r="N14" s="44" t="s">
        <v>53</v>
      </c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296000</v>
      </c>
      <c r="G15" s="39">
        <v>85500</v>
      </c>
      <c r="H15" s="28">
        <v>45000</v>
      </c>
      <c r="I15" s="39">
        <v>40000</v>
      </c>
      <c r="J15" s="29">
        <f t="shared" si="0"/>
        <v>85000</v>
      </c>
      <c r="K15" s="34" t="s">
        <v>56</v>
      </c>
      <c r="L15" s="25" t="s">
        <v>24</v>
      </c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180000</v>
      </c>
      <c r="G16" s="39">
        <v>45000</v>
      </c>
      <c r="H16" s="28">
        <v>45000</v>
      </c>
      <c r="I16" s="19">
        <v>85000</v>
      </c>
      <c r="J16" s="29">
        <f t="shared" si="0"/>
        <v>130000</v>
      </c>
      <c r="K16" s="34"/>
      <c r="L16" s="25" t="s">
        <v>50</v>
      </c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36000</v>
      </c>
      <c r="G17" s="39">
        <v>36000</v>
      </c>
      <c r="H17" s="28">
        <v>45000</v>
      </c>
      <c r="I17" s="19"/>
      <c r="J17" s="29">
        <f t="shared" si="0"/>
        <v>45000</v>
      </c>
      <c r="K17" s="34" t="s">
        <v>56</v>
      </c>
      <c r="L17" s="23" t="s">
        <v>42</v>
      </c>
      <c r="N17" s="16"/>
    </row>
    <row r="18" spans="1:14" ht="21" x14ac:dyDescent="0.3">
      <c r="A18" s="1">
        <v>6</v>
      </c>
      <c r="B18" s="35" t="s">
        <v>40</v>
      </c>
      <c r="C18" s="12">
        <v>6</v>
      </c>
      <c r="D18" s="31" t="s">
        <v>41</v>
      </c>
      <c r="E18" s="39">
        <v>45000</v>
      </c>
      <c r="F18" s="39"/>
      <c r="G18" s="39"/>
      <c r="H18" s="28">
        <v>45000</v>
      </c>
      <c r="I18" s="39"/>
      <c r="J18" s="29">
        <f t="shared" si="0"/>
        <v>45000</v>
      </c>
      <c r="K18" s="34" t="s">
        <v>57</v>
      </c>
      <c r="L18" s="27" t="s">
        <v>24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4500</v>
      </c>
      <c r="G19" s="39">
        <v>4500</v>
      </c>
      <c r="H19" s="28">
        <v>45000</v>
      </c>
      <c r="I19" s="19"/>
      <c r="J19" s="29">
        <f t="shared" si="0"/>
        <v>45000</v>
      </c>
      <c r="K19" s="34" t="s">
        <v>55</v>
      </c>
      <c r="L19" s="27" t="s">
        <v>24</v>
      </c>
    </row>
    <row r="20" spans="1:14" ht="21" x14ac:dyDescent="0.3">
      <c r="A20" s="1">
        <v>8</v>
      </c>
      <c r="B20" s="8" t="s">
        <v>25</v>
      </c>
      <c r="C20" s="12">
        <v>8</v>
      </c>
      <c r="D20" s="33" t="s">
        <v>36</v>
      </c>
      <c r="E20" s="39">
        <v>45000</v>
      </c>
      <c r="F20" s="39">
        <v>4500</v>
      </c>
      <c r="G20" s="39">
        <v>4500</v>
      </c>
      <c r="H20" s="28">
        <v>45000</v>
      </c>
      <c r="I20" s="19"/>
      <c r="J20" s="29">
        <f t="shared" si="0"/>
        <v>45000</v>
      </c>
      <c r="K20" s="34" t="s">
        <v>54</v>
      </c>
      <c r="L20" s="27" t="s">
        <v>42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1">SUM(F13:F20)</f>
        <v>825500</v>
      </c>
      <c r="G21" s="22">
        <f>SUM(G13:G20)</f>
        <v>266500</v>
      </c>
      <c r="H21" s="22">
        <f t="shared" ref="H21:J21" si="2">SUM(H13:H20)</f>
        <v>340000</v>
      </c>
      <c r="I21" s="22">
        <f t="shared" si="2"/>
        <v>155000</v>
      </c>
      <c r="J21" s="22">
        <f t="shared" si="2"/>
        <v>495000</v>
      </c>
      <c r="K21" s="34" t="s">
        <v>58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-49500</v>
      </c>
      <c r="K22" s="43"/>
      <c r="L22" s="15"/>
    </row>
    <row r="23" spans="1:14" ht="18.75" customHeight="1" x14ac:dyDescent="0.25">
      <c r="A23" s="58" t="s">
        <v>60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445500</v>
      </c>
      <c r="K23" s="43"/>
      <c r="L23" s="15"/>
    </row>
    <row r="24" spans="1:14" ht="10.5" customHeight="1" x14ac:dyDescent="0.25">
      <c r="H24" s="16"/>
    </row>
    <row r="26" spans="1:14" x14ac:dyDescent="0.25">
      <c r="H26" s="16"/>
      <c r="L26" s="16"/>
    </row>
    <row r="27" spans="1:14" x14ac:dyDescent="0.25">
      <c r="J27" s="16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zoomScale="98" zoomScaleNormal="98" workbookViewId="0">
      <selection activeCell="F17" sqref="F17:G17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47500</v>
      </c>
      <c r="G13" s="39">
        <v>39000</v>
      </c>
      <c r="H13" s="39">
        <v>35000</v>
      </c>
      <c r="I13" s="39"/>
      <c r="J13" s="29">
        <f>SUM(H13:I13)</f>
        <v>35000</v>
      </c>
      <c r="K13" s="34" t="s">
        <v>62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227500</v>
      </c>
      <c r="G14" s="39">
        <v>52500</v>
      </c>
      <c r="H14" s="39">
        <v>35000</v>
      </c>
      <c r="I14" s="39"/>
      <c r="J14" s="29">
        <f t="shared" ref="J14:J20" si="0">SUM(H14:I14)</f>
        <v>35000</v>
      </c>
      <c r="K14" s="34" t="s">
        <v>63</v>
      </c>
      <c r="L14" s="27" t="s">
        <v>24</v>
      </c>
      <c r="N14" s="44" t="s">
        <v>53</v>
      </c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260500</v>
      </c>
      <c r="G15" s="39">
        <v>85500</v>
      </c>
      <c r="H15" s="28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95000</v>
      </c>
      <c r="G16" s="39">
        <v>45000</v>
      </c>
      <c r="H16" s="28"/>
      <c r="I16" s="19"/>
      <c r="J16" s="29">
        <f t="shared" si="0"/>
        <v>0</v>
      </c>
      <c r="K16" s="34"/>
      <c r="L16" s="25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40500</v>
      </c>
      <c r="G17" s="39">
        <v>40500</v>
      </c>
      <c r="H17" s="28">
        <v>45000</v>
      </c>
      <c r="I17" s="19"/>
      <c r="J17" s="29">
        <f t="shared" si="0"/>
        <v>45000</v>
      </c>
      <c r="K17" s="34" t="s">
        <v>65</v>
      </c>
      <c r="L17" s="23" t="s">
        <v>42</v>
      </c>
      <c r="N17" s="16"/>
    </row>
    <row r="18" spans="1:14" ht="21" x14ac:dyDescent="0.3">
      <c r="A18" s="1">
        <v>6</v>
      </c>
      <c r="B18" s="35" t="s">
        <v>40</v>
      </c>
      <c r="C18" s="12">
        <v>6</v>
      </c>
      <c r="D18" s="31" t="s">
        <v>41</v>
      </c>
      <c r="E18" s="39">
        <v>45000</v>
      </c>
      <c r="F18" s="39"/>
      <c r="G18" s="39"/>
      <c r="H18" s="28">
        <v>45000</v>
      </c>
      <c r="I18" s="39"/>
      <c r="J18" s="29">
        <f t="shared" si="0"/>
        <v>45000</v>
      </c>
      <c r="K18" s="34" t="s">
        <v>61</v>
      </c>
      <c r="L18" s="27" t="s">
        <v>24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4500</v>
      </c>
      <c r="G19" s="39">
        <v>4500</v>
      </c>
      <c r="H19" s="28">
        <v>45000</v>
      </c>
      <c r="I19" s="19"/>
      <c r="J19" s="29">
        <f t="shared" si="0"/>
        <v>45000</v>
      </c>
      <c r="K19" s="34" t="s">
        <v>63</v>
      </c>
      <c r="L19" s="27" t="s">
        <v>24</v>
      </c>
    </row>
    <row r="20" spans="1:14" ht="21" x14ac:dyDescent="0.3">
      <c r="A20" s="1">
        <v>8</v>
      </c>
      <c r="B20" s="8" t="s">
        <v>25</v>
      </c>
      <c r="C20" s="12">
        <v>8</v>
      </c>
      <c r="D20" s="33" t="s">
        <v>36</v>
      </c>
      <c r="E20" s="39">
        <v>45000</v>
      </c>
      <c r="F20" s="39">
        <v>4500</v>
      </c>
      <c r="G20" s="39">
        <v>4500</v>
      </c>
      <c r="H20" s="28">
        <v>45000</v>
      </c>
      <c r="I20" s="19"/>
      <c r="J20" s="29">
        <f t="shared" si="0"/>
        <v>45000</v>
      </c>
      <c r="K20" s="34" t="s">
        <v>64</v>
      </c>
      <c r="L20" s="27" t="s">
        <v>24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1">SUM(F13:F20)</f>
        <v>680000</v>
      </c>
      <c r="G21" s="22">
        <f>SUM(G13:G20)</f>
        <v>271500</v>
      </c>
      <c r="H21" s="22">
        <f t="shared" ref="H21:I21" si="2">SUM(H13:H20)</f>
        <v>250000</v>
      </c>
      <c r="I21" s="22">
        <f t="shared" si="2"/>
        <v>0</v>
      </c>
      <c r="J21" s="45">
        <f>SUM(J13:J20)</f>
        <v>250000</v>
      </c>
      <c r="K21" s="34" t="s">
        <v>68</v>
      </c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-25000</v>
      </c>
      <c r="K22" s="43"/>
      <c r="L22" s="15"/>
    </row>
    <row r="23" spans="1:14" ht="18.75" customHeight="1" x14ac:dyDescent="0.25">
      <c r="A23" s="58" t="s">
        <v>67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225000</v>
      </c>
      <c r="K23" s="43"/>
      <c r="L23" s="15"/>
    </row>
    <row r="24" spans="1:14" ht="10.5" customHeight="1" x14ac:dyDescent="0.25">
      <c r="H24" s="16"/>
    </row>
    <row r="26" spans="1:14" x14ac:dyDescent="0.25">
      <c r="H26" s="16"/>
      <c r="L26" s="16"/>
    </row>
    <row r="27" spans="1:14" x14ac:dyDescent="0.25">
      <c r="J27" s="16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zoomScale="98" zoomScaleNormal="98" workbookViewId="0">
      <selection activeCell="H25" sqref="H25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66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47845</v>
      </c>
      <c r="G13" s="39">
        <v>39000</v>
      </c>
      <c r="H13" s="39">
        <v>35000</v>
      </c>
      <c r="I13" s="39"/>
      <c r="J13" s="29">
        <f>SUM(H13:I13)</f>
        <v>35000</v>
      </c>
      <c r="K13" s="34" t="s">
        <v>69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227500</v>
      </c>
      <c r="G14" s="39">
        <v>52500</v>
      </c>
      <c r="H14" s="39"/>
      <c r="I14" s="39"/>
      <c r="J14" s="29">
        <f t="shared" ref="J14:J20" si="0">SUM(H14:I14)</f>
        <v>0</v>
      </c>
      <c r="K14" s="34"/>
      <c r="L14" s="27"/>
      <c r="N14" s="44"/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310000</v>
      </c>
      <c r="G15" s="39">
        <v>90000</v>
      </c>
      <c r="H15" s="39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144500</v>
      </c>
      <c r="G16" s="39">
        <v>49500</v>
      </c>
      <c r="H16" s="39"/>
      <c r="I16" s="19"/>
      <c r="J16" s="29">
        <f t="shared" si="0"/>
        <v>0</v>
      </c>
      <c r="K16" s="34"/>
      <c r="L16" s="25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45000</v>
      </c>
      <c r="G17" s="39">
        <v>45000</v>
      </c>
      <c r="H17" s="39">
        <v>45000</v>
      </c>
      <c r="I17" s="19"/>
      <c r="J17" s="29">
        <f t="shared" si="0"/>
        <v>45000</v>
      </c>
      <c r="K17" s="34" t="s">
        <v>70</v>
      </c>
      <c r="L17" s="23" t="s">
        <v>42</v>
      </c>
      <c r="N17" s="16"/>
    </row>
    <row r="18" spans="1:14" ht="21" x14ac:dyDescent="0.3">
      <c r="A18" s="1">
        <v>6</v>
      </c>
      <c r="B18" s="35" t="s">
        <v>40</v>
      </c>
      <c r="C18" s="12">
        <v>6</v>
      </c>
      <c r="D18" s="31" t="s">
        <v>41</v>
      </c>
      <c r="E18" s="39">
        <v>45000</v>
      </c>
      <c r="F18" s="39"/>
      <c r="G18" s="39"/>
      <c r="H18" s="39">
        <v>45000</v>
      </c>
      <c r="I18" s="39"/>
      <c r="J18" s="29">
        <f t="shared" si="0"/>
        <v>45000</v>
      </c>
      <c r="K18" s="34" t="s">
        <v>71</v>
      </c>
      <c r="L18" s="27" t="s">
        <v>24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4500</v>
      </c>
      <c r="G19" s="39">
        <v>4500</v>
      </c>
      <c r="H19" s="39">
        <v>45000</v>
      </c>
      <c r="I19" s="19"/>
      <c r="J19" s="29">
        <f t="shared" si="0"/>
        <v>45000</v>
      </c>
      <c r="K19" s="34" t="s">
        <v>72</v>
      </c>
      <c r="L19" s="27" t="s">
        <v>24</v>
      </c>
    </row>
    <row r="20" spans="1:14" ht="21" x14ac:dyDescent="0.3">
      <c r="A20" s="1">
        <v>8</v>
      </c>
      <c r="B20" s="8" t="s">
        <v>25</v>
      </c>
      <c r="C20" s="12">
        <v>8</v>
      </c>
      <c r="D20" s="33" t="s">
        <v>36</v>
      </c>
      <c r="E20" s="39">
        <v>45000</v>
      </c>
      <c r="F20" s="39">
        <v>4500</v>
      </c>
      <c r="G20" s="39">
        <v>4500</v>
      </c>
      <c r="H20" s="39">
        <v>45000</v>
      </c>
      <c r="I20" s="19"/>
      <c r="J20" s="29">
        <f t="shared" si="0"/>
        <v>45000</v>
      </c>
      <c r="K20" s="34" t="s">
        <v>69</v>
      </c>
      <c r="L20" s="27" t="s">
        <v>30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1">SUM(F13:F20)</f>
        <v>783845</v>
      </c>
      <c r="G21" s="22">
        <f>SUM(G13:G20)</f>
        <v>285000</v>
      </c>
      <c r="H21" s="24">
        <f t="shared" ref="H21:I21" si="2">SUM(H13:H20)</f>
        <v>215000</v>
      </c>
      <c r="I21" s="24">
        <f t="shared" si="2"/>
        <v>0</v>
      </c>
      <c r="J21" s="24">
        <f>SUM(J13:J20)</f>
        <v>215000</v>
      </c>
      <c r="K21" s="34" t="s">
        <v>73</v>
      </c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-21500</v>
      </c>
      <c r="K22" s="43"/>
      <c r="L22" s="15"/>
    </row>
    <row r="23" spans="1:14" ht="18.75" customHeight="1" x14ac:dyDescent="0.25">
      <c r="A23" s="58" t="s">
        <v>74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193500</v>
      </c>
      <c r="K23" s="43"/>
      <c r="L23" s="15"/>
    </row>
    <row r="24" spans="1:14" ht="10.5" customHeight="1" x14ac:dyDescent="0.25">
      <c r="H24" s="16"/>
    </row>
    <row r="26" spans="1:14" x14ac:dyDescent="0.25">
      <c r="H26" s="16"/>
      <c r="L26" s="16"/>
    </row>
    <row r="27" spans="1:14" x14ac:dyDescent="0.25">
      <c r="J27" s="16"/>
    </row>
  </sheetData>
  <mergeCells count="11">
    <mergeCell ref="A9:L9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5"/>
  <sheetViews>
    <sheetView zoomScale="98" zoomScaleNormal="98" workbookViewId="0">
      <selection activeCell="L21" sqref="L21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75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7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47845</v>
      </c>
      <c r="G13" s="39">
        <v>39000</v>
      </c>
      <c r="H13" s="29">
        <v>35000</v>
      </c>
      <c r="I13" s="39"/>
      <c r="J13" s="29">
        <f>SUM(H13:I13)</f>
        <v>35000</v>
      </c>
      <c r="K13" s="34" t="s">
        <v>93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96</v>
      </c>
      <c r="E14" s="39">
        <v>35000</v>
      </c>
      <c r="F14" s="39">
        <v>266000</v>
      </c>
      <c r="G14" s="39">
        <v>56000</v>
      </c>
      <c r="H14" s="29"/>
      <c r="I14" s="39">
        <v>35000</v>
      </c>
      <c r="J14" s="29">
        <f t="shared" ref="J14:J20" si="0">SUM(H14:I14)</f>
        <v>35000</v>
      </c>
      <c r="K14" s="34"/>
      <c r="L14" s="27" t="s">
        <v>76</v>
      </c>
      <c r="N14" s="44"/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359500</v>
      </c>
      <c r="G15" s="39">
        <v>94500</v>
      </c>
      <c r="H15" s="29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194000</v>
      </c>
      <c r="G16" s="39">
        <v>54000</v>
      </c>
      <c r="H16" s="29"/>
      <c r="I16" s="19"/>
      <c r="J16" s="29">
        <f t="shared" si="0"/>
        <v>0</v>
      </c>
      <c r="K16" s="34"/>
      <c r="L16" s="25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49500</v>
      </c>
      <c r="G17" s="39">
        <v>49500</v>
      </c>
      <c r="H17" s="29">
        <v>45000</v>
      </c>
      <c r="I17" s="19"/>
      <c r="J17" s="29">
        <f t="shared" si="0"/>
        <v>45000</v>
      </c>
      <c r="K17" s="34" t="s">
        <v>94</v>
      </c>
      <c r="L17" s="23" t="s">
        <v>42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/>
      <c r="G18" s="39"/>
      <c r="H18" s="29">
        <v>45000</v>
      </c>
      <c r="I18" s="39"/>
      <c r="J18" s="29">
        <f t="shared" si="0"/>
        <v>45000</v>
      </c>
      <c r="K18" s="34" t="s">
        <v>83</v>
      </c>
      <c r="L18" s="38" t="s">
        <v>86</v>
      </c>
      <c r="N18" s="37" t="s">
        <v>84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4500</v>
      </c>
      <c r="G19" s="39">
        <v>4500</v>
      </c>
      <c r="H19" s="29">
        <v>45000</v>
      </c>
      <c r="I19" s="19"/>
      <c r="J19" s="29">
        <f t="shared" si="0"/>
        <v>45000</v>
      </c>
      <c r="K19" s="34" t="s">
        <v>94</v>
      </c>
      <c r="L19" s="38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29">
        <v>45000</v>
      </c>
      <c r="I20" s="19"/>
      <c r="J20" s="29">
        <f t="shared" si="0"/>
        <v>45000</v>
      </c>
      <c r="K20" s="34" t="s">
        <v>83</v>
      </c>
      <c r="L20" s="38" t="s">
        <v>86</v>
      </c>
      <c r="M20" s="38" t="s">
        <v>87</v>
      </c>
      <c r="N20" s="37" t="s">
        <v>84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1">SUM(F13:F20)</f>
        <v>921345</v>
      </c>
      <c r="G21" s="22">
        <f>SUM(G13:G20)</f>
        <v>297500</v>
      </c>
      <c r="H21" s="24">
        <f t="shared" ref="H21:I21" si="2">SUM(H13:H20)</f>
        <v>215000</v>
      </c>
      <c r="I21" s="22">
        <f t="shared" si="2"/>
        <v>35000</v>
      </c>
      <c r="J21" s="45">
        <f>SUM(J13:J20)</f>
        <v>250000</v>
      </c>
      <c r="K21" s="34" t="s">
        <v>100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-25000</v>
      </c>
      <c r="K22" s="43"/>
      <c r="L22" s="15"/>
    </row>
    <row r="23" spans="1:14" ht="18.75" customHeight="1" x14ac:dyDescent="0.25">
      <c r="A23" s="58" t="s">
        <v>85</v>
      </c>
      <c r="B23" s="58"/>
      <c r="C23" s="58"/>
      <c r="D23" s="58"/>
      <c r="E23" s="58"/>
      <c r="F23" s="58"/>
      <c r="G23" s="58"/>
      <c r="H23" s="58"/>
      <c r="I23" s="58"/>
      <c r="J23" s="45">
        <f>SUM(J21:J22)</f>
        <v>225000</v>
      </c>
      <c r="K23" s="43"/>
      <c r="L23" s="15"/>
    </row>
    <row r="24" spans="1:14" ht="18.75" customHeight="1" x14ac:dyDescent="0.25">
      <c r="A24" s="58" t="s">
        <v>97</v>
      </c>
      <c r="B24" s="58"/>
      <c r="C24" s="58"/>
      <c r="D24" s="58"/>
      <c r="E24" s="58"/>
      <c r="F24" s="58"/>
      <c r="G24" s="58"/>
      <c r="H24" s="58"/>
      <c r="I24" s="58"/>
      <c r="J24" s="45">
        <v>90000</v>
      </c>
      <c r="K24" s="43"/>
      <c r="L24" s="15"/>
    </row>
    <row r="25" spans="1:14" ht="18.75" customHeight="1" x14ac:dyDescent="0.25">
      <c r="A25" s="58" t="s">
        <v>95</v>
      </c>
      <c r="B25" s="58"/>
      <c r="C25" s="58"/>
      <c r="D25" s="58"/>
      <c r="E25" s="58"/>
      <c r="F25" s="58"/>
      <c r="G25" s="58"/>
      <c r="H25" s="58"/>
      <c r="I25" s="58"/>
      <c r="J25" s="45">
        <v>-90000</v>
      </c>
      <c r="K25" s="43"/>
      <c r="L25" s="15"/>
    </row>
    <row r="26" spans="1:14" ht="18.75" customHeight="1" x14ac:dyDescent="0.25">
      <c r="A26" s="58" t="s">
        <v>99</v>
      </c>
      <c r="B26" s="58"/>
      <c r="C26" s="58"/>
      <c r="D26" s="58"/>
      <c r="E26" s="58"/>
      <c r="F26" s="58"/>
      <c r="G26" s="58"/>
      <c r="H26" s="58"/>
      <c r="I26" s="58"/>
      <c r="J26" s="24">
        <f>SUM(J23:J25)</f>
        <v>225000</v>
      </c>
      <c r="K26" s="43"/>
      <c r="L26" s="15"/>
    </row>
    <row r="27" spans="1:14" ht="10.5" customHeight="1" x14ac:dyDescent="0.25">
      <c r="H27" s="16"/>
    </row>
    <row r="28" spans="1:14" ht="17.25" customHeight="1" x14ac:dyDescent="0.3">
      <c r="A28" s="1">
        <v>8</v>
      </c>
      <c r="B28" s="8" t="s">
        <v>25</v>
      </c>
      <c r="C28" s="12">
        <v>8</v>
      </c>
      <c r="D28" s="33" t="s">
        <v>36</v>
      </c>
      <c r="E28" s="39"/>
      <c r="F28" s="39">
        <v>4500</v>
      </c>
      <c r="G28" s="39">
        <v>4500</v>
      </c>
      <c r="H28" s="63" t="s">
        <v>77</v>
      </c>
      <c r="I28" s="64"/>
      <c r="J28" s="64"/>
      <c r="K28" s="64"/>
      <c r="L28" s="65"/>
    </row>
    <row r="29" spans="1:14" ht="18" customHeight="1" x14ac:dyDescent="0.3">
      <c r="A29" s="1">
        <v>6</v>
      </c>
      <c r="B29" s="35" t="s">
        <v>40</v>
      </c>
      <c r="C29" s="12">
        <v>6</v>
      </c>
      <c r="D29" s="31" t="s">
        <v>41</v>
      </c>
      <c r="E29" s="63" t="s">
        <v>78</v>
      </c>
      <c r="F29" s="64"/>
      <c r="G29" s="64"/>
      <c r="H29" s="64"/>
      <c r="I29" s="64"/>
      <c r="J29" s="64"/>
      <c r="K29" s="64"/>
      <c r="L29" s="65"/>
    </row>
    <row r="30" spans="1:14" x14ac:dyDescent="0.25">
      <c r="A30" s="69" t="s">
        <v>79</v>
      </c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4" x14ac:dyDescent="0.25">
      <c r="A31" s="70" t="s">
        <v>80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</row>
    <row r="32" spans="1:14" ht="18.75" x14ac:dyDescent="0.3">
      <c r="A32" s="1">
        <v>6</v>
      </c>
      <c r="B32" s="35" t="s">
        <v>88</v>
      </c>
      <c r="C32" s="12">
        <v>6</v>
      </c>
      <c r="D32" s="31" t="s">
        <v>89</v>
      </c>
      <c r="E32" s="71" t="s">
        <v>91</v>
      </c>
      <c r="F32" s="72"/>
      <c r="G32" s="72"/>
      <c r="H32" s="72"/>
      <c r="I32" s="72"/>
      <c r="J32" s="72"/>
      <c r="K32" s="72"/>
      <c r="L32" s="73"/>
    </row>
    <row r="33" spans="1:12" ht="18.75" customHeight="1" x14ac:dyDescent="0.25">
      <c r="A33" s="74" t="s">
        <v>98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2" ht="6" customHeight="1" x14ac:dyDescent="0.25"/>
    <row r="35" spans="1:12" ht="18.75" x14ac:dyDescent="0.3">
      <c r="A35" s="1">
        <v>8</v>
      </c>
      <c r="B35" s="8" t="s">
        <v>81</v>
      </c>
      <c r="C35" s="12">
        <v>8</v>
      </c>
      <c r="D35" s="33" t="s">
        <v>82</v>
      </c>
      <c r="E35" s="66" t="s">
        <v>92</v>
      </c>
      <c r="F35" s="67"/>
      <c r="G35" s="67"/>
      <c r="H35" s="67"/>
      <c r="I35" s="67"/>
      <c r="J35" s="67"/>
      <c r="K35" s="67"/>
      <c r="L35" s="68"/>
    </row>
  </sheetData>
  <mergeCells count="21">
    <mergeCell ref="E35:L35"/>
    <mergeCell ref="A30:L30"/>
    <mergeCell ref="A31:L31"/>
    <mergeCell ref="A25:I25"/>
    <mergeCell ref="A26:I26"/>
    <mergeCell ref="E32:L32"/>
    <mergeCell ref="E29:L29"/>
    <mergeCell ref="A33:L33"/>
    <mergeCell ref="A9:L9"/>
    <mergeCell ref="H28:L28"/>
    <mergeCell ref="A1:L1"/>
    <mergeCell ref="A3:G3"/>
    <mergeCell ref="H3:L3"/>
    <mergeCell ref="J6:K6"/>
    <mergeCell ref="F7:L7"/>
    <mergeCell ref="A10:L10"/>
    <mergeCell ref="K11:L11"/>
    <mergeCell ref="A21:D21"/>
    <mergeCell ref="A22:I22"/>
    <mergeCell ref="A23:I23"/>
    <mergeCell ref="A24:I24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3"/>
  <sheetViews>
    <sheetView zoomScale="98" zoomScaleNormal="98" workbookViewId="0">
      <selection activeCell="I17" sqref="I17"/>
    </sheetView>
  </sheetViews>
  <sheetFormatPr baseColWidth="10" defaultRowHeight="15" x14ac:dyDescent="0.25"/>
  <cols>
    <col min="1" max="1" width="2.5703125" customWidth="1"/>
    <col min="2" max="2" width="25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.7109375" customWidth="1"/>
    <col min="13" max="13" width="0.85546875" customWidth="1"/>
  </cols>
  <sheetData>
    <row r="1" spans="1:15" ht="21" x14ac:dyDescent="0.25">
      <c r="A1" s="59" t="s">
        <v>90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52"/>
      <c r="K6" s="52"/>
      <c r="L6" s="41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47845</v>
      </c>
      <c r="G13" s="39">
        <v>39000</v>
      </c>
      <c r="H13" s="29">
        <v>35000</v>
      </c>
      <c r="I13" s="39"/>
      <c r="J13" s="29">
        <f>SUM(H13:I13)</f>
        <v>35000</v>
      </c>
      <c r="K13" s="34" t="s">
        <v>104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269500</v>
      </c>
      <c r="G14" s="39">
        <v>59500</v>
      </c>
      <c r="H14" s="29">
        <v>35000</v>
      </c>
      <c r="I14" s="39">
        <v>70000</v>
      </c>
      <c r="J14" s="29">
        <f t="shared" ref="J14:J20" si="0">SUM(H14:I14)</f>
        <v>105000</v>
      </c>
      <c r="K14" s="48" t="s">
        <v>105</v>
      </c>
      <c r="L14" s="27" t="s">
        <v>101</v>
      </c>
      <c r="N14" s="44"/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409000</v>
      </c>
      <c r="G15" s="39">
        <v>99000</v>
      </c>
      <c r="H15" s="29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243500</v>
      </c>
      <c r="G16" s="39">
        <v>59500</v>
      </c>
      <c r="H16" s="29">
        <v>45000</v>
      </c>
      <c r="I16" s="39">
        <v>45000</v>
      </c>
      <c r="J16" s="29">
        <f t="shared" si="0"/>
        <v>90000</v>
      </c>
      <c r="K16" s="34"/>
      <c r="L16" s="25" t="s">
        <v>102</v>
      </c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54000</v>
      </c>
      <c r="G17" s="39">
        <v>54000</v>
      </c>
      <c r="H17" s="29">
        <v>45000</v>
      </c>
      <c r="I17" s="19"/>
      <c r="J17" s="29">
        <f t="shared" si="0"/>
        <v>45000</v>
      </c>
      <c r="K17" s="34" t="s">
        <v>106</v>
      </c>
      <c r="L17" s="23" t="s">
        <v>42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/>
      <c r="G18" s="39"/>
      <c r="H18" s="29">
        <v>45000</v>
      </c>
      <c r="I18" s="39"/>
      <c r="J18" s="29">
        <f t="shared" si="0"/>
        <v>45000</v>
      </c>
      <c r="K18" s="34" t="s">
        <v>83</v>
      </c>
      <c r="L18" s="38" t="s">
        <v>86</v>
      </c>
      <c r="N18" s="37" t="s">
        <v>84</v>
      </c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9000</v>
      </c>
      <c r="G19" s="39">
        <v>9000</v>
      </c>
      <c r="H19" s="29">
        <v>45000</v>
      </c>
      <c r="I19" s="19"/>
      <c r="J19" s="29">
        <f t="shared" si="0"/>
        <v>45000</v>
      </c>
      <c r="K19" s="34" t="s">
        <v>107</v>
      </c>
      <c r="L19" s="38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29">
        <v>45000</v>
      </c>
      <c r="I20" s="19"/>
      <c r="J20" s="29">
        <f t="shared" si="0"/>
        <v>45000</v>
      </c>
      <c r="K20" s="34" t="s">
        <v>83</v>
      </c>
      <c r="L20" s="38" t="s">
        <v>86</v>
      </c>
      <c r="M20" s="38" t="s">
        <v>87</v>
      </c>
      <c r="N20" s="37" t="s">
        <v>84</v>
      </c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1">SUM(F13:F20)</f>
        <v>1032845</v>
      </c>
      <c r="G21" s="22">
        <f>SUM(G13:G20)</f>
        <v>320000</v>
      </c>
      <c r="H21" s="24">
        <f t="shared" ref="H21:J21" si="2">SUM(H13:H20)</f>
        <v>295000</v>
      </c>
      <c r="I21" s="22">
        <f t="shared" si="2"/>
        <v>115000</v>
      </c>
      <c r="J21" s="24">
        <f t="shared" si="2"/>
        <v>410000</v>
      </c>
      <c r="K21" s="34" t="s">
        <v>108</v>
      </c>
      <c r="L21" s="26" t="s">
        <v>27</v>
      </c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-J21*0.1</f>
        <v>-41000</v>
      </c>
      <c r="K22" s="43"/>
      <c r="L22" s="15"/>
    </row>
    <row r="23" spans="1:14" ht="21" x14ac:dyDescent="0.25">
      <c r="A23" s="57" t="s">
        <v>103</v>
      </c>
      <c r="B23" s="57"/>
      <c r="C23" s="57"/>
      <c r="D23" s="57"/>
      <c r="E23" s="57"/>
      <c r="F23" s="57"/>
      <c r="G23" s="57"/>
      <c r="H23" s="57"/>
      <c r="I23" s="57"/>
      <c r="J23" s="29">
        <v>-144000</v>
      </c>
      <c r="K23" s="43"/>
      <c r="L23" s="15"/>
    </row>
    <row r="24" spans="1:14" ht="18.75" customHeight="1" x14ac:dyDescent="0.25">
      <c r="A24" s="58" t="s">
        <v>109</v>
      </c>
      <c r="B24" s="58"/>
      <c r="C24" s="58"/>
      <c r="D24" s="58"/>
      <c r="E24" s="58"/>
      <c r="F24" s="58"/>
      <c r="G24" s="58"/>
      <c r="H24" s="58"/>
      <c r="I24" s="58"/>
      <c r="J24" s="24">
        <f>SUM(J21:J23)</f>
        <v>225000</v>
      </c>
      <c r="K24" s="43"/>
      <c r="L24" s="15"/>
    </row>
    <row r="25" spans="1:14" ht="10.5" customHeight="1" x14ac:dyDescent="0.25">
      <c r="H25" s="16"/>
    </row>
    <row r="26" spans="1:14" ht="21" customHeight="1" x14ac:dyDescent="0.3">
      <c r="A26" s="1">
        <v>8</v>
      </c>
      <c r="B26" s="8" t="s">
        <v>25</v>
      </c>
      <c r="C26" s="12">
        <v>8</v>
      </c>
      <c r="D26" s="33" t="s">
        <v>36</v>
      </c>
      <c r="E26" s="39"/>
      <c r="F26" s="39">
        <v>4500</v>
      </c>
      <c r="G26" s="39">
        <v>4500</v>
      </c>
      <c r="H26" s="63" t="s">
        <v>77</v>
      </c>
      <c r="I26" s="64"/>
      <c r="J26" s="64"/>
      <c r="K26" s="64"/>
      <c r="L26" s="65"/>
    </row>
    <row r="27" spans="1:14" ht="8.25" customHeight="1" x14ac:dyDescent="0.25">
      <c r="H27" s="16"/>
      <c r="L27" s="16"/>
    </row>
    <row r="28" spans="1:14" ht="18" customHeight="1" x14ac:dyDescent="0.3">
      <c r="A28" s="1">
        <v>6</v>
      </c>
      <c r="B28" s="35" t="s">
        <v>40</v>
      </c>
      <c r="C28" s="12">
        <v>6</v>
      </c>
      <c r="D28" s="31" t="s">
        <v>41</v>
      </c>
      <c r="E28" s="63" t="s">
        <v>78</v>
      </c>
      <c r="F28" s="64"/>
      <c r="G28" s="64"/>
      <c r="H28" s="64"/>
      <c r="I28" s="64"/>
      <c r="J28" s="64"/>
      <c r="K28" s="64"/>
      <c r="L28" s="65"/>
    </row>
    <row r="29" spans="1:14" x14ac:dyDescent="0.25">
      <c r="A29" s="69" t="s">
        <v>79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14" x14ac:dyDescent="0.25">
      <c r="A30" s="70" t="s">
        <v>80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</row>
    <row r="31" spans="1:14" ht="21" customHeight="1" x14ac:dyDescent="0.3">
      <c r="A31" s="1">
        <v>6</v>
      </c>
      <c r="B31" s="35" t="s">
        <v>88</v>
      </c>
      <c r="C31" s="12">
        <v>6</v>
      </c>
      <c r="D31" s="31" t="s">
        <v>89</v>
      </c>
      <c r="E31" s="71" t="s">
        <v>91</v>
      </c>
      <c r="F31" s="72"/>
      <c r="G31" s="72"/>
      <c r="H31" s="72"/>
      <c r="I31" s="72"/>
      <c r="J31" s="72"/>
      <c r="K31" s="72"/>
      <c r="L31" s="73"/>
      <c r="N31" s="47"/>
    </row>
    <row r="32" spans="1:14" ht="5.25" customHeight="1" x14ac:dyDescent="0.25"/>
    <row r="33" spans="1:14" ht="21" customHeight="1" x14ac:dyDescent="0.3">
      <c r="A33" s="1">
        <v>8</v>
      </c>
      <c r="B33" s="8" t="s">
        <v>81</v>
      </c>
      <c r="C33" s="12">
        <v>8</v>
      </c>
      <c r="D33" s="33" t="s">
        <v>82</v>
      </c>
      <c r="E33" s="66" t="s">
        <v>92</v>
      </c>
      <c r="F33" s="67"/>
      <c r="G33" s="67"/>
      <c r="H33" s="67"/>
      <c r="I33" s="67"/>
      <c r="J33" s="67"/>
      <c r="K33" s="67"/>
      <c r="L33" s="68"/>
      <c r="M33" s="46"/>
      <c r="N33" s="47"/>
    </row>
  </sheetData>
  <mergeCells count="18">
    <mergeCell ref="A9:L9"/>
    <mergeCell ref="E33:L33"/>
    <mergeCell ref="A24:I24"/>
    <mergeCell ref="H26:L26"/>
    <mergeCell ref="E28:L28"/>
    <mergeCell ref="A29:L29"/>
    <mergeCell ref="A30:L30"/>
    <mergeCell ref="E31:L31"/>
    <mergeCell ref="A23:I23"/>
    <mergeCell ref="A10:L10"/>
    <mergeCell ref="K11:L11"/>
    <mergeCell ref="A21:D21"/>
    <mergeCell ref="A22:I22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"/>
  <sheetViews>
    <sheetView zoomScale="98" zoomScaleNormal="98" workbookViewId="0">
      <selection activeCell="A23" sqref="A23:I23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110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47845</v>
      </c>
      <c r="G13" s="39">
        <v>39000</v>
      </c>
      <c r="H13" s="29">
        <v>35000</v>
      </c>
      <c r="I13" s="39"/>
      <c r="J13" s="29">
        <f>SUM(H13:I13)</f>
        <v>35000</v>
      </c>
      <c r="K13" s="34" t="s">
        <v>112</v>
      </c>
      <c r="L13" s="38" t="s">
        <v>42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203000</v>
      </c>
      <c r="G14" s="39">
        <v>63000</v>
      </c>
      <c r="H14" s="29"/>
      <c r="I14" s="39"/>
      <c r="J14" s="29">
        <f t="shared" ref="J14:J20" si="0">SUM(H14:I14)</f>
        <v>0</v>
      </c>
      <c r="K14" s="48"/>
      <c r="L14" s="27"/>
      <c r="N14" s="44"/>
      <c r="O14" s="16"/>
    </row>
    <row r="15" spans="1:15" ht="17.25" customHeight="1" x14ac:dyDescent="0.3">
      <c r="A15" s="1">
        <v>3</v>
      </c>
      <c r="B15" s="21" t="s">
        <v>29</v>
      </c>
      <c r="C15" s="12">
        <v>3</v>
      </c>
      <c r="D15" s="30" t="s">
        <v>33</v>
      </c>
      <c r="E15" s="39">
        <v>45000</v>
      </c>
      <c r="F15" s="39">
        <v>458500</v>
      </c>
      <c r="G15" s="19">
        <v>103500</v>
      </c>
      <c r="H15" s="29"/>
      <c r="I15" s="39"/>
      <c r="J15" s="29">
        <f t="shared" si="0"/>
        <v>0</v>
      </c>
      <c r="K15" s="34"/>
      <c r="L15" s="25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203000</v>
      </c>
      <c r="G16" s="39">
        <v>64000</v>
      </c>
      <c r="H16" s="29"/>
      <c r="I16" s="39"/>
      <c r="J16" s="29">
        <f t="shared" si="0"/>
        <v>0</v>
      </c>
      <c r="K16" s="34"/>
      <c r="L16" s="25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59500</v>
      </c>
      <c r="G17" s="39">
        <v>59500</v>
      </c>
      <c r="H17" s="29">
        <v>45000</v>
      </c>
      <c r="I17" s="19"/>
      <c r="J17" s="29">
        <f t="shared" si="0"/>
        <v>45000</v>
      </c>
      <c r="K17" s="34" t="s">
        <v>114</v>
      </c>
      <c r="L17" s="38" t="s">
        <v>30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/>
      <c r="G18" s="39"/>
      <c r="H18" s="29">
        <v>45000</v>
      </c>
      <c r="I18" s="19"/>
      <c r="J18" s="29">
        <f t="shared" ref="J18" si="1">SUM(H18:I18)</f>
        <v>45000</v>
      </c>
      <c r="K18" s="34" t="s">
        <v>112</v>
      </c>
      <c r="L18" s="38" t="s">
        <v>113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13500</v>
      </c>
      <c r="G19" s="39">
        <v>13500</v>
      </c>
      <c r="H19" s="29">
        <v>45000</v>
      </c>
      <c r="I19" s="19"/>
      <c r="J19" s="29">
        <f>SUM(H19:I19)</f>
        <v>45000</v>
      </c>
      <c r="K19" s="34" t="s">
        <v>115</v>
      </c>
      <c r="L19" s="38" t="s">
        <v>30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29">
        <v>45000</v>
      </c>
      <c r="I20" s="19"/>
      <c r="J20" s="29">
        <f t="shared" si="0"/>
        <v>45000</v>
      </c>
      <c r="K20" s="34" t="s">
        <v>111</v>
      </c>
      <c r="L20" s="38" t="s">
        <v>24</v>
      </c>
      <c r="M20" s="46"/>
      <c r="N20" s="47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2">SUM(F13:F20)</f>
        <v>985345</v>
      </c>
      <c r="G21" s="22">
        <f>SUM(G13:G20)</f>
        <v>342500</v>
      </c>
      <c r="H21" s="24">
        <f t="shared" ref="H21:J21" si="3">SUM(H13:H20)</f>
        <v>215000</v>
      </c>
      <c r="I21" s="22">
        <f t="shared" si="3"/>
        <v>0</v>
      </c>
      <c r="J21" s="24">
        <f t="shared" si="3"/>
        <v>215000</v>
      </c>
      <c r="K21" s="34" t="s">
        <v>116</v>
      </c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+-J21*0.1</f>
        <v>-21500</v>
      </c>
      <c r="K22" s="43"/>
      <c r="L22" s="15"/>
    </row>
    <row r="23" spans="1:14" ht="18.75" customHeight="1" x14ac:dyDescent="0.25">
      <c r="A23" s="58" t="s">
        <v>117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193500</v>
      </c>
      <c r="K23" s="43"/>
      <c r="L23" s="15"/>
    </row>
    <row r="24" spans="1:14" ht="10.5" customHeight="1" x14ac:dyDescent="0.25">
      <c r="H24" s="16"/>
    </row>
    <row r="25" spans="1:14" ht="21" customHeight="1" x14ac:dyDescent="0.3">
      <c r="A25" s="1">
        <v>8</v>
      </c>
      <c r="B25" s="8" t="s">
        <v>25</v>
      </c>
      <c r="C25" s="12">
        <v>8</v>
      </c>
      <c r="D25" s="33" t="s">
        <v>36</v>
      </c>
      <c r="E25" s="39"/>
      <c r="F25" s="39">
        <v>4500</v>
      </c>
      <c r="G25" s="39">
        <v>4500</v>
      </c>
      <c r="H25" s="63" t="s">
        <v>77</v>
      </c>
      <c r="I25" s="64"/>
      <c r="J25" s="64"/>
      <c r="K25" s="64"/>
      <c r="L25" s="65"/>
    </row>
    <row r="26" spans="1:14" ht="8.25" customHeight="1" x14ac:dyDescent="0.25">
      <c r="H26" s="16"/>
      <c r="L26" s="16"/>
    </row>
    <row r="27" spans="1:14" ht="18" customHeight="1" x14ac:dyDescent="0.3">
      <c r="A27" s="1">
        <v>6</v>
      </c>
      <c r="B27" s="35" t="s">
        <v>40</v>
      </c>
      <c r="C27" s="12">
        <v>6</v>
      </c>
      <c r="D27" s="31" t="s">
        <v>41</v>
      </c>
      <c r="E27" s="63" t="s">
        <v>78</v>
      </c>
      <c r="F27" s="64"/>
      <c r="G27" s="64"/>
      <c r="H27" s="64"/>
      <c r="I27" s="64"/>
      <c r="J27" s="64"/>
      <c r="K27" s="64"/>
      <c r="L27" s="65"/>
    </row>
    <row r="28" spans="1:14" x14ac:dyDescent="0.25">
      <c r="A28" s="69" t="s">
        <v>79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</row>
    <row r="29" spans="1:14" x14ac:dyDescent="0.25">
      <c r="A29" s="70" t="s">
        <v>80</v>
      </c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</row>
    <row r="30" spans="1:14" ht="21" customHeight="1" x14ac:dyDescent="0.3">
      <c r="A30" s="1">
        <v>6</v>
      </c>
      <c r="B30" s="35" t="s">
        <v>88</v>
      </c>
      <c r="C30" s="12">
        <v>6</v>
      </c>
      <c r="D30" s="31" t="s">
        <v>89</v>
      </c>
      <c r="E30" s="71" t="s">
        <v>91</v>
      </c>
      <c r="F30" s="72"/>
      <c r="G30" s="72"/>
      <c r="H30" s="72"/>
      <c r="I30" s="72"/>
      <c r="J30" s="72"/>
      <c r="K30" s="72"/>
      <c r="L30" s="73"/>
      <c r="N30" s="47"/>
    </row>
    <row r="31" spans="1:14" ht="5.25" customHeight="1" x14ac:dyDescent="0.25"/>
    <row r="32" spans="1:14" ht="21" customHeight="1" x14ac:dyDescent="0.3">
      <c r="A32" s="1">
        <v>8</v>
      </c>
      <c r="B32" s="8" t="s">
        <v>81</v>
      </c>
      <c r="C32" s="12">
        <v>8</v>
      </c>
      <c r="D32" s="33" t="s">
        <v>82</v>
      </c>
      <c r="E32" s="66" t="s">
        <v>92</v>
      </c>
      <c r="F32" s="67"/>
      <c r="G32" s="67"/>
      <c r="H32" s="67"/>
      <c r="I32" s="67"/>
      <c r="J32" s="67"/>
      <c r="K32" s="67"/>
      <c r="L32" s="68"/>
      <c r="M32" s="46"/>
      <c r="N32" s="47"/>
    </row>
  </sheetData>
  <mergeCells count="17">
    <mergeCell ref="E32:L32"/>
    <mergeCell ref="A10:L10"/>
    <mergeCell ref="K11:L11"/>
    <mergeCell ref="A21:D21"/>
    <mergeCell ref="A22:I22"/>
    <mergeCell ref="A23:I23"/>
    <mergeCell ref="H25:L25"/>
    <mergeCell ref="E27:L27"/>
    <mergeCell ref="A28:L28"/>
    <mergeCell ref="A29:L29"/>
    <mergeCell ref="E30:L30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zoomScale="98" zoomScaleNormal="98" workbookViewId="0">
      <selection activeCell="H30" sqref="H30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47845</v>
      </c>
      <c r="G13" s="39">
        <v>39000</v>
      </c>
      <c r="H13" s="39"/>
      <c r="I13" s="39"/>
      <c r="J13" s="29">
        <f t="shared" ref="J13:J18" si="0">SUM(H13:I13)</f>
        <v>0</v>
      </c>
      <c r="K13" s="34"/>
      <c r="L13" s="27"/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241500</v>
      </c>
      <c r="G14" s="39">
        <v>66500</v>
      </c>
      <c r="H14" s="39">
        <v>35000</v>
      </c>
      <c r="I14" s="39"/>
      <c r="J14" s="29">
        <f t="shared" si="0"/>
        <v>35000</v>
      </c>
      <c r="K14" s="48" t="s">
        <v>122</v>
      </c>
      <c r="L14" s="27" t="s">
        <v>30</v>
      </c>
      <c r="N14" s="44"/>
      <c r="O14" s="16"/>
    </row>
    <row r="15" spans="1:15" ht="17.25" customHeight="1" x14ac:dyDescent="0.3">
      <c r="A15" s="1">
        <v>3</v>
      </c>
      <c r="B15" s="21"/>
      <c r="C15" s="12">
        <v>3</v>
      </c>
      <c r="D15" s="30"/>
      <c r="E15" s="39">
        <v>45000</v>
      </c>
      <c r="F15" s="39"/>
      <c r="G15" s="19"/>
      <c r="H15" s="39"/>
      <c r="I15" s="39"/>
      <c r="J15" s="29">
        <f t="shared" si="0"/>
        <v>0</v>
      </c>
      <c r="K15" s="34"/>
      <c r="L15" s="27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252500</v>
      </c>
      <c r="G16" s="39">
        <v>68500</v>
      </c>
      <c r="H16" s="39"/>
      <c r="I16" s="39"/>
      <c r="J16" s="29">
        <f t="shared" si="0"/>
        <v>0</v>
      </c>
      <c r="K16" s="34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64000</v>
      </c>
      <c r="G17" s="39">
        <v>64000</v>
      </c>
      <c r="H17" s="39">
        <v>45000</v>
      </c>
      <c r="I17" s="19"/>
      <c r="J17" s="29">
        <f t="shared" si="0"/>
        <v>45000</v>
      </c>
      <c r="K17" s="34" t="s">
        <v>123</v>
      </c>
      <c r="L17" s="27" t="s">
        <v>30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/>
      <c r="G18" s="39"/>
      <c r="H18" s="39">
        <v>45000</v>
      </c>
      <c r="I18" s="19"/>
      <c r="J18" s="29">
        <f t="shared" si="0"/>
        <v>45000</v>
      </c>
      <c r="K18" s="34" t="s">
        <v>124</v>
      </c>
      <c r="L18" s="27" t="s">
        <v>113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18000</v>
      </c>
      <c r="G19" s="39">
        <v>18000</v>
      </c>
      <c r="H19" s="39">
        <v>45000</v>
      </c>
      <c r="I19" s="19"/>
      <c r="J19" s="29">
        <f>SUM(H19:I19)</f>
        <v>45000</v>
      </c>
      <c r="K19" s="34" t="s">
        <v>119</v>
      </c>
      <c r="L19" s="27" t="s">
        <v>30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39">
        <v>45000</v>
      </c>
      <c r="I20" s="19"/>
      <c r="J20" s="29">
        <f t="shared" ref="J20" si="1">SUM(H20:I20)</f>
        <v>45000</v>
      </c>
      <c r="K20" s="34" t="s">
        <v>119</v>
      </c>
      <c r="L20" s="27" t="s">
        <v>30</v>
      </c>
      <c r="M20" s="46"/>
      <c r="N20" s="47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2">SUM(F13:F20)</f>
        <v>623845</v>
      </c>
      <c r="G21" s="22">
        <f>SUM(G13:G20)</f>
        <v>256000</v>
      </c>
      <c r="H21" s="24">
        <f t="shared" ref="H21:J21" si="3">SUM(H13:H20)</f>
        <v>215000</v>
      </c>
      <c r="I21" s="22">
        <f t="shared" si="3"/>
        <v>0</v>
      </c>
      <c r="J21" s="24">
        <f t="shared" si="3"/>
        <v>215000</v>
      </c>
      <c r="K21" s="34"/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+-J21*0.1</f>
        <v>-21500</v>
      </c>
      <c r="K22" s="43"/>
      <c r="L22" s="15"/>
    </row>
    <row r="23" spans="1:14" ht="18.75" customHeight="1" x14ac:dyDescent="0.25">
      <c r="A23" s="58" t="s">
        <v>120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193500</v>
      </c>
      <c r="K23" s="43"/>
      <c r="L23" s="15"/>
    </row>
    <row r="24" spans="1:14" ht="10.5" customHeight="1" x14ac:dyDescent="0.25">
      <c r="H24" s="16"/>
    </row>
    <row r="26" spans="1:14" ht="21" x14ac:dyDescent="0.3">
      <c r="A26" s="1">
        <v>3</v>
      </c>
      <c r="B26" s="21" t="s">
        <v>29</v>
      </c>
      <c r="C26" s="12">
        <v>3</v>
      </c>
      <c r="D26" s="30" t="s">
        <v>33</v>
      </c>
      <c r="E26" s="39">
        <v>45000</v>
      </c>
      <c r="F26" s="39">
        <v>508000</v>
      </c>
      <c r="G26" s="19">
        <v>108000</v>
      </c>
      <c r="H26" s="75" t="s">
        <v>121</v>
      </c>
      <c r="I26" s="75"/>
      <c r="J26" s="75"/>
      <c r="K26" s="75"/>
      <c r="L26" s="75"/>
    </row>
    <row r="30" spans="1:14" x14ac:dyDescent="0.25">
      <c r="H30" s="16">
        <f>F13+38500</f>
        <v>86345</v>
      </c>
    </row>
  </sheetData>
  <mergeCells count="12">
    <mergeCell ref="H26:L26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zoomScale="98" zoomScaleNormal="98" workbookViewId="0">
      <selection activeCell="F13" sqref="F13:G13"/>
    </sheetView>
  </sheetViews>
  <sheetFormatPr baseColWidth="10" defaultRowHeight="15" x14ac:dyDescent="0.25"/>
  <cols>
    <col min="1" max="1" width="2.5703125" customWidth="1"/>
    <col min="2" max="2" width="26.7109375" customWidth="1"/>
    <col min="3" max="3" width="6.5703125" customWidth="1"/>
    <col min="4" max="4" width="20" customWidth="1"/>
    <col min="5" max="5" width="9.140625" customWidth="1"/>
    <col min="6" max="6" width="10.1406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9.28515625" customWidth="1"/>
    <col min="12" max="12" width="12" customWidth="1"/>
    <col min="13" max="13" width="0.85546875" customWidth="1"/>
  </cols>
  <sheetData>
    <row r="1" spans="1:15" ht="21" x14ac:dyDescent="0.25">
      <c r="A1" s="59" t="s">
        <v>125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5" ht="5.25" customHeight="1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5" ht="20.25" customHeight="1" x14ac:dyDescent="0.35">
      <c r="A3" s="60" t="s">
        <v>16</v>
      </c>
      <c r="B3" s="60"/>
      <c r="C3" s="60"/>
      <c r="D3" s="60"/>
      <c r="E3" s="60"/>
      <c r="F3" s="60"/>
      <c r="G3" s="60"/>
      <c r="H3" s="61" t="s">
        <v>17</v>
      </c>
      <c r="I3" s="61"/>
      <c r="J3" s="61"/>
      <c r="K3" s="61"/>
      <c r="L3" s="61"/>
    </row>
    <row r="4" spans="1:15" ht="5.25" customHeight="1" x14ac:dyDescent="0.4">
      <c r="A4" s="14"/>
      <c r="B4" s="14"/>
      <c r="C4" s="14"/>
      <c r="D4" s="14"/>
      <c r="E4" s="14"/>
      <c r="F4" s="14"/>
      <c r="G4" s="14"/>
      <c r="H4" s="41"/>
      <c r="I4" s="41"/>
      <c r="J4" s="13"/>
      <c r="K4" s="13"/>
      <c r="L4" s="13"/>
    </row>
    <row r="5" spans="1:15" ht="13.5" customHeight="1" x14ac:dyDescent="0.3">
      <c r="A5" s="3" t="s">
        <v>10</v>
      </c>
      <c r="E5" s="4"/>
      <c r="I5" s="4"/>
      <c r="L5" s="16"/>
    </row>
    <row r="6" spans="1:15" ht="11.25" customHeight="1" x14ac:dyDescent="0.3">
      <c r="A6" s="3" t="s">
        <v>11</v>
      </c>
      <c r="J6" s="52"/>
      <c r="K6" s="52"/>
      <c r="L6" s="49"/>
    </row>
    <row r="7" spans="1:15" ht="13.5" customHeight="1" x14ac:dyDescent="0.3">
      <c r="A7" s="3" t="s">
        <v>12</v>
      </c>
      <c r="D7" s="41" t="s">
        <v>18</v>
      </c>
      <c r="E7" s="41"/>
      <c r="F7" s="62" t="s">
        <v>38</v>
      </c>
      <c r="G7" s="62"/>
      <c r="H7" s="62"/>
      <c r="I7" s="62"/>
      <c r="J7" s="62"/>
      <c r="K7" s="62"/>
      <c r="L7" s="62"/>
    </row>
    <row r="8" spans="1:15" ht="3" customHeight="1" x14ac:dyDescent="0.3">
      <c r="A8" s="3"/>
      <c r="D8" s="41"/>
      <c r="E8" s="41"/>
      <c r="F8" s="41"/>
      <c r="G8" s="41"/>
      <c r="H8" s="41"/>
      <c r="I8" s="41"/>
      <c r="J8" s="41"/>
      <c r="K8" s="42"/>
      <c r="L8" s="42"/>
    </row>
    <row r="9" spans="1:15" ht="18.75" customHeight="1" x14ac:dyDescent="0.3">
      <c r="A9" s="52" t="s">
        <v>19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5" ht="18.75" customHeight="1" x14ac:dyDescent="0.3">
      <c r="A10" s="52" t="s">
        <v>14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</row>
    <row r="11" spans="1:15" ht="6.75" customHeight="1" x14ac:dyDescent="0.3">
      <c r="K11" s="53"/>
      <c r="L11" s="53"/>
    </row>
    <row r="12" spans="1:15" x14ac:dyDescent="0.25">
      <c r="A12" s="5" t="s">
        <v>0</v>
      </c>
      <c r="B12" s="2" t="s">
        <v>1</v>
      </c>
      <c r="C12" s="9" t="s">
        <v>9</v>
      </c>
      <c r="D12" s="2" t="s">
        <v>8</v>
      </c>
      <c r="E12" s="2" t="s">
        <v>2</v>
      </c>
      <c r="F12" s="2" t="s">
        <v>3</v>
      </c>
      <c r="G12" s="7" t="s">
        <v>15</v>
      </c>
      <c r="H12" s="2" t="s">
        <v>7</v>
      </c>
      <c r="I12" s="2" t="s">
        <v>5</v>
      </c>
      <c r="J12" s="6" t="s">
        <v>4</v>
      </c>
      <c r="K12" s="2" t="s">
        <v>6</v>
      </c>
      <c r="L12" s="6" t="s">
        <v>13</v>
      </c>
      <c r="O12" s="16"/>
    </row>
    <row r="13" spans="1:15" ht="16.5" customHeight="1" x14ac:dyDescent="0.3">
      <c r="A13" s="1">
        <v>1</v>
      </c>
      <c r="B13" s="11" t="s">
        <v>20</v>
      </c>
      <c r="C13" s="12">
        <v>1</v>
      </c>
      <c r="D13" s="30" t="s">
        <v>32</v>
      </c>
      <c r="E13" s="39">
        <v>35000</v>
      </c>
      <c r="F13" s="39">
        <v>86345</v>
      </c>
      <c r="G13" s="39">
        <v>42500</v>
      </c>
      <c r="H13" s="39">
        <v>35000</v>
      </c>
      <c r="I13" s="39"/>
      <c r="J13" s="29">
        <v>35000</v>
      </c>
      <c r="K13" s="34" t="s">
        <v>129</v>
      </c>
      <c r="L13" s="27" t="s">
        <v>30</v>
      </c>
      <c r="N13" s="16"/>
      <c r="O13" s="16"/>
    </row>
    <row r="14" spans="1:15" ht="15.75" customHeight="1" x14ac:dyDescent="0.3">
      <c r="A14" s="1">
        <v>2</v>
      </c>
      <c r="B14" s="20" t="s">
        <v>31</v>
      </c>
      <c r="C14" s="12">
        <v>2</v>
      </c>
      <c r="D14" s="30" t="s">
        <v>37</v>
      </c>
      <c r="E14" s="39">
        <v>35000</v>
      </c>
      <c r="F14" s="39">
        <v>241500</v>
      </c>
      <c r="G14" s="39">
        <v>66500</v>
      </c>
      <c r="H14" s="39">
        <v>35000</v>
      </c>
      <c r="I14" s="39"/>
      <c r="J14" s="29">
        <v>35000</v>
      </c>
      <c r="K14" s="48" t="s">
        <v>128</v>
      </c>
      <c r="L14" s="27" t="s">
        <v>24</v>
      </c>
      <c r="N14" s="44"/>
      <c r="O14" s="16"/>
    </row>
    <row r="15" spans="1:15" ht="17.25" customHeight="1" x14ac:dyDescent="0.3">
      <c r="A15" s="1">
        <v>3</v>
      </c>
      <c r="B15" s="21"/>
      <c r="C15" s="12">
        <v>3</v>
      </c>
      <c r="D15" s="30"/>
      <c r="E15" s="39">
        <v>45000</v>
      </c>
      <c r="F15" s="39"/>
      <c r="G15" s="19"/>
      <c r="H15" s="39"/>
      <c r="I15" s="39"/>
      <c r="J15" s="29"/>
      <c r="K15" s="34"/>
      <c r="L15" s="27"/>
      <c r="N15" s="16"/>
      <c r="O15" s="16"/>
    </row>
    <row r="16" spans="1:15" ht="14.25" customHeight="1" x14ac:dyDescent="0.3">
      <c r="A16" s="1">
        <v>4</v>
      </c>
      <c r="B16" s="11" t="s">
        <v>21</v>
      </c>
      <c r="C16" s="12">
        <v>4</v>
      </c>
      <c r="D16" s="30" t="s">
        <v>34</v>
      </c>
      <c r="E16" s="39">
        <v>45000</v>
      </c>
      <c r="F16" s="39">
        <v>302000</v>
      </c>
      <c r="G16" s="39">
        <v>73000</v>
      </c>
      <c r="H16" s="39"/>
      <c r="I16" s="39"/>
      <c r="J16" s="29"/>
      <c r="K16" s="48"/>
      <c r="L16" s="27"/>
      <c r="N16" s="16"/>
      <c r="O16" s="16"/>
    </row>
    <row r="17" spans="1:14" ht="15.75" customHeight="1" x14ac:dyDescent="0.3">
      <c r="A17" s="1">
        <v>5</v>
      </c>
      <c r="B17" s="10" t="s">
        <v>22</v>
      </c>
      <c r="C17" s="12">
        <v>5</v>
      </c>
      <c r="D17" s="30" t="s">
        <v>39</v>
      </c>
      <c r="E17" s="39">
        <v>45000</v>
      </c>
      <c r="F17" s="39">
        <v>68500</v>
      </c>
      <c r="G17" s="39">
        <v>68500</v>
      </c>
      <c r="H17" s="39">
        <v>45000</v>
      </c>
      <c r="I17" s="19"/>
      <c r="J17" s="29">
        <v>45000</v>
      </c>
      <c r="K17" s="48" t="s">
        <v>128</v>
      </c>
      <c r="L17" s="27" t="s">
        <v>24</v>
      </c>
      <c r="N17" s="16"/>
    </row>
    <row r="18" spans="1:14" ht="21" x14ac:dyDescent="0.3">
      <c r="A18" s="1">
        <v>6</v>
      </c>
      <c r="B18" s="35" t="s">
        <v>88</v>
      </c>
      <c r="C18" s="12">
        <v>6</v>
      </c>
      <c r="D18" s="31" t="s">
        <v>89</v>
      </c>
      <c r="E18" s="39">
        <v>45000</v>
      </c>
      <c r="F18" s="39">
        <v>4500</v>
      </c>
      <c r="G18" s="39">
        <v>4500</v>
      </c>
      <c r="H18" s="39">
        <v>45000</v>
      </c>
      <c r="I18" s="19"/>
      <c r="J18" s="29">
        <v>45000</v>
      </c>
      <c r="K18" s="48" t="s">
        <v>128</v>
      </c>
      <c r="L18" s="27" t="s">
        <v>24</v>
      </c>
      <c r="N18" s="47"/>
    </row>
    <row r="19" spans="1:14" ht="21" x14ac:dyDescent="0.3">
      <c r="A19" s="1">
        <v>7</v>
      </c>
      <c r="B19" s="8" t="s">
        <v>23</v>
      </c>
      <c r="C19" s="12">
        <v>7</v>
      </c>
      <c r="D19" s="32" t="s">
        <v>35</v>
      </c>
      <c r="E19" s="39">
        <v>45000</v>
      </c>
      <c r="F19" s="39">
        <v>18000</v>
      </c>
      <c r="G19" s="39">
        <v>18000</v>
      </c>
      <c r="H19" s="39">
        <v>45000</v>
      </c>
      <c r="I19" s="19"/>
      <c r="J19" s="29">
        <v>45000</v>
      </c>
      <c r="K19" s="48" t="s">
        <v>128</v>
      </c>
      <c r="L19" s="27" t="s">
        <v>24</v>
      </c>
    </row>
    <row r="20" spans="1:14" ht="21" x14ac:dyDescent="0.3">
      <c r="A20" s="1">
        <v>8</v>
      </c>
      <c r="B20" s="8" t="s">
        <v>81</v>
      </c>
      <c r="C20" s="12">
        <v>8</v>
      </c>
      <c r="D20" s="33" t="s">
        <v>82</v>
      </c>
      <c r="E20" s="39">
        <v>45000</v>
      </c>
      <c r="F20" s="39"/>
      <c r="G20" s="39"/>
      <c r="H20" s="39">
        <v>45000</v>
      </c>
      <c r="I20" s="19"/>
      <c r="J20" s="29">
        <v>45000</v>
      </c>
      <c r="K20" s="34" t="s">
        <v>126</v>
      </c>
      <c r="L20" s="27" t="s">
        <v>30</v>
      </c>
      <c r="M20" s="46"/>
      <c r="N20" s="47"/>
    </row>
    <row r="21" spans="1:14" ht="18.75" customHeight="1" x14ac:dyDescent="0.25">
      <c r="A21" s="54" t="s">
        <v>28</v>
      </c>
      <c r="B21" s="55"/>
      <c r="C21" s="55"/>
      <c r="D21" s="56"/>
      <c r="E21" s="17">
        <f>SUM(E13:E20)</f>
        <v>340000</v>
      </c>
      <c r="F21" s="17">
        <f t="shared" ref="F21" si="0">SUM(F13:F20)</f>
        <v>720845</v>
      </c>
      <c r="G21" s="22">
        <f>SUM(G13:G20)</f>
        <v>273000</v>
      </c>
      <c r="H21" s="24"/>
      <c r="I21" s="22"/>
      <c r="J21" s="24">
        <f>SUM(J13:J20)</f>
        <v>250000</v>
      </c>
      <c r="K21" s="34"/>
      <c r="L21" s="26"/>
    </row>
    <row r="22" spans="1:14" ht="21" x14ac:dyDescent="0.25">
      <c r="A22" s="57" t="s">
        <v>26</v>
      </c>
      <c r="B22" s="57"/>
      <c r="C22" s="57"/>
      <c r="D22" s="57"/>
      <c r="E22" s="57"/>
      <c r="F22" s="57"/>
      <c r="G22" s="57"/>
      <c r="H22" s="57"/>
      <c r="I22" s="57"/>
      <c r="J22" s="29">
        <f>+-J21*0.1</f>
        <v>-25000</v>
      </c>
      <c r="K22" s="43"/>
      <c r="L22" s="15"/>
    </row>
    <row r="23" spans="1:14" ht="18.75" customHeight="1" x14ac:dyDescent="0.25">
      <c r="A23" s="58" t="s">
        <v>127</v>
      </c>
      <c r="B23" s="58"/>
      <c r="C23" s="58"/>
      <c r="D23" s="58"/>
      <c r="E23" s="58"/>
      <c r="F23" s="58"/>
      <c r="G23" s="58"/>
      <c r="H23" s="58"/>
      <c r="I23" s="58"/>
      <c r="J23" s="24">
        <f>SUM(J21:J22)</f>
        <v>225000</v>
      </c>
      <c r="K23" s="43"/>
      <c r="L23" s="15"/>
    </row>
    <row r="24" spans="1:14" ht="10.5" customHeight="1" x14ac:dyDescent="0.25">
      <c r="H24" s="16"/>
    </row>
    <row r="26" spans="1:14" ht="21" x14ac:dyDescent="0.3">
      <c r="A26" s="1">
        <v>3</v>
      </c>
      <c r="B26" s="21" t="s">
        <v>29</v>
      </c>
      <c r="C26" s="12">
        <v>3</v>
      </c>
      <c r="D26" s="30" t="s">
        <v>33</v>
      </c>
      <c r="E26" s="39">
        <v>45000</v>
      </c>
      <c r="F26" s="39">
        <v>508000</v>
      </c>
      <c r="G26" s="19">
        <v>108000</v>
      </c>
      <c r="H26" s="75" t="s">
        <v>121</v>
      </c>
      <c r="I26" s="75"/>
      <c r="J26" s="75"/>
      <c r="K26" s="75"/>
      <c r="L26" s="75"/>
    </row>
  </sheetData>
  <mergeCells count="12">
    <mergeCell ref="H26:L26"/>
    <mergeCell ref="A1:L1"/>
    <mergeCell ref="A3:G3"/>
    <mergeCell ref="H3:L3"/>
    <mergeCell ref="J6:K6"/>
    <mergeCell ref="F7:L7"/>
    <mergeCell ref="A9:L9"/>
    <mergeCell ref="A10:L10"/>
    <mergeCell ref="K11:L11"/>
    <mergeCell ref="A21:D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 2022</vt:lpstr>
      <vt:lpstr>AOUT  2022 (2)</vt:lpstr>
      <vt:lpstr>SEPTEMBRE  2022 </vt:lpstr>
      <vt:lpstr>OCTOBRE  2022</vt:lpstr>
      <vt:lpstr>NOVEMBRE  2022</vt:lpstr>
      <vt:lpstr>DECEMBRE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2022-11-26T08:56:28Z</cp:lastPrinted>
  <dcterms:created xsi:type="dcterms:W3CDTF">2013-02-10T07:37:00Z</dcterms:created>
  <dcterms:modified xsi:type="dcterms:W3CDTF">2022-11-26T09:00:14Z</dcterms:modified>
</cp:coreProperties>
</file>