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ERANT\Documents\PROPRIETAIRES\SIDIBE KADIATOU\FICHES D'ENCAISSEMENTS\"/>
    </mc:Choice>
  </mc:AlternateContent>
  <xr:revisionPtr revIDLastSave="0" documentId="13_ncr:1_{57DB22B0-7D22-41FE-814E-9C9171989F25}" xr6:coauthVersionLast="47" xr6:coauthVersionMax="47" xr10:uidLastSave="{00000000-0000-0000-0000-000000000000}"/>
  <bookViews>
    <workbookView xWindow="-120" yWindow="-120" windowWidth="29040" windowHeight="15990" firstSheet="3" activeTab="11" xr2:uid="{00000000-000D-0000-FFFF-FFFF00000000}"/>
  </bookViews>
  <sheets>
    <sheet name="DECEMBRE 2021" sheetId="47" r:id="rId1"/>
    <sheet name="JANVIER 2022" sheetId="48" r:id="rId2"/>
    <sheet name="FEVRIER 2022" sheetId="49" r:id="rId3"/>
    <sheet name="MARS 2022" sheetId="50" r:id="rId4"/>
    <sheet name="AVRIL 2022" sheetId="51" r:id="rId5"/>
    <sheet name="MAI 2022" sheetId="52" r:id="rId6"/>
    <sheet name="JUIN 2022" sheetId="53" r:id="rId7"/>
    <sheet name="JUILLET 2022" sheetId="55" r:id="rId8"/>
    <sheet name="AOUT 2022" sheetId="56" r:id="rId9"/>
    <sheet name="SEPTEMBRE 2022" sheetId="58" r:id="rId10"/>
    <sheet name="OCTOBRE 2022" sheetId="60" r:id="rId11"/>
    <sheet name="NOVEMBRE 2022" sheetId="61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61" l="1"/>
  <c r="C33" i="61"/>
  <c r="B33" i="61"/>
  <c r="E32" i="61"/>
  <c r="E31" i="61"/>
  <c r="E30" i="61"/>
  <c r="E29" i="61"/>
  <c r="G28" i="61"/>
  <c r="E28" i="61"/>
  <c r="H27" i="61"/>
  <c r="H28" i="61" s="1"/>
  <c r="G27" i="61"/>
  <c r="E27" i="61"/>
  <c r="E26" i="61"/>
  <c r="E25" i="61"/>
  <c r="E24" i="61"/>
  <c r="E23" i="61"/>
  <c r="E22" i="61"/>
  <c r="F11" i="61"/>
  <c r="D11" i="61"/>
  <c r="C11" i="61"/>
  <c r="B11" i="61"/>
  <c r="F10" i="61"/>
  <c r="G10" i="61" s="1"/>
  <c r="E10" i="61"/>
  <c r="E9" i="61"/>
  <c r="H9" i="61" s="1"/>
  <c r="E8" i="61"/>
  <c r="H8" i="61" s="1"/>
  <c r="B16" i="60"/>
  <c r="E29" i="60"/>
  <c r="E28" i="60"/>
  <c r="C32" i="60"/>
  <c r="B32" i="60"/>
  <c r="E31" i="60"/>
  <c r="E30" i="60"/>
  <c r="E27" i="60"/>
  <c r="H26" i="60"/>
  <c r="H27" i="60" s="1"/>
  <c r="G26" i="60"/>
  <c r="G27" i="60" s="1"/>
  <c r="E26" i="60"/>
  <c r="E25" i="60"/>
  <c r="E24" i="60"/>
  <c r="E23" i="60"/>
  <c r="E22" i="60"/>
  <c r="E21" i="60"/>
  <c r="D11" i="60"/>
  <c r="C11" i="60"/>
  <c r="B11" i="60"/>
  <c r="F10" i="60"/>
  <c r="G10" i="60" s="1"/>
  <c r="E10" i="60"/>
  <c r="E9" i="60"/>
  <c r="H9" i="60" s="1"/>
  <c r="E8" i="60"/>
  <c r="H10" i="61" l="1"/>
  <c r="H11" i="61" s="1"/>
  <c r="G11" i="61"/>
  <c r="E11" i="61"/>
  <c r="B12" i="61" s="1"/>
  <c r="B17" i="61" s="1"/>
  <c r="E32" i="60"/>
  <c r="E11" i="60"/>
  <c r="B12" i="60" s="1"/>
  <c r="H8" i="60"/>
  <c r="H10" i="60"/>
  <c r="G11" i="60"/>
  <c r="F11" i="60"/>
  <c r="C35" i="58"/>
  <c r="B35" i="58"/>
  <c r="E34" i="58"/>
  <c r="E33" i="58"/>
  <c r="E32" i="58"/>
  <c r="E31" i="58"/>
  <c r="E30" i="58"/>
  <c r="H29" i="58"/>
  <c r="H30" i="58" s="1"/>
  <c r="G29" i="58"/>
  <c r="G30" i="58" s="1"/>
  <c r="E29" i="58"/>
  <c r="E28" i="58"/>
  <c r="E27" i="58"/>
  <c r="E26" i="58"/>
  <c r="E25" i="58"/>
  <c r="E24" i="58"/>
  <c r="E35" i="58" s="1"/>
  <c r="H11" i="60" l="1"/>
  <c r="C32" i="53"/>
  <c r="D11" i="58" l="1"/>
  <c r="C11" i="58"/>
  <c r="B11" i="58"/>
  <c r="F10" i="58"/>
  <c r="G10" i="58" s="1"/>
  <c r="E10" i="58"/>
  <c r="E9" i="58"/>
  <c r="H9" i="58" s="1"/>
  <c r="E8" i="58"/>
  <c r="H8" i="58" s="1"/>
  <c r="F11" i="58" l="1"/>
  <c r="E11" i="58"/>
  <c r="B12" i="58" s="1"/>
  <c r="B19" i="58" s="1"/>
  <c r="G11" i="58"/>
  <c r="H10" i="58"/>
  <c r="H11" i="58" s="1"/>
  <c r="C31" i="56" l="1"/>
  <c r="B31" i="56"/>
  <c r="E30" i="56"/>
  <c r="E29" i="56"/>
  <c r="E28" i="56"/>
  <c r="E27" i="56"/>
  <c r="E26" i="56"/>
  <c r="E25" i="56"/>
  <c r="E24" i="56"/>
  <c r="D11" i="56"/>
  <c r="C11" i="56"/>
  <c r="B11" i="56"/>
  <c r="F10" i="56"/>
  <c r="G10" i="56" s="1"/>
  <c r="H10" i="56" s="1"/>
  <c r="E10" i="56"/>
  <c r="E9" i="56"/>
  <c r="H9" i="56" s="1"/>
  <c r="E8" i="56"/>
  <c r="H8" i="56" s="1"/>
  <c r="B18" i="56" l="1"/>
  <c r="E31" i="56"/>
  <c r="F11" i="56"/>
  <c r="H11" i="56"/>
  <c r="E11" i="56"/>
  <c r="B12" i="56" s="1"/>
  <c r="G11" i="56"/>
  <c r="C33" i="55"/>
  <c r="B33" i="55"/>
  <c r="E32" i="55"/>
  <c r="E33" i="55" s="1"/>
  <c r="E31" i="55"/>
  <c r="E30" i="55"/>
  <c r="E29" i="55"/>
  <c r="E28" i="55"/>
  <c r="E27" i="55"/>
  <c r="D11" i="55"/>
  <c r="C11" i="55"/>
  <c r="B11" i="55"/>
  <c r="F10" i="55"/>
  <c r="G10" i="55" s="1"/>
  <c r="E10" i="55"/>
  <c r="E9" i="55"/>
  <c r="E8" i="55"/>
  <c r="H8" i="55" s="1"/>
  <c r="E11" i="55" l="1"/>
  <c r="B12" i="55" s="1"/>
  <c r="B21" i="55" s="1"/>
  <c r="F11" i="55"/>
  <c r="H10" i="55"/>
  <c r="G11" i="55"/>
  <c r="H9" i="55"/>
  <c r="B32" i="50"/>
  <c r="E24" i="51"/>
  <c r="H11" i="55" l="1"/>
  <c r="B32" i="53"/>
  <c r="E9" i="53" l="1"/>
  <c r="H9" i="53" s="1"/>
  <c r="E31" i="53" l="1"/>
  <c r="E30" i="53"/>
  <c r="E29" i="53"/>
  <c r="E28" i="53"/>
  <c r="E27" i="53"/>
  <c r="E26" i="53"/>
  <c r="D11" i="53"/>
  <c r="C11" i="53"/>
  <c r="B11" i="53"/>
  <c r="F10" i="53"/>
  <c r="F11" i="53" s="1"/>
  <c r="E10" i="53"/>
  <c r="E8" i="53"/>
  <c r="E11" i="53" s="1"/>
  <c r="B12" i="53" l="1"/>
  <c r="B20" i="53" s="1"/>
  <c r="E32" i="53"/>
  <c r="H8" i="53"/>
  <c r="G10" i="53"/>
  <c r="C35" i="52"/>
  <c r="B35" i="52"/>
  <c r="E34" i="52"/>
  <c r="E33" i="52"/>
  <c r="E32" i="52"/>
  <c r="E31" i="52"/>
  <c r="E30" i="52"/>
  <c r="E29" i="52"/>
  <c r="E28" i="52"/>
  <c r="E27" i="52"/>
  <c r="E26" i="52"/>
  <c r="E25" i="52"/>
  <c r="E24" i="52"/>
  <c r="D10" i="52"/>
  <c r="C10" i="52"/>
  <c r="B10" i="52"/>
  <c r="F9" i="52"/>
  <c r="G9" i="52" s="1"/>
  <c r="E9" i="52"/>
  <c r="E8" i="52"/>
  <c r="F10" i="52" l="1"/>
  <c r="E10" i="52"/>
  <c r="B11" i="52" s="1"/>
  <c r="B18" i="52" s="1"/>
  <c r="E35" i="52"/>
  <c r="H10" i="53"/>
  <c r="H11" i="53" s="1"/>
  <c r="G11" i="53"/>
  <c r="G10" i="52"/>
  <c r="H9" i="52"/>
  <c r="H8" i="52"/>
  <c r="H10" i="52" s="1"/>
  <c r="E27" i="51" l="1"/>
  <c r="E28" i="51"/>
  <c r="E29" i="51"/>
  <c r="E30" i="51"/>
  <c r="E31" i="51"/>
  <c r="E32" i="51"/>
  <c r="E33" i="51"/>
  <c r="E34" i="51"/>
  <c r="E35" i="51"/>
  <c r="C36" i="51"/>
  <c r="B36" i="51"/>
  <c r="E26" i="51" l="1"/>
  <c r="E25" i="51"/>
  <c r="E36" i="51" s="1"/>
  <c r="D10" i="51"/>
  <c r="C10" i="51"/>
  <c r="B10" i="51"/>
  <c r="F9" i="51"/>
  <c r="F10" i="51" s="1"/>
  <c r="E9" i="51"/>
  <c r="E8" i="51"/>
  <c r="H8" i="51" s="1"/>
  <c r="E10" i="51" l="1"/>
  <c r="B11" i="51" s="1"/>
  <c r="B18" i="51" s="1"/>
  <c r="G9" i="51"/>
  <c r="C32" i="50"/>
  <c r="E22" i="50"/>
  <c r="E21" i="50"/>
  <c r="E32" i="50" s="1"/>
  <c r="H9" i="51" l="1"/>
  <c r="H10" i="51" s="1"/>
  <c r="G10" i="51"/>
  <c r="C29" i="49"/>
  <c r="B29" i="49"/>
  <c r="E18" i="49"/>
  <c r="E29" i="49" s="1"/>
  <c r="D10" i="50" l="1"/>
  <c r="C10" i="50"/>
  <c r="B10" i="50"/>
  <c r="F9" i="50"/>
  <c r="F10" i="50" s="1"/>
  <c r="E9" i="50"/>
  <c r="E8" i="50"/>
  <c r="E10" i="50" l="1"/>
  <c r="B11" i="50" s="1"/>
  <c r="B15" i="50" s="1"/>
  <c r="G9" i="50"/>
  <c r="G10" i="50" s="1"/>
  <c r="H8" i="50"/>
  <c r="H9" i="50" l="1"/>
  <c r="H10" i="50" s="1"/>
  <c r="D10" i="49"/>
  <c r="C10" i="49"/>
  <c r="B10" i="49"/>
  <c r="F9" i="49"/>
  <c r="G9" i="49" s="1"/>
  <c r="E9" i="49"/>
  <c r="E8" i="49"/>
  <c r="H8" i="49" s="1"/>
  <c r="H9" i="49" l="1"/>
  <c r="H10" i="49" s="1"/>
  <c r="G10" i="49"/>
  <c r="E10" i="49"/>
  <c r="B11" i="49" s="1"/>
  <c r="B14" i="49" s="1"/>
  <c r="F10" i="49"/>
  <c r="D10" i="48"/>
  <c r="C10" i="48"/>
  <c r="B10" i="48"/>
  <c r="F9" i="48"/>
  <c r="G9" i="48" s="1"/>
  <c r="E9" i="48"/>
  <c r="E8" i="48"/>
  <c r="E10" i="48" l="1"/>
  <c r="B11" i="48" s="1"/>
  <c r="B14" i="48" s="1"/>
  <c r="H9" i="48"/>
  <c r="G10" i="48"/>
  <c r="F10" i="48"/>
  <c r="H8" i="48"/>
  <c r="I28" i="47"/>
  <c r="I27" i="47"/>
  <c r="I24" i="47"/>
  <c r="I23" i="47"/>
  <c r="H10" i="48" l="1"/>
  <c r="D10" i="47"/>
  <c r="C10" i="47"/>
  <c r="B10" i="47"/>
  <c r="F9" i="47"/>
  <c r="F10" i="47" s="1"/>
  <c r="E9" i="47"/>
  <c r="E8" i="47"/>
  <c r="E10" i="47" l="1"/>
  <c r="B11" i="47" s="1"/>
  <c r="G9" i="47"/>
  <c r="H8" i="47"/>
  <c r="H9" i="47" l="1"/>
  <c r="H10" i="47" s="1"/>
  <c r="G10" i="47"/>
</calcChain>
</file>

<file path=xl/sharedStrings.xml><?xml version="1.0" encoding="utf-8"?>
<sst xmlns="http://schemas.openxmlformats.org/spreadsheetml/2006/main" count="620" uniqueCount="139">
  <si>
    <t>CABINET CONSEILS  ET DE GESTION IMMOBILIERE  (CCGIM) </t>
  </si>
  <si>
    <t>07 85 65 28 - 03 32 59 24 - 04 92 79 51</t>
  </si>
  <si>
    <t>Email:amadasta@yahoo.fr</t>
  </si>
  <si>
    <t>QUARTIER</t>
  </si>
  <si>
    <t>LOYERS ENCAISSES</t>
  </si>
  <si>
    <t>BAUX</t>
  </si>
  <si>
    <t>IMPOT</t>
  </si>
  <si>
    <t>AVOIRS BAUX</t>
  </si>
  <si>
    <t>AVOIRS LOYERS</t>
  </si>
  <si>
    <t>ARRIERES</t>
  </si>
  <si>
    <t>TOTAUX</t>
  </si>
  <si>
    <t>BENEFICIAIRE: SIDIBE KADIATOU</t>
  </si>
  <si>
    <t>SIDIBE IBRAHIMA</t>
  </si>
  <si>
    <t>N° CC:9004312B</t>
  </si>
  <si>
    <t>CEL. 05 36 20 24</t>
  </si>
  <si>
    <t>SIDIBE SEYDOU:</t>
  </si>
  <si>
    <t>Mobiles: 07 72 54 50</t>
  </si>
  <si>
    <t>CENTRE D'IMPOSITION: YOP III</t>
  </si>
  <si>
    <t>BILAN MENSUEL</t>
  </si>
  <si>
    <t>YOPOUGON TOIT ROUGE</t>
  </si>
  <si>
    <t>COMMISSIONS CCGIM</t>
  </si>
  <si>
    <t>IMPOTS 2018</t>
  </si>
  <si>
    <t>N° CPTE BACI SIDIBE ADAMA: 145438340015</t>
  </si>
  <si>
    <t>BACI CCGIM</t>
  </si>
  <si>
    <t>EN PREVISION FAIRE UN PRELEVEMENT SUR LES LOYERS DE CHAQUE MOIS 123 000 F PENDANT 11 MOIS EN 2021</t>
  </si>
  <si>
    <t>A RECOUVRIR AU 11/21</t>
  </si>
  <si>
    <t xml:space="preserve">A RECOUVRIR </t>
  </si>
  <si>
    <t>MOIS DE DECEMBRE 2021</t>
  </si>
  <si>
    <t>IMPOT DECEMBRE 2021</t>
  </si>
  <si>
    <t xml:space="preserve">RESTE IMPOT 2021 </t>
  </si>
  <si>
    <t>AVANCE SUR LOYERS</t>
  </si>
  <si>
    <t>250 000 VIRES A LA BACI LE 13/12/2021</t>
  </si>
  <si>
    <t>IMPOTS 2021: 1 749 600 F CFA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</si>
  <si>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</si>
  <si>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</si>
  <si>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</si>
  <si>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</si>
  <si>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</si>
  <si>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</si>
  <si>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</si>
  <si>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</si>
  <si>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</si>
  <si>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</si>
  <si>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</si>
  <si>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</si>
  <si>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RETENUES SUR LES LOYERS 2021</t>
  </si>
  <si>
    <t>RETENUES FISCALES BAUX 2021</t>
  </si>
  <si>
    <t>IMPOTS 2021 SOLDE LE 14/12/2021</t>
  </si>
  <si>
    <t>STUDIOS SEYDOU</t>
  </si>
  <si>
    <t>MOIS DE JANVIER 2022</t>
  </si>
  <si>
    <t>IMPOT JANVIER 2022</t>
  </si>
  <si>
    <t>EN PREVISION FAIRE UN PRELEVEMENT SUR LES LOYERS DE CHAQUE MOIS 147 600 F PENDANT 12 MOIS EN 2022</t>
  </si>
  <si>
    <t>EPARGNE 2022</t>
  </si>
  <si>
    <t xml:space="preserve">A VERSER </t>
  </si>
  <si>
    <t>EN PREVISION FAIRE UN PRELEVEMENT SUR LES LOYERS DE CHAQUE MOIS 150 000 F PENDANT 12 MOIS EN 2022</t>
  </si>
  <si>
    <t>IMPOTS 2022: 1 771 200 F CFA</t>
  </si>
  <si>
    <t xml:space="preserve"> EPARGNE 2022: 1 800 000 F CFA</t>
  </si>
  <si>
    <t>297 600 F CFA</t>
  </si>
  <si>
    <t>MOIS DE FEVRIER 2022</t>
  </si>
  <si>
    <t>VERSE LE 12 JANVIER 2022 A LA BACI</t>
  </si>
  <si>
    <t>BACI CCGIM BAIL 01/2022</t>
  </si>
  <si>
    <t>IMPOT FEVRIER 2022</t>
  </si>
  <si>
    <t>VERSE A LA BACI LE 12/02/2022</t>
  </si>
  <si>
    <t>MOIS DE MARS 2022</t>
  </si>
  <si>
    <t>BACI CCGIM BAIL 03/2022</t>
  </si>
  <si>
    <t>KOUASSI KONAN PAULIN 0555467649 - 0171006030 - RECOIT SON BAIL -10% COMMISSION CCGIM SUR WAVE 0171006030 DEPUIS 26 JANVIER 2022</t>
  </si>
  <si>
    <t>PRELEVE LES 12% DES RETENUES SUR SON BAIL 8 400 F CFA SUR LES LOYERS MENSUELS DE SIDIBE KADIATOU</t>
  </si>
  <si>
    <t>REMBOURSEMENT 12% BAIL DE DALOA</t>
  </si>
  <si>
    <t xml:space="preserve">FEVRIER </t>
  </si>
  <si>
    <t>AOÛT</t>
  </si>
  <si>
    <t>DÉCEMBRE</t>
  </si>
  <si>
    <t>MONTANT</t>
  </si>
  <si>
    <t>DEPENSES</t>
  </si>
  <si>
    <t>AVOIRS</t>
  </si>
  <si>
    <t>VERSE A LA BACI LE 15/03/2022</t>
  </si>
  <si>
    <t>MOIS D'AVRIL 2022</t>
  </si>
  <si>
    <t>BACI CCGIM BAIL 04/2022</t>
  </si>
  <si>
    <t>REMBOURSEMENT 12% BAIL DE DALOA 4 MOIS</t>
  </si>
  <si>
    <t>COMPENSATION TRAVAUX B0-3</t>
  </si>
  <si>
    <t>AVANCE SUR LES LOYERS LE 07/04/22 ALA BACI</t>
  </si>
  <si>
    <t>IMPOT AVRIL 2022</t>
  </si>
  <si>
    <t>VERSE  A ORANGE 0757073597</t>
  </si>
  <si>
    <t>286 000 F +36600 VERSES A ORANGE 0747073597 LE 19/04/2022</t>
  </si>
  <si>
    <t xml:space="preserve"> 500 000 F VERSE A LA BACI LE 07/04/2022</t>
  </si>
  <si>
    <t>PAYE PAR ORANGE MONEY LE 30/04/2022 SUR 0757073597</t>
  </si>
  <si>
    <t>MOIS DE MAI 2022</t>
  </si>
  <si>
    <t>BACI CCGIM BAIL 05/2022</t>
  </si>
  <si>
    <t>IMPOT AVRIL ET MAI 2022</t>
  </si>
  <si>
    <t xml:space="preserve">REMBOURSEMENT 12% BAIL DE DALOA </t>
  </si>
  <si>
    <t>150 000 F SUR 0757073597 + 469 800 F A LA BACI CE 11/05/2022</t>
  </si>
  <si>
    <t>MOIS DE JUIN 2022</t>
  </si>
  <si>
    <t>BACI CCGIM BAIL 06/2022</t>
  </si>
  <si>
    <t>IMPOT JUIN 2022</t>
  </si>
  <si>
    <t xml:space="preserve"> SUR 0757073597  LE 14/06/2022</t>
  </si>
  <si>
    <t>TRAVAUX DE RENFORCEMENT DU SOL COUR B0-3 / B0-4</t>
  </si>
  <si>
    <t>MATERIAUX 9 500 F + MAIN D'ŒUVRE 7 000 F LE 25/06/2022</t>
  </si>
  <si>
    <t xml:space="preserve">VERSE SUR ORANGE 0757073597 </t>
  </si>
  <si>
    <t>CURAGE DES 4 REGARDS</t>
  </si>
  <si>
    <t>EPARGNE= 300 000 - 16 500 - 40 000= 243 500 F CFA</t>
  </si>
  <si>
    <t>YOPOUGON TOIT ROUGE 1</t>
  </si>
  <si>
    <t>YOPOUGON TOIT ROUGE 2</t>
  </si>
  <si>
    <t>80 000 = Trop percu B0-2  en 02/2022</t>
  </si>
  <si>
    <t>130 000 = Travaux cloture + portion A0-2</t>
  </si>
  <si>
    <t>Dépenses fevrier 2022: 210 000 =(130 000 + 80 000)</t>
  </si>
  <si>
    <t>MOIS DE JUILLET 2022</t>
  </si>
  <si>
    <t>BACI CCGIM BAIL 07/2022</t>
  </si>
  <si>
    <t xml:space="preserve"> SUR 0757073597  LE 06/07/2022</t>
  </si>
  <si>
    <t>RELIQUAT 06/2022</t>
  </si>
  <si>
    <t>TRANSPORT CHARPENTIER LE 19/07/22</t>
  </si>
  <si>
    <t xml:space="preserve">AVANCES SUR LOYERS LE 19/07/22 </t>
  </si>
  <si>
    <t>TRANSFERT PAR WAVE SUR 0505021058 LE 19/07/2022</t>
  </si>
  <si>
    <t>TRANSPORT DE M ROBERT  CHARPENTIER POUR LE TOIT SUR LA DALLE AU 0707159410</t>
  </si>
  <si>
    <t>RELIQUAT 07/2022</t>
  </si>
  <si>
    <t>IMPOT JUILLET 2022</t>
  </si>
  <si>
    <t>MOIS DE AOUT 2022</t>
  </si>
  <si>
    <t>304 200 F DEPOSES SUR LE 0757073597 LE 05/08/2022</t>
  </si>
  <si>
    <t>BACI CCGIM BAIL 08/2022</t>
  </si>
  <si>
    <t xml:space="preserve">VERSE LE 06/09/2022 </t>
  </si>
  <si>
    <t>MOIS DE SEPTEMBRE 2022</t>
  </si>
  <si>
    <t>BACI CCGIM BAIL 09/2022</t>
  </si>
  <si>
    <t>1/2 CIMENT + MAIN D'ŒUVRE CURAGE REGARDS M KONATE LE 20/09/2022</t>
  </si>
  <si>
    <t>TRAVAUX DE CURAGE REGARDS</t>
  </si>
  <si>
    <t>IMPOT MARS 2022</t>
  </si>
  <si>
    <t>IMPOTS 3ième TRIMESTRE</t>
  </si>
  <si>
    <t>IMPOT 3iè TRIMESTRE LE 21/09/2022</t>
  </si>
  <si>
    <t>IMPOT 2022</t>
  </si>
  <si>
    <t>RESTE A SOLDER</t>
  </si>
  <si>
    <t xml:space="preserve">VERSE LE 12/10/2022 </t>
  </si>
  <si>
    <t>VIRE A LA BACI LE 12/10/2022</t>
  </si>
  <si>
    <t>IMPOT SEPTEMBRE 2022</t>
  </si>
  <si>
    <t>BACI CCGIM BAIL 10/2022</t>
  </si>
  <si>
    <t>MOIS D'OCTOBRE 2022</t>
  </si>
  <si>
    <t>IMPOT OCTOBRE 2022</t>
  </si>
  <si>
    <t xml:space="preserve">VERSE LE 08/11/2022 </t>
  </si>
  <si>
    <t>TRAVUX A1-1 PLOMBERIE</t>
  </si>
  <si>
    <t>MOIS DE NOVEMBRE 2022</t>
  </si>
  <si>
    <t xml:space="preserve">VERSE LE …../12/2022 </t>
  </si>
  <si>
    <t>TRAVAUX A0-2 CURAGE  CANALISATION</t>
  </si>
  <si>
    <t xml:space="preserve">AVANCES SUR LOYERS 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</si>
</sst>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8" fillId="0" borderId="1" xfId="0" applyFont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/>
    </xf>
    <xf numFmtId="0" fontId="0" fillId="0" borderId="1" xfId="0" applyBorder="1"/>
    <xf numFmtId="164" fontId="3" fillId="0" borderId="1" xfId="0" applyNumberFormat="1" applyFont="1" applyBorder="1"/>
    <xf numFmtId="0" fontId="3" fillId="0" borderId="1" xfId="0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0" fillId="2" borderId="1" xfId="0" applyNumberFormat="1" applyFill="1" applyBorder="1"/>
    <xf numFmtId="164" fontId="10" fillId="2" borderId="1" xfId="0" applyNumberFormat="1" applyFont="1" applyFill="1" applyBorder="1"/>
    <xf numFmtId="0" fontId="5" fillId="0" borderId="1" xfId="0" applyFont="1" applyBorder="1"/>
    <xf numFmtId="164" fontId="11" fillId="2" borderId="1" xfId="0" applyNumberFormat="1" applyFont="1" applyFill="1" applyBorder="1"/>
    <xf numFmtId="164" fontId="1" fillId="2" borderId="1" xfId="0" applyNumberFormat="1" applyFont="1" applyFill="1" applyBorder="1"/>
    <xf numFmtId="0" fontId="12" fillId="0" borderId="0" xfId="0" applyFont="1"/>
    <xf numFmtId="0" fontId="12" fillId="0" borderId="0" xfId="0" applyFont="1" applyAlignment="1">
      <alignment horizontal="left"/>
    </xf>
    <xf numFmtId="0" fontId="1" fillId="0" borderId="1" xfId="0" applyFont="1" applyBorder="1"/>
    <xf numFmtId="164" fontId="0" fillId="0" borderId="0" xfId="0" applyNumberFormat="1"/>
    <xf numFmtId="164" fontId="0" fillId="2" borderId="0" xfId="0" applyNumberFormat="1" applyFill="1"/>
    <xf numFmtId="0" fontId="6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11" fillId="0" borderId="1" xfId="0" applyFont="1" applyBorder="1" applyAlignment="1">
      <alignment horizontal="right"/>
    </xf>
    <xf numFmtId="164" fontId="0" fillId="0" borderId="1" xfId="0" applyNumberFormat="1" applyBorder="1"/>
    <xf numFmtId="0" fontId="7" fillId="0" borderId="1" xfId="0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3" fillId="3" borderId="1" xfId="0" applyNumberFormat="1" applyFont="1" applyFill="1" applyBorder="1"/>
    <xf numFmtId="164" fontId="6" fillId="2" borderId="1" xfId="0" applyNumberFormat="1" applyFont="1" applyFill="1" applyBorder="1"/>
    <xf numFmtId="164" fontId="5" fillId="3" borderId="1" xfId="0" applyNumberFormat="1" applyFont="1" applyFill="1" applyBorder="1"/>
    <xf numFmtId="164" fontId="5" fillId="2" borderId="1" xfId="0" applyNumberFormat="1" applyFont="1" applyFill="1" applyBorder="1"/>
    <xf numFmtId="164" fontId="1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0" fillId="0" borderId="1" xfId="0" applyNumberForma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4" fontId="4" fillId="2" borderId="1" xfId="0" applyNumberFormat="1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5" fillId="3" borderId="1" xfId="0" applyFont="1" applyFill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/>
    <xf numFmtId="0" fontId="15" fillId="0" borderId="1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0" fontId="11" fillId="3" borderId="1" xfId="0" applyFont="1" applyFill="1" applyBorder="1"/>
    <xf numFmtId="164" fontId="11" fillId="3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right"/>
    </xf>
    <xf numFmtId="164" fontId="3" fillId="2" borderId="7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3" fontId="5" fillId="0" borderId="0" xfId="0" applyNumberFormat="1" applyFont="1"/>
    <xf numFmtId="164" fontId="3" fillId="2" borderId="0" xfId="0" applyNumberFormat="1" applyFont="1" applyFill="1"/>
    <xf numFmtId="0" fontId="6" fillId="0" borderId="0" xfId="0" applyFont="1" applyAlignment="1">
      <alignment horizontal="center"/>
    </xf>
    <xf numFmtId="164" fontId="11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right"/>
    </xf>
    <xf numFmtId="164" fontId="6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17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2" xfId="0" applyNumberFormat="1" applyBorder="1" applyAlignment="1">
      <alignment horizontal="left" vertical="top" wrapText="1"/>
    </xf>
    <xf numFmtId="3" fontId="0" fillId="0" borderId="5" xfId="0" applyNumberFormat="1" applyBorder="1" applyAlignment="1">
      <alignment horizontal="left" vertical="top" wrapText="1"/>
    </xf>
    <xf numFmtId="3" fontId="0" fillId="0" borderId="3" xfId="0" applyNumberFormat="1" applyBorder="1" applyAlignment="1">
      <alignment horizontal="left" vertical="top" wrapText="1"/>
    </xf>
    <xf numFmtId="0" fontId="0" fillId="0" borderId="6" xfId="0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164" fontId="3" fillId="2" borderId="2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64" fontId="11" fillId="3" borderId="2" xfId="0" applyNumberFormat="1" applyFont="1" applyFill="1" applyBorder="1" applyAlignment="1">
      <alignment horizontal="center"/>
    </xf>
    <xf numFmtId="164" fontId="11" fillId="3" borderId="3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zoomScaleNormal="100" workbookViewId="0">
      <selection activeCell="B28" sqref="B28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82" t="s">
        <v>15</v>
      </c>
      <c r="D3" s="82"/>
      <c r="E3" t="s">
        <v>16</v>
      </c>
    </row>
    <row r="4" spans="1:12" ht="21" x14ac:dyDescent="0.35">
      <c r="A4" s="83" t="s">
        <v>17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2" ht="25.5" customHeight="1" x14ac:dyDescent="0.5">
      <c r="A5" s="84" t="s">
        <v>18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2" ht="20.25" customHeight="1" x14ac:dyDescent="0.35">
      <c r="A6" s="85" t="s">
        <v>27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</row>
    <row r="7" spans="1:12" ht="18.75" x14ac:dyDescent="0.3">
      <c r="A7" s="3" t="s">
        <v>3</v>
      </c>
      <c r="B7" s="39" t="s">
        <v>4</v>
      </c>
      <c r="C7" s="39" t="s">
        <v>5</v>
      </c>
      <c r="D7" s="4">
        <v>0.05</v>
      </c>
      <c r="E7" s="4">
        <v>0.1</v>
      </c>
      <c r="F7" s="5" t="s">
        <v>6</v>
      </c>
      <c r="G7" s="5" t="s">
        <v>7</v>
      </c>
      <c r="H7" s="6" t="s">
        <v>8</v>
      </c>
      <c r="I7" s="7" t="s">
        <v>21</v>
      </c>
      <c r="J7" s="8" t="s">
        <v>9</v>
      </c>
    </row>
    <row r="8" spans="1:12" ht="15.75" customHeight="1" x14ac:dyDescent="0.3">
      <c r="A8" s="9" t="s">
        <v>19</v>
      </c>
      <c r="B8" s="35">
        <v>873000</v>
      </c>
      <c r="C8" s="11"/>
      <c r="D8" s="12"/>
      <c r="E8" s="29">
        <f>B8*0.1</f>
        <v>87300</v>
      </c>
      <c r="F8" s="10">
        <v>0</v>
      </c>
      <c r="G8" s="12"/>
      <c r="H8" s="13">
        <f>B8-E8</f>
        <v>785700</v>
      </c>
      <c r="I8" s="14">
        <v>1360800</v>
      </c>
      <c r="J8" s="15"/>
    </row>
    <row r="9" spans="1:12" ht="18.75" x14ac:dyDescent="0.3">
      <c r="A9" s="16" t="s">
        <v>23</v>
      </c>
      <c r="B9" s="35">
        <v>140800</v>
      </c>
      <c r="C9" s="10">
        <v>160000</v>
      </c>
      <c r="D9" s="10"/>
      <c r="E9" s="10">
        <f>C9*0.1</f>
        <v>16000</v>
      </c>
      <c r="F9" s="10">
        <f>C9*0.12</f>
        <v>19200</v>
      </c>
      <c r="G9" s="32">
        <f>C9-F9</f>
        <v>140800</v>
      </c>
      <c r="H9" s="13">
        <f>G9-E9</f>
        <v>124800</v>
      </c>
      <c r="I9" s="14"/>
      <c r="J9" s="15"/>
    </row>
    <row r="10" spans="1:12" ht="18.75" x14ac:dyDescent="0.3">
      <c r="A10" s="3" t="s">
        <v>10</v>
      </c>
      <c r="B10" s="33">
        <f t="shared" ref="B10:H10" si="0">SUM(B8:B9)</f>
        <v>1013800</v>
      </c>
      <c r="C10" s="17">
        <f t="shared" si="0"/>
        <v>160000</v>
      </c>
      <c r="D10" s="17">
        <f t="shared" si="0"/>
        <v>0</v>
      </c>
      <c r="E10" s="18">
        <f t="shared" si="0"/>
        <v>103300</v>
      </c>
      <c r="F10" s="17">
        <f t="shared" si="0"/>
        <v>19200</v>
      </c>
      <c r="G10" s="17">
        <f t="shared" si="0"/>
        <v>140800</v>
      </c>
      <c r="H10" s="17">
        <f t="shared" si="0"/>
        <v>910500</v>
      </c>
      <c r="I10" s="17"/>
      <c r="J10" s="18"/>
    </row>
    <row r="11" spans="1:12" ht="19.5" customHeight="1" x14ac:dyDescent="0.35">
      <c r="A11" s="26" t="s">
        <v>20</v>
      </c>
      <c r="B11" s="35">
        <f>-(D10+E10)</f>
        <v>-103300</v>
      </c>
      <c r="C11" s="86"/>
      <c r="D11" s="86"/>
      <c r="E11" s="41"/>
      <c r="F11" s="41"/>
      <c r="G11" s="87"/>
      <c r="H11" s="87"/>
      <c r="I11" s="23"/>
      <c r="J11" s="41"/>
    </row>
    <row r="12" spans="1:12" ht="15.75" customHeight="1" x14ac:dyDescent="0.3">
      <c r="A12" s="24" t="s">
        <v>28</v>
      </c>
      <c r="B12" s="25">
        <v>-141100</v>
      </c>
      <c r="C12" s="78" t="s">
        <v>29</v>
      </c>
      <c r="D12" s="78"/>
      <c r="E12" s="78"/>
      <c r="F12" s="78"/>
      <c r="G12" s="78"/>
      <c r="H12" s="78"/>
      <c r="I12" s="78"/>
      <c r="J12" s="42"/>
    </row>
    <row r="13" spans="1:12" ht="15.75" customHeight="1" x14ac:dyDescent="0.3">
      <c r="A13" s="24" t="s">
        <v>25</v>
      </c>
      <c r="B13" s="25">
        <v>-504952</v>
      </c>
      <c r="C13" s="42"/>
      <c r="D13" s="42"/>
      <c r="E13" s="42"/>
      <c r="F13" s="42"/>
      <c r="G13" s="42"/>
      <c r="H13" s="42"/>
      <c r="I13" s="42"/>
      <c r="J13" s="42"/>
    </row>
    <row r="14" spans="1:12" ht="15.75" customHeight="1" x14ac:dyDescent="0.3">
      <c r="A14" s="24" t="s">
        <v>30</v>
      </c>
      <c r="B14" s="25">
        <v>-250000</v>
      </c>
      <c r="C14" s="81" t="s">
        <v>31</v>
      </c>
      <c r="D14" s="78"/>
      <c r="E14" s="78"/>
      <c r="F14" s="78"/>
      <c r="G14" s="78"/>
      <c r="H14" s="78"/>
      <c r="I14" s="78"/>
      <c r="J14" s="42"/>
    </row>
    <row r="15" spans="1:12" ht="15.75" customHeight="1" x14ac:dyDescent="0.3">
      <c r="A15" s="24" t="s">
        <v>26</v>
      </c>
      <c r="B15" s="25">
        <v>14448</v>
      </c>
      <c r="C15" s="43"/>
      <c r="D15" s="44"/>
      <c r="E15" s="44"/>
      <c r="F15" s="44"/>
      <c r="G15" s="44"/>
      <c r="H15" s="44"/>
      <c r="I15" s="42"/>
      <c r="J15" s="42"/>
    </row>
    <row r="16" spans="1:12" ht="24" customHeight="1" x14ac:dyDescent="0.3">
      <c r="A16" s="79" t="s">
        <v>24</v>
      </c>
      <c r="B16" s="79"/>
      <c r="C16" s="79"/>
      <c r="D16" s="79"/>
      <c r="E16" s="79"/>
      <c r="F16" s="79"/>
      <c r="G16" s="79"/>
      <c r="H16" s="79"/>
      <c r="I16" s="79"/>
      <c r="J16" s="79"/>
    </row>
    <row r="17" spans="1:10" ht="12.75" customHeight="1" x14ac:dyDescent="0.3">
      <c r="A17" s="27"/>
      <c r="B17" s="31"/>
      <c r="C17" s="19"/>
      <c r="D17" s="20"/>
      <c r="E17" s="20"/>
      <c r="F17" s="20"/>
      <c r="G17" s="40"/>
      <c r="H17" s="20"/>
      <c r="I17" s="20"/>
      <c r="J17" s="20"/>
    </row>
    <row r="18" spans="1:10" ht="15.75" x14ac:dyDescent="0.25">
      <c r="A18" s="80" t="s">
        <v>22</v>
      </c>
      <c r="B18" s="80"/>
      <c r="C18" s="80"/>
      <c r="D18" s="80"/>
      <c r="E18" s="80"/>
      <c r="F18" s="80"/>
      <c r="G18" s="80"/>
      <c r="H18" s="80"/>
      <c r="I18" s="80"/>
      <c r="J18" s="80"/>
    </row>
    <row r="19" spans="1:10" ht="4.5" customHeight="1" x14ac:dyDescent="0.25"/>
    <row r="21" spans="1:10" ht="18.75" x14ac:dyDescent="0.25">
      <c r="A21" s="38"/>
      <c r="B21" s="38"/>
      <c r="C21" s="77" t="s">
        <v>32</v>
      </c>
      <c r="D21" s="77"/>
      <c r="E21" s="77"/>
      <c r="F21" s="77"/>
      <c r="G21" s="77"/>
      <c r="H21" s="77"/>
      <c r="I21" s="77"/>
      <c r="J21" s="77"/>
    </row>
    <row r="22" spans="1:10" x14ac:dyDescent="0.25">
      <c r="C22" s="37" t="s">
        <v>33</v>
      </c>
      <c r="D22" s="37" t="s">
        <v>34</v>
      </c>
      <c r="E22" s="37" t="s">
        <v>35</v>
      </c>
      <c r="F22" s="37" t="s">
        <v>36</v>
      </c>
      <c r="G22" s="37" t="s">
        <v>37</v>
      </c>
      <c r="H22" s="37" t="s">
        <v>38</v>
      </c>
      <c r="I22" s="39" t="s">
        <v>10</v>
      </c>
    </row>
    <row r="23" spans="1:10" ht="15.75" x14ac:dyDescent="0.25">
      <c r="C23" s="45">
        <v>123000</v>
      </c>
      <c r="D23" s="45">
        <v>123000</v>
      </c>
      <c r="E23" s="45">
        <v>123000</v>
      </c>
      <c r="F23" s="45">
        <v>123000</v>
      </c>
      <c r="G23" s="45">
        <v>123000</v>
      </c>
      <c r="H23" s="45">
        <v>123000</v>
      </c>
      <c r="I23" s="36">
        <f>SUM(C23:H23)</f>
        <v>738000</v>
      </c>
    </row>
    <row r="24" spans="1:10" ht="15.75" x14ac:dyDescent="0.25">
      <c r="B24" t="s">
        <v>48</v>
      </c>
      <c r="C24" s="45">
        <v>4200</v>
      </c>
      <c r="D24" s="45"/>
      <c r="E24" s="45">
        <v>4200</v>
      </c>
      <c r="F24" s="45"/>
      <c r="G24" s="45">
        <v>6500</v>
      </c>
      <c r="H24" s="45">
        <v>4800</v>
      </c>
      <c r="I24" s="36">
        <f>SUM(C24:H24)</f>
        <v>19700</v>
      </c>
    </row>
    <row r="26" spans="1:10" x14ac:dyDescent="0.25">
      <c r="C26" s="37" t="s">
        <v>39</v>
      </c>
      <c r="D26" s="37" t="s">
        <v>40</v>
      </c>
      <c r="E26" s="37" t="s">
        <v>41</v>
      </c>
      <c r="F26" s="37" t="s">
        <v>42</v>
      </c>
      <c r="G26" s="37" t="s">
        <v>43</v>
      </c>
      <c r="H26" s="37" t="s">
        <v>44</v>
      </c>
      <c r="I26" s="39" t="s">
        <v>10</v>
      </c>
    </row>
    <row r="27" spans="1:10" ht="15.75" x14ac:dyDescent="0.25">
      <c r="C27" s="9">
        <v>123000</v>
      </c>
      <c r="D27" s="9">
        <v>123000</v>
      </c>
      <c r="E27" s="9">
        <v>123000</v>
      </c>
      <c r="F27" s="9">
        <v>123000</v>
      </c>
      <c r="G27" s="9">
        <v>123000</v>
      </c>
      <c r="H27" s="9">
        <v>123000</v>
      </c>
      <c r="I27" s="36">
        <f>SUM(C27:H27)</f>
        <v>738000</v>
      </c>
    </row>
    <row r="28" spans="1:10" ht="15.75" x14ac:dyDescent="0.25">
      <c r="B28" t="s">
        <v>48</v>
      </c>
      <c r="C28" s="9">
        <v>4200</v>
      </c>
      <c r="D28" s="9">
        <v>4200</v>
      </c>
      <c r="E28" s="9">
        <v>4200</v>
      </c>
      <c r="F28" s="9">
        <v>5400</v>
      </c>
      <c r="G28" s="9"/>
      <c r="H28" s="9"/>
      <c r="I28" s="36">
        <f>SUM(C28:H28)</f>
        <v>18000</v>
      </c>
    </row>
    <row r="30" spans="1:10" ht="15.75" x14ac:dyDescent="0.25">
      <c r="B30" s="76" t="s">
        <v>45</v>
      </c>
      <c r="C30" s="76"/>
      <c r="D30" s="76"/>
      <c r="E30" s="76"/>
      <c r="F30" s="76"/>
      <c r="G30" s="76"/>
      <c r="H30" s="76"/>
      <c r="I30" s="36">
        <v>1514400</v>
      </c>
    </row>
    <row r="31" spans="1:10" ht="15.75" x14ac:dyDescent="0.25">
      <c r="B31" s="76" t="s">
        <v>46</v>
      </c>
      <c r="C31" s="76"/>
      <c r="D31" s="76"/>
      <c r="E31" s="76"/>
      <c r="F31" s="76"/>
      <c r="G31" s="76"/>
      <c r="H31" s="76"/>
      <c r="I31" s="36">
        <v>235200</v>
      </c>
    </row>
    <row r="32" spans="1:10" ht="15.75" x14ac:dyDescent="0.25">
      <c r="B32" s="76" t="s">
        <v>47</v>
      </c>
      <c r="C32" s="76"/>
      <c r="D32" s="76"/>
      <c r="E32" s="76"/>
      <c r="F32" s="76"/>
      <c r="G32" s="76"/>
      <c r="H32" s="76"/>
      <c r="I32" s="36">
        <v>1749600</v>
      </c>
    </row>
  </sheetData>
  <mergeCells count="14">
    <mergeCell ref="C3:D3"/>
    <mergeCell ref="A4:L4"/>
    <mergeCell ref="A5:L5"/>
    <mergeCell ref="A6:L6"/>
    <mergeCell ref="C11:D11"/>
    <mergeCell ref="G11:H11"/>
    <mergeCell ref="B31:H31"/>
    <mergeCell ref="B30:H30"/>
    <mergeCell ref="B32:H32"/>
    <mergeCell ref="C21:J21"/>
    <mergeCell ref="C12:I12"/>
    <mergeCell ref="A16:J16"/>
    <mergeCell ref="A18:J18"/>
    <mergeCell ref="C14:I1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5"/>
  <sheetViews>
    <sheetView topLeftCell="A7" zoomScaleNormal="100" workbookViewId="0">
      <selection activeCell="A38" sqref="A38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82" t="s">
        <v>15</v>
      </c>
      <c r="D3" s="82"/>
      <c r="E3" t="s">
        <v>16</v>
      </c>
    </row>
    <row r="4" spans="1:12" ht="21" x14ac:dyDescent="0.35">
      <c r="A4" s="83" t="s">
        <v>17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2" ht="21" customHeight="1" x14ac:dyDescent="0.5">
      <c r="A5" s="84" t="s">
        <v>18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2" ht="20.25" customHeight="1" x14ac:dyDescent="0.35">
      <c r="A6" s="85" t="s">
        <v>118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</row>
    <row r="7" spans="1:12" ht="18.75" x14ac:dyDescent="0.3">
      <c r="A7" s="3" t="s">
        <v>3</v>
      </c>
      <c r="B7" s="39" t="s">
        <v>4</v>
      </c>
      <c r="C7" s="39" t="s">
        <v>5</v>
      </c>
      <c r="D7" s="4">
        <v>0.05</v>
      </c>
      <c r="E7" s="4">
        <v>0.1</v>
      </c>
      <c r="F7" s="5" t="s">
        <v>6</v>
      </c>
      <c r="G7" s="5" t="s">
        <v>7</v>
      </c>
      <c r="H7" s="6" t="s">
        <v>8</v>
      </c>
      <c r="I7" s="7" t="s">
        <v>21</v>
      </c>
      <c r="J7" s="8" t="s">
        <v>9</v>
      </c>
    </row>
    <row r="8" spans="1:12" ht="15.75" customHeight="1" x14ac:dyDescent="0.3">
      <c r="A8" s="9" t="s">
        <v>100</v>
      </c>
      <c r="B8" s="35">
        <v>860000</v>
      </c>
      <c r="C8" s="11"/>
      <c r="D8" s="12"/>
      <c r="E8" s="29">
        <f>B8*0.1</f>
        <v>86000</v>
      </c>
      <c r="F8" s="10">
        <v>0</v>
      </c>
      <c r="G8" s="12"/>
      <c r="H8" s="13">
        <f>B8-E8</f>
        <v>774000</v>
      </c>
      <c r="I8" s="14">
        <v>1360800</v>
      </c>
      <c r="J8" s="15"/>
    </row>
    <row r="9" spans="1:12" ht="15.75" customHeight="1" x14ac:dyDescent="0.3">
      <c r="A9" s="9" t="s">
        <v>99</v>
      </c>
      <c r="B9" s="35">
        <v>260000</v>
      </c>
      <c r="C9" s="11"/>
      <c r="D9" s="12"/>
      <c r="E9" s="29">
        <f>B9*0.1</f>
        <v>26000</v>
      </c>
      <c r="F9" s="10">
        <v>1</v>
      </c>
      <c r="G9" s="12"/>
      <c r="H9" s="13">
        <f>B9-E9</f>
        <v>234000</v>
      </c>
      <c r="I9" s="14">
        <v>1360801</v>
      </c>
      <c r="J9" s="15"/>
    </row>
    <row r="10" spans="1:12" ht="18.75" x14ac:dyDescent="0.3">
      <c r="A10" s="16" t="s">
        <v>119</v>
      </c>
      <c r="B10" s="35">
        <v>96800</v>
      </c>
      <c r="C10" s="10">
        <v>110000</v>
      </c>
      <c r="D10" s="10"/>
      <c r="E10" s="10">
        <f>C10*0.1</f>
        <v>11000</v>
      </c>
      <c r="F10" s="10">
        <f>C10*0.12</f>
        <v>13200</v>
      </c>
      <c r="G10" s="32">
        <f>C10-F10</f>
        <v>96800</v>
      </c>
      <c r="H10" s="13">
        <f>G10-E10</f>
        <v>85800</v>
      </c>
      <c r="I10" s="14"/>
      <c r="J10" s="15"/>
    </row>
    <row r="11" spans="1:12" ht="18.75" x14ac:dyDescent="0.3">
      <c r="A11" s="3" t="s">
        <v>10</v>
      </c>
      <c r="B11" s="33">
        <f t="shared" ref="B11:H11" si="0">SUM(B8:B10)</f>
        <v>1216800</v>
      </c>
      <c r="C11" s="17">
        <f t="shared" si="0"/>
        <v>110000</v>
      </c>
      <c r="D11" s="17">
        <f t="shared" si="0"/>
        <v>0</v>
      </c>
      <c r="E11" s="18">
        <f t="shared" si="0"/>
        <v>123000</v>
      </c>
      <c r="F11" s="17">
        <f t="shared" si="0"/>
        <v>13201</v>
      </c>
      <c r="G11" s="17">
        <f t="shared" si="0"/>
        <v>96800</v>
      </c>
      <c r="H11" s="17">
        <f t="shared" si="0"/>
        <v>1093800</v>
      </c>
      <c r="I11" s="17"/>
      <c r="J11" s="18"/>
    </row>
    <row r="12" spans="1:12" ht="19.5" customHeight="1" x14ac:dyDescent="0.35">
      <c r="A12" s="26" t="s">
        <v>20</v>
      </c>
      <c r="B12" s="35">
        <f>-(D11+E11)</f>
        <v>-123000</v>
      </c>
      <c r="C12" s="86"/>
      <c r="D12" s="86"/>
      <c r="E12" s="41"/>
      <c r="F12" s="41"/>
      <c r="G12" s="87"/>
      <c r="H12" s="87"/>
      <c r="I12" s="23"/>
      <c r="J12" s="41"/>
    </row>
    <row r="13" spans="1:12" ht="15.75" customHeight="1" x14ac:dyDescent="0.3">
      <c r="A13" s="24" t="s">
        <v>129</v>
      </c>
      <c r="B13" s="25"/>
      <c r="D13" s="21" t="s">
        <v>55</v>
      </c>
      <c r="E13" s="9"/>
      <c r="F13" s="9"/>
      <c r="H13" s="89" t="s">
        <v>57</v>
      </c>
      <c r="I13" s="89"/>
      <c r="J13" s="89"/>
    </row>
    <row r="14" spans="1:12" ht="15.75" customHeight="1" x14ac:dyDescent="0.3">
      <c r="A14" s="24" t="s">
        <v>52</v>
      </c>
      <c r="B14" s="25"/>
      <c r="D14" s="21" t="s">
        <v>56</v>
      </c>
      <c r="E14" s="9"/>
      <c r="F14" s="9"/>
      <c r="H14" s="89"/>
      <c r="I14" s="89"/>
      <c r="J14" s="89"/>
    </row>
    <row r="15" spans="1:12" ht="15.75" customHeight="1" x14ac:dyDescent="0.3">
      <c r="A15" s="30" t="s">
        <v>88</v>
      </c>
      <c r="B15" s="25">
        <v>-10800</v>
      </c>
      <c r="D15" s="1"/>
      <c r="H15" s="47"/>
      <c r="I15" s="47"/>
      <c r="J15" s="47"/>
    </row>
    <row r="16" spans="1:12" ht="15.75" customHeight="1" x14ac:dyDescent="0.3">
      <c r="A16" s="30" t="s">
        <v>78</v>
      </c>
      <c r="B16" s="25">
        <v>-150000</v>
      </c>
      <c r="D16" s="1"/>
      <c r="H16" s="47"/>
      <c r="I16" s="47"/>
      <c r="J16" s="47"/>
      <c r="L16" s="22"/>
    </row>
    <row r="17" spans="1:12" ht="15.75" customHeight="1" x14ac:dyDescent="0.3">
      <c r="A17" s="30" t="s">
        <v>121</v>
      </c>
      <c r="B17" s="25">
        <v>-42500</v>
      </c>
      <c r="C17" s="115" t="s">
        <v>120</v>
      </c>
      <c r="D17" s="116"/>
      <c r="E17" s="116"/>
      <c r="F17" s="116"/>
      <c r="G17" s="116"/>
      <c r="H17" s="116"/>
      <c r="I17" s="116"/>
      <c r="J17" s="116"/>
      <c r="L17" s="22"/>
    </row>
    <row r="18" spans="1:12" ht="15.75" customHeight="1" x14ac:dyDescent="0.3">
      <c r="A18" s="30" t="s">
        <v>123</v>
      </c>
      <c r="B18" s="25">
        <v>-430000</v>
      </c>
      <c r="C18" s="115" t="s">
        <v>124</v>
      </c>
      <c r="D18" s="116"/>
      <c r="E18" s="116"/>
      <c r="F18" s="116"/>
      <c r="G18" s="40"/>
      <c r="H18" s="40"/>
      <c r="I18" s="40"/>
      <c r="J18" s="40"/>
      <c r="L18" s="22"/>
    </row>
    <row r="19" spans="1:12" ht="15.75" customHeight="1" x14ac:dyDescent="0.3">
      <c r="A19" s="24" t="s">
        <v>127</v>
      </c>
      <c r="B19" s="66">
        <f>SUM(B11:B18)</f>
        <v>460500</v>
      </c>
      <c r="C19" s="115" t="s">
        <v>128</v>
      </c>
      <c r="D19" s="116"/>
      <c r="E19" s="116"/>
      <c r="F19" s="116"/>
      <c r="G19" s="116"/>
      <c r="H19" s="116"/>
      <c r="I19" s="116"/>
      <c r="J19" s="116"/>
    </row>
    <row r="20" spans="1:12" ht="14.25" customHeight="1" x14ac:dyDescent="0.25">
      <c r="A20" s="80" t="s">
        <v>22</v>
      </c>
      <c r="B20" s="80"/>
      <c r="C20" s="80"/>
      <c r="D20" s="80"/>
      <c r="E20" s="80"/>
      <c r="F20" s="80"/>
      <c r="G20" s="80"/>
      <c r="H20" s="80"/>
      <c r="I20" s="80"/>
      <c r="J20" s="80"/>
    </row>
    <row r="21" spans="1:12" ht="4.5" customHeight="1" x14ac:dyDescent="0.25"/>
    <row r="22" spans="1:12" ht="18.75" x14ac:dyDescent="0.3">
      <c r="A22" s="101" t="s">
        <v>65</v>
      </c>
      <c r="B22" s="102"/>
      <c r="C22" s="102"/>
      <c r="D22" s="102"/>
      <c r="E22" s="102"/>
      <c r="F22" s="102"/>
      <c r="G22" s="102"/>
      <c r="H22" s="102"/>
      <c r="I22" s="103"/>
      <c r="J22" s="46"/>
      <c r="L22" s="22"/>
    </row>
    <row r="23" spans="1:12" ht="15.75" customHeight="1" x14ac:dyDescent="0.35">
      <c r="A23" s="65" t="s">
        <v>52</v>
      </c>
      <c r="B23" s="65" t="s">
        <v>71</v>
      </c>
      <c r="C23" s="122" t="s">
        <v>72</v>
      </c>
      <c r="D23" s="123"/>
      <c r="E23" s="122" t="s">
        <v>73</v>
      </c>
      <c r="F23" s="123"/>
      <c r="G23" s="126" t="s">
        <v>125</v>
      </c>
      <c r="H23" s="127"/>
      <c r="I23" s="47"/>
      <c r="J23" s="47"/>
    </row>
    <row r="24" spans="1:12" ht="18.75" x14ac:dyDescent="0.3">
      <c r="A24" s="11" t="s">
        <v>68</v>
      </c>
      <c r="B24" s="62">
        <v>300000</v>
      </c>
      <c r="C24" s="117">
        <v>210000</v>
      </c>
      <c r="D24" s="118"/>
      <c r="E24" s="112">
        <f>B24-C24</f>
        <v>90000</v>
      </c>
      <c r="F24" s="113"/>
      <c r="G24" s="72">
        <v>4328</v>
      </c>
      <c r="H24" s="72">
        <v>4329</v>
      </c>
      <c r="I24" s="71"/>
      <c r="J24" s="71"/>
    </row>
    <row r="25" spans="1:12" ht="15.75" x14ac:dyDescent="0.25">
      <c r="A25" s="11" t="s">
        <v>35</v>
      </c>
      <c r="B25" s="62">
        <v>352800</v>
      </c>
      <c r="C25" s="117">
        <v>442800</v>
      </c>
      <c r="D25" s="118"/>
      <c r="E25" s="112">
        <f>B25-C25</f>
        <v>-90000</v>
      </c>
      <c r="F25" s="113"/>
      <c r="G25" s="64">
        <v>655200</v>
      </c>
      <c r="H25" s="64">
        <v>849600</v>
      </c>
      <c r="I25" s="71"/>
      <c r="J25" s="71"/>
    </row>
    <row r="26" spans="1:12" ht="17.25" customHeight="1" x14ac:dyDescent="0.3">
      <c r="A26" s="11" t="s">
        <v>36</v>
      </c>
      <c r="B26" s="62"/>
      <c r="C26" s="119"/>
      <c r="D26" s="119"/>
      <c r="E26" s="112">
        <f t="shared" ref="E26:E34" si="1">B26-C26</f>
        <v>0</v>
      </c>
      <c r="F26" s="113"/>
      <c r="G26" s="73"/>
      <c r="H26" s="74">
        <v>141600</v>
      </c>
      <c r="I26" s="70"/>
      <c r="J26" s="70"/>
    </row>
    <row r="27" spans="1:12" ht="18.75" x14ac:dyDescent="0.3">
      <c r="A27" s="11" t="s">
        <v>37</v>
      </c>
      <c r="B27" s="62">
        <v>300000</v>
      </c>
      <c r="C27" s="119"/>
      <c r="D27" s="119"/>
      <c r="E27" s="112">
        <f t="shared" si="1"/>
        <v>300000</v>
      </c>
      <c r="F27" s="113"/>
      <c r="G27" s="13">
        <v>443000</v>
      </c>
      <c r="H27" s="13">
        <v>442800</v>
      </c>
      <c r="I27" s="70"/>
      <c r="J27" s="70"/>
    </row>
    <row r="28" spans="1:12" ht="18.75" x14ac:dyDescent="0.3">
      <c r="A28" s="11" t="s">
        <v>38</v>
      </c>
      <c r="B28" s="62">
        <v>300000</v>
      </c>
      <c r="C28" s="117">
        <v>443000</v>
      </c>
      <c r="D28" s="118"/>
      <c r="E28" s="112">
        <f t="shared" si="1"/>
        <v>-143000</v>
      </c>
      <c r="F28" s="113"/>
      <c r="G28" s="13">
        <v>212200</v>
      </c>
      <c r="H28" s="13">
        <v>217800</v>
      </c>
      <c r="I28" s="70"/>
      <c r="J28" s="70"/>
    </row>
    <row r="29" spans="1:12" ht="18.75" x14ac:dyDescent="0.3">
      <c r="A29" s="11" t="s">
        <v>39</v>
      </c>
      <c r="B29" s="62"/>
      <c r="C29" s="117"/>
      <c r="D29" s="118"/>
      <c r="E29" s="112">
        <f t="shared" si="1"/>
        <v>0</v>
      </c>
      <c r="F29" s="113"/>
      <c r="G29" s="17">
        <f>SUM(G27:G28)</f>
        <v>655200</v>
      </c>
      <c r="H29" s="17">
        <f>SUM(H26:H28)</f>
        <v>802200</v>
      </c>
      <c r="I29" s="70"/>
      <c r="J29" s="70"/>
    </row>
    <row r="30" spans="1:12" ht="14.25" customHeight="1" x14ac:dyDescent="0.3">
      <c r="A30" s="11" t="s">
        <v>69</v>
      </c>
      <c r="B30" s="67"/>
      <c r="C30" s="117"/>
      <c r="D30" s="118"/>
      <c r="E30" s="112">
        <f t="shared" si="1"/>
        <v>0</v>
      </c>
      <c r="F30" s="113"/>
      <c r="G30" s="75">
        <f>G25-G29</f>
        <v>0</v>
      </c>
      <c r="H30" s="75">
        <f>H25-H29</f>
        <v>47400</v>
      </c>
      <c r="I30" s="82" t="s">
        <v>126</v>
      </c>
      <c r="J30" s="82"/>
    </row>
    <row r="31" spans="1:12" ht="15.75" x14ac:dyDescent="0.25">
      <c r="A31" s="11" t="s">
        <v>41</v>
      </c>
      <c r="B31" s="67"/>
      <c r="C31" s="117"/>
      <c r="D31" s="118"/>
      <c r="E31" s="112">
        <f t="shared" si="1"/>
        <v>0</v>
      </c>
      <c r="F31" s="113"/>
      <c r="G31" s="115"/>
      <c r="H31" s="116"/>
      <c r="I31" s="116"/>
      <c r="J31" s="116"/>
    </row>
    <row r="32" spans="1:12" ht="15.75" x14ac:dyDescent="0.25">
      <c r="A32" s="11" t="s">
        <v>42</v>
      </c>
      <c r="B32" s="67">
        <v>430000</v>
      </c>
      <c r="C32" s="117">
        <v>430000</v>
      </c>
      <c r="D32" s="118"/>
      <c r="E32" s="112">
        <f t="shared" si="1"/>
        <v>0</v>
      </c>
      <c r="F32" s="113"/>
      <c r="G32" s="115" t="s">
        <v>124</v>
      </c>
      <c r="H32" s="116"/>
      <c r="I32" s="116"/>
      <c r="J32" s="116"/>
    </row>
    <row r="33" spans="1:8" ht="15.75" x14ac:dyDescent="0.25">
      <c r="A33" s="11" t="s">
        <v>43</v>
      </c>
      <c r="B33" s="67"/>
      <c r="C33" s="68"/>
      <c r="D33" s="69"/>
      <c r="E33" s="112">
        <f t="shared" si="1"/>
        <v>0</v>
      </c>
      <c r="F33" s="113"/>
    </row>
    <row r="34" spans="1:8" ht="15.75" x14ac:dyDescent="0.25">
      <c r="A34" s="11" t="s">
        <v>70</v>
      </c>
      <c r="B34" s="67"/>
      <c r="C34" s="68"/>
      <c r="D34" s="69"/>
      <c r="E34" s="112">
        <f t="shared" si="1"/>
        <v>0</v>
      </c>
      <c r="F34" s="113"/>
    </row>
    <row r="35" spans="1:8" ht="15.75" x14ac:dyDescent="0.25">
      <c r="A35" s="63" t="s">
        <v>10</v>
      </c>
      <c r="B35" s="64">
        <f>SUM(B24:B34)</f>
        <v>1682800</v>
      </c>
      <c r="C35" s="124">
        <f t="shared" ref="C35" si="2">SUM(C24:C34)</f>
        <v>1525800</v>
      </c>
      <c r="D35" s="125"/>
      <c r="E35" s="124">
        <f>SUM(E24:F34)</f>
        <v>157000</v>
      </c>
      <c r="F35" s="125"/>
      <c r="G35" s="128"/>
      <c r="H35" s="129"/>
    </row>
  </sheetData>
  <mergeCells count="41">
    <mergeCell ref="C35:D35"/>
    <mergeCell ref="E35:F35"/>
    <mergeCell ref="G35:H35"/>
    <mergeCell ref="C18:F18"/>
    <mergeCell ref="I30:J30"/>
    <mergeCell ref="G31:J31"/>
    <mergeCell ref="G32:J32"/>
    <mergeCell ref="E33:F33"/>
    <mergeCell ref="E34:F34"/>
    <mergeCell ref="C31:D31"/>
    <mergeCell ref="E31:F31"/>
    <mergeCell ref="C32:D32"/>
    <mergeCell ref="E32:F32"/>
    <mergeCell ref="C27:D27"/>
    <mergeCell ref="E27:F27"/>
    <mergeCell ref="C28:D28"/>
    <mergeCell ref="E28:F28"/>
    <mergeCell ref="C29:D29"/>
    <mergeCell ref="E29:F29"/>
    <mergeCell ref="C30:D30"/>
    <mergeCell ref="E30:F30"/>
    <mergeCell ref="C24:D24"/>
    <mergeCell ref="E24:F24"/>
    <mergeCell ref="C25:D25"/>
    <mergeCell ref="E25:F25"/>
    <mergeCell ref="C26:D26"/>
    <mergeCell ref="E26:F26"/>
    <mergeCell ref="C3:D3"/>
    <mergeCell ref="A4:L4"/>
    <mergeCell ref="A5:L5"/>
    <mergeCell ref="A6:L6"/>
    <mergeCell ref="C12:D12"/>
    <mergeCell ref="G12:H12"/>
    <mergeCell ref="C23:D23"/>
    <mergeCell ref="E23:F23"/>
    <mergeCell ref="G23:H23"/>
    <mergeCell ref="H13:J14"/>
    <mergeCell ref="C17:J17"/>
    <mergeCell ref="C19:J19"/>
    <mergeCell ref="A20:J20"/>
    <mergeCell ref="A22:I22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2"/>
  <sheetViews>
    <sheetView zoomScaleNormal="100" workbookViewId="0">
      <selection activeCell="A17" sqref="A17:J17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82" t="s">
        <v>15</v>
      </c>
      <c r="D3" s="82"/>
      <c r="E3" t="s">
        <v>16</v>
      </c>
    </row>
    <row r="4" spans="1:12" ht="21" x14ac:dyDescent="0.35">
      <c r="A4" s="83" t="s">
        <v>17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2" ht="27.75" customHeight="1" x14ac:dyDescent="0.5">
      <c r="A5" s="84" t="s">
        <v>18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2" ht="20.25" customHeight="1" x14ac:dyDescent="0.35">
      <c r="A6" s="85" t="s">
        <v>131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</row>
    <row r="7" spans="1:12" ht="18.75" x14ac:dyDescent="0.3">
      <c r="A7" s="3" t="s">
        <v>3</v>
      </c>
      <c r="B7" s="39" t="s">
        <v>4</v>
      </c>
      <c r="C7" s="39" t="s">
        <v>5</v>
      </c>
      <c r="D7" s="4">
        <v>0.05</v>
      </c>
      <c r="E7" s="4">
        <v>0.1</v>
      </c>
      <c r="F7" s="5" t="s">
        <v>6</v>
      </c>
      <c r="G7" s="5" t="s">
        <v>7</v>
      </c>
      <c r="H7" s="6" t="s">
        <v>8</v>
      </c>
      <c r="I7" s="7" t="s">
        <v>21</v>
      </c>
      <c r="J7" s="8" t="s">
        <v>9</v>
      </c>
    </row>
    <row r="8" spans="1:12" ht="15.75" customHeight="1" x14ac:dyDescent="0.3">
      <c r="A8" s="9" t="s">
        <v>100</v>
      </c>
      <c r="B8" s="35">
        <v>860000</v>
      </c>
      <c r="C8" s="11"/>
      <c r="D8" s="12"/>
      <c r="E8" s="29">
        <f>B8*0.1</f>
        <v>86000</v>
      </c>
      <c r="F8" s="10">
        <v>0</v>
      </c>
      <c r="G8" s="12"/>
      <c r="H8" s="13">
        <f>B8-E8</f>
        <v>774000</v>
      </c>
      <c r="I8" s="14">
        <v>1360800</v>
      </c>
      <c r="J8" s="15"/>
    </row>
    <row r="9" spans="1:12" ht="15.75" customHeight="1" x14ac:dyDescent="0.3">
      <c r="A9" s="9" t="s">
        <v>99</v>
      </c>
      <c r="B9" s="35">
        <v>260000</v>
      </c>
      <c r="C9" s="11"/>
      <c r="D9" s="12"/>
      <c r="E9" s="29">
        <f>B9*0.1</f>
        <v>26000</v>
      </c>
      <c r="F9" s="10">
        <v>1</v>
      </c>
      <c r="G9" s="12"/>
      <c r="H9" s="13">
        <f>B9-E9</f>
        <v>234000</v>
      </c>
      <c r="I9" s="14">
        <v>1360801</v>
      </c>
      <c r="J9" s="15"/>
    </row>
    <row r="10" spans="1:12" ht="18.75" x14ac:dyDescent="0.3">
      <c r="A10" s="16" t="s">
        <v>130</v>
      </c>
      <c r="B10" s="35">
        <v>96800</v>
      </c>
      <c r="C10" s="10">
        <v>110000</v>
      </c>
      <c r="D10" s="10"/>
      <c r="E10" s="10">
        <f>C10*0.1</f>
        <v>11000</v>
      </c>
      <c r="F10" s="10">
        <f>C10*0.12</f>
        <v>13200</v>
      </c>
      <c r="G10" s="32">
        <f>C10-F10</f>
        <v>96800</v>
      </c>
      <c r="H10" s="13">
        <f>G10-E10</f>
        <v>85800</v>
      </c>
      <c r="I10" s="14"/>
      <c r="J10" s="15"/>
    </row>
    <row r="11" spans="1:12" ht="18.75" x14ac:dyDescent="0.3">
      <c r="A11" s="3" t="s">
        <v>10</v>
      </c>
      <c r="B11" s="33">
        <f t="shared" ref="B11:H11" si="0">SUM(B8:B10)</f>
        <v>1216800</v>
      </c>
      <c r="C11" s="17">
        <f t="shared" si="0"/>
        <v>110000</v>
      </c>
      <c r="D11" s="17">
        <f t="shared" si="0"/>
        <v>0</v>
      </c>
      <c r="E11" s="18">
        <f t="shared" si="0"/>
        <v>123000</v>
      </c>
      <c r="F11" s="17">
        <f t="shared" si="0"/>
        <v>13201</v>
      </c>
      <c r="G11" s="17">
        <f t="shared" si="0"/>
        <v>96800</v>
      </c>
      <c r="H11" s="17">
        <f t="shared" si="0"/>
        <v>1093800</v>
      </c>
      <c r="I11" s="17"/>
      <c r="J11" s="18"/>
    </row>
    <row r="12" spans="1:12" ht="19.5" customHeight="1" x14ac:dyDescent="0.35">
      <c r="A12" s="26" t="s">
        <v>20</v>
      </c>
      <c r="B12" s="35">
        <f>-(D11+E11)</f>
        <v>-123000</v>
      </c>
      <c r="C12" s="86"/>
      <c r="D12" s="86"/>
      <c r="E12" s="41"/>
      <c r="F12" s="41"/>
      <c r="G12" s="87"/>
      <c r="H12" s="87"/>
      <c r="I12" s="23"/>
      <c r="J12" s="41"/>
    </row>
    <row r="13" spans="1:12" ht="15.75" customHeight="1" x14ac:dyDescent="0.3">
      <c r="A13" s="24" t="s">
        <v>132</v>
      </c>
      <c r="B13" s="25">
        <v>-150000</v>
      </c>
      <c r="D13" s="21" t="s">
        <v>55</v>
      </c>
      <c r="E13" s="9"/>
      <c r="F13" s="9"/>
      <c r="H13" s="89" t="s">
        <v>57</v>
      </c>
      <c r="I13" s="89"/>
      <c r="J13" s="89"/>
    </row>
    <row r="14" spans="1:12" ht="15.75" customHeight="1" x14ac:dyDescent="0.3">
      <c r="A14" s="24" t="s">
        <v>134</v>
      </c>
      <c r="B14" s="25">
        <v>-15000</v>
      </c>
      <c r="D14" s="21" t="s">
        <v>56</v>
      </c>
      <c r="E14" s="9"/>
      <c r="F14" s="9"/>
      <c r="H14" s="89"/>
      <c r="I14" s="89"/>
      <c r="J14" s="89"/>
    </row>
    <row r="15" spans="1:12" ht="15.75" customHeight="1" x14ac:dyDescent="0.3">
      <c r="A15" s="30" t="s">
        <v>78</v>
      </c>
      <c r="B15" s="25">
        <v>-150000</v>
      </c>
      <c r="D15" s="1"/>
      <c r="H15" s="47"/>
      <c r="I15" s="47"/>
      <c r="J15" s="47"/>
      <c r="L15" s="22"/>
    </row>
    <row r="16" spans="1:12" ht="15.75" customHeight="1" x14ac:dyDescent="0.3">
      <c r="A16" s="24" t="s">
        <v>133</v>
      </c>
      <c r="B16" s="66">
        <f>SUM(B11:B15)</f>
        <v>778800</v>
      </c>
      <c r="C16" s="115"/>
      <c r="D16" s="116"/>
      <c r="E16" s="116"/>
      <c r="F16" s="116"/>
      <c r="G16" s="116"/>
      <c r="H16" s="116"/>
      <c r="I16" s="116"/>
      <c r="J16" s="116"/>
    </row>
    <row r="17" spans="1:12" ht="14.25" customHeight="1" x14ac:dyDescent="0.25">
      <c r="A17" s="80" t="s">
        <v>22</v>
      </c>
      <c r="B17" s="80"/>
      <c r="C17" s="80"/>
      <c r="D17" s="80"/>
      <c r="E17" s="80"/>
      <c r="F17" s="80"/>
      <c r="G17" s="80"/>
      <c r="H17" s="80"/>
      <c r="I17" s="80"/>
      <c r="J17" s="80"/>
    </row>
    <row r="18" spans="1:12" ht="4.5" customHeight="1" x14ac:dyDescent="0.25"/>
    <row r="19" spans="1:12" ht="18.75" x14ac:dyDescent="0.3">
      <c r="A19" s="101" t="s">
        <v>65</v>
      </c>
      <c r="B19" s="102"/>
      <c r="C19" s="102"/>
      <c r="D19" s="102"/>
      <c r="E19" s="102"/>
      <c r="F19" s="102"/>
      <c r="G19" s="102"/>
      <c r="H19" s="102"/>
      <c r="I19" s="103"/>
      <c r="J19" s="46"/>
      <c r="L19" s="22"/>
    </row>
    <row r="20" spans="1:12" ht="15.75" customHeight="1" x14ac:dyDescent="0.35">
      <c r="A20" s="65" t="s">
        <v>52</v>
      </c>
      <c r="B20" s="65" t="s">
        <v>71</v>
      </c>
      <c r="C20" s="122" t="s">
        <v>72</v>
      </c>
      <c r="D20" s="123"/>
      <c r="E20" s="122" t="s">
        <v>73</v>
      </c>
      <c r="F20" s="123"/>
      <c r="G20" s="126" t="s">
        <v>125</v>
      </c>
      <c r="H20" s="127"/>
      <c r="I20" s="47"/>
      <c r="J20" s="47"/>
    </row>
    <row r="21" spans="1:12" ht="18.75" x14ac:dyDescent="0.3">
      <c r="A21" s="11" t="s">
        <v>68</v>
      </c>
      <c r="B21" s="62">
        <v>300000</v>
      </c>
      <c r="C21" s="117">
        <v>210000</v>
      </c>
      <c r="D21" s="118"/>
      <c r="E21" s="112">
        <f>B21-C21</f>
        <v>90000</v>
      </c>
      <c r="F21" s="113"/>
      <c r="G21" s="72">
        <v>4328</v>
      </c>
      <c r="H21" s="72">
        <v>4329</v>
      </c>
      <c r="I21" s="71"/>
      <c r="J21" s="71"/>
    </row>
    <row r="22" spans="1:12" ht="15.75" x14ac:dyDescent="0.25">
      <c r="A22" s="11" t="s">
        <v>35</v>
      </c>
      <c r="B22" s="62">
        <v>352800</v>
      </c>
      <c r="C22" s="117">
        <v>442800</v>
      </c>
      <c r="D22" s="118"/>
      <c r="E22" s="112">
        <f>B22-C22</f>
        <v>-90000</v>
      </c>
      <c r="F22" s="113"/>
      <c r="G22" s="64">
        <v>655200</v>
      </c>
      <c r="H22" s="64">
        <v>849600</v>
      </c>
      <c r="I22" s="71"/>
      <c r="J22" s="71"/>
    </row>
    <row r="23" spans="1:12" ht="17.25" customHeight="1" x14ac:dyDescent="0.3">
      <c r="A23" s="11" t="s">
        <v>36</v>
      </c>
      <c r="B23" s="62"/>
      <c r="C23" s="119"/>
      <c r="D23" s="119"/>
      <c r="E23" s="112">
        <f t="shared" ref="E23:E31" si="1">B23-C23</f>
        <v>0</v>
      </c>
      <c r="F23" s="113"/>
      <c r="G23" s="73"/>
      <c r="H23" s="74">
        <v>141600</v>
      </c>
      <c r="I23" s="70"/>
      <c r="J23" s="70"/>
    </row>
    <row r="24" spans="1:12" ht="18.75" x14ac:dyDescent="0.3">
      <c r="A24" s="11" t="s">
        <v>37</v>
      </c>
      <c r="B24" s="62">
        <v>300000</v>
      </c>
      <c r="C24" s="119"/>
      <c r="D24" s="119"/>
      <c r="E24" s="112">
        <f t="shared" si="1"/>
        <v>300000</v>
      </c>
      <c r="F24" s="113"/>
      <c r="G24" s="13">
        <v>443000</v>
      </c>
      <c r="H24" s="13">
        <v>442800</v>
      </c>
      <c r="I24" s="70"/>
      <c r="J24" s="70"/>
    </row>
    <row r="25" spans="1:12" ht="18.75" x14ac:dyDescent="0.3">
      <c r="A25" s="11" t="s">
        <v>38</v>
      </c>
      <c r="B25" s="62">
        <v>300000</v>
      </c>
      <c r="C25" s="117">
        <v>443000</v>
      </c>
      <c r="D25" s="118"/>
      <c r="E25" s="112">
        <f t="shared" si="1"/>
        <v>-143000</v>
      </c>
      <c r="F25" s="113"/>
      <c r="G25" s="13">
        <v>212200</v>
      </c>
      <c r="H25" s="13">
        <v>217800</v>
      </c>
      <c r="I25" s="70"/>
      <c r="J25" s="70"/>
    </row>
    <row r="26" spans="1:12" ht="18.75" x14ac:dyDescent="0.3">
      <c r="A26" s="11" t="s">
        <v>39</v>
      </c>
      <c r="B26" s="62"/>
      <c r="C26" s="117"/>
      <c r="D26" s="118"/>
      <c r="E26" s="112">
        <f t="shared" si="1"/>
        <v>0</v>
      </c>
      <c r="F26" s="113"/>
      <c r="G26" s="17">
        <f>SUM(G24:G25)</f>
        <v>655200</v>
      </c>
      <c r="H26" s="17">
        <f>SUM(H23:H25)</f>
        <v>802200</v>
      </c>
      <c r="I26" s="70"/>
      <c r="J26" s="70"/>
    </row>
    <row r="27" spans="1:12" ht="14.25" customHeight="1" x14ac:dyDescent="0.3">
      <c r="A27" s="11" t="s">
        <v>69</v>
      </c>
      <c r="B27" s="67"/>
      <c r="C27" s="117"/>
      <c r="D27" s="118"/>
      <c r="E27" s="112">
        <f t="shared" si="1"/>
        <v>0</v>
      </c>
      <c r="F27" s="113"/>
      <c r="G27" s="75">
        <f>G22-G26</f>
        <v>0</v>
      </c>
      <c r="H27" s="75">
        <f>H22-H26</f>
        <v>47400</v>
      </c>
      <c r="I27" s="82" t="s">
        <v>126</v>
      </c>
      <c r="J27" s="82"/>
    </row>
    <row r="28" spans="1:12" ht="15.75" x14ac:dyDescent="0.25">
      <c r="A28" s="11" t="s">
        <v>41</v>
      </c>
      <c r="B28" s="67">
        <v>430000</v>
      </c>
      <c r="C28" s="117">
        <v>430000</v>
      </c>
      <c r="D28" s="118"/>
      <c r="E28" s="112">
        <f t="shared" ref="E28" si="2">B28-C28</f>
        <v>0</v>
      </c>
      <c r="F28" s="113"/>
      <c r="G28" s="115" t="s">
        <v>124</v>
      </c>
      <c r="H28" s="116"/>
      <c r="I28" s="116"/>
      <c r="J28" s="116"/>
    </row>
    <row r="29" spans="1:12" ht="15.75" x14ac:dyDescent="0.25">
      <c r="A29" s="11" t="s">
        <v>42</v>
      </c>
      <c r="B29" s="67">
        <v>150000</v>
      </c>
      <c r="C29" s="117"/>
      <c r="D29" s="118"/>
      <c r="E29" s="112">
        <f t="shared" ref="E29" si="3">B29-C29</f>
        <v>150000</v>
      </c>
      <c r="F29" s="113"/>
      <c r="G29" s="115"/>
      <c r="H29" s="116"/>
      <c r="I29" s="116"/>
      <c r="J29" s="116"/>
    </row>
    <row r="30" spans="1:12" ht="15.75" x14ac:dyDescent="0.25">
      <c r="A30" s="11" t="s">
        <v>43</v>
      </c>
      <c r="B30" s="67"/>
      <c r="C30" s="68"/>
      <c r="D30" s="69"/>
      <c r="E30" s="112">
        <f t="shared" si="1"/>
        <v>0</v>
      </c>
      <c r="F30" s="113"/>
    </row>
    <row r="31" spans="1:12" ht="15.75" x14ac:dyDescent="0.25">
      <c r="A31" s="11" t="s">
        <v>70</v>
      </c>
      <c r="B31" s="67"/>
      <c r="C31" s="68"/>
      <c r="D31" s="69"/>
      <c r="E31" s="112">
        <f t="shared" si="1"/>
        <v>0</v>
      </c>
      <c r="F31" s="113"/>
    </row>
    <row r="32" spans="1:12" ht="15.75" x14ac:dyDescent="0.25">
      <c r="A32" s="63" t="s">
        <v>10</v>
      </c>
      <c r="B32" s="64">
        <f>SUM(B21:B31)</f>
        <v>1832800</v>
      </c>
      <c r="C32" s="124">
        <f t="shared" ref="C32" si="4">SUM(C21:C31)</f>
        <v>1525800</v>
      </c>
      <c r="D32" s="125"/>
      <c r="E32" s="124">
        <f>SUM(E21:F31)</f>
        <v>307000</v>
      </c>
      <c r="F32" s="125"/>
      <c r="G32" s="128"/>
      <c r="H32" s="129"/>
    </row>
  </sheetData>
  <mergeCells count="39">
    <mergeCell ref="C3:D3"/>
    <mergeCell ref="A4:L4"/>
    <mergeCell ref="A5:L5"/>
    <mergeCell ref="A6:L6"/>
    <mergeCell ref="C12:D12"/>
    <mergeCell ref="G12:H12"/>
    <mergeCell ref="C22:D22"/>
    <mergeCell ref="E22:F22"/>
    <mergeCell ref="H13:J14"/>
    <mergeCell ref="C16:J16"/>
    <mergeCell ref="A17:J17"/>
    <mergeCell ref="A19:I19"/>
    <mergeCell ref="C20:D20"/>
    <mergeCell ref="E20:F20"/>
    <mergeCell ref="G20:H20"/>
    <mergeCell ref="C21:D21"/>
    <mergeCell ref="E21:F21"/>
    <mergeCell ref="C23:D23"/>
    <mergeCell ref="E23:F23"/>
    <mergeCell ref="C24:D24"/>
    <mergeCell ref="E24:F24"/>
    <mergeCell ref="C25:D25"/>
    <mergeCell ref="E25:F25"/>
    <mergeCell ref="C32:D32"/>
    <mergeCell ref="E32:F32"/>
    <mergeCell ref="G32:H32"/>
    <mergeCell ref="C26:D26"/>
    <mergeCell ref="E26:F26"/>
    <mergeCell ref="C27:D27"/>
    <mergeCell ref="E27:F27"/>
    <mergeCell ref="C29:D29"/>
    <mergeCell ref="E29:F29"/>
    <mergeCell ref="G29:J29"/>
    <mergeCell ref="E30:F30"/>
    <mergeCell ref="E31:F31"/>
    <mergeCell ref="I27:J27"/>
    <mergeCell ref="C28:D28"/>
    <mergeCell ref="E28:F28"/>
    <mergeCell ref="G28:J2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012E-8076-4608-BF0B-6F12A8B08F7B}">
  <dimension ref="A1:L33"/>
  <sheetViews>
    <sheetView tabSelected="1" zoomScaleNormal="100" workbookViewId="0">
      <selection activeCell="B17" sqref="B17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82" t="s">
        <v>15</v>
      </c>
      <c r="D3" s="82"/>
      <c r="E3" t="s">
        <v>16</v>
      </c>
    </row>
    <row r="4" spans="1:12" ht="21" x14ac:dyDescent="0.35">
      <c r="A4" s="83" t="s">
        <v>17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2" ht="27.75" customHeight="1" x14ac:dyDescent="0.5">
      <c r="A5" s="84" t="s">
        <v>18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2" ht="20.25" customHeight="1" x14ac:dyDescent="0.35">
      <c r="A6" s="85" t="s">
        <v>135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</row>
    <row r="7" spans="1:12" ht="18.75" x14ac:dyDescent="0.3">
      <c r="A7" s="3" t="s">
        <v>3</v>
      </c>
      <c r="B7" s="39" t="s">
        <v>4</v>
      </c>
      <c r="C7" s="39" t="s">
        <v>5</v>
      </c>
      <c r="D7" s="4">
        <v>0.05</v>
      </c>
      <c r="E7" s="4">
        <v>0.1</v>
      </c>
      <c r="F7" s="5" t="s">
        <v>6</v>
      </c>
      <c r="G7" s="5" t="s">
        <v>7</v>
      </c>
      <c r="H7" s="6" t="s">
        <v>8</v>
      </c>
      <c r="I7" s="7" t="s">
        <v>21</v>
      </c>
      <c r="J7" s="8" t="s">
        <v>9</v>
      </c>
    </row>
    <row r="8" spans="1:12" ht="15.75" customHeight="1" x14ac:dyDescent="0.3">
      <c r="A8" s="9" t="s">
        <v>100</v>
      </c>
      <c r="B8" s="35">
        <v>730000</v>
      </c>
      <c r="C8" s="11"/>
      <c r="D8" s="12"/>
      <c r="E8" s="29">
        <f>B8*0.1</f>
        <v>73000</v>
      </c>
      <c r="F8" s="10">
        <v>0</v>
      </c>
      <c r="G8" s="12"/>
      <c r="H8" s="13">
        <f>B8-E8</f>
        <v>657000</v>
      </c>
      <c r="I8" s="14">
        <v>1360800</v>
      </c>
      <c r="J8" s="15"/>
    </row>
    <row r="9" spans="1:12" ht="15.75" customHeight="1" x14ac:dyDescent="0.3">
      <c r="A9" s="9" t="s">
        <v>99</v>
      </c>
      <c r="B9" s="35">
        <v>80000</v>
      </c>
      <c r="C9" s="11"/>
      <c r="D9" s="12"/>
      <c r="E9" s="29">
        <f>B9*0.1</f>
        <v>8000</v>
      </c>
      <c r="F9" s="10">
        <v>1</v>
      </c>
      <c r="G9" s="12"/>
      <c r="H9" s="13">
        <f>B9-E9</f>
        <v>72000</v>
      </c>
      <c r="I9" s="14">
        <v>1360801</v>
      </c>
      <c r="J9" s="15"/>
    </row>
    <row r="10" spans="1:12" ht="18.75" x14ac:dyDescent="0.3">
      <c r="A10" s="16" t="s">
        <v>130</v>
      </c>
      <c r="B10" s="35">
        <v>96800</v>
      </c>
      <c r="C10" s="10">
        <v>110000</v>
      </c>
      <c r="D10" s="10"/>
      <c r="E10" s="10">
        <f>C10*0.1</f>
        <v>11000</v>
      </c>
      <c r="F10" s="10">
        <f>C10*0.12</f>
        <v>13200</v>
      </c>
      <c r="G10" s="32">
        <f>C10-F10</f>
        <v>96800</v>
      </c>
      <c r="H10" s="13">
        <f>G10-E10</f>
        <v>85800</v>
      </c>
      <c r="I10" s="14"/>
      <c r="J10" s="15"/>
    </row>
    <row r="11" spans="1:12" ht="18.75" x14ac:dyDescent="0.3">
      <c r="A11" s="3" t="s">
        <v>10</v>
      </c>
      <c r="B11" s="33">
        <f t="shared" ref="B11:H11" si="0">SUM(B8:B10)</f>
        <v>906800</v>
      </c>
      <c r="C11" s="17">
        <f t="shared" si="0"/>
        <v>110000</v>
      </c>
      <c r="D11" s="17">
        <f t="shared" si="0"/>
        <v>0</v>
      </c>
      <c r="E11" s="18">
        <f t="shared" si="0"/>
        <v>92000</v>
      </c>
      <c r="F11" s="17">
        <f t="shared" si="0"/>
        <v>13201</v>
      </c>
      <c r="G11" s="17">
        <f t="shared" si="0"/>
        <v>96800</v>
      </c>
      <c r="H11" s="17">
        <f t="shared" si="0"/>
        <v>814800</v>
      </c>
      <c r="I11" s="17"/>
      <c r="J11" s="18"/>
    </row>
    <row r="12" spans="1:12" ht="19.5" customHeight="1" x14ac:dyDescent="0.35">
      <c r="A12" s="26" t="s">
        <v>20</v>
      </c>
      <c r="B12" s="35">
        <f>-(D11+E11)</f>
        <v>-92000</v>
      </c>
      <c r="C12" s="86"/>
      <c r="D12" s="86"/>
      <c r="E12" s="41"/>
      <c r="F12" s="41"/>
      <c r="G12" s="87"/>
      <c r="H12" s="87"/>
      <c r="I12" s="23"/>
      <c r="J12" s="41"/>
    </row>
    <row r="13" spans="1:12" ht="15.75" customHeight="1" x14ac:dyDescent="0.3">
      <c r="A13" s="24" t="s">
        <v>132</v>
      </c>
      <c r="B13" s="25">
        <v>-150000</v>
      </c>
      <c r="D13" s="21" t="s">
        <v>55</v>
      </c>
      <c r="E13" s="9"/>
      <c r="F13" s="9"/>
      <c r="H13" s="89" t="s">
        <v>57</v>
      </c>
      <c r="I13" s="89"/>
      <c r="J13" s="89"/>
    </row>
    <row r="14" spans="1:12" ht="15.75" customHeight="1" x14ac:dyDescent="0.3">
      <c r="A14" s="130" t="s">
        <v>137</v>
      </c>
      <c r="B14" s="25">
        <v>-20000</v>
      </c>
      <c r="D14" s="21" t="s">
        <v>56</v>
      </c>
      <c r="E14" s="9"/>
      <c r="F14" s="9"/>
      <c r="H14" s="89"/>
      <c r="I14" s="89"/>
      <c r="J14" s="89"/>
    </row>
    <row r="15" spans="1:12" ht="15.75" customHeight="1" x14ac:dyDescent="0.3">
      <c r="A15" s="30" t="s">
        <v>78</v>
      </c>
      <c r="B15" s="25">
        <v>-150000</v>
      </c>
      <c r="D15" s="1"/>
      <c r="H15" s="47"/>
      <c r="I15" s="47"/>
      <c r="J15" s="47"/>
      <c r="L15" s="22"/>
    </row>
    <row r="16" spans="1:12" ht="15.75" customHeight="1" x14ac:dyDescent="0.3">
      <c r="A16" s="30" t="s">
        <v>138</v>
      </c>
      <c r="B16" s="25">
        <v>-100000</v>
      </c>
      <c r="D16" s="1"/>
      <c r="H16" s="47"/>
      <c r="I16" s="47"/>
      <c r="J16" s="47"/>
      <c r="L16" s="22"/>
    </row>
    <row r="17" spans="1:12" ht="15.75" customHeight="1" x14ac:dyDescent="0.3">
      <c r="A17" s="24" t="s">
        <v>136</v>
      </c>
      <c r="B17" s="66">
        <f>SUM(B11:B15)</f>
        <v>494800</v>
      </c>
      <c r="C17" s="115"/>
      <c r="D17" s="116"/>
      <c r="E17" s="116"/>
      <c r="F17" s="116"/>
      <c r="G17" s="116"/>
      <c r="H17" s="116"/>
      <c r="I17" s="116"/>
      <c r="J17" s="116"/>
    </row>
    <row r="18" spans="1:12" ht="14.25" customHeight="1" x14ac:dyDescent="0.25">
      <c r="A18" s="80" t="s">
        <v>22</v>
      </c>
      <c r="B18" s="80"/>
      <c r="C18" s="80"/>
      <c r="D18" s="80"/>
      <c r="E18" s="80"/>
      <c r="F18" s="80"/>
      <c r="G18" s="80"/>
      <c r="H18" s="80"/>
      <c r="I18" s="80"/>
      <c r="J18" s="80"/>
    </row>
    <row r="19" spans="1:12" ht="4.5" customHeight="1" x14ac:dyDescent="0.25"/>
    <row r="20" spans="1:12" ht="18.75" x14ac:dyDescent="0.3">
      <c r="A20" s="101" t="s">
        <v>65</v>
      </c>
      <c r="B20" s="102"/>
      <c r="C20" s="102"/>
      <c r="D20" s="102"/>
      <c r="E20" s="102"/>
      <c r="F20" s="102"/>
      <c r="G20" s="102"/>
      <c r="H20" s="102"/>
      <c r="I20" s="103"/>
      <c r="J20" s="46"/>
      <c r="L20" s="22"/>
    </row>
    <row r="21" spans="1:12" ht="15.75" customHeight="1" x14ac:dyDescent="0.35">
      <c r="A21" s="65" t="s">
        <v>52</v>
      </c>
      <c r="B21" s="65" t="s">
        <v>71</v>
      </c>
      <c r="C21" s="122" t="s">
        <v>72</v>
      </c>
      <c r="D21" s="123"/>
      <c r="E21" s="122" t="s">
        <v>73</v>
      </c>
      <c r="F21" s="123"/>
      <c r="G21" s="126" t="s">
        <v>125</v>
      </c>
      <c r="H21" s="127"/>
      <c r="I21" s="47"/>
      <c r="J21" s="47"/>
    </row>
    <row r="22" spans="1:12" ht="18.75" x14ac:dyDescent="0.3">
      <c r="A22" s="11" t="s">
        <v>68</v>
      </c>
      <c r="B22" s="62">
        <v>300000</v>
      </c>
      <c r="C22" s="117">
        <v>210000</v>
      </c>
      <c r="D22" s="118"/>
      <c r="E22" s="112">
        <f>B22-C22</f>
        <v>90000</v>
      </c>
      <c r="F22" s="113"/>
      <c r="G22" s="72">
        <v>4328</v>
      </c>
      <c r="H22" s="72">
        <v>4329</v>
      </c>
      <c r="I22" s="71"/>
      <c r="J22" s="71"/>
    </row>
    <row r="23" spans="1:12" ht="15.75" x14ac:dyDescent="0.25">
      <c r="A23" s="11" t="s">
        <v>35</v>
      </c>
      <c r="B23" s="62">
        <v>352800</v>
      </c>
      <c r="C23" s="117">
        <v>442800</v>
      </c>
      <c r="D23" s="118"/>
      <c r="E23" s="112">
        <f>B23-C23</f>
        <v>-90000</v>
      </c>
      <c r="F23" s="113"/>
      <c r="G23" s="64">
        <v>655200</v>
      </c>
      <c r="H23" s="64">
        <v>849600</v>
      </c>
      <c r="I23" s="71"/>
      <c r="J23" s="71"/>
    </row>
    <row r="24" spans="1:12" ht="17.25" customHeight="1" x14ac:dyDescent="0.3">
      <c r="A24" s="11" t="s">
        <v>36</v>
      </c>
      <c r="B24" s="62"/>
      <c r="C24" s="119"/>
      <c r="D24" s="119"/>
      <c r="E24" s="112">
        <f t="shared" ref="E24:E32" si="1">B24-C24</f>
        <v>0</v>
      </c>
      <c r="F24" s="113"/>
      <c r="G24" s="73"/>
      <c r="H24" s="74">
        <v>141600</v>
      </c>
      <c r="I24" s="70"/>
      <c r="J24" s="70"/>
    </row>
    <row r="25" spans="1:12" ht="18.75" x14ac:dyDescent="0.3">
      <c r="A25" s="11" t="s">
        <v>37</v>
      </c>
      <c r="B25" s="62">
        <v>300000</v>
      </c>
      <c r="C25" s="119"/>
      <c r="D25" s="119"/>
      <c r="E25" s="112">
        <f t="shared" si="1"/>
        <v>300000</v>
      </c>
      <c r="F25" s="113"/>
      <c r="G25" s="13">
        <v>443000</v>
      </c>
      <c r="H25" s="13">
        <v>442800</v>
      </c>
      <c r="I25" s="70"/>
      <c r="J25" s="70"/>
    </row>
    <row r="26" spans="1:12" ht="18.75" x14ac:dyDescent="0.3">
      <c r="A26" s="11" t="s">
        <v>38</v>
      </c>
      <c r="B26" s="62">
        <v>300000</v>
      </c>
      <c r="C26" s="117">
        <v>443000</v>
      </c>
      <c r="D26" s="118"/>
      <c r="E26" s="112">
        <f t="shared" si="1"/>
        <v>-143000</v>
      </c>
      <c r="F26" s="113"/>
      <c r="G26" s="13">
        <v>212200</v>
      </c>
      <c r="H26" s="13">
        <v>217800</v>
      </c>
      <c r="I26" s="70"/>
      <c r="J26" s="70"/>
    </row>
    <row r="27" spans="1:12" ht="18.75" x14ac:dyDescent="0.3">
      <c r="A27" s="11" t="s">
        <v>39</v>
      </c>
      <c r="B27" s="62"/>
      <c r="C27" s="117"/>
      <c r="D27" s="118"/>
      <c r="E27" s="112">
        <f t="shared" si="1"/>
        <v>0</v>
      </c>
      <c r="F27" s="113"/>
      <c r="G27" s="17">
        <f>SUM(G25:G26)</f>
        <v>655200</v>
      </c>
      <c r="H27" s="17">
        <f>SUM(H24:H26)</f>
        <v>802200</v>
      </c>
      <c r="I27" s="70"/>
      <c r="J27" s="70"/>
    </row>
    <row r="28" spans="1:12" ht="14.25" customHeight="1" x14ac:dyDescent="0.3">
      <c r="A28" s="11" t="s">
        <v>69</v>
      </c>
      <c r="B28" s="67"/>
      <c r="C28" s="117"/>
      <c r="D28" s="118"/>
      <c r="E28" s="112">
        <f t="shared" si="1"/>
        <v>0</v>
      </c>
      <c r="F28" s="113"/>
      <c r="G28" s="75">
        <f>G23-G27</f>
        <v>0</v>
      </c>
      <c r="H28" s="75">
        <f>H23-H27</f>
        <v>47400</v>
      </c>
      <c r="I28" s="82" t="s">
        <v>126</v>
      </c>
      <c r="J28" s="82"/>
    </row>
    <row r="29" spans="1:12" ht="15.75" x14ac:dyDescent="0.25">
      <c r="A29" s="11" t="s">
        <v>41</v>
      </c>
      <c r="B29" s="67">
        <v>430000</v>
      </c>
      <c r="C29" s="117">
        <v>430000</v>
      </c>
      <c r="D29" s="118"/>
      <c r="E29" s="112">
        <f t="shared" si="1"/>
        <v>0</v>
      </c>
      <c r="F29" s="113"/>
      <c r="G29" s="115" t="s">
        <v>124</v>
      </c>
      <c r="H29" s="116"/>
      <c r="I29" s="116"/>
      <c r="J29" s="116"/>
    </row>
    <row r="30" spans="1:12" ht="15.75" x14ac:dyDescent="0.25">
      <c r="A30" s="11" t="s">
        <v>42</v>
      </c>
      <c r="B30" s="67">
        <v>150000</v>
      </c>
      <c r="C30" s="117"/>
      <c r="D30" s="118"/>
      <c r="E30" s="112">
        <f t="shared" si="1"/>
        <v>150000</v>
      </c>
      <c r="F30" s="113"/>
      <c r="G30" s="115"/>
      <c r="H30" s="116"/>
      <c r="I30" s="116"/>
      <c r="J30" s="116"/>
    </row>
    <row r="31" spans="1:12" ht="15.75" x14ac:dyDescent="0.25">
      <c r="A31" s="11" t="s">
        <v>43</v>
      </c>
      <c r="B31" s="67"/>
      <c r="C31" s="68"/>
      <c r="D31" s="69"/>
      <c r="E31" s="112">
        <f t="shared" si="1"/>
        <v>0</v>
      </c>
      <c r="F31" s="113"/>
    </row>
    <row r="32" spans="1:12" ht="15.75" x14ac:dyDescent="0.25">
      <c r="A32" s="11" t="s">
        <v>70</v>
      </c>
      <c r="B32" s="67"/>
      <c r="C32" s="68"/>
      <c r="D32" s="69"/>
      <c r="E32" s="112">
        <f t="shared" si="1"/>
        <v>0</v>
      </c>
      <c r="F32" s="113"/>
    </row>
    <row r="33" spans="1:8" ht="15.75" x14ac:dyDescent="0.25">
      <c r="A33" s="63" t="s">
        <v>10</v>
      </c>
      <c r="B33" s="64">
        <f>SUM(B22:B32)</f>
        <v>1832800</v>
      </c>
      <c r="C33" s="124">
        <f t="shared" ref="C33" si="2">SUM(C22:C32)</f>
        <v>1525800</v>
      </c>
      <c r="D33" s="125"/>
      <c r="E33" s="124">
        <f>SUM(E22:F32)</f>
        <v>307000</v>
      </c>
      <c r="F33" s="125"/>
      <c r="G33" s="128"/>
      <c r="H33" s="129"/>
    </row>
  </sheetData>
  <mergeCells count="39">
    <mergeCell ref="C30:D30"/>
    <mergeCell ref="E30:F30"/>
    <mergeCell ref="G30:J30"/>
    <mergeCell ref="E31:F31"/>
    <mergeCell ref="E32:F32"/>
    <mergeCell ref="C33:D33"/>
    <mergeCell ref="E33:F33"/>
    <mergeCell ref="G33:H33"/>
    <mergeCell ref="C28:D28"/>
    <mergeCell ref="E28:F28"/>
    <mergeCell ref="I28:J28"/>
    <mergeCell ref="C29:D29"/>
    <mergeCell ref="E29:F29"/>
    <mergeCell ref="G29:J29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H13:J14"/>
    <mergeCell ref="C17:J17"/>
    <mergeCell ref="A18:J18"/>
    <mergeCell ref="A20:I20"/>
    <mergeCell ref="C21:D21"/>
    <mergeCell ref="E21:F21"/>
    <mergeCell ref="G21:H21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zoomScaleNormal="100" workbookViewId="0">
      <selection activeCell="F24" sqref="F24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82" t="s">
        <v>15</v>
      </c>
      <c r="D3" s="82"/>
      <c r="E3" t="s">
        <v>16</v>
      </c>
    </row>
    <row r="4" spans="1:12" ht="21" x14ac:dyDescent="0.35">
      <c r="A4" s="83" t="s">
        <v>17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2" ht="25.5" customHeight="1" x14ac:dyDescent="0.5">
      <c r="A5" s="84" t="s">
        <v>18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2" ht="20.25" customHeight="1" x14ac:dyDescent="0.35">
      <c r="A6" s="85" t="s">
        <v>49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</row>
    <row r="7" spans="1:12" ht="18.75" x14ac:dyDescent="0.3">
      <c r="A7" s="3" t="s">
        <v>3</v>
      </c>
      <c r="B7" s="39" t="s">
        <v>4</v>
      </c>
      <c r="C7" s="39" t="s">
        <v>5</v>
      </c>
      <c r="D7" s="4">
        <v>0.05</v>
      </c>
      <c r="E7" s="4">
        <v>0.1</v>
      </c>
      <c r="F7" s="5" t="s">
        <v>6</v>
      </c>
      <c r="G7" s="5" t="s">
        <v>7</v>
      </c>
      <c r="H7" s="6" t="s">
        <v>8</v>
      </c>
      <c r="I7" s="7" t="s">
        <v>21</v>
      </c>
      <c r="J7" s="8" t="s">
        <v>9</v>
      </c>
    </row>
    <row r="8" spans="1:12" ht="15.75" customHeight="1" x14ac:dyDescent="0.3">
      <c r="A8" s="9" t="s">
        <v>19</v>
      </c>
      <c r="B8" s="35">
        <v>970000</v>
      </c>
      <c r="C8" s="11"/>
      <c r="D8" s="12"/>
      <c r="E8" s="29">
        <f>B8*0.1</f>
        <v>97000</v>
      </c>
      <c r="F8" s="10">
        <v>0</v>
      </c>
      <c r="G8" s="12"/>
      <c r="H8" s="13">
        <f>B8-E8</f>
        <v>873000</v>
      </c>
      <c r="I8" s="14">
        <v>1360800</v>
      </c>
      <c r="J8" s="15"/>
    </row>
    <row r="9" spans="1:12" ht="18.75" x14ac:dyDescent="0.3">
      <c r="A9" s="16" t="s">
        <v>23</v>
      </c>
      <c r="B9" s="35"/>
      <c r="C9" s="10"/>
      <c r="D9" s="10"/>
      <c r="E9" s="10">
        <f>C9*0.1</f>
        <v>0</v>
      </c>
      <c r="F9" s="10">
        <f>C9*0.12</f>
        <v>0</v>
      </c>
      <c r="G9" s="32">
        <f>C9-F9</f>
        <v>0</v>
      </c>
      <c r="H9" s="13">
        <f>G9-E9</f>
        <v>0</v>
      </c>
      <c r="I9" s="14"/>
      <c r="J9" s="15"/>
    </row>
    <row r="10" spans="1:12" ht="18.75" x14ac:dyDescent="0.3">
      <c r="A10" s="3" t="s">
        <v>10</v>
      </c>
      <c r="B10" s="33">
        <f t="shared" ref="B10:H10" si="0">SUM(B8:B9)</f>
        <v>970000</v>
      </c>
      <c r="C10" s="17">
        <f t="shared" si="0"/>
        <v>0</v>
      </c>
      <c r="D10" s="17">
        <f t="shared" si="0"/>
        <v>0</v>
      </c>
      <c r="E10" s="18">
        <f t="shared" si="0"/>
        <v>97000</v>
      </c>
      <c r="F10" s="17">
        <f t="shared" si="0"/>
        <v>0</v>
      </c>
      <c r="G10" s="17">
        <f t="shared" si="0"/>
        <v>0</v>
      </c>
      <c r="H10" s="17">
        <f t="shared" si="0"/>
        <v>873000</v>
      </c>
      <c r="I10" s="17"/>
      <c r="J10" s="18"/>
    </row>
    <row r="11" spans="1:12" ht="19.5" customHeight="1" x14ac:dyDescent="0.35">
      <c r="A11" s="26" t="s">
        <v>20</v>
      </c>
      <c r="B11" s="35">
        <f>-(D10+E10)</f>
        <v>-97000</v>
      </c>
      <c r="C11" s="86"/>
      <c r="D11" s="86"/>
      <c r="E11" s="41"/>
      <c r="F11" s="41"/>
      <c r="G11" s="87"/>
      <c r="H11" s="87"/>
      <c r="I11" s="23"/>
      <c r="J11" s="41"/>
    </row>
    <row r="12" spans="1:12" ht="15.75" customHeight="1" x14ac:dyDescent="0.3">
      <c r="A12" s="24" t="s">
        <v>50</v>
      </c>
      <c r="B12" s="25"/>
      <c r="D12" s="21" t="s">
        <v>55</v>
      </c>
      <c r="E12" s="9"/>
      <c r="F12" s="9"/>
      <c r="H12" s="89" t="s">
        <v>57</v>
      </c>
      <c r="I12" s="89"/>
      <c r="J12" s="89"/>
    </row>
    <row r="13" spans="1:12" ht="15.75" customHeight="1" x14ac:dyDescent="0.3">
      <c r="A13" s="24" t="s">
        <v>52</v>
      </c>
      <c r="B13" s="25"/>
      <c r="D13" s="21" t="s">
        <v>56</v>
      </c>
      <c r="E13" s="9"/>
      <c r="F13" s="9"/>
      <c r="H13" s="89"/>
      <c r="I13" s="89"/>
      <c r="J13" s="89"/>
    </row>
    <row r="14" spans="1:12" ht="15.75" customHeight="1" x14ac:dyDescent="0.3">
      <c r="A14" s="24" t="s">
        <v>53</v>
      </c>
      <c r="B14" s="25">
        <f>SUM(B10:B12)</f>
        <v>873000</v>
      </c>
      <c r="C14" s="90" t="s">
        <v>59</v>
      </c>
      <c r="D14" s="91"/>
      <c r="E14" s="91"/>
      <c r="F14" s="91"/>
      <c r="G14" s="91"/>
      <c r="H14" s="91"/>
      <c r="I14" s="91"/>
      <c r="J14" s="91"/>
    </row>
    <row r="15" spans="1:12" ht="24" customHeight="1" x14ac:dyDescent="0.3">
      <c r="A15" s="88" t="s">
        <v>51</v>
      </c>
      <c r="B15" s="88"/>
      <c r="C15" s="88"/>
      <c r="D15" s="88"/>
      <c r="E15" s="88"/>
      <c r="F15" s="88"/>
      <c r="G15" s="88"/>
      <c r="H15" s="88"/>
      <c r="I15" s="88"/>
      <c r="J15" s="88"/>
    </row>
    <row r="16" spans="1:12" ht="20.25" customHeight="1" x14ac:dyDescent="0.3">
      <c r="A16" s="88" t="s">
        <v>54</v>
      </c>
      <c r="B16" s="88"/>
      <c r="C16" s="88"/>
      <c r="D16" s="88"/>
      <c r="E16" s="88"/>
      <c r="F16" s="88"/>
      <c r="G16" s="88"/>
      <c r="H16" s="88"/>
      <c r="I16" s="88"/>
      <c r="J16" s="88"/>
    </row>
    <row r="17" spans="1:10" ht="27.75" customHeight="1" x14ac:dyDescent="0.25">
      <c r="A17" s="80" t="s">
        <v>22</v>
      </c>
      <c r="B17" s="80"/>
      <c r="C17" s="80"/>
      <c r="D17" s="80"/>
      <c r="E17" s="80"/>
      <c r="F17" s="80"/>
      <c r="G17" s="80"/>
      <c r="H17" s="80"/>
      <c r="I17" s="80"/>
      <c r="J17" s="80"/>
    </row>
    <row r="18" spans="1:10" ht="4.5" customHeight="1" x14ac:dyDescent="0.25"/>
    <row r="19" spans="1:10" ht="18.75" x14ac:dyDescent="0.3">
      <c r="C19" s="88"/>
      <c r="D19" s="88"/>
      <c r="E19" s="88"/>
      <c r="F19" s="88"/>
      <c r="G19" s="88"/>
      <c r="H19" s="88"/>
      <c r="I19" s="88"/>
      <c r="J19" s="46"/>
    </row>
    <row r="23" spans="1:10" x14ac:dyDescent="0.25">
      <c r="C23" s="22"/>
    </row>
  </sheetData>
  <mergeCells count="12">
    <mergeCell ref="C3:D3"/>
    <mergeCell ref="A4:L4"/>
    <mergeCell ref="A5:L5"/>
    <mergeCell ref="A6:L6"/>
    <mergeCell ref="C11:D11"/>
    <mergeCell ref="G11:H11"/>
    <mergeCell ref="A15:J15"/>
    <mergeCell ref="A17:J17"/>
    <mergeCell ref="A16:J16"/>
    <mergeCell ref="C19:I19"/>
    <mergeCell ref="H12:J13"/>
    <mergeCell ref="C14:J1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topLeftCell="A4" zoomScaleNormal="100" workbookViewId="0">
      <selection activeCell="C20" sqref="C20:D20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82" t="s">
        <v>15</v>
      </c>
      <c r="D3" s="82"/>
      <c r="E3" t="s">
        <v>16</v>
      </c>
    </row>
    <row r="4" spans="1:12" ht="21" x14ac:dyDescent="0.35">
      <c r="A4" s="83" t="s">
        <v>17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2" ht="25.5" customHeight="1" x14ac:dyDescent="0.5">
      <c r="A5" s="84" t="s">
        <v>18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2" ht="20.25" customHeight="1" x14ac:dyDescent="0.35">
      <c r="A6" s="85" t="s">
        <v>58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</row>
    <row r="7" spans="1:12" ht="18.75" x14ac:dyDescent="0.3">
      <c r="A7" s="3" t="s">
        <v>3</v>
      </c>
      <c r="B7" s="39" t="s">
        <v>4</v>
      </c>
      <c r="C7" s="39" t="s">
        <v>5</v>
      </c>
      <c r="D7" s="4">
        <v>0.05</v>
      </c>
      <c r="E7" s="4">
        <v>0.1</v>
      </c>
      <c r="F7" s="5" t="s">
        <v>6</v>
      </c>
      <c r="G7" s="5" t="s">
        <v>7</v>
      </c>
      <c r="H7" s="6" t="s">
        <v>8</v>
      </c>
      <c r="I7" s="7" t="s">
        <v>21</v>
      </c>
      <c r="J7" s="8" t="s">
        <v>9</v>
      </c>
    </row>
    <row r="8" spans="1:12" ht="15.75" customHeight="1" x14ac:dyDescent="0.3">
      <c r="A8" s="9" t="s">
        <v>19</v>
      </c>
      <c r="B8" s="35">
        <v>1050000</v>
      </c>
      <c r="C8" s="11"/>
      <c r="D8" s="12"/>
      <c r="E8" s="29">
        <f>B8*0.1</f>
        <v>105000</v>
      </c>
      <c r="F8" s="10">
        <v>0</v>
      </c>
      <c r="G8" s="12"/>
      <c r="H8" s="13">
        <f>B8-E8</f>
        <v>945000</v>
      </c>
      <c r="I8" s="14">
        <v>1360800</v>
      </c>
      <c r="J8" s="15"/>
    </row>
    <row r="9" spans="1:12" ht="18.75" x14ac:dyDescent="0.3">
      <c r="A9" s="16" t="s">
        <v>60</v>
      </c>
      <c r="B9" s="35">
        <v>79200</v>
      </c>
      <c r="C9" s="10">
        <v>90000</v>
      </c>
      <c r="D9" s="10"/>
      <c r="E9" s="10">
        <f>C9*0.1</f>
        <v>9000</v>
      </c>
      <c r="F9" s="10">
        <f>C9*0.12</f>
        <v>10800</v>
      </c>
      <c r="G9" s="32">
        <f>C9-F9</f>
        <v>79200</v>
      </c>
      <c r="H9" s="13">
        <f>G9-E9</f>
        <v>70200</v>
      </c>
      <c r="I9" s="14"/>
      <c r="J9" s="15"/>
    </row>
    <row r="10" spans="1:12" ht="18.75" x14ac:dyDescent="0.3">
      <c r="A10" s="3" t="s">
        <v>10</v>
      </c>
      <c r="B10" s="33">
        <f t="shared" ref="B10:H10" si="0">SUM(B8:B9)</f>
        <v>1129200</v>
      </c>
      <c r="C10" s="17">
        <f t="shared" si="0"/>
        <v>90000</v>
      </c>
      <c r="D10" s="17">
        <f t="shared" si="0"/>
        <v>0</v>
      </c>
      <c r="E10" s="18">
        <f t="shared" si="0"/>
        <v>114000</v>
      </c>
      <c r="F10" s="17">
        <f t="shared" si="0"/>
        <v>10800</v>
      </c>
      <c r="G10" s="17">
        <f t="shared" si="0"/>
        <v>79200</v>
      </c>
      <c r="H10" s="17">
        <f t="shared" si="0"/>
        <v>1015200</v>
      </c>
      <c r="I10" s="17"/>
      <c r="J10" s="18"/>
    </row>
    <row r="11" spans="1:12" ht="19.5" customHeight="1" x14ac:dyDescent="0.35">
      <c r="A11" s="26" t="s">
        <v>20</v>
      </c>
      <c r="B11" s="35">
        <f>-(D10+E10)</f>
        <v>-114000</v>
      </c>
      <c r="C11" s="86"/>
      <c r="D11" s="86"/>
      <c r="E11" s="41"/>
      <c r="F11" s="41"/>
      <c r="G11" s="87"/>
      <c r="H11" s="87"/>
      <c r="I11" s="23"/>
      <c r="J11" s="41"/>
    </row>
    <row r="12" spans="1:12" ht="15.75" customHeight="1" x14ac:dyDescent="0.3">
      <c r="A12" s="24" t="s">
        <v>61</v>
      </c>
      <c r="B12" s="25">
        <v>-150000</v>
      </c>
      <c r="D12" s="21" t="s">
        <v>55</v>
      </c>
      <c r="E12" s="9"/>
      <c r="F12" s="9"/>
      <c r="H12" s="89" t="s">
        <v>57</v>
      </c>
      <c r="I12" s="89"/>
      <c r="J12" s="89"/>
    </row>
    <row r="13" spans="1:12" ht="15.75" customHeight="1" x14ac:dyDescent="0.3">
      <c r="A13" s="24" t="s">
        <v>52</v>
      </c>
      <c r="B13" s="25">
        <v>-150000</v>
      </c>
      <c r="D13" s="21" t="s">
        <v>56</v>
      </c>
      <c r="E13" s="9"/>
      <c r="F13" s="9"/>
      <c r="H13" s="89"/>
      <c r="I13" s="89"/>
      <c r="J13" s="89"/>
    </row>
    <row r="14" spans="1:12" ht="15.75" customHeight="1" x14ac:dyDescent="0.3">
      <c r="A14" s="24" t="s">
        <v>53</v>
      </c>
      <c r="B14" s="25">
        <f>SUM(B10:B13)</f>
        <v>715200</v>
      </c>
      <c r="C14" s="90" t="s">
        <v>62</v>
      </c>
      <c r="D14" s="91"/>
      <c r="E14" s="91"/>
      <c r="F14" s="91"/>
      <c r="G14" s="91"/>
      <c r="H14" s="91"/>
      <c r="I14" s="91"/>
      <c r="J14" s="91"/>
    </row>
    <row r="15" spans="1:12" ht="22.5" customHeight="1" x14ac:dyDescent="0.25">
      <c r="A15" s="80" t="s">
        <v>22</v>
      </c>
      <c r="B15" s="80"/>
      <c r="C15" s="80"/>
      <c r="D15" s="80"/>
      <c r="E15" s="80"/>
      <c r="F15" s="80"/>
      <c r="G15" s="80"/>
      <c r="H15" s="80"/>
      <c r="I15" s="80"/>
      <c r="J15" s="80"/>
    </row>
    <row r="16" spans="1:12" ht="4.5" customHeight="1" x14ac:dyDescent="0.25"/>
    <row r="17" spans="1:6" ht="23.25" x14ac:dyDescent="0.35">
      <c r="A17" s="48" t="s">
        <v>52</v>
      </c>
      <c r="B17" s="49" t="s">
        <v>71</v>
      </c>
      <c r="C17" s="49" t="s">
        <v>72</v>
      </c>
      <c r="D17" s="49"/>
      <c r="E17" s="94" t="s">
        <v>73</v>
      </c>
      <c r="F17" s="95"/>
    </row>
    <row r="18" spans="1:6" ht="23.25" x14ac:dyDescent="0.35">
      <c r="A18" s="49" t="s">
        <v>68</v>
      </c>
      <c r="B18" s="50">
        <v>300000</v>
      </c>
      <c r="C18" s="97">
        <v>210000</v>
      </c>
      <c r="D18" s="98"/>
      <c r="E18" s="96">
        <f>B18-C18</f>
        <v>90000</v>
      </c>
      <c r="F18" s="95"/>
    </row>
    <row r="19" spans="1:6" ht="23.25" x14ac:dyDescent="0.35">
      <c r="A19" s="49" t="s">
        <v>35</v>
      </c>
      <c r="B19" s="35"/>
      <c r="C19" s="93"/>
      <c r="D19" s="99"/>
      <c r="E19" s="94"/>
      <c r="F19" s="95"/>
    </row>
    <row r="20" spans="1:6" ht="23.25" x14ac:dyDescent="0.35">
      <c r="A20" s="49" t="s">
        <v>36</v>
      </c>
      <c r="B20" s="35"/>
      <c r="C20" s="93"/>
      <c r="D20" s="93"/>
      <c r="E20" s="94"/>
      <c r="F20" s="95"/>
    </row>
    <row r="21" spans="1:6" ht="23.25" x14ac:dyDescent="0.35">
      <c r="A21" s="49" t="s">
        <v>37</v>
      </c>
      <c r="B21" s="35"/>
      <c r="C21" s="93"/>
      <c r="D21" s="93"/>
      <c r="E21" s="94"/>
      <c r="F21" s="95"/>
    </row>
    <row r="22" spans="1:6" ht="23.25" x14ac:dyDescent="0.35">
      <c r="A22" s="49" t="s">
        <v>38</v>
      </c>
      <c r="B22" s="35"/>
      <c r="C22" s="93"/>
      <c r="D22" s="93"/>
      <c r="E22" s="94"/>
      <c r="F22" s="95"/>
    </row>
    <row r="23" spans="1:6" ht="23.25" x14ac:dyDescent="0.35">
      <c r="A23" s="49" t="s">
        <v>39</v>
      </c>
      <c r="B23" s="35"/>
      <c r="C23" s="93"/>
      <c r="D23" s="93"/>
      <c r="E23" s="94"/>
      <c r="F23" s="95"/>
    </row>
    <row r="24" spans="1:6" ht="23.25" x14ac:dyDescent="0.35">
      <c r="A24" s="49" t="s">
        <v>69</v>
      </c>
      <c r="B24" s="35"/>
      <c r="C24" s="93"/>
      <c r="D24" s="93"/>
      <c r="E24" s="94"/>
      <c r="F24" s="95"/>
    </row>
    <row r="25" spans="1:6" ht="23.25" x14ac:dyDescent="0.35">
      <c r="A25" s="49" t="s">
        <v>41</v>
      </c>
      <c r="B25" s="35"/>
      <c r="C25" s="93"/>
      <c r="D25" s="93"/>
      <c r="E25" s="94"/>
      <c r="F25" s="95"/>
    </row>
    <row r="26" spans="1:6" ht="23.25" x14ac:dyDescent="0.35">
      <c r="A26" s="49" t="s">
        <v>42</v>
      </c>
      <c r="B26" s="35"/>
      <c r="C26" s="93"/>
      <c r="D26" s="93"/>
      <c r="E26" s="94"/>
      <c r="F26" s="95"/>
    </row>
    <row r="27" spans="1:6" ht="23.25" x14ac:dyDescent="0.35">
      <c r="A27" s="49" t="s">
        <v>43</v>
      </c>
      <c r="B27" s="35"/>
      <c r="C27" s="93"/>
      <c r="D27" s="93"/>
      <c r="E27" s="94"/>
      <c r="F27" s="95"/>
    </row>
    <row r="28" spans="1:6" ht="23.25" x14ac:dyDescent="0.35">
      <c r="A28" s="49" t="s">
        <v>70</v>
      </c>
      <c r="B28" s="35"/>
      <c r="C28" s="93"/>
      <c r="D28" s="93"/>
      <c r="E28" s="94"/>
      <c r="F28" s="95"/>
    </row>
    <row r="29" spans="1:6" ht="23.25" x14ac:dyDescent="0.35">
      <c r="A29" s="51" t="s">
        <v>10</v>
      </c>
      <c r="B29" s="52">
        <f>SUM(B18:B28)</f>
        <v>300000</v>
      </c>
      <c r="C29" s="92">
        <f t="shared" ref="C29:E29" si="1">SUM(C18:C28)</f>
        <v>210000</v>
      </c>
      <c r="D29" s="92"/>
      <c r="E29" s="92">
        <f t="shared" si="1"/>
        <v>90000</v>
      </c>
      <c r="F29" s="92"/>
    </row>
  </sheetData>
  <mergeCells count="34">
    <mergeCell ref="H12:J13"/>
    <mergeCell ref="A15:J15"/>
    <mergeCell ref="C14:J14"/>
    <mergeCell ref="C3:D3"/>
    <mergeCell ref="A4:L4"/>
    <mergeCell ref="A5:L5"/>
    <mergeCell ref="A6:L6"/>
    <mergeCell ref="C11:D11"/>
    <mergeCell ref="G11:H11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29:D29"/>
    <mergeCell ref="E29:F29"/>
    <mergeCell ref="C28:D28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C23:D23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topLeftCell="A5" zoomScaleNormal="100" workbookViewId="0">
      <selection activeCell="A18" sqref="A18:I18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82" t="s">
        <v>15</v>
      </c>
      <c r="D3" s="82"/>
      <c r="E3" t="s">
        <v>16</v>
      </c>
    </row>
    <row r="4" spans="1:12" ht="21" x14ac:dyDescent="0.35">
      <c r="A4" s="83" t="s">
        <v>17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2" ht="25.5" customHeight="1" x14ac:dyDescent="0.5">
      <c r="A5" s="84" t="s">
        <v>18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2" ht="20.25" customHeight="1" x14ac:dyDescent="0.35">
      <c r="A6" s="85" t="s">
        <v>63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</row>
    <row r="7" spans="1:12" ht="18.75" x14ac:dyDescent="0.3">
      <c r="A7" s="3" t="s">
        <v>3</v>
      </c>
      <c r="B7" s="39" t="s">
        <v>4</v>
      </c>
      <c r="C7" s="39" t="s">
        <v>5</v>
      </c>
      <c r="D7" s="4">
        <v>0.05</v>
      </c>
      <c r="E7" s="4">
        <v>0.1</v>
      </c>
      <c r="F7" s="5" t="s">
        <v>6</v>
      </c>
      <c r="G7" s="5" t="s">
        <v>7</v>
      </c>
      <c r="H7" s="6" t="s">
        <v>8</v>
      </c>
      <c r="I7" s="7" t="s">
        <v>21</v>
      </c>
      <c r="J7" s="8" t="s">
        <v>9</v>
      </c>
    </row>
    <row r="8" spans="1:12" ht="15.75" customHeight="1" x14ac:dyDescent="0.3">
      <c r="A8" s="9" t="s">
        <v>19</v>
      </c>
      <c r="B8" s="35">
        <v>970000</v>
      </c>
      <c r="C8" s="11"/>
      <c r="D8" s="12"/>
      <c r="E8" s="29">
        <f>B8*0.1</f>
        <v>97000</v>
      </c>
      <c r="F8" s="10">
        <v>0</v>
      </c>
      <c r="G8" s="12"/>
      <c r="H8" s="13">
        <f>B8-E8</f>
        <v>873000</v>
      </c>
      <c r="I8" s="14">
        <v>1360800</v>
      </c>
      <c r="J8" s="15"/>
    </row>
    <row r="9" spans="1:12" ht="18.75" x14ac:dyDescent="0.3">
      <c r="A9" s="16" t="s">
        <v>64</v>
      </c>
      <c r="B9" s="35">
        <v>79200</v>
      </c>
      <c r="C9" s="10">
        <v>90000</v>
      </c>
      <c r="D9" s="10"/>
      <c r="E9" s="10">
        <f>C9*0.1</f>
        <v>9000</v>
      </c>
      <c r="F9" s="10">
        <f>C9*0.12</f>
        <v>10800</v>
      </c>
      <c r="G9" s="32">
        <f>C9-F9</f>
        <v>79200</v>
      </c>
      <c r="H9" s="13">
        <f>G9-E9</f>
        <v>70200</v>
      </c>
      <c r="I9" s="14"/>
      <c r="J9" s="15"/>
    </row>
    <row r="10" spans="1:12" ht="18.75" x14ac:dyDescent="0.3">
      <c r="A10" s="3" t="s">
        <v>10</v>
      </c>
      <c r="B10" s="33">
        <f t="shared" ref="B10:H10" si="0">SUM(B8:B9)</f>
        <v>1049200</v>
      </c>
      <c r="C10" s="17">
        <f t="shared" si="0"/>
        <v>90000</v>
      </c>
      <c r="D10" s="17">
        <f t="shared" si="0"/>
        <v>0</v>
      </c>
      <c r="E10" s="18">
        <f t="shared" si="0"/>
        <v>106000</v>
      </c>
      <c r="F10" s="17">
        <f t="shared" si="0"/>
        <v>10800</v>
      </c>
      <c r="G10" s="17">
        <f t="shared" si="0"/>
        <v>79200</v>
      </c>
      <c r="H10" s="17">
        <f t="shared" si="0"/>
        <v>943200</v>
      </c>
      <c r="I10" s="17"/>
      <c r="J10" s="18"/>
    </row>
    <row r="11" spans="1:12" ht="19.5" customHeight="1" x14ac:dyDescent="0.35">
      <c r="A11" s="26" t="s">
        <v>20</v>
      </c>
      <c r="B11" s="35">
        <f>-(D10+E10)</f>
        <v>-106000</v>
      </c>
      <c r="C11" s="86"/>
      <c r="D11" s="86"/>
      <c r="E11" s="41"/>
      <c r="F11" s="41"/>
      <c r="G11" s="87"/>
      <c r="H11" s="87"/>
      <c r="I11" s="23"/>
      <c r="J11" s="41"/>
    </row>
    <row r="12" spans="1:12" ht="15.75" customHeight="1" x14ac:dyDescent="0.3">
      <c r="A12" s="24" t="s">
        <v>122</v>
      </c>
      <c r="B12" s="25">
        <v>-202800</v>
      </c>
      <c r="D12" s="21" t="s">
        <v>55</v>
      </c>
      <c r="E12" s="9"/>
      <c r="F12" s="9"/>
      <c r="H12" s="89" t="s">
        <v>57</v>
      </c>
      <c r="I12" s="89"/>
      <c r="J12" s="89"/>
    </row>
    <row r="13" spans="1:12" ht="15.75" customHeight="1" x14ac:dyDescent="0.3">
      <c r="A13" s="24" t="s">
        <v>52</v>
      </c>
      <c r="B13" s="25">
        <v>-150000</v>
      </c>
      <c r="D13" s="21" t="s">
        <v>56</v>
      </c>
      <c r="E13" s="9"/>
      <c r="F13" s="9"/>
      <c r="H13" s="89"/>
      <c r="I13" s="89"/>
      <c r="J13" s="89"/>
    </row>
    <row r="14" spans="1:12" ht="15.75" customHeight="1" x14ac:dyDescent="0.3">
      <c r="A14" s="28" t="s">
        <v>67</v>
      </c>
      <c r="B14" s="25"/>
      <c r="D14" s="1"/>
      <c r="H14" s="47"/>
      <c r="I14" s="47"/>
      <c r="J14" s="47"/>
    </row>
    <row r="15" spans="1:12" ht="15.75" customHeight="1" x14ac:dyDescent="0.3">
      <c r="A15" s="24" t="s">
        <v>53</v>
      </c>
      <c r="B15" s="25">
        <f>SUM(B10:B13)</f>
        <v>590400</v>
      </c>
      <c r="C15" s="90" t="s">
        <v>74</v>
      </c>
      <c r="D15" s="91"/>
      <c r="E15" s="91"/>
      <c r="F15" s="91"/>
      <c r="G15" s="91"/>
      <c r="H15" s="91"/>
      <c r="I15" s="91"/>
      <c r="J15" s="91"/>
    </row>
    <row r="16" spans="1:12" ht="27.75" customHeight="1" x14ac:dyDescent="0.25">
      <c r="A16" s="80" t="s">
        <v>22</v>
      </c>
      <c r="B16" s="80"/>
      <c r="C16" s="80"/>
      <c r="D16" s="80"/>
      <c r="E16" s="80"/>
      <c r="F16" s="80"/>
      <c r="G16" s="80"/>
      <c r="H16" s="80"/>
      <c r="I16" s="80"/>
      <c r="J16" s="80"/>
    </row>
    <row r="17" spans="1:10" ht="4.5" customHeight="1" x14ac:dyDescent="0.25"/>
    <row r="18" spans="1:10" ht="18.75" x14ac:dyDescent="0.3">
      <c r="A18" s="101" t="s">
        <v>65</v>
      </c>
      <c r="B18" s="102"/>
      <c r="C18" s="102"/>
      <c r="D18" s="102"/>
      <c r="E18" s="102"/>
      <c r="F18" s="102"/>
      <c r="G18" s="102"/>
      <c r="H18" s="102"/>
      <c r="I18" s="103"/>
      <c r="J18" s="46"/>
    </row>
    <row r="19" spans="1:10" x14ac:dyDescent="0.25">
      <c r="A19" s="104" t="s">
        <v>66</v>
      </c>
      <c r="B19" s="104"/>
      <c r="C19" s="104"/>
      <c r="D19" s="104"/>
      <c r="E19" s="104"/>
      <c r="F19" s="104"/>
      <c r="G19" s="104"/>
      <c r="H19" s="104"/>
      <c r="I19" s="104"/>
    </row>
    <row r="20" spans="1:10" ht="18.75" x14ac:dyDescent="0.3">
      <c r="A20" s="53" t="s">
        <v>52</v>
      </c>
      <c r="B20" s="16" t="s">
        <v>71</v>
      </c>
      <c r="C20" s="16" t="s">
        <v>72</v>
      </c>
      <c r="D20" s="16"/>
      <c r="E20" s="105" t="s">
        <v>73</v>
      </c>
      <c r="F20" s="106"/>
    </row>
    <row r="21" spans="1:10" ht="18.75" x14ac:dyDescent="0.3">
      <c r="A21" s="16" t="s">
        <v>68</v>
      </c>
      <c r="B21" s="35">
        <v>300000</v>
      </c>
      <c r="C21" s="107">
        <v>210000</v>
      </c>
      <c r="D21" s="108"/>
      <c r="E21" s="109">
        <f>B21-C21</f>
        <v>90000</v>
      </c>
      <c r="F21" s="106"/>
      <c r="G21" s="100" t="s">
        <v>103</v>
      </c>
      <c r="H21" s="82"/>
      <c r="I21" s="82"/>
      <c r="J21" s="82"/>
    </row>
    <row r="22" spans="1:10" ht="18.75" x14ac:dyDescent="0.3">
      <c r="A22" s="16" t="s">
        <v>35</v>
      </c>
      <c r="B22" s="35">
        <v>352800</v>
      </c>
      <c r="C22" s="107">
        <v>442800</v>
      </c>
      <c r="D22" s="108"/>
      <c r="E22" s="109">
        <f>B22-C22</f>
        <v>-90000</v>
      </c>
      <c r="F22" s="106"/>
      <c r="G22" s="100" t="s">
        <v>102</v>
      </c>
      <c r="H22" s="82"/>
      <c r="I22" s="82"/>
      <c r="J22" s="82"/>
    </row>
    <row r="23" spans="1:10" ht="18.75" x14ac:dyDescent="0.3">
      <c r="A23" s="16" t="s">
        <v>36</v>
      </c>
      <c r="B23" s="35"/>
      <c r="C23" s="110"/>
      <c r="D23" s="110"/>
      <c r="E23" s="105"/>
      <c r="F23" s="106"/>
      <c r="G23" s="100" t="s">
        <v>101</v>
      </c>
      <c r="H23" s="82"/>
      <c r="I23" s="82"/>
      <c r="J23" s="82"/>
    </row>
    <row r="24" spans="1:10" ht="18.75" x14ac:dyDescent="0.3">
      <c r="A24" s="16" t="s">
        <v>37</v>
      </c>
      <c r="B24" s="35"/>
      <c r="C24" s="110"/>
      <c r="D24" s="110"/>
      <c r="E24" s="105"/>
      <c r="F24" s="106"/>
    </row>
    <row r="25" spans="1:10" ht="18.75" x14ac:dyDescent="0.3">
      <c r="A25" s="16" t="s">
        <v>38</v>
      </c>
      <c r="B25" s="35"/>
      <c r="C25" s="110"/>
      <c r="D25" s="110"/>
      <c r="E25" s="105"/>
      <c r="F25" s="106"/>
    </row>
    <row r="26" spans="1:10" ht="18.75" x14ac:dyDescent="0.3">
      <c r="A26" s="16" t="s">
        <v>39</v>
      </c>
      <c r="B26" s="35"/>
      <c r="C26" s="110"/>
      <c r="D26" s="110"/>
      <c r="E26" s="105"/>
      <c r="F26" s="106"/>
    </row>
    <row r="27" spans="1:10" ht="18.75" x14ac:dyDescent="0.3">
      <c r="A27" s="16" t="s">
        <v>69</v>
      </c>
      <c r="B27" s="35"/>
      <c r="C27" s="110"/>
      <c r="D27" s="110"/>
      <c r="E27" s="105"/>
      <c r="F27" s="106"/>
    </row>
    <row r="28" spans="1:10" ht="18.75" x14ac:dyDescent="0.3">
      <c r="A28" s="16" t="s">
        <v>41</v>
      </c>
      <c r="B28" s="35"/>
      <c r="C28" s="110"/>
      <c r="D28" s="110"/>
      <c r="E28" s="105"/>
      <c r="F28" s="106"/>
    </row>
    <row r="29" spans="1:10" ht="18.75" x14ac:dyDescent="0.3">
      <c r="A29" s="16" t="s">
        <v>42</v>
      </c>
      <c r="B29" s="35"/>
      <c r="C29" s="110"/>
      <c r="D29" s="110"/>
      <c r="E29" s="105"/>
      <c r="F29" s="106"/>
    </row>
    <row r="30" spans="1:10" ht="18.75" x14ac:dyDescent="0.3">
      <c r="A30" s="16" t="s">
        <v>43</v>
      </c>
      <c r="B30" s="35"/>
      <c r="C30" s="110"/>
      <c r="D30" s="110"/>
      <c r="E30" s="105"/>
      <c r="F30" s="106"/>
    </row>
    <row r="31" spans="1:10" ht="18.75" x14ac:dyDescent="0.3">
      <c r="A31" s="16" t="s">
        <v>70</v>
      </c>
      <c r="B31" s="35"/>
      <c r="C31" s="110"/>
      <c r="D31" s="110"/>
      <c r="E31" s="105"/>
      <c r="F31" s="106"/>
    </row>
    <row r="32" spans="1:10" ht="18.75" x14ac:dyDescent="0.3">
      <c r="A32" s="54" t="s">
        <v>10</v>
      </c>
      <c r="B32" s="34">
        <f>SUM(B21:B31)</f>
        <v>652800</v>
      </c>
      <c r="C32" s="111">
        <f>SUM(C21:D31)</f>
        <v>652800</v>
      </c>
      <c r="D32" s="111"/>
      <c r="E32" s="111">
        <f>SUM(E21:F31)</f>
        <v>0</v>
      </c>
      <c r="F32" s="111"/>
    </row>
  </sheetData>
  <mergeCells count="39">
    <mergeCell ref="C27:D27"/>
    <mergeCell ref="E27:F27"/>
    <mergeCell ref="C28:D28"/>
    <mergeCell ref="E28:F28"/>
    <mergeCell ref="C32:D32"/>
    <mergeCell ref="E32:F32"/>
    <mergeCell ref="C29:D29"/>
    <mergeCell ref="E29:F29"/>
    <mergeCell ref="C30:D30"/>
    <mergeCell ref="E30:F30"/>
    <mergeCell ref="C31:D31"/>
    <mergeCell ref="E31:F31"/>
    <mergeCell ref="C24:D24"/>
    <mergeCell ref="E24:F24"/>
    <mergeCell ref="C25:D25"/>
    <mergeCell ref="E25:F25"/>
    <mergeCell ref="C26:D26"/>
    <mergeCell ref="E26:F26"/>
    <mergeCell ref="E21:F21"/>
    <mergeCell ref="C22:D22"/>
    <mergeCell ref="E22:F22"/>
    <mergeCell ref="C23:D23"/>
    <mergeCell ref="E23:F23"/>
    <mergeCell ref="G21:J21"/>
    <mergeCell ref="G22:J22"/>
    <mergeCell ref="G23:J23"/>
    <mergeCell ref="C3:D3"/>
    <mergeCell ref="A4:L4"/>
    <mergeCell ref="A5:L5"/>
    <mergeCell ref="A6:L6"/>
    <mergeCell ref="C11:D11"/>
    <mergeCell ref="G11:H11"/>
    <mergeCell ref="A18:I18"/>
    <mergeCell ref="A19:I19"/>
    <mergeCell ref="H12:J13"/>
    <mergeCell ref="C15:J15"/>
    <mergeCell ref="A16:J16"/>
    <mergeCell ref="E20:F20"/>
    <mergeCell ref="C21:D2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6"/>
  <sheetViews>
    <sheetView topLeftCell="A4" zoomScaleNormal="100" workbookViewId="0">
      <selection activeCell="B28" sqref="B28:B29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82" t="s">
        <v>15</v>
      </c>
      <c r="D3" s="82"/>
      <c r="E3" t="s">
        <v>16</v>
      </c>
    </row>
    <row r="4" spans="1:12" ht="21" x14ac:dyDescent="0.35">
      <c r="A4" s="83" t="s">
        <v>17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2" ht="25.5" customHeight="1" x14ac:dyDescent="0.5">
      <c r="A5" s="84" t="s">
        <v>18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2" ht="20.25" customHeight="1" x14ac:dyDescent="0.35">
      <c r="A6" s="85" t="s">
        <v>75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</row>
    <row r="7" spans="1:12" ht="18.75" x14ac:dyDescent="0.3">
      <c r="A7" s="3" t="s">
        <v>3</v>
      </c>
      <c r="B7" s="39" t="s">
        <v>4</v>
      </c>
      <c r="C7" s="39" t="s">
        <v>5</v>
      </c>
      <c r="D7" s="4">
        <v>0.05</v>
      </c>
      <c r="E7" s="4">
        <v>0.1</v>
      </c>
      <c r="F7" s="5" t="s">
        <v>6</v>
      </c>
      <c r="G7" s="5" t="s">
        <v>7</v>
      </c>
      <c r="H7" s="6" t="s">
        <v>8</v>
      </c>
      <c r="I7" s="7" t="s">
        <v>21</v>
      </c>
      <c r="J7" s="8" t="s">
        <v>9</v>
      </c>
    </row>
    <row r="8" spans="1:12" ht="15.75" customHeight="1" x14ac:dyDescent="0.3">
      <c r="A8" s="9" t="s">
        <v>19</v>
      </c>
      <c r="B8" s="35">
        <v>1200000</v>
      </c>
      <c r="C8" s="11"/>
      <c r="D8" s="12"/>
      <c r="E8" s="29">
        <f>B8*0.1</f>
        <v>120000</v>
      </c>
      <c r="F8" s="10">
        <v>0</v>
      </c>
      <c r="G8" s="12"/>
      <c r="H8" s="13">
        <f>B8-E8</f>
        <v>1080000</v>
      </c>
      <c r="I8" s="14">
        <v>1360800</v>
      </c>
      <c r="J8" s="15"/>
    </row>
    <row r="9" spans="1:12" ht="18.75" x14ac:dyDescent="0.3">
      <c r="A9" s="16" t="s">
        <v>76</v>
      </c>
      <c r="B9" s="35">
        <v>79200</v>
      </c>
      <c r="C9" s="10">
        <v>90000</v>
      </c>
      <c r="D9" s="10"/>
      <c r="E9" s="10">
        <f>C9*0.1</f>
        <v>9000</v>
      </c>
      <c r="F9" s="10">
        <f>C9*0.12</f>
        <v>10800</v>
      </c>
      <c r="G9" s="32">
        <f>C9-F9</f>
        <v>79200</v>
      </c>
      <c r="H9" s="13">
        <f>G9-E9</f>
        <v>70200</v>
      </c>
      <c r="I9" s="14"/>
      <c r="J9" s="15"/>
    </row>
    <row r="10" spans="1:12" ht="18.75" x14ac:dyDescent="0.3">
      <c r="A10" s="3" t="s">
        <v>10</v>
      </c>
      <c r="B10" s="33">
        <f t="shared" ref="B10:H10" si="0">SUM(B8:B9)</f>
        <v>1279200</v>
      </c>
      <c r="C10" s="17">
        <f t="shared" si="0"/>
        <v>90000</v>
      </c>
      <c r="D10" s="17">
        <f t="shared" si="0"/>
        <v>0</v>
      </c>
      <c r="E10" s="18">
        <f t="shared" si="0"/>
        <v>129000</v>
      </c>
      <c r="F10" s="17">
        <f t="shared" si="0"/>
        <v>10800</v>
      </c>
      <c r="G10" s="17">
        <f t="shared" si="0"/>
        <v>79200</v>
      </c>
      <c r="H10" s="17">
        <f t="shared" si="0"/>
        <v>1150200</v>
      </c>
      <c r="I10" s="17"/>
      <c r="J10" s="18"/>
    </row>
    <row r="11" spans="1:12" ht="19.5" customHeight="1" x14ac:dyDescent="0.35">
      <c r="A11" s="26" t="s">
        <v>20</v>
      </c>
      <c r="B11" s="35">
        <f>-(D10+E10)</f>
        <v>-129000</v>
      </c>
      <c r="C11" s="86"/>
      <c r="D11" s="86"/>
      <c r="E11" s="41"/>
      <c r="F11" s="41"/>
      <c r="G11" s="87"/>
      <c r="H11" s="87"/>
      <c r="I11" s="23"/>
      <c r="J11" s="41"/>
    </row>
    <row r="12" spans="1:12" ht="15.75" customHeight="1" x14ac:dyDescent="0.3">
      <c r="A12" s="24" t="s">
        <v>80</v>
      </c>
      <c r="B12" s="25"/>
      <c r="D12" s="21" t="s">
        <v>55</v>
      </c>
      <c r="E12" s="9"/>
      <c r="F12" s="9"/>
      <c r="H12" s="89" t="s">
        <v>57</v>
      </c>
      <c r="I12" s="89"/>
      <c r="J12" s="89"/>
    </row>
    <row r="13" spans="1:12" ht="15.75" customHeight="1" x14ac:dyDescent="0.3">
      <c r="A13" s="24" t="s">
        <v>52</v>
      </c>
      <c r="B13" s="25"/>
      <c r="D13" s="21" t="s">
        <v>56</v>
      </c>
      <c r="E13" s="9"/>
      <c r="F13" s="9"/>
      <c r="H13" s="89"/>
      <c r="I13" s="89"/>
      <c r="J13" s="89"/>
    </row>
    <row r="14" spans="1:12" ht="15.75" customHeight="1" x14ac:dyDescent="0.3">
      <c r="A14" s="30" t="s">
        <v>77</v>
      </c>
      <c r="B14" s="25">
        <v>-33600</v>
      </c>
      <c r="D14" s="1"/>
      <c r="H14" s="47"/>
      <c r="I14" s="47"/>
      <c r="J14" s="47"/>
    </row>
    <row r="15" spans="1:12" ht="15.75" customHeight="1" x14ac:dyDescent="0.3">
      <c r="A15" s="30" t="s">
        <v>78</v>
      </c>
      <c r="B15" s="25">
        <v>-150000</v>
      </c>
      <c r="D15" s="1"/>
      <c r="H15" s="47"/>
      <c r="I15" s="47"/>
      <c r="J15" s="47"/>
    </row>
    <row r="16" spans="1:12" ht="15.75" customHeight="1" x14ac:dyDescent="0.3">
      <c r="A16" s="30" t="s">
        <v>79</v>
      </c>
      <c r="B16" s="25">
        <v>-500000</v>
      </c>
      <c r="C16" s="81" t="s">
        <v>83</v>
      </c>
      <c r="D16" s="78"/>
      <c r="E16" s="78"/>
      <c r="F16" s="78"/>
      <c r="G16" s="78"/>
      <c r="H16" s="78"/>
      <c r="I16" s="78"/>
      <c r="J16" s="78"/>
    </row>
    <row r="17" spans="1:10" ht="15.75" customHeight="1" x14ac:dyDescent="0.3">
      <c r="A17" s="30" t="s">
        <v>81</v>
      </c>
      <c r="B17" s="25">
        <v>-322600</v>
      </c>
      <c r="C17" s="81" t="s">
        <v>82</v>
      </c>
      <c r="D17" s="78"/>
      <c r="E17" s="78"/>
      <c r="F17" s="78"/>
      <c r="G17" s="78"/>
      <c r="H17" s="78"/>
      <c r="I17" s="78"/>
      <c r="J17" s="78"/>
    </row>
    <row r="18" spans="1:10" ht="15.75" customHeight="1" x14ac:dyDescent="0.3">
      <c r="A18" s="24" t="s">
        <v>53</v>
      </c>
      <c r="B18" s="25">
        <f>SUM(B10:B17)</f>
        <v>144000</v>
      </c>
      <c r="C18" s="115" t="s">
        <v>84</v>
      </c>
      <c r="D18" s="116"/>
      <c r="E18" s="116"/>
      <c r="F18" s="116"/>
      <c r="G18" s="116"/>
      <c r="H18" s="116"/>
      <c r="I18" s="116"/>
      <c r="J18" s="116"/>
    </row>
    <row r="19" spans="1:10" ht="14.25" customHeight="1" x14ac:dyDescent="0.25">
      <c r="A19" s="80" t="s">
        <v>22</v>
      </c>
      <c r="B19" s="80"/>
      <c r="C19" s="80"/>
      <c r="D19" s="80"/>
      <c r="E19" s="80"/>
      <c r="F19" s="80"/>
      <c r="G19" s="80"/>
      <c r="H19" s="80"/>
      <c r="I19" s="80"/>
      <c r="J19" s="80"/>
    </row>
    <row r="20" spans="1:10" ht="4.5" customHeight="1" x14ac:dyDescent="0.25"/>
    <row r="21" spans="1:10" ht="18.75" x14ac:dyDescent="0.3">
      <c r="A21" s="101" t="s">
        <v>65</v>
      </c>
      <c r="B21" s="102"/>
      <c r="C21" s="102"/>
      <c r="D21" s="102"/>
      <c r="E21" s="102"/>
      <c r="F21" s="102"/>
      <c r="G21" s="102"/>
      <c r="H21" s="102"/>
      <c r="I21" s="103"/>
      <c r="J21" s="46"/>
    </row>
    <row r="22" spans="1:10" x14ac:dyDescent="0.25">
      <c r="A22" s="104" t="s">
        <v>66</v>
      </c>
      <c r="B22" s="104"/>
      <c r="C22" s="104"/>
      <c r="D22" s="104"/>
      <c r="E22" s="104"/>
      <c r="F22" s="104"/>
      <c r="G22" s="104"/>
      <c r="H22" s="104"/>
      <c r="I22" s="104"/>
    </row>
    <row r="23" spans="1:10" ht="15.75" x14ac:dyDescent="0.25">
      <c r="A23" s="55" t="s">
        <v>52</v>
      </c>
      <c r="B23" s="55" t="s">
        <v>71</v>
      </c>
      <c r="C23" s="114" t="s">
        <v>72</v>
      </c>
      <c r="D23" s="113"/>
      <c r="E23" s="114" t="s">
        <v>73</v>
      </c>
      <c r="F23" s="113"/>
    </row>
    <row r="24" spans="1:10" ht="15.75" x14ac:dyDescent="0.25">
      <c r="A24" s="11" t="s">
        <v>33</v>
      </c>
      <c r="B24" s="55">
        <v>0</v>
      </c>
      <c r="C24" s="59"/>
      <c r="D24" s="60"/>
      <c r="E24" s="112">
        <f>B24-C24</f>
        <v>0</v>
      </c>
      <c r="F24" s="113"/>
    </row>
    <row r="25" spans="1:10" ht="15.75" x14ac:dyDescent="0.25">
      <c r="A25" s="11" t="s">
        <v>68</v>
      </c>
      <c r="B25" s="13">
        <v>300000</v>
      </c>
      <c r="C25" s="117">
        <v>210000</v>
      </c>
      <c r="D25" s="118"/>
      <c r="E25" s="112">
        <f>B25-C25</f>
        <v>90000</v>
      </c>
      <c r="F25" s="113"/>
    </row>
    <row r="26" spans="1:10" ht="17.25" customHeight="1" x14ac:dyDescent="0.25">
      <c r="A26" s="11" t="s">
        <v>35</v>
      </c>
      <c r="B26" s="13">
        <v>352800</v>
      </c>
      <c r="C26" s="117">
        <v>442800</v>
      </c>
      <c r="D26" s="118"/>
      <c r="E26" s="112">
        <f>B26-C26</f>
        <v>-90000</v>
      </c>
      <c r="F26" s="113"/>
    </row>
    <row r="27" spans="1:10" ht="15.75" x14ac:dyDescent="0.25">
      <c r="A27" s="11" t="s">
        <v>36</v>
      </c>
      <c r="B27" s="13">
        <v>0</v>
      </c>
      <c r="C27" s="117"/>
      <c r="D27" s="118"/>
      <c r="E27" s="112">
        <f t="shared" ref="E27:E35" si="1">B27-C27</f>
        <v>0</v>
      </c>
      <c r="F27" s="113"/>
    </row>
    <row r="28" spans="1:10" ht="15.75" x14ac:dyDescent="0.25">
      <c r="A28" s="11" t="s">
        <v>37</v>
      </c>
      <c r="B28" s="13"/>
      <c r="C28" s="119"/>
      <c r="D28" s="119"/>
      <c r="E28" s="112">
        <f t="shared" si="1"/>
        <v>0</v>
      </c>
      <c r="F28" s="113"/>
    </row>
    <row r="29" spans="1:10" ht="15.75" x14ac:dyDescent="0.25">
      <c r="A29" s="11" t="s">
        <v>38</v>
      </c>
      <c r="B29" s="13"/>
      <c r="C29" s="119"/>
      <c r="D29" s="119"/>
      <c r="E29" s="112">
        <f t="shared" si="1"/>
        <v>0</v>
      </c>
      <c r="F29" s="113"/>
    </row>
    <row r="30" spans="1:10" ht="15.75" x14ac:dyDescent="0.25">
      <c r="A30" s="11" t="s">
        <v>39</v>
      </c>
      <c r="B30" s="13"/>
      <c r="C30" s="119"/>
      <c r="D30" s="119"/>
      <c r="E30" s="112">
        <f t="shared" si="1"/>
        <v>0</v>
      </c>
      <c r="F30" s="113"/>
    </row>
    <row r="31" spans="1:10" ht="15.75" x14ac:dyDescent="0.25">
      <c r="A31" s="11" t="s">
        <v>69</v>
      </c>
      <c r="B31" s="13"/>
      <c r="C31" s="119"/>
      <c r="D31" s="119"/>
      <c r="E31" s="112">
        <f t="shared" si="1"/>
        <v>0</v>
      </c>
      <c r="F31" s="113"/>
    </row>
    <row r="32" spans="1:10" ht="15.75" x14ac:dyDescent="0.25">
      <c r="A32" s="11" t="s">
        <v>41</v>
      </c>
      <c r="B32" s="13"/>
      <c r="C32" s="119"/>
      <c r="D32" s="119"/>
      <c r="E32" s="112">
        <f t="shared" si="1"/>
        <v>0</v>
      </c>
      <c r="F32" s="113"/>
    </row>
    <row r="33" spans="1:6" ht="15.75" x14ac:dyDescent="0.25">
      <c r="A33" s="11" t="s">
        <v>42</v>
      </c>
      <c r="B33" s="13"/>
      <c r="C33" s="119"/>
      <c r="D33" s="119"/>
      <c r="E33" s="112">
        <f t="shared" si="1"/>
        <v>0</v>
      </c>
      <c r="F33" s="113"/>
    </row>
    <row r="34" spans="1:6" ht="15.75" x14ac:dyDescent="0.25">
      <c r="A34" s="11" t="s">
        <v>43</v>
      </c>
      <c r="B34" s="13"/>
      <c r="C34" s="119"/>
      <c r="D34" s="119"/>
      <c r="E34" s="112">
        <f t="shared" si="1"/>
        <v>0</v>
      </c>
      <c r="F34" s="113"/>
    </row>
    <row r="35" spans="1:6" ht="15.75" x14ac:dyDescent="0.25">
      <c r="A35" s="11" t="s">
        <v>70</v>
      </c>
      <c r="B35" s="13"/>
      <c r="C35" s="119"/>
      <c r="D35" s="119"/>
      <c r="E35" s="112">
        <f t="shared" si="1"/>
        <v>0</v>
      </c>
      <c r="F35" s="113"/>
    </row>
    <row r="36" spans="1:6" ht="15.75" x14ac:dyDescent="0.25">
      <c r="A36" s="56" t="s">
        <v>10</v>
      </c>
      <c r="B36" s="32">
        <f>SUM(B25:B35)</f>
        <v>652800</v>
      </c>
      <c r="C36" s="120">
        <f t="shared" ref="C36:E36" si="2">SUM(C25:C35)</f>
        <v>652800</v>
      </c>
      <c r="D36" s="121"/>
      <c r="E36" s="120">
        <f t="shared" si="2"/>
        <v>0</v>
      </c>
      <c r="F36" s="121"/>
    </row>
  </sheetData>
  <mergeCells count="40"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25:D25"/>
    <mergeCell ref="E25:F25"/>
    <mergeCell ref="C26:D26"/>
    <mergeCell ref="E26:F26"/>
    <mergeCell ref="C27:D27"/>
    <mergeCell ref="E27:F27"/>
    <mergeCell ref="E24:F24"/>
    <mergeCell ref="E23:F23"/>
    <mergeCell ref="C3:D3"/>
    <mergeCell ref="A4:L4"/>
    <mergeCell ref="A5:L5"/>
    <mergeCell ref="A6:L6"/>
    <mergeCell ref="C11:D11"/>
    <mergeCell ref="G11:H11"/>
    <mergeCell ref="H12:J13"/>
    <mergeCell ref="C16:J16"/>
    <mergeCell ref="A19:J19"/>
    <mergeCell ref="A21:I21"/>
    <mergeCell ref="A22:I22"/>
    <mergeCell ref="C17:J17"/>
    <mergeCell ref="C23:D23"/>
    <mergeCell ref="C18:J1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5"/>
  <sheetViews>
    <sheetView topLeftCell="A4" zoomScaleNormal="100" workbookViewId="0">
      <selection activeCell="B18" sqref="B18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82" t="s">
        <v>15</v>
      </c>
      <c r="D3" s="82"/>
      <c r="E3" t="s">
        <v>16</v>
      </c>
    </row>
    <row r="4" spans="1:12" ht="21" x14ac:dyDescent="0.35">
      <c r="A4" s="83" t="s">
        <v>17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2" ht="25.5" customHeight="1" x14ac:dyDescent="0.5">
      <c r="A5" s="84" t="s">
        <v>18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2" ht="20.25" customHeight="1" x14ac:dyDescent="0.35">
      <c r="A6" s="85" t="s">
        <v>85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</row>
    <row r="7" spans="1:12" ht="18.75" x14ac:dyDescent="0.3">
      <c r="A7" s="3" t="s">
        <v>3</v>
      </c>
      <c r="B7" s="39" t="s">
        <v>4</v>
      </c>
      <c r="C7" s="39" t="s">
        <v>5</v>
      </c>
      <c r="D7" s="4">
        <v>0.05</v>
      </c>
      <c r="E7" s="4">
        <v>0.1</v>
      </c>
      <c r="F7" s="5" t="s">
        <v>6</v>
      </c>
      <c r="G7" s="5" t="s">
        <v>7</v>
      </c>
      <c r="H7" s="6" t="s">
        <v>8</v>
      </c>
      <c r="I7" s="7" t="s">
        <v>21</v>
      </c>
      <c r="J7" s="8" t="s">
        <v>9</v>
      </c>
    </row>
    <row r="8" spans="1:12" ht="15.75" customHeight="1" x14ac:dyDescent="0.3">
      <c r="A8" s="9" t="s">
        <v>19</v>
      </c>
      <c r="B8" s="35">
        <v>1120000</v>
      </c>
      <c r="C8" s="11"/>
      <c r="D8" s="12"/>
      <c r="E8" s="29">
        <f>B8*0.1</f>
        <v>112000</v>
      </c>
      <c r="F8" s="10">
        <v>0</v>
      </c>
      <c r="G8" s="12"/>
      <c r="H8" s="13">
        <f>B8-E8</f>
        <v>1008000</v>
      </c>
      <c r="I8" s="14">
        <v>1360800</v>
      </c>
      <c r="J8" s="15"/>
    </row>
    <row r="9" spans="1:12" ht="18.75" x14ac:dyDescent="0.3">
      <c r="A9" s="16" t="s">
        <v>86</v>
      </c>
      <c r="B9" s="35">
        <v>79200</v>
      </c>
      <c r="C9" s="10">
        <v>90000</v>
      </c>
      <c r="D9" s="10"/>
      <c r="E9" s="10">
        <f>C9*0.1</f>
        <v>9000</v>
      </c>
      <c r="F9" s="10">
        <f>C9*0.12</f>
        <v>10800</v>
      </c>
      <c r="G9" s="32">
        <f>C9-F9</f>
        <v>79200</v>
      </c>
      <c r="H9" s="13">
        <f>G9-E9</f>
        <v>70200</v>
      </c>
      <c r="I9" s="14"/>
      <c r="J9" s="15"/>
    </row>
    <row r="10" spans="1:12" ht="18.75" x14ac:dyDescent="0.3">
      <c r="A10" s="3" t="s">
        <v>10</v>
      </c>
      <c r="B10" s="33">
        <f t="shared" ref="B10:H10" si="0">SUM(B8:B9)</f>
        <v>1199200</v>
      </c>
      <c r="C10" s="17">
        <f t="shared" si="0"/>
        <v>90000</v>
      </c>
      <c r="D10" s="17">
        <f t="shared" si="0"/>
        <v>0</v>
      </c>
      <c r="E10" s="18">
        <f t="shared" si="0"/>
        <v>121000</v>
      </c>
      <c r="F10" s="17">
        <f t="shared" si="0"/>
        <v>10800</v>
      </c>
      <c r="G10" s="17">
        <f t="shared" si="0"/>
        <v>79200</v>
      </c>
      <c r="H10" s="17">
        <f t="shared" si="0"/>
        <v>1078200</v>
      </c>
      <c r="I10" s="17"/>
      <c r="J10" s="18"/>
    </row>
    <row r="11" spans="1:12" ht="19.5" customHeight="1" x14ac:dyDescent="0.35">
      <c r="A11" s="26" t="s">
        <v>20</v>
      </c>
      <c r="B11" s="35">
        <f>-(D10+E10)</f>
        <v>-121000</v>
      </c>
      <c r="C11" s="86"/>
      <c r="D11" s="86"/>
      <c r="E11" s="41"/>
      <c r="F11" s="41"/>
      <c r="G11" s="87"/>
      <c r="H11" s="87"/>
      <c r="I11" s="23"/>
      <c r="J11" s="41"/>
    </row>
    <row r="12" spans="1:12" ht="15.75" customHeight="1" x14ac:dyDescent="0.3">
      <c r="A12" s="24" t="s">
        <v>87</v>
      </c>
      <c r="B12" s="25">
        <v>-300000</v>
      </c>
      <c r="D12" s="21" t="s">
        <v>55</v>
      </c>
      <c r="E12" s="9"/>
      <c r="F12" s="9"/>
      <c r="H12" s="89" t="s">
        <v>57</v>
      </c>
      <c r="I12" s="89"/>
      <c r="J12" s="89"/>
    </row>
    <row r="13" spans="1:12" ht="15.75" customHeight="1" x14ac:dyDescent="0.3">
      <c r="A13" s="24" t="s">
        <v>52</v>
      </c>
      <c r="B13" s="25"/>
      <c r="D13" s="21" t="s">
        <v>56</v>
      </c>
      <c r="E13" s="9"/>
      <c r="F13" s="9"/>
      <c r="H13" s="89"/>
      <c r="I13" s="89"/>
      <c r="J13" s="89"/>
    </row>
    <row r="14" spans="1:12" ht="15.75" customHeight="1" x14ac:dyDescent="0.3">
      <c r="A14" s="30" t="s">
        <v>88</v>
      </c>
      <c r="B14" s="25">
        <v>-8400</v>
      </c>
      <c r="D14" s="1"/>
      <c r="H14" s="47"/>
      <c r="I14" s="47"/>
      <c r="J14" s="47"/>
    </row>
    <row r="15" spans="1:12" ht="15.75" customHeight="1" x14ac:dyDescent="0.3">
      <c r="A15" s="30" t="s">
        <v>78</v>
      </c>
      <c r="B15" s="25">
        <v>-150000</v>
      </c>
      <c r="D15" s="1"/>
      <c r="H15" s="47"/>
      <c r="I15" s="47"/>
      <c r="J15" s="47"/>
    </row>
    <row r="16" spans="1:12" ht="15.75" customHeight="1" x14ac:dyDescent="0.3">
      <c r="A16" s="30"/>
      <c r="B16" s="25"/>
      <c r="C16" s="81"/>
      <c r="D16" s="78"/>
      <c r="E16" s="78"/>
      <c r="F16" s="78"/>
      <c r="G16" s="78"/>
      <c r="H16" s="78"/>
      <c r="I16" s="78"/>
      <c r="J16" s="78"/>
    </row>
    <row r="17" spans="1:10" ht="15.75" customHeight="1" x14ac:dyDescent="0.3">
      <c r="A17" s="30"/>
      <c r="B17" s="25"/>
      <c r="C17" s="81"/>
      <c r="D17" s="78"/>
      <c r="E17" s="78"/>
      <c r="F17" s="78"/>
      <c r="G17" s="78"/>
      <c r="H17" s="78"/>
      <c r="I17" s="78"/>
      <c r="J17" s="78"/>
    </row>
    <row r="18" spans="1:10" ht="15.75" customHeight="1" x14ac:dyDescent="0.3">
      <c r="A18" s="24" t="s">
        <v>53</v>
      </c>
      <c r="B18" s="25">
        <f>SUM(B10:B17)</f>
        <v>619800</v>
      </c>
      <c r="C18" s="115" t="s">
        <v>89</v>
      </c>
      <c r="D18" s="116"/>
      <c r="E18" s="116"/>
      <c r="F18" s="116"/>
      <c r="G18" s="116"/>
      <c r="H18" s="116"/>
      <c r="I18" s="116"/>
      <c r="J18" s="116"/>
    </row>
    <row r="19" spans="1:10" ht="14.25" customHeight="1" x14ac:dyDescent="0.25">
      <c r="A19" s="80" t="s">
        <v>22</v>
      </c>
      <c r="B19" s="80"/>
      <c r="C19" s="80"/>
      <c r="D19" s="80"/>
      <c r="E19" s="80"/>
      <c r="F19" s="80"/>
      <c r="G19" s="80"/>
      <c r="H19" s="80"/>
      <c r="I19" s="80"/>
      <c r="J19" s="80"/>
    </row>
    <row r="20" spans="1:10" ht="4.5" customHeight="1" x14ac:dyDescent="0.25"/>
    <row r="21" spans="1:10" ht="18.75" x14ac:dyDescent="0.3">
      <c r="A21" s="101" t="s">
        <v>65</v>
      </c>
      <c r="B21" s="102"/>
      <c r="C21" s="102"/>
      <c r="D21" s="102"/>
      <c r="E21" s="102"/>
      <c r="F21" s="102"/>
      <c r="G21" s="102"/>
      <c r="H21" s="102"/>
      <c r="I21" s="103"/>
      <c r="J21" s="46"/>
    </row>
    <row r="22" spans="1:10" x14ac:dyDescent="0.25">
      <c r="A22" s="104" t="s">
        <v>66</v>
      </c>
      <c r="B22" s="104"/>
      <c r="C22" s="104"/>
      <c r="D22" s="104"/>
      <c r="E22" s="104"/>
      <c r="F22" s="104"/>
      <c r="G22" s="104"/>
      <c r="H22" s="104"/>
      <c r="I22" s="104"/>
    </row>
    <row r="23" spans="1:10" ht="15.75" x14ac:dyDescent="0.25">
      <c r="A23" s="55" t="s">
        <v>52</v>
      </c>
      <c r="B23" s="55" t="s">
        <v>71</v>
      </c>
      <c r="C23" s="114" t="s">
        <v>72</v>
      </c>
      <c r="D23" s="113"/>
      <c r="E23" s="114" t="s">
        <v>73</v>
      </c>
      <c r="F23" s="113"/>
    </row>
    <row r="24" spans="1:10" ht="15.75" x14ac:dyDescent="0.25">
      <c r="A24" s="11" t="s">
        <v>68</v>
      </c>
      <c r="B24" s="13">
        <v>300000</v>
      </c>
      <c r="C24" s="117">
        <v>210000</v>
      </c>
      <c r="D24" s="118"/>
      <c r="E24" s="112">
        <f>B24-C24</f>
        <v>90000</v>
      </c>
      <c r="F24" s="113"/>
    </row>
    <row r="25" spans="1:10" ht="17.25" customHeight="1" x14ac:dyDescent="0.25">
      <c r="A25" s="11" t="s">
        <v>35</v>
      </c>
      <c r="B25" s="13">
        <v>352800</v>
      </c>
      <c r="C25" s="117">
        <v>442800</v>
      </c>
      <c r="D25" s="118"/>
      <c r="E25" s="112">
        <f>B25-C25</f>
        <v>-90000</v>
      </c>
      <c r="F25" s="113"/>
    </row>
    <row r="26" spans="1:10" ht="15.75" x14ac:dyDescent="0.25">
      <c r="A26" s="11" t="s">
        <v>36</v>
      </c>
      <c r="B26" s="13"/>
      <c r="C26" s="117"/>
      <c r="D26" s="118"/>
      <c r="E26" s="112">
        <f t="shared" ref="E26:E34" si="1">B26-C26</f>
        <v>0</v>
      </c>
      <c r="F26" s="113"/>
    </row>
    <row r="27" spans="1:10" ht="15.75" x14ac:dyDescent="0.25">
      <c r="A27" s="11" t="s">
        <v>37</v>
      </c>
      <c r="B27" s="13">
        <v>300000</v>
      </c>
      <c r="C27" s="119"/>
      <c r="D27" s="119"/>
      <c r="E27" s="112">
        <f t="shared" si="1"/>
        <v>300000</v>
      </c>
      <c r="F27" s="113"/>
    </row>
    <row r="28" spans="1:10" ht="15.75" x14ac:dyDescent="0.25">
      <c r="A28" s="11" t="s">
        <v>38</v>
      </c>
      <c r="B28" s="13"/>
      <c r="C28" s="119"/>
      <c r="D28" s="119"/>
      <c r="E28" s="112">
        <f t="shared" si="1"/>
        <v>0</v>
      </c>
      <c r="F28" s="113"/>
    </row>
    <row r="29" spans="1:10" ht="15.75" x14ac:dyDescent="0.25">
      <c r="A29" s="11" t="s">
        <v>39</v>
      </c>
      <c r="B29" s="13"/>
      <c r="C29" s="119"/>
      <c r="D29" s="119"/>
      <c r="E29" s="112">
        <f t="shared" si="1"/>
        <v>0</v>
      </c>
      <c r="F29" s="113"/>
    </row>
    <row r="30" spans="1:10" ht="15.75" x14ac:dyDescent="0.25">
      <c r="A30" s="11" t="s">
        <v>69</v>
      </c>
      <c r="B30" s="13"/>
      <c r="C30" s="119"/>
      <c r="D30" s="119"/>
      <c r="E30" s="112">
        <f t="shared" si="1"/>
        <v>0</v>
      </c>
      <c r="F30" s="113"/>
    </row>
    <row r="31" spans="1:10" ht="15.75" x14ac:dyDescent="0.25">
      <c r="A31" s="11" t="s">
        <v>41</v>
      </c>
      <c r="B31" s="13"/>
      <c r="C31" s="119"/>
      <c r="D31" s="119"/>
      <c r="E31" s="112">
        <f t="shared" si="1"/>
        <v>0</v>
      </c>
      <c r="F31" s="113"/>
    </row>
    <row r="32" spans="1:10" ht="15.75" x14ac:dyDescent="0.25">
      <c r="A32" s="11" t="s">
        <v>42</v>
      </c>
      <c r="B32" s="13"/>
      <c r="C32" s="119"/>
      <c r="D32" s="119"/>
      <c r="E32" s="112">
        <f t="shared" si="1"/>
        <v>0</v>
      </c>
      <c r="F32" s="113"/>
    </row>
    <row r="33" spans="1:6" ht="15.75" x14ac:dyDescent="0.25">
      <c r="A33" s="11" t="s">
        <v>43</v>
      </c>
      <c r="B33" s="13"/>
      <c r="C33" s="119"/>
      <c r="D33" s="119"/>
      <c r="E33" s="112">
        <f t="shared" si="1"/>
        <v>0</v>
      </c>
      <c r="F33" s="113"/>
    </row>
    <row r="34" spans="1:6" ht="15.75" x14ac:dyDescent="0.25">
      <c r="A34" s="11" t="s">
        <v>70</v>
      </c>
      <c r="B34" s="13"/>
      <c r="C34" s="119"/>
      <c r="D34" s="119"/>
      <c r="E34" s="112">
        <f t="shared" si="1"/>
        <v>0</v>
      </c>
      <c r="F34" s="113"/>
    </row>
    <row r="35" spans="1:6" ht="15.75" x14ac:dyDescent="0.25">
      <c r="A35" s="56" t="s">
        <v>10</v>
      </c>
      <c r="B35" s="32">
        <f>SUM(B24:B34)</f>
        <v>952800</v>
      </c>
      <c r="C35" s="120">
        <f t="shared" ref="C35:E35" si="2">SUM(C24:C34)</f>
        <v>652800</v>
      </c>
      <c r="D35" s="121"/>
      <c r="E35" s="120">
        <f t="shared" si="2"/>
        <v>300000</v>
      </c>
      <c r="F35" s="121"/>
    </row>
  </sheetData>
  <mergeCells count="39">
    <mergeCell ref="C3:D3"/>
    <mergeCell ref="A4:L4"/>
    <mergeCell ref="A5:L5"/>
    <mergeCell ref="A6:L6"/>
    <mergeCell ref="C11:D11"/>
    <mergeCell ref="G11:H11"/>
    <mergeCell ref="C25:D25"/>
    <mergeCell ref="E25:F25"/>
    <mergeCell ref="H12:J13"/>
    <mergeCell ref="C16:J16"/>
    <mergeCell ref="C17:J17"/>
    <mergeCell ref="C18:J18"/>
    <mergeCell ref="A19:J19"/>
    <mergeCell ref="A21:I21"/>
    <mergeCell ref="A22:I22"/>
    <mergeCell ref="C23:D23"/>
    <mergeCell ref="E23:F23"/>
    <mergeCell ref="C24:D24"/>
    <mergeCell ref="E24:F24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5:D35"/>
    <mergeCell ref="E35:F35"/>
    <mergeCell ref="C32:D32"/>
    <mergeCell ref="E32:F32"/>
    <mergeCell ref="C33:D33"/>
    <mergeCell ref="E33:F33"/>
    <mergeCell ref="C34:D34"/>
    <mergeCell ref="E34:F3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2"/>
  <sheetViews>
    <sheetView topLeftCell="A4" zoomScaleNormal="100" workbookViewId="0">
      <selection activeCell="A21" sqref="A21:J21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82" t="s">
        <v>15</v>
      </c>
      <c r="D3" s="82"/>
      <c r="E3" t="s">
        <v>16</v>
      </c>
    </row>
    <row r="4" spans="1:12" ht="21" x14ac:dyDescent="0.35">
      <c r="A4" s="83" t="s">
        <v>17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2" ht="25.5" customHeight="1" x14ac:dyDescent="0.5">
      <c r="A5" s="84" t="s">
        <v>18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2" ht="20.25" customHeight="1" x14ac:dyDescent="0.35">
      <c r="A6" s="85" t="s">
        <v>90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</row>
    <row r="7" spans="1:12" ht="18.75" x14ac:dyDescent="0.3">
      <c r="A7" s="3" t="s">
        <v>3</v>
      </c>
      <c r="B7" s="39" t="s">
        <v>4</v>
      </c>
      <c r="C7" s="39" t="s">
        <v>5</v>
      </c>
      <c r="D7" s="4">
        <v>0.05</v>
      </c>
      <c r="E7" s="4">
        <v>0.1</v>
      </c>
      <c r="F7" s="5" t="s">
        <v>6</v>
      </c>
      <c r="G7" s="5" t="s">
        <v>7</v>
      </c>
      <c r="H7" s="6" t="s">
        <v>8</v>
      </c>
      <c r="I7" s="7" t="s">
        <v>21</v>
      </c>
      <c r="J7" s="8" t="s">
        <v>9</v>
      </c>
    </row>
    <row r="8" spans="1:12" ht="15.75" customHeight="1" x14ac:dyDescent="0.3">
      <c r="A8" s="9" t="s">
        <v>100</v>
      </c>
      <c r="B8" s="35">
        <v>860000</v>
      </c>
      <c r="C8" s="11"/>
      <c r="D8" s="12"/>
      <c r="E8" s="29">
        <f>B8*0.1</f>
        <v>86000</v>
      </c>
      <c r="F8" s="10">
        <v>0</v>
      </c>
      <c r="G8" s="12"/>
      <c r="H8" s="13">
        <f>B8-E8</f>
        <v>774000</v>
      </c>
      <c r="I8" s="14">
        <v>1360800</v>
      </c>
      <c r="J8" s="15"/>
    </row>
    <row r="9" spans="1:12" ht="15.75" customHeight="1" x14ac:dyDescent="0.3">
      <c r="A9" s="9" t="s">
        <v>99</v>
      </c>
      <c r="B9" s="35">
        <v>260000</v>
      </c>
      <c r="C9" s="11"/>
      <c r="D9" s="12"/>
      <c r="E9" s="29">
        <f>B9*0.1</f>
        <v>26000</v>
      </c>
      <c r="F9" s="10">
        <v>1</v>
      </c>
      <c r="G9" s="12"/>
      <c r="H9" s="13">
        <f>B9-E9</f>
        <v>234000</v>
      </c>
      <c r="I9" s="14">
        <v>1360801</v>
      </c>
      <c r="J9" s="15"/>
    </row>
    <row r="10" spans="1:12" ht="18.75" x14ac:dyDescent="0.3">
      <c r="A10" s="16" t="s">
        <v>91</v>
      </c>
      <c r="B10" s="35">
        <v>79200</v>
      </c>
      <c r="C10" s="10">
        <v>90000</v>
      </c>
      <c r="D10" s="10"/>
      <c r="E10" s="10">
        <f>C10*0.1</f>
        <v>9000</v>
      </c>
      <c r="F10" s="10">
        <f>C10*0.12</f>
        <v>10800</v>
      </c>
      <c r="G10" s="32">
        <f>C10-F10</f>
        <v>79200</v>
      </c>
      <c r="H10" s="13">
        <f>G10-E10</f>
        <v>70200</v>
      </c>
      <c r="I10" s="14"/>
      <c r="J10" s="15"/>
    </row>
    <row r="11" spans="1:12" ht="18.75" x14ac:dyDescent="0.3">
      <c r="A11" s="3" t="s">
        <v>10</v>
      </c>
      <c r="B11" s="33">
        <f t="shared" ref="B11:H11" si="0">SUM(B8:B10)</f>
        <v>1199200</v>
      </c>
      <c r="C11" s="17">
        <f t="shared" si="0"/>
        <v>90000</v>
      </c>
      <c r="D11" s="17">
        <f t="shared" si="0"/>
        <v>0</v>
      </c>
      <c r="E11" s="18">
        <f t="shared" si="0"/>
        <v>121000</v>
      </c>
      <c r="F11" s="17">
        <f t="shared" si="0"/>
        <v>10801</v>
      </c>
      <c r="G11" s="17">
        <f t="shared" si="0"/>
        <v>79200</v>
      </c>
      <c r="H11" s="17">
        <f t="shared" si="0"/>
        <v>1078200</v>
      </c>
      <c r="I11" s="17"/>
      <c r="J11" s="18"/>
    </row>
    <row r="12" spans="1:12" ht="19.5" customHeight="1" x14ac:dyDescent="0.35">
      <c r="A12" s="26" t="s">
        <v>20</v>
      </c>
      <c r="B12" s="35">
        <f>-(D11+E11)</f>
        <v>-121000</v>
      </c>
      <c r="C12" s="86"/>
      <c r="D12" s="86"/>
      <c r="E12" s="41"/>
      <c r="F12" s="41"/>
      <c r="G12" s="87"/>
      <c r="H12" s="87"/>
      <c r="I12" s="23"/>
      <c r="J12" s="41"/>
    </row>
    <row r="13" spans="1:12" ht="15.75" customHeight="1" x14ac:dyDescent="0.3">
      <c r="A13" s="24" t="s">
        <v>92</v>
      </c>
      <c r="B13" s="25">
        <v>-150000</v>
      </c>
      <c r="D13" s="21" t="s">
        <v>55</v>
      </c>
      <c r="E13" s="9"/>
      <c r="F13" s="9"/>
      <c r="H13" s="89" t="s">
        <v>57</v>
      </c>
      <c r="I13" s="89"/>
      <c r="J13" s="89"/>
    </row>
    <row r="14" spans="1:12" ht="15.75" customHeight="1" x14ac:dyDescent="0.3">
      <c r="A14" s="24" t="s">
        <v>52</v>
      </c>
      <c r="B14" s="25">
        <v>-150000</v>
      </c>
      <c r="D14" s="21" t="s">
        <v>56</v>
      </c>
      <c r="E14" s="9"/>
      <c r="F14" s="9"/>
      <c r="H14" s="89"/>
      <c r="I14" s="89"/>
      <c r="J14" s="89"/>
    </row>
    <row r="15" spans="1:12" ht="15.75" customHeight="1" x14ac:dyDescent="0.3">
      <c r="A15" s="30" t="s">
        <v>88</v>
      </c>
      <c r="B15" s="25">
        <v>-8400</v>
      </c>
      <c r="D15" s="1"/>
      <c r="H15" s="47"/>
      <c r="I15" s="47"/>
      <c r="J15" s="47"/>
    </row>
    <row r="16" spans="1:12" ht="15.75" customHeight="1" x14ac:dyDescent="0.3">
      <c r="A16" s="30" t="s">
        <v>78</v>
      </c>
      <c r="B16" s="25">
        <v>-150000</v>
      </c>
      <c r="D16" s="1"/>
      <c r="H16" s="47"/>
      <c r="I16" s="47"/>
      <c r="J16" s="47"/>
    </row>
    <row r="17" spans="1:12" ht="15.75" customHeight="1" x14ac:dyDescent="0.3">
      <c r="A17" s="57" t="s">
        <v>94</v>
      </c>
      <c r="B17" s="25">
        <v>-16500</v>
      </c>
      <c r="C17" s="100" t="s">
        <v>95</v>
      </c>
      <c r="D17" s="82"/>
      <c r="E17" s="82"/>
      <c r="F17" s="82"/>
      <c r="G17" s="82"/>
      <c r="H17" s="82"/>
      <c r="I17" s="82"/>
      <c r="J17" s="82"/>
    </row>
    <row r="18" spans="1:12" ht="15.75" customHeight="1" x14ac:dyDescent="0.3">
      <c r="A18" s="57" t="s">
        <v>97</v>
      </c>
      <c r="B18" s="25">
        <v>-40000</v>
      </c>
      <c r="C18" s="58"/>
      <c r="D18" s="38"/>
      <c r="E18" s="38"/>
      <c r="F18" s="38"/>
      <c r="G18" s="38"/>
      <c r="H18" s="38"/>
      <c r="I18" s="38"/>
      <c r="J18" s="38"/>
    </row>
    <row r="19" spans="1:12" ht="15.75" customHeight="1" x14ac:dyDescent="0.3">
      <c r="A19" s="24" t="s">
        <v>96</v>
      </c>
      <c r="B19" s="25">
        <v>-619800</v>
      </c>
      <c r="C19" s="115" t="s">
        <v>93</v>
      </c>
      <c r="D19" s="116"/>
      <c r="E19" s="116"/>
      <c r="F19" s="116"/>
      <c r="G19" s="116"/>
      <c r="H19" s="116"/>
      <c r="I19" s="116"/>
      <c r="J19" s="116"/>
    </row>
    <row r="20" spans="1:12" ht="15.75" customHeight="1" x14ac:dyDescent="0.3">
      <c r="A20" s="24" t="s">
        <v>53</v>
      </c>
      <c r="B20" s="25">
        <f>SUM(B11:B19)</f>
        <v>-56500</v>
      </c>
      <c r="C20" s="100" t="s">
        <v>98</v>
      </c>
      <c r="D20" s="82"/>
      <c r="E20" s="82"/>
      <c r="F20" s="82"/>
      <c r="G20" s="82"/>
      <c r="H20" s="82"/>
      <c r="I20" s="82"/>
      <c r="J20" s="82"/>
    </row>
    <row r="21" spans="1:12" ht="14.25" customHeight="1" x14ac:dyDescent="0.25">
      <c r="A21" s="80" t="s">
        <v>22</v>
      </c>
      <c r="B21" s="80"/>
      <c r="C21" s="80"/>
      <c r="D21" s="80"/>
      <c r="E21" s="80"/>
      <c r="F21" s="80"/>
      <c r="G21" s="80"/>
      <c r="H21" s="80"/>
      <c r="I21" s="80"/>
      <c r="J21" s="80"/>
    </row>
    <row r="22" spans="1:12" ht="4.5" customHeight="1" x14ac:dyDescent="0.25"/>
    <row r="23" spans="1:12" ht="18.75" x14ac:dyDescent="0.3">
      <c r="A23" s="101" t="s">
        <v>65</v>
      </c>
      <c r="B23" s="102"/>
      <c r="C23" s="102"/>
      <c r="D23" s="102"/>
      <c r="E23" s="102"/>
      <c r="F23" s="102"/>
      <c r="G23" s="102"/>
      <c r="H23" s="102"/>
      <c r="I23" s="103"/>
      <c r="J23" s="46"/>
      <c r="L23" s="22"/>
    </row>
    <row r="24" spans="1:12" x14ac:dyDescent="0.25">
      <c r="A24" s="104" t="s">
        <v>66</v>
      </c>
      <c r="B24" s="104"/>
      <c r="C24" s="104"/>
      <c r="D24" s="104"/>
      <c r="E24" s="104"/>
      <c r="F24" s="104"/>
      <c r="G24" s="104"/>
      <c r="H24" s="104"/>
      <c r="I24" s="104"/>
    </row>
    <row r="25" spans="1:12" ht="15.75" x14ac:dyDescent="0.25">
      <c r="A25" s="55" t="s">
        <v>52</v>
      </c>
      <c r="B25" s="55" t="s">
        <v>71</v>
      </c>
      <c r="C25" s="114" t="s">
        <v>72</v>
      </c>
      <c r="D25" s="113"/>
      <c r="E25" s="114" t="s">
        <v>73</v>
      </c>
      <c r="F25" s="113"/>
    </row>
    <row r="26" spans="1:12" ht="15.75" x14ac:dyDescent="0.25">
      <c r="A26" s="11" t="s">
        <v>68</v>
      </c>
      <c r="B26" s="13">
        <v>300000</v>
      </c>
      <c r="C26" s="117">
        <v>210000</v>
      </c>
      <c r="D26" s="118"/>
      <c r="E26" s="112">
        <f>B26-C26</f>
        <v>90000</v>
      </c>
      <c r="F26" s="113"/>
    </row>
    <row r="27" spans="1:12" ht="17.25" customHeight="1" x14ac:dyDescent="0.25">
      <c r="A27" s="11" t="s">
        <v>35</v>
      </c>
      <c r="B27" s="13">
        <v>352800</v>
      </c>
      <c r="C27" s="117">
        <v>442800</v>
      </c>
      <c r="D27" s="118"/>
      <c r="E27" s="112">
        <f>B27-C27</f>
        <v>-90000</v>
      </c>
      <c r="F27" s="113"/>
    </row>
    <row r="28" spans="1:12" ht="15.75" x14ac:dyDescent="0.25">
      <c r="A28" s="11" t="s">
        <v>36</v>
      </c>
      <c r="B28" s="13"/>
      <c r="C28" s="119"/>
      <c r="D28" s="119"/>
      <c r="E28" s="112">
        <f t="shared" ref="E28:E31" si="1">B28-C28</f>
        <v>0</v>
      </c>
      <c r="F28" s="113"/>
    </row>
    <row r="29" spans="1:12" ht="15.75" x14ac:dyDescent="0.25">
      <c r="A29" s="11" t="s">
        <v>37</v>
      </c>
      <c r="B29" s="13">
        <v>300000</v>
      </c>
      <c r="C29" s="119"/>
      <c r="D29" s="119"/>
      <c r="E29" s="112">
        <f t="shared" si="1"/>
        <v>300000</v>
      </c>
      <c r="F29" s="113"/>
    </row>
    <row r="30" spans="1:12" ht="15.75" x14ac:dyDescent="0.25">
      <c r="A30" s="11" t="s">
        <v>38</v>
      </c>
      <c r="B30" s="13">
        <v>300000</v>
      </c>
      <c r="C30" s="117">
        <v>443000</v>
      </c>
      <c r="D30" s="118"/>
      <c r="E30" s="112">
        <f t="shared" si="1"/>
        <v>-143000</v>
      </c>
      <c r="F30" s="113"/>
    </row>
    <row r="31" spans="1:12" ht="15.75" x14ac:dyDescent="0.25">
      <c r="A31" s="11" t="s">
        <v>39</v>
      </c>
      <c r="B31" s="13">
        <v>-56500</v>
      </c>
      <c r="C31" s="117"/>
      <c r="D31" s="118"/>
      <c r="E31" s="112">
        <f t="shared" si="1"/>
        <v>-56500</v>
      </c>
      <c r="F31" s="113"/>
    </row>
    <row r="32" spans="1:12" ht="15.75" x14ac:dyDescent="0.25">
      <c r="A32" s="56" t="s">
        <v>10</v>
      </c>
      <c r="B32" s="32">
        <f>SUM(B26:B31)</f>
        <v>1196300</v>
      </c>
      <c r="C32" s="120">
        <f>SUM(C26:D31)</f>
        <v>1095800</v>
      </c>
      <c r="D32" s="121"/>
      <c r="E32" s="120">
        <f>SUM(E26:E31)</f>
        <v>100500</v>
      </c>
      <c r="F32" s="121"/>
      <c r="G32" s="22"/>
    </row>
  </sheetData>
  <mergeCells count="29">
    <mergeCell ref="C32:D32"/>
    <mergeCell ref="E32:F32"/>
    <mergeCell ref="C31:D31"/>
    <mergeCell ref="E31:F31"/>
    <mergeCell ref="C28:D28"/>
    <mergeCell ref="E28:F28"/>
    <mergeCell ref="C29:D29"/>
    <mergeCell ref="E29:F29"/>
    <mergeCell ref="C30:D30"/>
    <mergeCell ref="E30:F30"/>
    <mergeCell ref="C27:D27"/>
    <mergeCell ref="E27:F27"/>
    <mergeCell ref="H13:J14"/>
    <mergeCell ref="C19:J19"/>
    <mergeCell ref="A21:J21"/>
    <mergeCell ref="A23:I23"/>
    <mergeCell ref="C17:J17"/>
    <mergeCell ref="A24:I24"/>
    <mergeCell ref="C25:D25"/>
    <mergeCell ref="E25:F25"/>
    <mergeCell ref="C26:D26"/>
    <mergeCell ref="E26:F26"/>
    <mergeCell ref="C20:J20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3"/>
  <sheetViews>
    <sheetView zoomScaleNormal="100" workbookViewId="0">
      <selection activeCell="B32" sqref="B32:D32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82" t="s">
        <v>15</v>
      </c>
      <c r="D3" s="82"/>
      <c r="E3" t="s">
        <v>16</v>
      </c>
    </row>
    <row r="4" spans="1:12" ht="21" x14ac:dyDescent="0.35">
      <c r="A4" s="83" t="s">
        <v>17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2" ht="25.5" customHeight="1" x14ac:dyDescent="0.5">
      <c r="A5" s="84" t="s">
        <v>18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2" ht="20.25" customHeight="1" x14ac:dyDescent="0.35">
      <c r="A6" s="85" t="s">
        <v>104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</row>
    <row r="7" spans="1:12" ht="18.75" x14ac:dyDescent="0.3">
      <c r="A7" s="3" t="s">
        <v>3</v>
      </c>
      <c r="B7" s="39" t="s">
        <v>4</v>
      </c>
      <c r="C7" s="39" t="s">
        <v>5</v>
      </c>
      <c r="D7" s="4">
        <v>0.05</v>
      </c>
      <c r="E7" s="4">
        <v>0.1</v>
      </c>
      <c r="F7" s="5" t="s">
        <v>6</v>
      </c>
      <c r="G7" s="5" t="s">
        <v>7</v>
      </c>
      <c r="H7" s="6" t="s">
        <v>8</v>
      </c>
      <c r="I7" s="7" t="s">
        <v>21</v>
      </c>
      <c r="J7" s="8" t="s">
        <v>9</v>
      </c>
    </row>
    <row r="8" spans="1:12" ht="15.75" customHeight="1" x14ac:dyDescent="0.3">
      <c r="A8" s="9" t="s">
        <v>100</v>
      </c>
      <c r="B8" s="35">
        <v>600000</v>
      </c>
      <c r="C8" s="11"/>
      <c r="D8" s="12"/>
      <c r="E8" s="29">
        <f>B8*0.1</f>
        <v>60000</v>
      </c>
      <c r="F8" s="10">
        <v>0</v>
      </c>
      <c r="G8" s="12"/>
      <c r="H8" s="13">
        <f>B8-E8</f>
        <v>540000</v>
      </c>
      <c r="I8" s="14">
        <v>1360800</v>
      </c>
      <c r="J8" s="15"/>
    </row>
    <row r="9" spans="1:12" ht="15.75" customHeight="1" x14ac:dyDescent="0.3">
      <c r="A9" s="9" t="s">
        <v>99</v>
      </c>
      <c r="B9" s="35">
        <v>260000</v>
      </c>
      <c r="C9" s="11"/>
      <c r="D9" s="12"/>
      <c r="E9" s="29">
        <f>B9*0.1</f>
        <v>26000</v>
      </c>
      <c r="F9" s="10">
        <v>1</v>
      </c>
      <c r="G9" s="12"/>
      <c r="H9" s="13">
        <f>B9-E9</f>
        <v>234000</v>
      </c>
      <c r="I9" s="14">
        <v>1360801</v>
      </c>
      <c r="J9" s="15"/>
    </row>
    <row r="10" spans="1:12" ht="18.75" x14ac:dyDescent="0.3">
      <c r="A10" s="16" t="s">
        <v>105</v>
      </c>
      <c r="B10" s="35">
        <v>79200</v>
      </c>
      <c r="C10" s="10">
        <v>90000</v>
      </c>
      <c r="D10" s="10"/>
      <c r="E10" s="10">
        <f>C10*0.1</f>
        <v>9000</v>
      </c>
      <c r="F10" s="10">
        <f>C10*0.12</f>
        <v>10800</v>
      </c>
      <c r="G10" s="32">
        <f>C10-F10</f>
        <v>79200</v>
      </c>
      <c r="H10" s="13">
        <f>G10-E10</f>
        <v>70200</v>
      </c>
      <c r="I10" s="14"/>
      <c r="J10" s="15"/>
    </row>
    <row r="11" spans="1:12" ht="18.75" x14ac:dyDescent="0.3">
      <c r="A11" s="3" t="s">
        <v>10</v>
      </c>
      <c r="B11" s="33">
        <f t="shared" ref="B11:H11" si="0">SUM(B8:B10)</f>
        <v>939200</v>
      </c>
      <c r="C11" s="17">
        <f t="shared" si="0"/>
        <v>90000</v>
      </c>
      <c r="D11" s="17">
        <f t="shared" si="0"/>
        <v>0</v>
      </c>
      <c r="E11" s="18">
        <f t="shared" si="0"/>
        <v>95000</v>
      </c>
      <c r="F11" s="17">
        <f t="shared" si="0"/>
        <v>10801</v>
      </c>
      <c r="G11" s="17">
        <f t="shared" si="0"/>
        <v>79200</v>
      </c>
      <c r="H11" s="17">
        <f t="shared" si="0"/>
        <v>844200</v>
      </c>
      <c r="I11" s="17"/>
      <c r="J11" s="18"/>
    </row>
    <row r="12" spans="1:12" ht="19.5" customHeight="1" x14ac:dyDescent="0.35">
      <c r="A12" s="26" t="s">
        <v>20</v>
      </c>
      <c r="B12" s="35">
        <f>-(D11+E11)</f>
        <v>-95000</v>
      </c>
      <c r="C12" s="86"/>
      <c r="D12" s="86"/>
      <c r="E12" s="41"/>
      <c r="F12" s="41"/>
      <c r="G12" s="87"/>
      <c r="H12" s="87"/>
      <c r="I12" s="23"/>
      <c r="J12" s="41"/>
    </row>
    <row r="13" spans="1:12" ht="15.75" customHeight="1" x14ac:dyDescent="0.3">
      <c r="A13" s="24" t="s">
        <v>113</v>
      </c>
      <c r="B13" s="25"/>
      <c r="D13" s="21" t="s">
        <v>55</v>
      </c>
      <c r="E13" s="9"/>
      <c r="F13" s="9"/>
      <c r="H13" s="89" t="s">
        <v>57</v>
      </c>
      <c r="I13" s="89"/>
      <c r="J13" s="89"/>
    </row>
    <row r="14" spans="1:12" ht="15.75" customHeight="1" x14ac:dyDescent="0.3">
      <c r="A14" s="24" t="s">
        <v>52</v>
      </c>
      <c r="B14" s="25"/>
      <c r="D14" s="21" t="s">
        <v>56</v>
      </c>
      <c r="E14" s="9"/>
      <c r="F14" s="9"/>
      <c r="H14" s="89"/>
      <c r="I14" s="89"/>
      <c r="J14" s="89"/>
    </row>
    <row r="15" spans="1:12" ht="15.75" customHeight="1" x14ac:dyDescent="0.3">
      <c r="A15" s="30" t="s">
        <v>88</v>
      </c>
      <c r="B15" s="25">
        <v>-8400</v>
      </c>
      <c r="D15" s="1"/>
      <c r="H15" s="47"/>
      <c r="I15" s="47"/>
      <c r="J15" s="47"/>
    </row>
    <row r="16" spans="1:12" ht="15.75" customHeight="1" x14ac:dyDescent="0.3">
      <c r="A16" s="30" t="s">
        <v>78</v>
      </c>
      <c r="B16" s="25">
        <v>-150000</v>
      </c>
      <c r="D16" s="1"/>
      <c r="H16" s="47"/>
      <c r="I16" s="47"/>
      <c r="J16" s="47"/>
      <c r="L16" s="22"/>
    </row>
    <row r="17" spans="1:12" ht="15.75" customHeight="1" x14ac:dyDescent="0.3">
      <c r="A17" s="24" t="s">
        <v>96</v>
      </c>
      <c r="B17" s="25">
        <v>-289500</v>
      </c>
      <c r="C17" s="115" t="s">
        <v>106</v>
      </c>
      <c r="D17" s="116"/>
      <c r="E17" s="116"/>
      <c r="F17" s="116"/>
      <c r="G17" s="116"/>
      <c r="H17" s="116"/>
      <c r="I17" s="116"/>
      <c r="J17" s="116"/>
      <c r="L17" s="22"/>
    </row>
    <row r="18" spans="1:12" ht="15.75" customHeight="1" x14ac:dyDescent="0.3">
      <c r="A18" s="24" t="s">
        <v>107</v>
      </c>
      <c r="B18" s="25">
        <v>-56500</v>
      </c>
      <c r="C18" s="61"/>
      <c r="D18" s="40"/>
      <c r="E18" s="40"/>
      <c r="F18" s="40"/>
      <c r="G18" s="40"/>
      <c r="H18" s="40"/>
      <c r="I18" s="40"/>
      <c r="J18" s="40"/>
    </row>
    <row r="19" spans="1:12" ht="15.75" customHeight="1" x14ac:dyDescent="0.3">
      <c r="A19" s="28" t="s">
        <v>108</v>
      </c>
      <c r="B19" s="25">
        <v>-5000</v>
      </c>
      <c r="C19" s="115" t="s">
        <v>111</v>
      </c>
      <c r="D19" s="116"/>
      <c r="E19" s="116"/>
      <c r="F19" s="116"/>
      <c r="G19" s="116"/>
      <c r="H19" s="116"/>
      <c r="I19" s="116"/>
      <c r="J19" s="116"/>
    </row>
    <row r="20" spans="1:12" ht="15.75" customHeight="1" x14ac:dyDescent="0.3">
      <c r="A20" s="28" t="s">
        <v>109</v>
      </c>
      <c r="B20" s="25">
        <v>-21600</v>
      </c>
      <c r="C20" s="115" t="s">
        <v>110</v>
      </c>
      <c r="D20" s="116"/>
      <c r="E20" s="116"/>
      <c r="F20" s="116"/>
      <c r="G20" s="116"/>
      <c r="H20" s="116"/>
      <c r="I20" s="116"/>
      <c r="J20" s="116"/>
    </row>
    <row r="21" spans="1:12" ht="15.75" customHeight="1" x14ac:dyDescent="0.3">
      <c r="A21" s="24" t="s">
        <v>53</v>
      </c>
      <c r="B21" s="25">
        <f>SUM(B11:B20)</f>
        <v>313200</v>
      </c>
      <c r="C21" s="115" t="s">
        <v>115</v>
      </c>
      <c r="D21" s="116"/>
      <c r="E21" s="116"/>
      <c r="F21" s="116"/>
      <c r="G21" s="116"/>
      <c r="H21" s="116"/>
      <c r="I21" s="116"/>
      <c r="J21" s="116"/>
    </row>
    <row r="22" spans="1:12" ht="14.25" customHeight="1" x14ac:dyDescent="0.25">
      <c r="A22" s="80" t="s">
        <v>22</v>
      </c>
      <c r="B22" s="80"/>
      <c r="C22" s="80"/>
      <c r="D22" s="80"/>
      <c r="E22" s="80"/>
      <c r="F22" s="80"/>
      <c r="G22" s="80"/>
      <c r="H22" s="80"/>
      <c r="I22" s="80"/>
      <c r="J22" s="80"/>
    </row>
    <row r="23" spans="1:12" ht="4.5" customHeight="1" x14ac:dyDescent="0.25"/>
    <row r="24" spans="1:12" ht="18.75" x14ac:dyDescent="0.3">
      <c r="A24" s="101" t="s">
        <v>65</v>
      </c>
      <c r="B24" s="102"/>
      <c r="C24" s="102"/>
      <c r="D24" s="102"/>
      <c r="E24" s="102"/>
      <c r="F24" s="102"/>
      <c r="G24" s="102"/>
      <c r="H24" s="102"/>
      <c r="I24" s="103"/>
      <c r="J24" s="46"/>
      <c r="L24" s="22"/>
    </row>
    <row r="25" spans="1:12" x14ac:dyDescent="0.25">
      <c r="A25" s="104" t="s">
        <v>66</v>
      </c>
      <c r="B25" s="104"/>
      <c r="C25" s="104"/>
      <c r="D25" s="104"/>
      <c r="E25" s="104"/>
      <c r="F25" s="104"/>
      <c r="G25" s="104"/>
      <c r="H25" s="104"/>
      <c r="I25" s="104"/>
    </row>
    <row r="26" spans="1:12" ht="15.75" x14ac:dyDescent="0.25">
      <c r="A26" s="65" t="s">
        <v>52</v>
      </c>
      <c r="B26" s="65" t="s">
        <v>71</v>
      </c>
      <c r="C26" s="122" t="s">
        <v>72</v>
      </c>
      <c r="D26" s="123"/>
      <c r="E26" s="122" t="s">
        <v>73</v>
      </c>
      <c r="F26" s="123"/>
    </row>
    <row r="27" spans="1:12" ht="15.75" x14ac:dyDescent="0.25">
      <c r="A27" s="11" t="s">
        <v>68</v>
      </c>
      <c r="B27" s="62">
        <v>300000</v>
      </c>
      <c r="C27" s="117">
        <v>210000</v>
      </c>
      <c r="D27" s="118"/>
      <c r="E27" s="112">
        <f>B27-C27</f>
        <v>90000</v>
      </c>
      <c r="F27" s="113"/>
    </row>
    <row r="28" spans="1:12" ht="17.25" customHeight="1" x14ac:dyDescent="0.25">
      <c r="A28" s="11" t="s">
        <v>35</v>
      </c>
      <c r="B28" s="62">
        <v>352800</v>
      </c>
      <c r="C28" s="117">
        <v>442800</v>
      </c>
      <c r="D28" s="118"/>
      <c r="E28" s="112">
        <f>B28-C28</f>
        <v>-90000</v>
      </c>
      <c r="F28" s="113"/>
    </row>
    <row r="29" spans="1:12" ht="15.75" x14ac:dyDescent="0.25">
      <c r="A29" s="11" t="s">
        <v>36</v>
      </c>
      <c r="B29" s="62"/>
      <c r="C29" s="119"/>
      <c r="D29" s="119"/>
      <c r="E29" s="112">
        <f t="shared" ref="E29:E32" si="1">B29-C29</f>
        <v>0</v>
      </c>
      <c r="F29" s="113"/>
    </row>
    <row r="30" spans="1:12" ht="15.75" x14ac:dyDescent="0.25">
      <c r="A30" s="11" t="s">
        <v>37</v>
      </c>
      <c r="B30" s="62">
        <v>300000</v>
      </c>
      <c r="C30" s="119"/>
      <c r="D30" s="119"/>
      <c r="E30" s="112">
        <f t="shared" si="1"/>
        <v>300000</v>
      </c>
      <c r="F30" s="113"/>
    </row>
    <row r="31" spans="1:12" ht="15.75" x14ac:dyDescent="0.25">
      <c r="A31" s="11" t="s">
        <v>38</v>
      </c>
      <c r="B31" s="62">
        <v>300000</v>
      </c>
      <c r="C31" s="117">
        <v>443000</v>
      </c>
      <c r="D31" s="118"/>
      <c r="E31" s="112">
        <f t="shared" si="1"/>
        <v>-143000</v>
      </c>
      <c r="F31" s="113"/>
    </row>
    <row r="32" spans="1:12" ht="15.75" x14ac:dyDescent="0.25">
      <c r="A32" s="11" t="s">
        <v>39</v>
      </c>
      <c r="B32" s="62"/>
      <c r="C32" s="117"/>
      <c r="D32" s="118"/>
      <c r="E32" s="112">
        <f t="shared" si="1"/>
        <v>0</v>
      </c>
      <c r="F32" s="113"/>
    </row>
    <row r="33" spans="1:7" ht="15.75" x14ac:dyDescent="0.25">
      <c r="A33" s="63" t="s">
        <v>10</v>
      </c>
      <c r="B33" s="64">
        <f>SUM(B27:B32)</f>
        <v>1252800</v>
      </c>
      <c r="C33" s="124">
        <f>SUM(C27:C32)</f>
        <v>1095800</v>
      </c>
      <c r="D33" s="125"/>
      <c r="E33" s="124">
        <f>SUM(E27:F32)</f>
        <v>157000</v>
      </c>
      <c r="F33" s="125"/>
      <c r="G33" s="22"/>
    </row>
  </sheetData>
  <mergeCells count="30"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1:D31"/>
    <mergeCell ref="E31:F31"/>
    <mergeCell ref="H13:J14"/>
    <mergeCell ref="C17:J17"/>
    <mergeCell ref="C21:J21"/>
    <mergeCell ref="A22:J22"/>
    <mergeCell ref="A24:I24"/>
    <mergeCell ref="C20:J20"/>
    <mergeCell ref="C19:J19"/>
    <mergeCell ref="A25:I25"/>
    <mergeCell ref="C26:D26"/>
    <mergeCell ref="E26:F26"/>
    <mergeCell ref="C27:D27"/>
    <mergeCell ref="E27:F27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1"/>
  <sheetViews>
    <sheetView zoomScaleNormal="100" workbookViewId="0">
      <selection activeCell="B24" sqref="B24:D30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82" t="s">
        <v>15</v>
      </c>
      <c r="D3" s="82"/>
      <c r="E3" t="s">
        <v>16</v>
      </c>
    </row>
    <row r="4" spans="1:12" ht="21" x14ac:dyDescent="0.35">
      <c r="A4" s="83" t="s">
        <v>17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2" ht="25.5" customHeight="1" x14ac:dyDescent="0.5">
      <c r="A5" s="84" t="s">
        <v>18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2" ht="20.25" customHeight="1" x14ac:dyDescent="0.35">
      <c r="A6" s="85" t="s">
        <v>114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</row>
    <row r="7" spans="1:12" ht="18.75" x14ac:dyDescent="0.3">
      <c r="A7" s="3" t="s">
        <v>3</v>
      </c>
      <c r="B7" s="39" t="s">
        <v>4</v>
      </c>
      <c r="C7" s="39" t="s">
        <v>5</v>
      </c>
      <c r="D7" s="4">
        <v>0.05</v>
      </c>
      <c r="E7" s="4">
        <v>0.1</v>
      </c>
      <c r="F7" s="5" t="s">
        <v>6</v>
      </c>
      <c r="G7" s="5" t="s">
        <v>7</v>
      </c>
      <c r="H7" s="6" t="s">
        <v>8</v>
      </c>
      <c r="I7" s="7" t="s">
        <v>21</v>
      </c>
      <c r="J7" s="8" t="s">
        <v>9</v>
      </c>
    </row>
    <row r="8" spans="1:12" ht="15.75" customHeight="1" x14ac:dyDescent="0.3">
      <c r="A8" s="9" t="s">
        <v>100</v>
      </c>
      <c r="B8" s="35">
        <v>990000</v>
      </c>
      <c r="C8" s="11"/>
      <c r="D8" s="12"/>
      <c r="E8" s="29">
        <f>B8*0.1</f>
        <v>99000</v>
      </c>
      <c r="F8" s="10">
        <v>0</v>
      </c>
      <c r="G8" s="12"/>
      <c r="H8" s="13">
        <f>B8-E8</f>
        <v>891000</v>
      </c>
      <c r="I8" s="14">
        <v>1360800</v>
      </c>
      <c r="J8" s="15"/>
    </row>
    <row r="9" spans="1:12" ht="15.75" customHeight="1" x14ac:dyDescent="0.3">
      <c r="A9" s="9" t="s">
        <v>99</v>
      </c>
      <c r="B9" s="35">
        <v>260000</v>
      </c>
      <c r="C9" s="11"/>
      <c r="D9" s="12"/>
      <c r="E9" s="29">
        <f>B9*0.1</f>
        <v>26000</v>
      </c>
      <c r="F9" s="10">
        <v>1</v>
      </c>
      <c r="G9" s="12"/>
      <c r="H9" s="13">
        <f>B9-E9</f>
        <v>234000</v>
      </c>
      <c r="I9" s="14">
        <v>1360801</v>
      </c>
      <c r="J9" s="15"/>
    </row>
    <row r="10" spans="1:12" ht="18.75" x14ac:dyDescent="0.3">
      <c r="A10" s="16" t="s">
        <v>116</v>
      </c>
      <c r="B10" s="35">
        <v>96800</v>
      </c>
      <c r="C10" s="10">
        <v>110000</v>
      </c>
      <c r="D10" s="10"/>
      <c r="E10" s="10">
        <f>C10*0.1</f>
        <v>11000</v>
      </c>
      <c r="F10" s="10">
        <f>C10*0.12</f>
        <v>13200</v>
      </c>
      <c r="G10" s="32">
        <f>C10-F10</f>
        <v>96800</v>
      </c>
      <c r="H10" s="13">
        <f>G10-E10</f>
        <v>85800</v>
      </c>
      <c r="I10" s="14"/>
      <c r="J10" s="15"/>
    </row>
    <row r="11" spans="1:12" ht="18.75" x14ac:dyDescent="0.3">
      <c r="A11" s="3" t="s">
        <v>10</v>
      </c>
      <c r="B11" s="33">
        <f t="shared" ref="B11:H11" si="0">SUM(B8:B10)</f>
        <v>1346800</v>
      </c>
      <c r="C11" s="17">
        <f t="shared" si="0"/>
        <v>110000</v>
      </c>
      <c r="D11" s="17">
        <f t="shared" si="0"/>
        <v>0</v>
      </c>
      <c r="E11" s="18">
        <f t="shared" si="0"/>
        <v>136000</v>
      </c>
      <c r="F11" s="17">
        <f t="shared" si="0"/>
        <v>13201</v>
      </c>
      <c r="G11" s="17">
        <f t="shared" si="0"/>
        <v>96800</v>
      </c>
      <c r="H11" s="17">
        <f t="shared" si="0"/>
        <v>1210800</v>
      </c>
      <c r="I11" s="17"/>
      <c r="J11" s="18"/>
    </row>
    <row r="12" spans="1:12" ht="19.5" customHeight="1" x14ac:dyDescent="0.35">
      <c r="A12" s="26" t="s">
        <v>20</v>
      </c>
      <c r="B12" s="35">
        <f>-(D11+E11)</f>
        <v>-136000</v>
      </c>
      <c r="C12" s="86"/>
      <c r="D12" s="86"/>
      <c r="E12" s="41"/>
      <c r="F12" s="41"/>
      <c r="G12" s="87"/>
      <c r="H12" s="87"/>
      <c r="I12" s="23"/>
      <c r="J12" s="41"/>
    </row>
    <row r="13" spans="1:12" ht="15.75" customHeight="1" x14ac:dyDescent="0.3">
      <c r="A13" s="24" t="s">
        <v>113</v>
      </c>
      <c r="B13" s="25"/>
      <c r="D13" s="21" t="s">
        <v>55</v>
      </c>
      <c r="E13" s="9"/>
      <c r="F13" s="9"/>
      <c r="H13" s="89" t="s">
        <v>57</v>
      </c>
      <c r="I13" s="89"/>
      <c r="J13" s="89"/>
    </row>
    <row r="14" spans="1:12" ht="15.75" customHeight="1" x14ac:dyDescent="0.3">
      <c r="A14" s="24" t="s">
        <v>52</v>
      </c>
      <c r="B14" s="25"/>
      <c r="D14" s="21" t="s">
        <v>56</v>
      </c>
      <c r="E14" s="9"/>
      <c r="F14" s="9"/>
      <c r="H14" s="89"/>
      <c r="I14" s="89"/>
      <c r="J14" s="89"/>
    </row>
    <row r="15" spans="1:12" ht="15.75" customHeight="1" x14ac:dyDescent="0.3">
      <c r="A15" s="30" t="s">
        <v>88</v>
      </c>
      <c r="B15" s="25">
        <v>-10800</v>
      </c>
      <c r="D15" s="1"/>
      <c r="H15" s="47"/>
      <c r="I15" s="47"/>
      <c r="J15" s="47"/>
    </row>
    <row r="16" spans="1:12" ht="15.75" customHeight="1" x14ac:dyDescent="0.3">
      <c r="A16" s="30" t="s">
        <v>78</v>
      </c>
      <c r="B16" s="25">
        <v>-150000</v>
      </c>
      <c r="D16" s="1"/>
      <c r="H16" s="47"/>
      <c r="I16" s="47"/>
      <c r="J16" s="47"/>
      <c r="L16" s="22"/>
    </row>
    <row r="17" spans="1:12" ht="15.75" customHeight="1" x14ac:dyDescent="0.3">
      <c r="A17" s="24" t="s">
        <v>112</v>
      </c>
      <c r="B17" s="25">
        <v>9000</v>
      </c>
      <c r="C17" s="115"/>
      <c r="D17" s="116"/>
      <c r="E17" s="116"/>
      <c r="F17" s="116"/>
      <c r="G17" s="116"/>
      <c r="H17" s="116"/>
      <c r="I17" s="116"/>
      <c r="J17" s="116"/>
      <c r="L17" s="22"/>
    </row>
    <row r="18" spans="1:12" ht="15.75" customHeight="1" x14ac:dyDescent="0.3">
      <c r="A18" s="24" t="s">
        <v>117</v>
      </c>
      <c r="B18" s="66">
        <f>SUM(B11:B17)</f>
        <v>1059000</v>
      </c>
      <c r="C18" s="115"/>
      <c r="D18" s="116"/>
      <c r="E18" s="116"/>
      <c r="F18" s="116"/>
      <c r="G18" s="116"/>
      <c r="H18" s="116"/>
      <c r="I18" s="116"/>
      <c r="J18" s="116"/>
    </row>
    <row r="19" spans="1:12" ht="14.25" customHeight="1" x14ac:dyDescent="0.25">
      <c r="A19" s="80" t="s">
        <v>22</v>
      </c>
      <c r="B19" s="80"/>
      <c r="C19" s="80"/>
      <c r="D19" s="80"/>
      <c r="E19" s="80"/>
      <c r="F19" s="80"/>
      <c r="G19" s="80"/>
      <c r="H19" s="80"/>
      <c r="I19" s="80"/>
      <c r="J19" s="80"/>
    </row>
    <row r="20" spans="1:12" ht="4.5" customHeight="1" x14ac:dyDescent="0.25"/>
    <row r="21" spans="1:12" ht="18.75" x14ac:dyDescent="0.3">
      <c r="A21" s="101" t="s">
        <v>65</v>
      </c>
      <c r="B21" s="102"/>
      <c r="C21" s="102"/>
      <c r="D21" s="102"/>
      <c r="E21" s="102"/>
      <c r="F21" s="102"/>
      <c r="G21" s="102"/>
      <c r="H21" s="102"/>
      <c r="I21" s="103"/>
      <c r="J21" s="46"/>
      <c r="L21" s="22"/>
    </row>
    <row r="22" spans="1:12" x14ac:dyDescent="0.25">
      <c r="A22" s="104" t="s">
        <v>66</v>
      </c>
      <c r="B22" s="104"/>
      <c r="C22" s="104"/>
      <c r="D22" s="104"/>
      <c r="E22" s="104"/>
      <c r="F22" s="104"/>
      <c r="G22" s="104"/>
      <c r="H22" s="104"/>
      <c r="I22" s="104"/>
    </row>
    <row r="23" spans="1:12" ht="15.75" x14ac:dyDescent="0.25">
      <c r="A23" s="65" t="s">
        <v>52</v>
      </c>
      <c r="B23" s="65" t="s">
        <v>71</v>
      </c>
      <c r="C23" s="122" t="s">
        <v>72</v>
      </c>
      <c r="D23" s="123"/>
      <c r="E23" s="122" t="s">
        <v>73</v>
      </c>
      <c r="F23" s="123"/>
    </row>
    <row r="24" spans="1:12" ht="15.75" x14ac:dyDescent="0.25">
      <c r="A24" s="11" t="s">
        <v>68</v>
      </c>
      <c r="B24" s="62">
        <v>300000</v>
      </c>
      <c r="C24" s="117">
        <v>210000</v>
      </c>
      <c r="D24" s="118"/>
      <c r="E24" s="112">
        <f>B24-C24</f>
        <v>90000</v>
      </c>
      <c r="F24" s="113"/>
    </row>
    <row r="25" spans="1:12" ht="17.25" customHeight="1" x14ac:dyDescent="0.25">
      <c r="A25" s="11" t="s">
        <v>35</v>
      </c>
      <c r="B25" s="62">
        <v>352800</v>
      </c>
      <c r="C25" s="117">
        <v>442800</v>
      </c>
      <c r="D25" s="118"/>
      <c r="E25" s="112">
        <f>B25-C25</f>
        <v>-90000</v>
      </c>
      <c r="F25" s="113"/>
    </row>
    <row r="26" spans="1:12" ht="15.75" x14ac:dyDescent="0.25">
      <c r="A26" s="11" t="s">
        <v>36</v>
      </c>
      <c r="B26" s="62"/>
      <c r="C26" s="119"/>
      <c r="D26" s="119"/>
      <c r="E26" s="112">
        <f t="shared" ref="E26:E30" si="1">B26-C26</f>
        <v>0</v>
      </c>
      <c r="F26" s="113"/>
    </row>
    <row r="27" spans="1:12" ht="15.75" x14ac:dyDescent="0.25">
      <c r="A27" s="11" t="s">
        <v>37</v>
      </c>
      <c r="B27" s="62">
        <v>300000</v>
      </c>
      <c r="C27" s="119"/>
      <c r="D27" s="119"/>
      <c r="E27" s="112">
        <f t="shared" si="1"/>
        <v>300000</v>
      </c>
      <c r="F27" s="113"/>
    </row>
    <row r="28" spans="1:12" ht="15.75" x14ac:dyDescent="0.25">
      <c r="A28" s="11" t="s">
        <v>38</v>
      </c>
      <c r="B28" s="62">
        <v>300000</v>
      </c>
      <c r="C28" s="117">
        <v>443000</v>
      </c>
      <c r="D28" s="118"/>
      <c r="E28" s="112">
        <f t="shared" si="1"/>
        <v>-143000</v>
      </c>
      <c r="F28" s="113"/>
    </row>
    <row r="29" spans="1:12" ht="15.75" x14ac:dyDescent="0.25">
      <c r="A29" s="11" t="s">
        <v>39</v>
      </c>
      <c r="B29" s="62">
        <v>-56500</v>
      </c>
      <c r="C29" s="117">
        <v>-56500</v>
      </c>
      <c r="D29" s="118"/>
      <c r="E29" s="112">
        <f t="shared" si="1"/>
        <v>0</v>
      </c>
      <c r="F29" s="113"/>
    </row>
    <row r="30" spans="1:12" ht="15.75" x14ac:dyDescent="0.25">
      <c r="A30" s="11" t="s">
        <v>69</v>
      </c>
      <c r="B30" s="67">
        <v>9000</v>
      </c>
      <c r="C30" s="117">
        <v>9000</v>
      </c>
      <c r="D30" s="118"/>
      <c r="E30" s="112">
        <f t="shared" si="1"/>
        <v>0</v>
      </c>
      <c r="F30" s="113"/>
    </row>
    <row r="31" spans="1:12" ht="15.75" x14ac:dyDescent="0.25">
      <c r="A31" s="63" t="s">
        <v>10</v>
      </c>
      <c r="B31" s="64">
        <f>SUM(B24:B30)</f>
        <v>1205300</v>
      </c>
      <c r="C31" s="124">
        <f t="shared" ref="C31" si="2">SUM(C24:C30)</f>
        <v>1048300</v>
      </c>
      <c r="D31" s="125"/>
      <c r="E31" s="124">
        <f>SUM(E24:F30)</f>
        <v>157000</v>
      </c>
      <c r="F31" s="125"/>
      <c r="G31" s="22"/>
    </row>
  </sheetData>
  <mergeCells count="30">
    <mergeCell ref="C30:D30"/>
    <mergeCell ref="E30:F30"/>
    <mergeCell ref="C31:D31"/>
    <mergeCell ref="E31:F31"/>
    <mergeCell ref="C28:D28"/>
    <mergeCell ref="E28:F28"/>
    <mergeCell ref="C29:D29"/>
    <mergeCell ref="E29:F29"/>
    <mergeCell ref="C25:D25"/>
    <mergeCell ref="E25:F25"/>
    <mergeCell ref="C26:D26"/>
    <mergeCell ref="E26:F26"/>
    <mergeCell ref="C27:D27"/>
    <mergeCell ref="E27:F27"/>
    <mergeCell ref="A22:I22"/>
    <mergeCell ref="C23:D23"/>
    <mergeCell ref="E23:F23"/>
    <mergeCell ref="C24:D24"/>
    <mergeCell ref="E24:F24"/>
    <mergeCell ref="H13:J14"/>
    <mergeCell ref="C17:J17"/>
    <mergeCell ref="C18:J18"/>
    <mergeCell ref="A19:J19"/>
    <mergeCell ref="A21:I21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DECEMBRE 2021</vt:lpstr>
      <vt:lpstr>JANVIER 2022</vt:lpstr>
      <vt:lpstr>FEVRIER 2022</vt:lpstr>
      <vt:lpstr>MARS 2022</vt:lpstr>
      <vt:lpstr>AVRIL 2022</vt:lpstr>
      <vt:lpstr>MAI 2022</vt:lpstr>
      <vt:lpstr>JUIN 2022</vt:lpstr>
      <vt:lpstr>JUILLET 2022</vt:lpstr>
      <vt:lpstr>AOUT 2022</vt:lpstr>
      <vt:lpstr>SEPTEMBRE 2022</vt:lpstr>
      <vt:lpstr>OCTOBRE 2022</vt:lpstr>
      <vt:lpstr>NOVEMBRE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GERANT</cp:lastModifiedBy>
  <cp:lastPrinted>2022-11-08T13:43:47Z</cp:lastPrinted>
  <dcterms:created xsi:type="dcterms:W3CDTF">2018-08-04T12:02:15Z</dcterms:created>
  <dcterms:modified xsi:type="dcterms:W3CDTF">2022-11-26T10:05:27Z</dcterms:modified>
</cp:coreProperties>
</file>