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ERANT\Documents\PROPRIETAIRES\SIDIBE KADIATOU\FICHES D'ENCAISSEMENTS\"/>
    </mc:Choice>
  </mc:AlternateContent>
  <xr:revisionPtr revIDLastSave="0" documentId="13_ncr:1_{D5A6645C-D76C-4A51-92F6-30A51078D19A}" xr6:coauthVersionLast="47" xr6:coauthVersionMax="47" xr10:uidLastSave="{00000000-0000-0000-0000-000000000000}"/>
  <bookViews>
    <workbookView xWindow="-120" yWindow="-120" windowWidth="29040" windowHeight="15990" firstSheet="6" activeTab="14" xr2:uid="{00000000-000D-0000-FFFF-FFFF00000000}"/>
  </bookViews>
  <sheets>
    <sheet name="4328" sheetId="27" r:id="rId1"/>
    <sheet name="4329" sheetId="28" r:id="rId2"/>
    <sheet name="DECEMBRE 2021" sheetId="45" r:id="rId3"/>
    <sheet name="JANVIER 2022" sheetId="46" r:id="rId4"/>
    <sheet name="IMPOT 2022" sheetId="47" r:id="rId5"/>
    <sheet name="FEVRIER 2022" sheetId="48" r:id="rId6"/>
    <sheet name="MARS 2022" sheetId="49" r:id="rId7"/>
    <sheet name="AVRIL 2022" sheetId="50" r:id="rId8"/>
    <sheet name="MAI 2022" sheetId="51" r:id="rId9"/>
    <sheet name="JUIN 2022" sheetId="52" r:id="rId10"/>
    <sheet name="JUILLET 2022" sheetId="53" r:id="rId11"/>
    <sheet name="AOUT 2022" sheetId="54" r:id="rId12"/>
    <sheet name="SEPTEMBRE 2022" sheetId="55" r:id="rId13"/>
    <sheet name="OCTOBRE 2022" sheetId="56" r:id="rId14"/>
    <sheet name="NOVEMBRE 2022 " sheetId="57" r:id="rId15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57" l="1"/>
  <c r="J18" i="57"/>
  <c r="J17" i="57"/>
  <c r="H16" i="57"/>
  <c r="I16" i="57"/>
  <c r="J10" i="57"/>
  <c r="J11" i="57"/>
  <c r="J16" i="57" s="1"/>
  <c r="J12" i="57"/>
  <c r="J13" i="57"/>
  <c r="J14" i="57"/>
  <c r="J15" i="57"/>
  <c r="G16" i="57"/>
  <c r="F16" i="57"/>
  <c r="E16" i="57"/>
  <c r="J9" i="57"/>
  <c r="J11" i="56" l="1"/>
  <c r="J12" i="56"/>
  <c r="J14" i="56"/>
  <c r="J15" i="56"/>
  <c r="I16" i="56" l="1"/>
  <c r="H16" i="56"/>
  <c r="G16" i="56"/>
  <c r="F16" i="56"/>
  <c r="E16" i="56"/>
  <c r="J10" i="56"/>
  <c r="J9" i="56"/>
  <c r="J16" i="56" s="1"/>
  <c r="J17" i="56" l="1"/>
  <c r="J18" i="56" s="1"/>
  <c r="J20" i="56" s="1"/>
  <c r="J10" i="55"/>
  <c r="J11" i="55"/>
  <c r="J12" i="55"/>
  <c r="J13" i="55"/>
  <c r="J14" i="55"/>
  <c r="J15" i="55"/>
  <c r="I16" i="55" l="1"/>
  <c r="H16" i="55"/>
  <c r="G16" i="55"/>
  <c r="F16" i="55"/>
  <c r="E16" i="55"/>
  <c r="J9" i="55"/>
  <c r="J16" i="55" s="1"/>
  <c r="J17" i="55" l="1"/>
  <c r="J18" i="55" s="1"/>
  <c r="J20" i="55" s="1"/>
  <c r="H16" i="54"/>
  <c r="I16" i="54"/>
  <c r="J10" i="54"/>
  <c r="J11" i="54"/>
  <c r="J12" i="54"/>
  <c r="J13" i="54"/>
  <c r="J14" i="54"/>
  <c r="J15" i="54"/>
  <c r="G16" i="54" l="1"/>
  <c r="F16" i="54"/>
  <c r="E16" i="54"/>
  <c r="J9" i="54"/>
  <c r="J16" i="54" s="1"/>
  <c r="J17" i="54" l="1"/>
  <c r="J18" i="54" s="1"/>
  <c r="J20" i="54" s="1"/>
  <c r="H16" i="53"/>
  <c r="I16" i="53"/>
  <c r="J10" i="53"/>
  <c r="J11" i="53"/>
  <c r="J12" i="53"/>
  <c r="J13" i="53"/>
  <c r="J14" i="53"/>
  <c r="J15" i="53"/>
  <c r="J9" i="53" l="1"/>
  <c r="J16" i="53" s="1"/>
  <c r="J17" i="53" s="1"/>
  <c r="J18" i="53" s="1"/>
  <c r="J20" i="53" s="1"/>
  <c r="G16" i="53" l="1"/>
  <c r="F16" i="53"/>
  <c r="E16" i="53"/>
  <c r="J9" i="51" l="1"/>
  <c r="J10" i="51"/>
  <c r="J11" i="51"/>
  <c r="J12" i="51"/>
  <c r="J13" i="51"/>
  <c r="J14" i="51"/>
  <c r="J15" i="51"/>
  <c r="J16" i="51"/>
  <c r="J17" i="51"/>
  <c r="H16" i="52" l="1"/>
  <c r="I16" i="52"/>
  <c r="J10" i="52"/>
  <c r="J11" i="52"/>
  <c r="J12" i="52"/>
  <c r="J13" i="52"/>
  <c r="J14" i="52"/>
  <c r="J15" i="52"/>
  <c r="G16" i="52" l="1"/>
  <c r="F16" i="52"/>
  <c r="E16" i="52"/>
  <c r="J9" i="52"/>
  <c r="J16" i="52" s="1"/>
  <c r="J17" i="52" l="1"/>
  <c r="J18" i="52" s="1"/>
  <c r="J20" i="52" s="1"/>
  <c r="I18" i="51"/>
  <c r="H18" i="51"/>
  <c r="G18" i="51" l="1"/>
  <c r="F18" i="51"/>
  <c r="E18" i="51"/>
  <c r="J8" i="51"/>
  <c r="J18" i="51" s="1"/>
  <c r="J19" i="51" s="1"/>
  <c r="J20" i="51" s="1"/>
  <c r="J22" i="51" s="1"/>
  <c r="H18" i="50" l="1"/>
  <c r="J9" i="50"/>
  <c r="J10" i="50"/>
  <c r="J11" i="50"/>
  <c r="J12" i="50"/>
  <c r="J13" i="50"/>
  <c r="J14" i="50"/>
  <c r="J15" i="50"/>
  <c r="J17" i="50"/>
  <c r="G18" i="50" l="1"/>
  <c r="F18" i="50"/>
  <c r="E18" i="50"/>
  <c r="J8" i="50"/>
  <c r="I18" i="50" l="1"/>
  <c r="J18" i="50"/>
  <c r="J9" i="49"/>
  <c r="J10" i="49"/>
  <c r="J11" i="49"/>
  <c r="J12" i="49"/>
  <c r="J13" i="49"/>
  <c r="J14" i="49"/>
  <c r="J15" i="49"/>
  <c r="J16" i="49"/>
  <c r="J17" i="49"/>
  <c r="J19" i="50" l="1"/>
  <c r="J23" i="50" s="1"/>
  <c r="H18" i="49"/>
  <c r="I18" i="49"/>
  <c r="G18" i="49" l="1"/>
  <c r="F18" i="49"/>
  <c r="E18" i="49"/>
  <c r="J8" i="49"/>
  <c r="J18" i="49" s="1"/>
  <c r="J19" i="49" s="1"/>
  <c r="J20" i="49" s="1"/>
  <c r="I18" i="48" l="1"/>
  <c r="H18" i="48"/>
  <c r="G18" i="48"/>
  <c r="F18" i="48"/>
  <c r="E18" i="48"/>
  <c r="J17" i="48"/>
  <c r="J16" i="48"/>
  <c r="J15" i="48"/>
  <c r="J14" i="48"/>
  <c r="J13" i="48"/>
  <c r="J12" i="48"/>
  <c r="J11" i="48"/>
  <c r="J10" i="48"/>
  <c r="J9" i="48"/>
  <c r="J8" i="48"/>
  <c r="J18" i="48" l="1"/>
  <c r="E21" i="47"/>
  <c r="F20" i="47"/>
  <c r="F19" i="47"/>
  <c r="F18" i="47"/>
  <c r="F15" i="47"/>
  <c r="F17" i="47"/>
  <c r="F16" i="47"/>
  <c r="F14" i="47"/>
  <c r="F13" i="47"/>
  <c r="F12" i="47"/>
  <c r="F11" i="47"/>
  <c r="F10" i="47"/>
  <c r="F9" i="47"/>
  <c r="F8" i="47"/>
  <c r="F21" i="47" l="1"/>
  <c r="F23" i="47" s="1"/>
  <c r="F24" i="47"/>
  <c r="J19" i="48"/>
  <c r="J20" i="48" s="1"/>
  <c r="H18" i="46"/>
  <c r="I18" i="46"/>
  <c r="J9" i="46"/>
  <c r="J10" i="46"/>
  <c r="J11" i="46"/>
  <c r="J12" i="46"/>
  <c r="J13" i="46"/>
  <c r="J14" i="46"/>
  <c r="J15" i="46"/>
  <c r="J16" i="46"/>
  <c r="J17" i="46"/>
  <c r="G18" i="46" l="1"/>
  <c r="F18" i="46"/>
  <c r="E18" i="46"/>
  <c r="J8" i="46"/>
  <c r="J18" i="46" s="1"/>
  <c r="J19" i="46" s="1"/>
  <c r="J20" i="46" s="1"/>
  <c r="I18" i="45" l="1"/>
  <c r="H18" i="45"/>
  <c r="G18" i="45"/>
  <c r="F18" i="45"/>
  <c r="E18" i="45"/>
  <c r="J17" i="45"/>
  <c r="J16" i="45"/>
  <c r="J15" i="45"/>
  <c r="J14" i="45"/>
  <c r="J13" i="45"/>
  <c r="J12" i="45"/>
  <c r="J11" i="45"/>
  <c r="J10" i="45"/>
  <c r="J9" i="45"/>
  <c r="J8" i="45"/>
  <c r="J18" i="45" l="1"/>
  <c r="J19" i="45" s="1"/>
  <c r="J20" i="45" s="1"/>
  <c r="F11" i="28" l="1"/>
  <c r="F12" i="28"/>
  <c r="F13" i="28"/>
  <c r="F10" i="28"/>
  <c r="F9" i="28"/>
  <c r="F8" i="28"/>
  <c r="F7" i="28"/>
  <c r="F9" i="27"/>
  <c r="F10" i="27"/>
  <c r="F11" i="27"/>
  <c r="F13" i="27"/>
  <c r="F14" i="27"/>
  <c r="F8" i="27"/>
</calcChain>
</file>

<file path=xl/sharedStrings.xml><?xml version="1.0" encoding="utf-8"?>
<sst xmlns="http://schemas.openxmlformats.org/spreadsheetml/2006/main" count="1148" uniqueCount="219">
  <si>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</si>
  <si>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</si>
  <si>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</si>
  <si>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</si>
  <si>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</si>
  <si>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</si>
  <si>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</si>
  <si>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</si>
  <si>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</si>
  <si>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</si>
  <si>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</si>
  <si>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</si>
  <si>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</si>
  <si>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</si>
  <si>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</si>
  <si>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</si>
  <si>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BENEFICIAIRE: SIDIBE KADIATOU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</si>
  <si>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</si>
  <si>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</si>
  <si>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</si>
  <si>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</si>
  <si>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</si>
  <si>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</si>
  <si>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</si>
  <si>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</si>
  <si>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</si>
  <si>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</si>
  <si>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</si>
  <si>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</si>
  <si>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</si>
  <si>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</si>
  <si>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</si>
  <si>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</si>
  <si>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</si>
  <si>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</si>
  <si>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</si>
  <si>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</si>
  <si>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</si>
  <si>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</si>
  <si>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</si>
  <si>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</si>
  <si>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ESPECES</t>
  </si>
  <si>
    <t>A1-3</t>
  </si>
  <si>
    <t>BERTE AMINATOU TIEPORO</t>
  </si>
  <si>
    <t>77 10 33 07 - 07 10 06 13</t>
  </si>
  <si>
    <t>CCGIM</t>
  </si>
  <si>
    <t>VANLY KANATE</t>
  </si>
  <si>
    <t>B0-2</t>
  </si>
  <si>
    <t>03 38 58 95 - 05 65 74 30</t>
  </si>
  <si>
    <t>M SIDIBE ADAMA : BACI N° 15438340009</t>
  </si>
  <si>
    <t>CONTACTS: 05 02 10 58 - 57 07 35 97</t>
  </si>
  <si>
    <t>M SIDIBE YORO N° CC: 0179183H</t>
  </si>
  <si>
    <t xml:space="preserve"> IBRAHIMA</t>
  </si>
  <si>
    <t>A1-2</t>
  </si>
  <si>
    <t>DAPLE GUEU GASTON</t>
  </si>
  <si>
    <t>40 75 38 14 - 09 13 48 10</t>
  </si>
  <si>
    <t>07 85 65 28 - 03 32 59 24</t>
  </si>
  <si>
    <t>A0-2</t>
  </si>
  <si>
    <t>B0-1</t>
  </si>
  <si>
    <t>FOFANA YSSOUF JEAN PHILIPPE</t>
  </si>
  <si>
    <t>SUIDIBE SEYDOU</t>
  </si>
  <si>
    <t xml:space="preserve"> 07 72 54 50</t>
  </si>
  <si>
    <t>HP</t>
  </si>
  <si>
    <t>A0-4</t>
  </si>
  <si>
    <t>BAIL FACI</t>
  </si>
  <si>
    <t>ETAT D'OCCUPATION LOT N°4329</t>
  </si>
  <si>
    <t>ETAT D'OCCUPATION LOT N°4328</t>
  </si>
  <si>
    <t>KOBENAN DOMBRODA FELIX</t>
  </si>
  <si>
    <t>A LIBERE L'APPARTEMENT LE SAMEDI 03/10/2020</t>
  </si>
  <si>
    <t>A SIGNE UN ENGAGEMENT POUR PAYE EN DEUX TRANCHES A COMPTER DE FIN OCTOBRE 2020</t>
  </si>
  <si>
    <t>ZORO ZOUGLA MICHEL HERVE</t>
  </si>
  <si>
    <t>58 23 35 58 - 02 25 07 50</t>
  </si>
  <si>
    <t>OBSERVATIONS</t>
  </si>
  <si>
    <t>BUREAU</t>
  </si>
  <si>
    <t>LOCATAIRE</t>
  </si>
  <si>
    <t>BLON MARIE CELINE</t>
  </si>
  <si>
    <t>4328-s1</t>
  </si>
  <si>
    <t>09991512-03337895</t>
  </si>
  <si>
    <t>Montants annuels</t>
  </si>
  <si>
    <t>Nbre de pièces</t>
  </si>
  <si>
    <t>KOUADIO AFFOUET ROLANDE</t>
  </si>
  <si>
    <t>4329-s1</t>
  </si>
  <si>
    <t>40 18 10 56 - 57 16 90 76</t>
  </si>
  <si>
    <t>0707856528-0103325924</t>
  </si>
  <si>
    <t>0707565432</t>
  </si>
  <si>
    <t>0758233558-0102250750</t>
  </si>
  <si>
    <t>0101388991-0707812670</t>
  </si>
  <si>
    <t>0707081878-0102003888</t>
  </si>
  <si>
    <t>0777103307-0707100613</t>
  </si>
  <si>
    <t>0103385895-0505657430</t>
  </si>
  <si>
    <t>0140026111-0777563612</t>
  </si>
  <si>
    <t xml:space="preserve">0505417369-0103540818 </t>
  </si>
  <si>
    <t>RESTE A VERSER</t>
  </si>
  <si>
    <t>IL A LIBERE L'APPARTEMENT LE DIMANCHE  3/10/2021</t>
  </si>
  <si>
    <t>KOFFI KOUA JEAN-FRANCOIS</t>
  </si>
  <si>
    <t>0707809963-0709596553</t>
  </si>
  <si>
    <t>AO-2</t>
  </si>
  <si>
    <t>MOIS DE DECEMBRE 2021</t>
  </si>
  <si>
    <t>01/12/21</t>
  </si>
  <si>
    <t>04/12/21</t>
  </si>
  <si>
    <t>26/11/21</t>
  </si>
  <si>
    <t>25/11 ESP</t>
  </si>
  <si>
    <t>09/12/21</t>
  </si>
  <si>
    <t>13/12/21</t>
  </si>
  <si>
    <t>11/12/21</t>
  </si>
  <si>
    <t>14/12/21</t>
  </si>
  <si>
    <t>MOIS DE JANVIER 2022</t>
  </si>
  <si>
    <t>01/01/22</t>
  </si>
  <si>
    <t>06/01/22</t>
  </si>
  <si>
    <t>07/01/22</t>
  </si>
  <si>
    <t>27/12/21</t>
  </si>
  <si>
    <t>31/12/21</t>
  </si>
  <si>
    <t xml:space="preserve">STUDIO </t>
  </si>
  <si>
    <t>TOTAL MENSUEL</t>
  </si>
  <si>
    <t>SIDIBE SEYDOU 3%</t>
  </si>
  <si>
    <t>CONTACTS: 05 05 02 10 58 - 07 57 07 35 97</t>
  </si>
  <si>
    <t>IMPOT 2022: 1 771 200 F CFA</t>
  </si>
  <si>
    <t>EPARGNE ENTRETIEN IMMEUBLE</t>
  </si>
  <si>
    <t>TOTAL A RETENIR</t>
  </si>
  <si>
    <t>08/01/22</t>
  </si>
  <si>
    <t>10/01/22</t>
  </si>
  <si>
    <t>12/01/22</t>
  </si>
  <si>
    <t>MOIS DE FEVRIER 2022</t>
  </si>
  <si>
    <t>01/02/22</t>
  </si>
  <si>
    <t>23/01/22</t>
  </si>
  <si>
    <t>GBANGBI AUGUSTIN AKE</t>
  </si>
  <si>
    <t>0103325862-0758423117</t>
  </si>
  <si>
    <t>25/01/22 ESP</t>
  </si>
  <si>
    <t>03/02/22</t>
  </si>
  <si>
    <t>09/02/22</t>
  </si>
  <si>
    <t>12/02/22</t>
  </si>
  <si>
    <t>MONTANT VERSE LE 12/01/2022</t>
  </si>
  <si>
    <t>MOIS DE MARS 2022</t>
  </si>
  <si>
    <t>01/03/22</t>
  </si>
  <si>
    <t>27/02/22</t>
  </si>
  <si>
    <t>25/02/22</t>
  </si>
  <si>
    <t>02/03/22</t>
  </si>
  <si>
    <t>05/03/22</t>
  </si>
  <si>
    <t>10/03/22</t>
  </si>
  <si>
    <t>WAVE</t>
  </si>
  <si>
    <t xml:space="preserve">VERSEMENT D'IMPOT LE 14/03/20222 POUR LES DEUX LOTS  442 800 F </t>
  </si>
  <si>
    <t>09/03/22</t>
  </si>
  <si>
    <t>22/03/22</t>
  </si>
  <si>
    <t>REMBOURSEMENT DES FRAIS  DE FABRICATION ET POSE DU MUR ET DU PORTION ARRIERE COUR DE L'A0-2</t>
  </si>
  <si>
    <t>MOIS D'AVRIL 2022</t>
  </si>
  <si>
    <t>01/04/22</t>
  </si>
  <si>
    <t>15/03/22</t>
  </si>
  <si>
    <t>08/04/22</t>
  </si>
  <si>
    <t>09/04/22</t>
  </si>
  <si>
    <t>10/04/22</t>
  </si>
  <si>
    <t>12/04/22</t>
  </si>
  <si>
    <t>Compensation travaux</t>
  </si>
  <si>
    <t>COMPENSATION TRAVAUX DE RENOVATION B0-3</t>
  </si>
  <si>
    <t>MOIS DE MAI 2022</t>
  </si>
  <si>
    <t>01/05/22</t>
  </si>
  <si>
    <t xml:space="preserve"> KADIATOU</t>
  </si>
  <si>
    <t>25/04 ESP</t>
  </si>
  <si>
    <t>22/04 ESP</t>
  </si>
  <si>
    <t>27/04/22</t>
  </si>
  <si>
    <t>Compensation travx</t>
  </si>
  <si>
    <t xml:space="preserve"> VERSE A LA BACI LE 07/04/22 </t>
  </si>
  <si>
    <t>MONTANT  VERSE LE 19/04/2022 AU 0757073597 ORANGE MONEY (286 000 + 36 600)</t>
  </si>
  <si>
    <t>29/04/22</t>
  </si>
  <si>
    <t>09/05/22</t>
  </si>
  <si>
    <t>10/05/22</t>
  </si>
  <si>
    <t xml:space="preserve">MONTANT A VERSER </t>
  </si>
  <si>
    <t xml:space="preserve">MONTANT  VERSE LE 11/05/2022 </t>
  </si>
  <si>
    <t>11/05/22</t>
  </si>
  <si>
    <t>25/05/22</t>
  </si>
  <si>
    <t>01/06/22</t>
  </si>
  <si>
    <t xml:space="preserve">MONTANT  VERSE LE ……./06/2022 </t>
  </si>
  <si>
    <t>MOIS DE JUIN 2022</t>
  </si>
  <si>
    <t>11/06/22</t>
  </si>
  <si>
    <t>04/06/22</t>
  </si>
  <si>
    <t>07/06/22</t>
  </si>
  <si>
    <t>09/06/22</t>
  </si>
  <si>
    <t>14/06/22</t>
  </si>
  <si>
    <t>25/06/22</t>
  </si>
  <si>
    <t>01/07/22</t>
  </si>
  <si>
    <t>MOIS DE JUILLET 2022</t>
  </si>
  <si>
    <t xml:space="preserve">MONTANT  VERSE LE ……./07/2022 </t>
  </si>
  <si>
    <t>TOIT ROUGE 2</t>
  </si>
  <si>
    <t>05/07/22</t>
  </si>
  <si>
    <t>11/07/22</t>
  </si>
  <si>
    <t>13/07/22</t>
  </si>
  <si>
    <t>05/08/22</t>
  </si>
  <si>
    <t>MOIS D'AOUT 2022</t>
  </si>
  <si>
    <t>01/08/22</t>
  </si>
  <si>
    <t>11/08/22</t>
  </si>
  <si>
    <t>10/08/22</t>
  </si>
  <si>
    <t>09/08/22</t>
  </si>
  <si>
    <t>16/08/22</t>
  </si>
  <si>
    <t>18/08/22</t>
  </si>
  <si>
    <t xml:space="preserve">MONTANT  VERSE LE 06/09/2022 </t>
  </si>
  <si>
    <t>01/09/22</t>
  </si>
  <si>
    <t>05/09/22</t>
  </si>
  <si>
    <t xml:space="preserve">MONTANT  VERSE LE …../……../2022 </t>
  </si>
  <si>
    <t>MOIS DE SEPTEMBRE 2022</t>
  </si>
  <si>
    <t>TRAVAUX DE CURAGE DES REGARDS 41 000 F LE 04/09/2022 PAR M KONATE AU 0546070927 - 0708519138</t>
  </si>
  <si>
    <t>20/09/22</t>
  </si>
  <si>
    <t>AVEC REVENU</t>
  </si>
  <si>
    <t>SANS REVENU</t>
  </si>
  <si>
    <t>AVEC REVENU BAIL FACI RETENUES FISCALES</t>
  </si>
  <si>
    <t>MOIS D'OCTOBRE 2022</t>
  </si>
  <si>
    <t>13/09/22</t>
  </si>
  <si>
    <t>09/09/22</t>
  </si>
  <si>
    <t>13/10/22</t>
  </si>
  <si>
    <t xml:space="preserve">MONTANT  VERSE LE 12/10/2022 </t>
  </si>
  <si>
    <t>06/10/22</t>
  </si>
  <si>
    <t>10/10/22</t>
  </si>
  <si>
    <t>12/10/22</t>
  </si>
  <si>
    <t>01/10/22</t>
  </si>
  <si>
    <t>08/10/22</t>
  </si>
  <si>
    <t>MOIS DE NOVEMBRE 2022</t>
  </si>
  <si>
    <t>01/11/22</t>
  </si>
  <si>
    <t xml:space="preserve">MONTANT  VERSE LE 08/11/2022 </t>
  </si>
  <si>
    <t>09/11/22</t>
  </si>
  <si>
    <t>07/11/22</t>
  </si>
  <si>
    <t>10/11/22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</si>
</sst>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top" wrapText="1"/>
    </xf>
    <xf numFmtId="3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2" fontId="14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4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164" fontId="16" fillId="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/>
    <xf numFmtId="164" fontId="7" fillId="4" borderId="1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7" fillId="2" borderId="2" xfId="0" applyNumberFormat="1" applyFont="1" applyFill="1" applyBorder="1" applyAlignment="1">
      <alignment horizontal="right" vertical="center"/>
    </xf>
    <xf numFmtId="164" fontId="7" fillId="2" borderId="4" xfId="0" applyNumberFormat="1" applyFont="1" applyFill="1" applyBorder="1" applyAlignment="1">
      <alignment horizontal="right" vertical="center"/>
    </xf>
    <xf numFmtId="164" fontId="7" fillId="2" borderId="3" xfId="0" applyNumberFormat="1" applyFont="1" applyFill="1" applyBorder="1" applyAlignment="1">
      <alignment horizontal="right" vertical="center"/>
    </xf>
    <xf numFmtId="3" fontId="7" fillId="3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4" fillId="3" borderId="4" xfId="0" applyNumberFormat="1" applyFont="1" applyFill="1" applyBorder="1" applyAlignment="1">
      <alignment horizontal="center" vertical="center"/>
    </xf>
    <xf numFmtId="164" fontId="14" fillId="3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0" fontId="1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opLeftCell="A2" zoomScale="178" zoomScaleNormal="178" workbookViewId="0">
      <selection activeCell="A15" sqref="A15:F17"/>
    </sheetView>
  </sheetViews>
  <sheetFormatPr baseColWidth="10" defaultRowHeight="15" x14ac:dyDescent="0.25"/>
  <cols>
    <col min="1" max="1" width="3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4.140625" customWidth="1"/>
    <col min="8" max="8" width="11.42578125" customWidth="1"/>
  </cols>
  <sheetData>
    <row r="1" spans="1:9" ht="15.75" x14ac:dyDescent="0.25">
      <c r="A1" s="14" t="s">
        <v>15</v>
      </c>
      <c r="E1" s="15" t="s">
        <v>16</v>
      </c>
      <c r="F1" s="15"/>
      <c r="G1" s="15"/>
    </row>
    <row r="2" spans="1:9" ht="15.75" x14ac:dyDescent="0.25">
      <c r="A2" s="14" t="s">
        <v>17</v>
      </c>
      <c r="E2" s="15" t="s">
        <v>18</v>
      </c>
      <c r="F2" s="15"/>
      <c r="G2" s="15"/>
    </row>
    <row r="3" spans="1:9" x14ac:dyDescent="0.25">
      <c r="A3" s="14" t="s">
        <v>20</v>
      </c>
      <c r="C3" s="82" t="s">
        <v>21</v>
      </c>
      <c r="D3" s="82"/>
      <c r="E3" t="s">
        <v>22</v>
      </c>
    </row>
    <row r="4" spans="1:9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</row>
    <row r="5" spans="1:9" ht="38.25" customHeight="1" x14ac:dyDescent="0.5">
      <c r="A5" s="84" t="s">
        <v>66</v>
      </c>
      <c r="B5" s="84"/>
      <c r="C5" s="84"/>
      <c r="D5" s="84"/>
      <c r="E5" s="84"/>
      <c r="F5" s="84"/>
      <c r="G5" s="84"/>
      <c r="H5" s="84"/>
    </row>
    <row r="6" spans="1:9" ht="6.75" customHeight="1" x14ac:dyDescent="0.35">
      <c r="A6" s="85"/>
      <c r="B6" s="85"/>
      <c r="C6" s="85"/>
      <c r="D6" s="85"/>
      <c r="E6" s="85"/>
      <c r="F6" s="85"/>
      <c r="G6" s="85"/>
      <c r="H6" s="85"/>
    </row>
    <row r="7" spans="1:9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25" t="s">
        <v>78</v>
      </c>
      <c r="G7" s="3" t="s">
        <v>79</v>
      </c>
      <c r="H7" s="25" t="s">
        <v>72</v>
      </c>
    </row>
    <row r="8" spans="1:9" ht="15.75" x14ac:dyDescent="0.25">
      <c r="A8" s="7">
        <v>1</v>
      </c>
      <c r="B8" s="8" t="s">
        <v>26</v>
      </c>
      <c r="C8" s="9" t="s">
        <v>27</v>
      </c>
      <c r="D8" s="17" t="s">
        <v>56</v>
      </c>
      <c r="E8" s="11">
        <v>90000</v>
      </c>
      <c r="F8" s="11">
        <f>E8*12</f>
        <v>1080000</v>
      </c>
      <c r="G8" s="23">
        <v>4</v>
      </c>
      <c r="H8" s="11" t="s">
        <v>73</v>
      </c>
      <c r="I8" s="1"/>
    </row>
    <row r="9" spans="1:9" ht="15.75" x14ac:dyDescent="0.25">
      <c r="A9" s="7">
        <v>2</v>
      </c>
      <c r="B9" s="10" t="s">
        <v>94</v>
      </c>
      <c r="C9" s="9" t="s">
        <v>57</v>
      </c>
      <c r="D9" s="33" t="s">
        <v>95</v>
      </c>
      <c r="E9" s="23">
        <v>130000</v>
      </c>
      <c r="F9" s="11">
        <f t="shared" ref="F9:F14" si="0">E9*12</f>
        <v>1560000</v>
      </c>
      <c r="G9" s="23">
        <v>4</v>
      </c>
      <c r="H9" s="11" t="s">
        <v>74</v>
      </c>
      <c r="I9" s="1"/>
    </row>
    <row r="10" spans="1:9" ht="15.75" x14ac:dyDescent="0.25">
      <c r="A10" s="7">
        <v>3</v>
      </c>
      <c r="B10" s="19" t="s">
        <v>24</v>
      </c>
      <c r="C10" s="9" t="s">
        <v>25</v>
      </c>
      <c r="D10" s="17" t="s">
        <v>23</v>
      </c>
      <c r="E10" s="11">
        <v>90000</v>
      </c>
      <c r="F10" s="11">
        <f t="shared" si="0"/>
        <v>1080000</v>
      </c>
      <c r="G10" s="23">
        <v>4</v>
      </c>
      <c r="H10" s="11" t="s">
        <v>74</v>
      </c>
      <c r="I10" s="1"/>
    </row>
    <row r="11" spans="1:9" ht="15.75" x14ac:dyDescent="0.25">
      <c r="A11" s="7">
        <v>4</v>
      </c>
      <c r="B11" s="10" t="s">
        <v>70</v>
      </c>
      <c r="C11" s="9" t="s">
        <v>53</v>
      </c>
      <c r="D11" s="17" t="s">
        <v>71</v>
      </c>
      <c r="E11" s="18">
        <v>130000</v>
      </c>
      <c r="F11" s="11">
        <f t="shared" si="0"/>
        <v>1560000</v>
      </c>
      <c r="G11" s="23">
        <v>4</v>
      </c>
      <c r="H11" s="11" t="s">
        <v>74</v>
      </c>
    </row>
    <row r="12" spans="1:9" ht="15.75" x14ac:dyDescent="0.25">
      <c r="A12" s="70">
        <v>5</v>
      </c>
      <c r="B12" s="71" t="s">
        <v>60</v>
      </c>
      <c r="C12" s="72" t="s">
        <v>58</v>
      </c>
      <c r="D12" s="73" t="s">
        <v>61</v>
      </c>
      <c r="E12" s="74">
        <v>35000</v>
      </c>
      <c r="F12" s="74">
        <v>1680000</v>
      </c>
      <c r="G12" s="75">
        <v>4</v>
      </c>
      <c r="H12" s="74" t="s">
        <v>62</v>
      </c>
    </row>
    <row r="13" spans="1:9" ht="15.75" x14ac:dyDescent="0.25">
      <c r="A13" s="7">
        <v>6</v>
      </c>
      <c r="B13" s="8" t="s">
        <v>46</v>
      </c>
      <c r="C13" s="9" t="s">
        <v>47</v>
      </c>
      <c r="D13" s="17" t="s">
        <v>48</v>
      </c>
      <c r="E13" s="18">
        <v>80000</v>
      </c>
      <c r="F13" s="11">
        <f t="shared" si="0"/>
        <v>960000</v>
      </c>
      <c r="G13" s="23">
        <v>4</v>
      </c>
      <c r="H13" s="11" t="s">
        <v>74</v>
      </c>
    </row>
    <row r="14" spans="1:9" ht="15.75" x14ac:dyDescent="0.25">
      <c r="A14" s="26">
        <v>7</v>
      </c>
      <c r="B14" s="8" t="s">
        <v>75</v>
      </c>
      <c r="C14" s="27" t="s">
        <v>76</v>
      </c>
      <c r="D14" s="28" t="s">
        <v>77</v>
      </c>
      <c r="E14" s="18">
        <v>35000</v>
      </c>
      <c r="F14" s="11">
        <f t="shared" si="0"/>
        <v>420000</v>
      </c>
      <c r="G14" s="23">
        <v>1</v>
      </c>
      <c r="H14" s="11" t="s">
        <v>74</v>
      </c>
    </row>
    <row r="15" spans="1:9" ht="15.75" x14ac:dyDescent="0.25">
      <c r="A15" s="79" t="s">
        <v>200</v>
      </c>
      <c r="B15" s="79"/>
      <c r="C15" s="79"/>
      <c r="D15" s="79"/>
      <c r="E15" s="79"/>
      <c r="F15" s="11">
        <v>799200</v>
      </c>
      <c r="G15" s="68"/>
    </row>
    <row r="16" spans="1:9" ht="15.75" x14ac:dyDescent="0.25">
      <c r="A16" s="80" t="s">
        <v>201</v>
      </c>
      <c r="B16" s="80"/>
      <c r="C16" s="80"/>
      <c r="D16" s="80"/>
      <c r="E16" s="80"/>
      <c r="F16" s="74">
        <v>50400</v>
      </c>
      <c r="G16" s="68"/>
    </row>
    <row r="17" spans="1:7" ht="15.75" x14ac:dyDescent="0.25">
      <c r="A17" s="81" t="s">
        <v>13</v>
      </c>
      <c r="B17" s="81"/>
      <c r="C17" s="81"/>
      <c r="D17" s="81"/>
      <c r="E17" s="81"/>
      <c r="F17" s="67">
        <v>849600</v>
      </c>
      <c r="G17" s="69"/>
    </row>
  </sheetData>
  <mergeCells count="7">
    <mergeCell ref="A15:E15"/>
    <mergeCell ref="A16:E16"/>
    <mergeCell ref="A17:E17"/>
    <mergeCell ref="C3:D3"/>
    <mergeCell ref="A4:H4"/>
    <mergeCell ref="A5:H5"/>
    <mergeCell ref="A6:H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0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181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31.5" x14ac:dyDescent="0.5">
      <c r="A6" s="84" t="s">
        <v>39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4" ht="25.5" customHeight="1" x14ac:dyDescent="0.35">
      <c r="A7" s="85" t="s">
        <v>171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26</v>
      </c>
      <c r="C9" s="9" t="s">
        <v>27</v>
      </c>
      <c r="D9" s="33" t="s">
        <v>83</v>
      </c>
      <c r="E9" s="11">
        <v>90000</v>
      </c>
      <c r="F9" s="11"/>
      <c r="G9" s="16"/>
      <c r="H9" s="31">
        <v>90000</v>
      </c>
      <c r="I9" s="31"/>
      <c r="J9" s="31">
        <f t="shared" ref="J9:J15" si="0">H9+I9</f>
        <v>90000</v>
      </c>
      <c r="K9" s="12" t="s">
        <v>169</v>
      </c>
      <c r="L9" s="32" t="s">
        <v>41</v>
      </c>
    </row>
    <row r="10" spans="1:14" ht="18.75" x14ac:dyDescent="0.25">
      <c r="A10" s="7">
        <v>2</v>
      </c>
      <c r="B10" s="10" t="s">
        <v>94</v>
      </c>
      <c r="C10" s="9" t="s">
        <v>96</v>
      </c>
      <c r="D10" s="33" t="s">
        <v>95</v>
      </c>
      <c r="E10" s="18">
        <v>130000</v>
      </c>
      <c r="F10" s="11"/>
      <c r="G10" s="16"/>
      <c r="H10" s="31">
        <v>130000</v>
      </c>
      <c r="I10" s="11"/>
      <c r="J10" s="31">
        <f t="shared" si="0"/>
        <v>130000</v>
      </c>
      <c r="K10" s="12" t="s">
        <v>173</v>
      </c>
      <c r="L10" s="32" t="s">
        <v>41</v>
      </c>
    </row>
    <row r="11" spans="1:14" ht="18.75" x14ac:dyDescent="0.25">
      <c r="A11" s="7">
        <v>3</v>
      </c>
      <c r="B11" s="10" t="s">
        <v>70</v>
      </c>
      <c r="C11" s="9" t="s">
        <v>53</v>
      </c>
      <c r="D11" s="33" t="s">
        <v>85</v>
      </c>
      <c r="E11" s="18">
        <v>130000</v>
      </c>
      <c r="F11" s="11">
        <v>78000</v>
      </c>
      <c r="G11" s="37">
        <v>78000</v>
      </c>
      <c r="H11" s="31">
        <v>130000</v>
      </c>
      <c r="I11" s="11"/>
      <c r="J11" s="31">
        <f t="shared" si="0"/>
        <v>130000</v>
      </c>
      <c r="K11" s="12" t="s">
        <v>177</v>
      </c>
      <c r="L11" s="32" t="s">
        <v>41</v>
      </c>
      <c r="M11" s="1"/>
      <c r="N11" s="1"/>
    </row>
    <row r="12" spans="1:14" ht="18.75" x14ac:dyDescent="0.25">
      <c r="A12" s="7">
        <v>4</v>
      </c>
      <c r="B12" s="10" t="s">
        <v>67</v>
      </c>
      <c r="C12" s="9" t="s">
        <v>31</v>
      </c>
      <c r="D12" s="33" t="s">
        <v>87</v>
      </c>
      <c r="E12" s="18">
        <v>120000</v>
      </c>
      <c r="F12" s="11">
        <v>12000</v>
      </c>
      <c r="G12" s="37">
        <v>12000</v>
      </c>
      <c r="H12" s="31">
        <v>120000</v>
      </c>
      <c r="I12" s="31"/>
      <c r="J12" s="31">
        <f t="shared" si="0"/>
        <v>120000</v>
      </c>
      <c r="K12" s="12" t="s">
        <v>174</v>
      </c>
      <c r="L12" s="32" t="s">
        <v>41</v>
      </c>
      <c r="M12" s="1"/>
      <c r="N12" s="1"/>
    </row>
    <row r="13" spans="1:14" ht="18.75" x14ac:dyDescent="0.25">
      <c r="A13" s="7">
        <v>5</v>
      </c>
      <c r="B13" s="8" t="s">
        <v>43</v>
      </c>
      <c r="C13" s="9" t="s">
        <v>42</v>
      </c>
      <c r="D13" s="33" t="s">
        <v>88</v>
      </c>
      <c r="E13" s="18">
        <v>120000</v>
      </c>
      <c r="F13" s="11">
        <v>84000</v>
      </c>
      <c r="G13" s="37">
        <v>84000</v>
      </c>
      <c r="H13" s="31">
        <v>120000</v>
      </c>
      <c r="I13" s="31"/>
      <c r="J13" s="31">
        <f t="shared" si="0"/>
        <v>120000</v>
      </c>
      <c r="K13" s="12" t="s">
        <v>172</v>
      </c>
      <c r="L13" s="32" t="s">
        <v>41</v>
      </c>
      <c r="N13" s="1"/>
    </row>
    <row r="14" spans="1:14" ht="18.75" x14ac:dyDescent="0.25">
      <c r="A14" s="7">
        <v>6</v>
      </c>
      <c r="B14" s="16" t="s">
        <v>125</v>
      </c>
      <c r="C14" s="9" t="s">
        <v>33</v>
      </c>
      <c r="D14" s="43" t="s">
        <v>126</v>
      </c>
      <c r="E14" s="18">
        <v>150000</v>
      </c>
      <c r="F14" s="16"/>
      <c r="G14" s="16"/>
      <c r="H14" s="31">
        <v>150000</v>
      </c>
      <c r="I14" s="16"/>
      <c r="J14" s="31">
        <f t="shared" si="0"/>
        <v>150000</v>
      </c>
      <c r="K14" s="12" t="s">
        <v>150</v>
      </c>
      <c r="L14" s="62" t="s">
        <v>159</v>
      </c>
      <c r="M14" s="1"/>
      <c r="N14" s="1"/>
    </row>
    <row r="15" spans="1:14" ht="18.75" x14ac:dyDescent="0.25">
      <c r="A15" s="7">
        <v>7</v>
      </c>
      <c r="B15" s="8" t="s">
        <v>37</v>
      </c>
      <c r="C15" s="9" t="s">
        <v>35</v>
      </c>
      <c r="D15" s="33" t="s">
        <v>91</v>
      </c>
      <c r="E15" s="18">
        <v>120000</v>
      </c>
      <c r="F15" s="11"/>
      <c r="G15" s="11"/>
      <c r="H15" s="31">
        <v>120000</v>
      </c>
      <c r="I15" s="31"/>
      <c r="J15" s="31">
        <f t="shared" si="0"/>
        <v>120000</v>
      </c>
      <c r="K15" s="12" t="s">
        <v>175</v>
      </c>
      <c r="L15" s="32" t="s">
        <v>41</v>
      </c>
      <c r="N15" s="1"/>
    </row>
    <row r="16" spans="1:14" ht="16.5" customHeight="1" x14ac:dyDescent="0.25">
      <c r="A16" s="93" t="s">
        <v>13</v>
      </c>
      <c r="B16" s="94"/>
      <c r="C16" s="94"/>
      <c r="D16" s="95"/>
      <c r="E16" s="42">
        <f t="shared" ref="E16:J16" si="1">SUM(E9:E15)</f>
        <v>860000</v>
      </c>
      <c r="F16" s="13">
        <f t="shared" si="1"/>
        <v>174000</v>
      </c>
      <c r="G16" s="37">
        <f t="shared" si="1"/>
        <v>174000</v>
      </c>
      <c r="H16" s="63">
        <f t="shared" si="1"/>
        <v>860000</v>
      </c>
      <c r="I16" s="63">
        <f t="shared" si="1"/>
        <v>0</v>
      </c>
      <c r="J16" s="63">
        <f t="shared" si="1"/>
        <v>860000</v>
      </c>
      <c r="K16" s="12" t="s">
        <v>176</v>
      </c>
      <c r="L16" s="30"/>
      <c r="N16" s="1"/>
    </row>
    <row r="17" spans="1:13" ht="14.25" customHeight="1" x14ac:dyDescent="0.25">
      <c r="A17" s="90" t="s">
        <v>14</v>
      </c>
      <c r="B17" s="91"/>
      <c r="C17" s="91"/>
      <c r="D17" s="91"/>
      <c r="E17" s="91"/>
      <c r="F17" s="91"/>
      <c r="G17" s="91"/>
      <c r="H17" s="91"/>
      <c r="I17" s="92"/>
      <c r="J17" s="31">
        <f>-J16*0.1</f>
        <v>-86000</v>
      </c>
      <c r="K17" s="41"/>
    </row>
    <row r="18" spans="1:13" ht="14.25" customHeight="1" x14ac:dyDescent="0.25">
      <c r="A18" s="90" t="s">
        <v>165</v>
      </c>
      <c r="B18" s="91"/>
      <c r="C18" s="91"/>
      <c r="D18" s="91"/>
      <c r="E18" s="91"/>
      <c r="F18" s="91"/>
      <c r="G18" s="91"/>
      <c r="H18" s="91"/>
      <c r="I18" s="92"/>
      <c r="J18" s="31">
        <f>SUM(J16:J17)</f>
        <v>774000</v>
      </c>
      <c r="K18" s="41"/>
    </row>
    <row r="19" spans="1:13" ht="14.25" customHeight="1" x14ac:dyDescent="0.25">
      <c r="A19" s="90" t="s">
        <v>152</v>
      </c>
      <c r="B19" s="91"/>
      <c r="C19" s="91"/>
      <c r="D19" s="91"/>
      <c r="E19" s="91"/>
      <c r="F19" s="91"/>
      <c r="G19" s="91"/>
      <c r="H19" s="91"/>
      <c r="I19" s="92"/>
      <c r="J19" s="31">
        <v>-150000</v>
      </c>
      <c r="K19" s="41"/>
    </row>
    <row r="20" spans="1:13" ht="13.5" customHeight="1" x14ac:dyDescent="0.25">
      <c r="A20" s="101" t="s">
        <v>170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624000</v>
      </c>
    </row>
    <row r="21" spans="1:13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3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3" x14ac:dyDescent="0.25">
      <c r="A23" s="104" t="s">
        <v>51</v>
      </c>
      <c r="B23" s="104"/>
      <c r="C23" s="104"/>
      <c r="F23" s="1"/>
      <c r="H23" s="1"/>
      <c r="I23" s="21"/>
    </row>
    <row r="24" spans="1:13" ht="4.5" customHeight="1" x14ac:dyDescent="0.25">
      <c r="F24" s="1"/>
    </row>
    <row r="25" spans="1:13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3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3" ht="6" customHeight="1" x14ac:dyDescent="0.25"/>
    <row r="28" spans="1:13" ht="18.75" x14ac:dyDescent="0.25">
      <c r="A28" s="7">
        <v>8</v>
      </c>
      <c r="B28" s="10" t="s">
        <v>34</v>
      </c>
      <c r="C28" s="9" t="s">
        <v>33</v>
      </c>
      <c r="D28" s="33" t="s">
        <v>90</v>
      </c>
      <c r="E28" s="96">
        <v>1179000</v>
      </c>
      <c r="F28" s="97"/>
      <c r="G28" s="37">
        <v>279000</v>
      </c>
      <c r="H28" s="98" t="s">
        <v>93</v>
      </c>
      <c r="I28" s="99"/>
      <c r="J28" s="99"/>
      <c r="K28" s="99"/>
      <c r="L28" s="100"/>
    </row>
    <row r="29" spans="1:13" ht="8.25" customHeight="1" x14ac:dyDescent="0.25"/>
    <row r="30" spans="1:13" x14ac:dyDescent="0.25">
      <c r="A30" s="104" t="s">
        <v>140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</sheetData>
  <mergeCells count="18">
    <mergeCell ref="A23:C23"/>
    <mergeCell ref="C3:D3"/>
    <mergeCell ref="A4:L4"/>
    <mergeCell ref="A5:L5"/>
    <mergeCell ref="A7:L7"/>
    <mergeCell ref="A16:D16"/>
    <mergeCell ref="A17:I17"/>
    <mergeCell ref="A18:I18"/>
    <mergeCell ref="A19:I19"/>
    <mergeCell ref="A20:I20"/>
    <mergeCell ref="A21:H21"/>
    <mergeCell ref="A22:I22"/>
    <mergeCell ref="A6:L6"/>
    <mergeCell ref="H25:L25"/>
    <mergeCell ref="A26:L26"/>
    <mergeCell ref="E28:F28"/>
    <mergeCell ref="H28:L28"/>
    <mergeCell ref="A30:L3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0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0" customHeight="1" x14ac:dyDescent="0.5">
      <c r="A5" s="84" t="s">
        <v>181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31.5" x14ac:dyDescent="0.5">
      <c r="A6" s="84" t="s">
        <v>39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4" ht="25.5" customHeight="1" x14ac:dyDescent="0.35">
      <c r="A7" s="85" t="s">
        <v>179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26</v>
      </c>
      <c r="C9" s="9" t="s">
        <v>27</v>
      </c>
      <c r="D9" s="33" t="s">
        <v>83</v>
      </c>
      <c r="E9" s="11">
        <v>90000</v>
      </c>
      <c r="F9" s="11"/>
      <c r="G9" s="16"/>
      <c r="H9" s="31">
        <v>90000</v>
      </c>
      <c r="I9" s="31"/>
      <c r="J9" s="31">
        <f t="shared" ref="J9:J15" si="0">H9+I9</f>
        <v>90000</v>
      </c>
      <c r="K9" s="12" t="s">
        <v>178</v>
      </c>
      <c r="L9" s="32" t="s">
        <v>41</v>
      </c>
    </row>
    <row r="10" spans="1:14" ht="18.75" x14ac:dyDescent="0.25">
      <c r="A10" s="7">
        <v>2</v>
      </c>
      <c r="B10" s="10" t="s">
        <v>94</v>
      </c>
      <c r="C10" s="9" t="s">
        <v>96</v>
      </c>
      <c r="D10" s="33" t="s">
        <v>95</v>
      </c>
      <c r="E10" s="18">
        <v>130000</v>
      </c>
      <c r="F10" s="11"/>
      <c r="G10" s="16"/>
      <c r="H10" s="31"/>
      <c r="I10" s="11"/>
      <c r="J10" s="31">
        <f t="shared" si="0"/>
        <v>0</v>
      </c>
      <c r="K10" s="12"/>
      <c r="L10" s="32"/>
    </row>
    <row r="11" spans="1:14" ht="18.75" x14ac:dyDescent="0.25">
      <c r="A11" s="7">
        <v>3</v>
      </c>
      <c r="B11" s="10" t="s">
        <v>70</v>
      </c>
      <c r="C11" s="9" t="s">
        <v>53</v>
      </c>
      <c r="D11" s="33" t="s">
        <v>85</v>
      </c>
      <c r="E11" s="18">
        <v>130000</v>
      </c>
      <c r="F11" s="11">
        <v>78000</v>
      </c>
      <c r="G11" s="37">
        <v>78000</v>
      </c>
      <c r="H11" s="31"/>
      <c r="I11" s="11"/>
      <c r="J11" s="31">
        <f t="shared" si="0"/>
        <v>0</v>
      </c>
      <c r="K11" s="12"/>
      <c r="L11" s="32"/>
      <c r="M11" s="1"/>
      <c r="N11" s="1"/>
    </row>
    <row r="12" spans="1:14" ht="18.75" x14ac:dyDescent="0.25">
      <c r="A12" s="7">
        <v>4</v>
      </c>
      <c r="B12" s="10" t="s">
        <v>67</v>
      </c>
      <c r="C12" s="9" t="s">
        <v>31</v>
      </c>
      <c r="D12" s="33" t="s">
        <v>87</v>
      </c>
      <c r="E12" s="18">
        <v>120000</v>
      </c>
      <c r="F12" s="11">
        <v>12000</v>
      </c>
      <c r="G12" s="37">
        <v>12000</v>
      </c>
      <c r="H12" s="31">
        <v>120000</v>
      </c>
      <c r="I12" s="31"/>
      <c r="J12" s="31">
        <f t="shared" si="0"/>
        <v>120000</v>
      </c>
      <c r="K12" s="12" t="s">
        <v>182</v>
      </c>
      <c r="L12" s="32" t="s">
        <v>41</v>
      </c>
      <c r="M12" s="1"/>
      <c r="N12" s="1"/>
    </row>
    <row r="13" spans="1:14" ht="18.75" x14ac:dyDescent="0.25">
      <c r="A13" s="7">
        <v>5</v>
      </c>
      <c r="B13" s="8" t="s">
        <v>43</v>
      </c>
      <c r="C13" s="9" t="s">
        <v>42</v>
      </c>
      <c r="D13" s="33" t="s">
        <v>88</v>
      </c>
      <c r="E13" s="18">
        <v>120000</v>
      </c>
      <c r="F13" s="11">
        <v>84000</v>
      </c>
      <c r="G13" s="37">
        <v>84000</v>
      </c>
      <c r="H13" s="31">
        <v>120000</v>
      </c>
      <c r="I13" s="31"/>
      <c r="J13" s="31">
        <f t="shared" si="0"/>
        <v>120000</v>
      </c>
      <c r="K13" s="12" t="s">
        <v>184</v>
      </c>
      <c r="L13" s="32" t="s">
        <v>41</v>
      </c>
      <c r="N13" s="1"/>
    </row>
    <row r="14" spans="1:14" ht="18.75" x14ac:dyDescent="0.25">
      <c r="A14" s="7">
        <v>6</v>
      </c>
      <c r="B14" s="65" t="s">
        <v>125</v>
      </c>
      <c r="C14" s="9" t="s">
        <v>33</v>
      </c>
      <c r="D14" s="43" t="s">
        <v>126</v>
      </c>
      <c r="E14" s="18">
        <v>150000</v>
      </c>
      <c r="F14" s="16"/>
      <c r="G14" s="16"/>
      <c r="H14" s="31">
        <v>150000</v>
      </c>
      <c r="I14" s="16"/>
      <c r="J14" s="31">
        <f t="shared" si="0"/>
        <v>150000</v>
      </c>
      <c r="K14" s="12" t="s">
        <v>150</v>
      </c>
      <c r="L14" s="62" t="s">
        <v>159</v>
      </c>
      <c r="M14" s="1"/>
      <c r="N14" s="1"/>
    </row>
    <row r="15" spans="1:14" ht="18.75" x14ac:dyDescent="0.25">
      <c r="A15" s="7">
        <v>7</v>
      </c>
      <c r="B15" s="8" t="s">
        <v>37</v>
      </c>
      <c r="C15" s="9" t="s">
        <v>35</v>
      </c>
      <c r="D15" s="33" t="s">
        <v>91</v>
      </c>
      <c r="E15" s="18">
        <v>120000</v>
      </c>
      <c r="F15" s="11"/>
      <c r="G15" s="11"/>
      <c r="H15" s="31">
        <v>120000</v>
      </c>
      <c r="I15" s="31"/>
      <c r="J15" s="31">
        <f t="shared" si="0"/>
        <v>120000</v>
      </c>
      <c r="K15" s="12" t="s">
        <v>183</v>
      </c>
      <c r="L15" s="32" t="s">
        <v>41</v>
      </c>
      <c r="N15" s="1"/>
    </row>
    <row r="16" spans="1:14" ht="16.5" customHeight="1" x14ac:dyDescent="0.25">
      <c r="A16" s="93" t="s">
        <v>13</v>
      </c>
      <c r="B16" s="94"/>
      <c r="C16" s="94"/>
      <c r="D16" s="95"/>
      <c r="E16" s="13">
        <f>SUM(E9:E15)</f>
        <v>860000</v>
      </c>
      <c r="F16" s="13">
        <f>SUM(F9:F15)</f>
        <v>174000</v>
      </c>
      <c r="G16" s="37">
        <f>SUM(G9:G15)</f>
        <v>174000</v>
      </c>
      <c r="H16" s="64">
        <f t="shared" ref="H16:I16" si="1">SUM(H9:H15)</f>
        <v>600000</v>
      </c>
      <c r="I16" s="64">
        <f t="shared" si="1"/>
        <v>0</v>
      </c>
      <c r="J16" s="64">
        <f>SUM(J9:J15)</f>
        <v>600000</v>
      </c>
      <c r="K16" s="12" t="s">
        <v>185</v>
      </c>
      <c r="L16" s="30" t="s">
        <v>45</v>
      </c>
      <c r="N16" s="1"/>
    </row>
    <row r="17" spans="1:13" ht="14.25" customHeight="1" x14ac:dyDescent="0.25">
      <c r="A17" s="90" t="s">
        <v>14</v>
      </c>
      <c r="B17" s="91"/>
      <c r="C17" s="91"/>
      <c r="D17" s="91"/>
      <c r="E17" s="91"/>
      <c r="F17" s="91"/>
      <c r="G17" s="91"/>
      <c r="H17" s="91"/>
      <c r="I17" s="92"/>
      <c r="J17" s="31">
        <f>-J16*0.1</f>
        <v>-60000</v>
      </c>
      <c r="K17" s="41"/>
    </row>
    <row r="18" spans="1:13" ht="14.25" customHeight="1" x14ac:dyDescent="0.25">
      <c r="A18" s="90" t="s">
        <v>165</v>
      </c>
      <c r="B18" s="91"/>
      <c r="C18" s="91"/>
      <c r="D18" s="91"/>
      <c r="E18" s="91"/>
      <c r="F18" s="91"/>
      <c r="G18" s="91"/>
      <c r="H18" s="91"/>
      <c r="I18" s="92"/>
      <c r="J18" s="31">
        <f>SUM(J16:J17)</f>
        <v>540000</v>
      </c>
      <c r="K18" s="41"/>
    </row>
    <row r="19" spans="1:13" ht="14.25" customHeight="1" x14ac:dyDescent="0.25">
      <c r="A19" s="90" t="s">
        <v>152</v>
      </c>
      <c r="B19" s="91"/>
      <c r="C19" s="91"/>
      <c r="D19" s="91"/>
      <c r="E19" s="91"/>
      <c r="F19" s="91"/>
      <c r="G19" s="91"/>
      <c r="H19" s="91"/>
      <c r="I19" s="92"/>
      <c r="J19" s="31">
        <v>-150000</v>
      </c>
      <c r="K19" s="41"/>
    </row>
    <row r="20" spans="1:13" ht="13.5" customHeight="1" x14ac:dyDescent="0.25">
      <c r="A20" s="101" t="s">
        <v>180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390000</v>
      </c>
    </row>
    <row r="21" spans="1:13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3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3" x14ac:dyDescent="0.25">
      <c r="A23" s="104" t="s">
        <v>51</v>
      </c>
      <c r="B23" s="104"/>
      <c r="C23" s="104"/>
      <c r="F23" s="1"/>
      <c r="H23" s="1"/>
      <c r="I23" s="21"/>
    </row>
    <row r="24" spans="1:13" ht="4.5" customHeight="1" x14ac:dyDescent="0.25">
      <c r="F24" s="1"/>
    </row>
    <row r="25" spans="1:13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3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3" ht="6" customHeight="1" x14ac:dyDescent="0.25"/>
    <row r="28" spans="1:13" ht="18.75" x14ac:dyDescent="0.25">
      <c r="A28" s="7">
        <v>8</v>
      </c>
      <c r="B28" s="10" t="s">
        <v>34</v>
      </c>
      <c r="C28" s="9" t="s">
        <v>33</v>
      </c>
      <c r="D28" s="33" t="s">
        <v>90</v>
      </c>
      <c r="E28" s="96">
        <v>1179000</v>
      </c>
      <c r="F28" s="97"/>
      <c r="G28" s="37">
        <v>279000</v>
      </c>
      <c r="H28" s="98" t="s">
        <v>93</v>
      </c>
      <c r="I28" s="99"/>
      <c r="J28" s="99"/>
      <c r="K28" s="99"/>
      <c r="L28" s="100"/>
    </row>
    <row r="29" spans="1:13" ht="8.25" customHeight="1" x14ac:dyDescent="0.25"/>
    <row r="30" spans="1:13" x14ac:dyDescent="0.25">
      <c r="A30" s="104" t="s">
        <v>140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</sheetData>
  <mergeCells count="18">
    <mergeCell ref="H25:L25"/>
    <mergeCell ref="A26:L26"/>
    <mergeCell ref="E28:F28"/>
    <mergeCell ref="H28:L28"/>
    <mergeCell ref="A30:L30"/>
    <mergeCell ref="A23:C23"/>
    <mergeCell ref="C3:D3"/>
    <mergeCell ref="A4:L4"/>
    <mergeCell ref="A6:L6"/>
    <mergeCell ref="A7:L7"/>
    <mergeCell ref="A16:D16"/>
    <mergeCell ref="A17:I17"/>
    <mergeCell ref="A18:I18"/>
    <mergeCell ref="A19:I19"/>
    <mergeCell ref="A20:I20"/>
    <mergeCell ref="A21:H21"/>
    <mergeCell ref="A22:I22"/>
    <mergeCell ref="A5:L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0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N4" s="1"/>
    </row>
    <row r="5" spans="1:14" ht="30" customHeight="1" x14ac:dyDescent="0.5">
      <c r="A5" s="84" t="s">
        <v>181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31.5" x14ac:dyDescent="0.5">
      <c r="A6" s="84" t="s">
        <v>39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4" ht="25.5" customHeight="1" x14ac:dyDescent="0.35">
      <c r="A7" s="85" t="s">
        <v>186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26</v>
      </c>
      <c r="C9" s="9" t="s">
        <v>27</v>
      </c>
      <c r="D9" s="33" t="s">
        <v>83</v>
      </c>
      <c r="E9" s="11">
        <v>90000</v>
      </c>
      <c r="F9" s="11"/>
      <c r="G9" s="11"/>
      <c r="H9" s="31">
        <v>90000</v>
      </c>
      <c r="I9" s="31"/>
      <c r="J9" s="31">
        <f t="shared" ref="J9:J15" si="0">H9+I9</f>
        <v>90000</v>
      </c>
      <c r="K9" s="12" t="s">
        <v>187</v>
      </c>
      <c r="L9" s="32" t="s">
        <v>41</v>
      </c>
    </row>
    <row r="10" spans="1:14" ht="18.75" x14ac:dyDescent="0.25">
      <c r="A10" s="7">
        <v>2</v>
      </c>
      <c r="B10" s="10" t="s">
        <v>94</v>
      </c>
      <c r="C10" s="9" t="s">
        <v>96</v>
      </c>
      <c r="D10" s="33" t="s">
        <v>95</v>
      </c>
      <c r="E10" s="18">
        <v>130000</v>
      </c>
      <c r="F10" s="11">
        <v>143000</v>
      </c>
      <c r="G10" s="11">
        <v>13000</v>
      </c>
      <c r="H10" s="31">
        <v>130000</v>
      </c>
      <c r="I10" s="11"/>
      <c r="J10" s="31">
        <f t="shared" si="0"/>
        <v>130000</v>
      </c>
      <c r="K10" s="12" t="s">
        <v>188</v>
      </c>
      <c r="L10" s="32" t="s">
        <v>41</v>
      </c>
    </row>
    <row r="11" spans="1:14" ht="18.75" x14ac:dyDescent="0.25">
      <c r="A11" s="7">
        <v>3</v>
      </c>
      <c r="B11" s="10" t="s">
        <v>70</v>
      </c>
      <c r="C11" s="9" t="s">
        <v>53</v>
      </c>
      <c r="D11" s="33" t="s">
        <v>85</v>
      </c>
      <c r="E11" s="18">
        <v>130000</v>
      </c>
      <c r="F11" s="11">
        <v>221000</v>
      </c>
      <c r="G11" s="11">
        <v>91000</v>
      </c>
      <c r="H11" s="31">
        <v>130000</v>
      </c>
      <c r="I11" s="11">
        <v>130000</v>
      </c>
      <c r="J11" s="31">
        <f t="shared" si="0"/>
        <v>260000</v>
      </c>
      <c r="K11" s="12" t="s">
        <v>191</v>
      </c>
      <c r="L11" s="32" t="s">
        <v>41</v>
      </c>
      <c r="M11" s="1"/>
      <c r="N11" s="1"/>
    </row>
    <row r="12" spans="1:14" ht="18.75" x14ac:dyDescent="0.25">
      <c r="A12" s="7">
        <v>4</v>
      </c>
      <c r="B12" s="10" t="s">
        <v>67</v>
      </c>
      <c r="C12" s="9" t="s">
        <v>31</v>
      </c>
      <c r="D12" s="33" t="s">
        <v>87</v>
      </c>
      <c r="E12" s="18">
        <v>120000</v>
      </c>
      <c r="F12" s="11">
        <v>12000</v>
      </c>
      <c r="G12" s="11">
        <v>12000</v>
      </c>
      <c r="H12" s="31">
        <v>120000</v>
      </c>
      <c r="I12" s="11"/>
      <c r="J12" s="31">
        <f t="shared" si="0"/>
        <v>120000</v>
      </c>
      <c r="K12" s="12" t="s">
        <v>189</v>
      </c>
      <c r="L12" s="32" t="s">
        <v>41</v>
      </c>
      <c r="M12" s="1"/>
      <c r="N12" s="1"/>
    </row>
    <row r="13" spans="1:14" ht="18.75" x14ac:dyDescent="0.25">
      <c r="A13" s="7">
        <v>5</v>
      </c>
      <c r="B13" s="8" t="s">
        <v>43</v>
      </c>
      <c r="C13" s="9" t="s">
        <v>42</v>
      </c>
      <c r="D13" s="33" t="s">
        <v>88</v>
      </c>
      <c r="E13" s="18">
        <v>120000</v>
      </c>
      <c r="F13" s="11">
        <v>96000</v>
      </c>
      <c r="G13" s="11">
        <v>96000</v>
      </c>
      <c r="H13" s="31">
        <v>120000</v>
      </c>
      <c r="I13" s="11"/>
      <c r="J13" s="31">
        <f t="shared" si="0"/>
        <v>120000</v>
      </c>
      <c r="K13" s="12" t="s">
        <v>189</v>
      </c>
      <c r="L13" s="32" t="s">
        <v>41</v>
      </c>
      <c r="N13" s="1"/>
    </row>
    <row r="14" spans="1:14" ht="18.75" x14ac:dyDescent="0.25">
      <c r="A14" s="7">
        <v>6</v>
      </c>
      <c r="B14" s="65" t="s">
        <v>125</v>
      </c>
      <c r="C14" s="9" t="s">
        <v>33</v>
      </c>
      <c r="D14" s="43" t="s">
        <v>126</v>
      </c>
      <c r="E14" s="18">
        <v>150000</v>
      </c>
      <c r="F14" s="16"/>
      <c r="G14" s="11"/>
      <c r="H14" s="31">
        <v>150000</v>
      </c>
      <c r="I14" s="66"/>
      <c r="J14" s="31">
        <f t="shared" si="0"/>
        <v>150000</v>
      </c>
      <c r="K14" s="12" t="s">
        <v>150</v>
      </c>
      <c r="L14" s="62" t="s">
        <v>159</v>
      </c>
      <c r="M14" s="1"/>
      <c r="N14" s="1"/>
    </row>
    <row r="15" spans="1:14" ht="18.75" x14ac:dyDescent="0.25">
      <c r="A15" s="7">
        <v>7</v>
      </c>
      <c r="B15" s="8" t="s">
        <v>37</v>
      </c>
      <c r="C15" s="9" t="s">
        <v>35</v>
      </c>
      <c r="D15" s="33" t="s">
        <v>91</v>
      </c>
      <c r="E15" s="18">
        <v>120000</v>
      </c>
      <c r="F15" s="11">
        <v>12000</v>
      </c>
      <c r="G15" s="11">
        <v>12000</v>
      </c>
      <c r="H15" s="31">
        <v>120000</v>
      </c>
      <c r="I15" s="11"/>
      <c r="J15" s="31">
        <f t="shared" si="0"/>
        <v>120000</v>
      </c>
      <c r="K15" s="12" t="s">
        <v>190</v>
      </c>
      <c r="L15" s="32" t="s">
        <v>41</v>
      </c>
      <c r="N15" s="1"/>
    </row>
    <row r="16" spans="1:14" ht="16.5" customHeight="1" x14ac:dyDescent="0.25">
      <c r="A16" s="93" t="s">
        <v>13</v>
      </c>
      <c r="B16" s="94"/>
      <c r="C16" s="94"/>
      <c r="D16" s="95"/>
      <c r="E16" s="13">
        <f>SUM(E9:E15)</f>
        <v>860000</v>
      </c>
      <c r="F16" s="13">
        <f>SUM(F9:F15)</f>
        <v>484000</v>
      </c>
      <c r="G16" s="60">
        <f>SUM(G9:G15)</f>
        <v>224000</v>
      </c>
      <c r="H16" s="38">
        <f t="shared" ref="H16:I16" si="1">SUM(H9:H15)</f>
        <v>860000</v>
      </c>
      <c r="I16" s="22">
        <f t="shared" si="1"/>
        <v>130000</v>
      </c>
      <c r="J16" s="38">
        <f>SUM(J9:J15)</f>
        <v>990000</v>
      </c>
      <c r="K16" s="12" t="s">
        <v>192</v>
      </c>
      <c r="L16" s="30" t="s">
        <v>45</v>
      </c>
      <c r="N16" s="1"/>
    </row>
    <row r="17" spans="1:13" ht="14.25" customHeight="1" x14ac:dyDescent="0.25">
      <c r="A17" s="90" t="s">
        <v>14</v>
      </c>
      <c r="B17" s="91"/>
      <c r="C17" s="91"/>
      <c r="D17" s="91"/>
      <c r="E17" s="91"/>
      <c r="F17" s="91"/>
      <c r="G17" s="91"/>
      <c r="H17" s="91"/>
      <c r="I17" s="92"/>
      <c r="J17" s="31">
        <f>-J16*0.1</f>
        <v>-99000</v>
      </c>
      <c r="K17" s="41"/>
    </row>
    <row r="18" spans="1:13" ht="14.25" customHeight="1" x14ac:dyDescent="0.25">
      <c r="A18" s="90" t="s">
        <v>165</v>
      </c>
      <c r="B18" s="91"/>
      <c r="C18" s="91"/>
      <c r="D18" s="91"/>
      <c r="E18" s="91"/>
      <c r="F18" s="91"/>
      <c r="G18" s="91"/>
      <c r="H18" s="91"/>
      <c r="I18" s="92"/>
      <c r="J18" s="31">
        <f>SUM(J16:J17)</f>
        <v>891000</v>
      </c>
      <c r="K18" s="41"/>
    </row>
    <row r="19" spans="1:13" ht="14.25" customHeight="1" x14ac:dyDescent="0.25">
      <c r="A19" s="90" t="s">
        <v>152</v>
      </c>
      <c r="B19" s="91"/>
      <c r="C19" s="91"/>
      <c r="D19" s="91"/>
      <c r="E19" s="91"/>
      <c r="F19" s="91"/>
      <c r="G19" s="91"/>
      <c r="H19" s="91"/>
      <c r="I19" s="92"/>
      <c r="J19" s="31">
        <v>-150000</v>
      </c>
      <c r="K19" s="41"/>
    </row>
    <row r="20" spans="1:13" ht="13.5" customHeight="1" x14ac:dyDescent="0.25">
      <c r="A20" s="101" t="s">
        <v>193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741000</v>
      </c>
    </row>
    <row r="21" spans="1:13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3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3" x14ac:dyDescent="0.25">
      <c r="A23" s="104" t="s">
        <v>51</v>
      </c>
      <c r="B23" s="104"/>
      <c r="C23" s="104"/>
      <c r="F23" s="1"/>
      <c r="H23" s="1"/>
      <c r="I23" s="21"/>
    </row>
    <row r="24" spans="1:13" ht="4.5" customHeight="1" x14ac:dyDescent="0.25">
      <c r="F24" s="1"/>
    </row>
    <row r="25" spans="1:13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3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3" ht="6" customHeight="1" x14ac:dyDescent="0.25"/>
    <row r="28" spans="1:13" ht="18.75" x14ac:dyDescent="0.25">
      <c r="A28" s="7">
        <v>8</v>
      </c>
      <c r="B28" s="10" t="s">
        <v>34</v>
      </c>
      <c r="C28" s="9" t="s">
        <v>33</v>
      </c>
      <c r="D28" s="33" t="s">
        <v>90</v>
      </c>
      <c r="E28" s="96">
        <v>1179000</v>
      </c>
      <c r="F28" s="97"/>
      <c r="G28" s="37">
        <v>279000</v>
      </c>
      <c r="H28" s="98" t="s">
        <v>93</v>
      </c>
      <c r="I28" s="99"/>
      <c r="J28" s="99"/>
      <c r="K28" s="99"/>
      <c r="L28" s="100"/>
    </row>
    <row r="29" spans="1:13" ht="8.25" customHeight="1" x14ac:dyDescent="0.25"/>
    <row r="30" spans="1:13" x14ac:dyDescent="0.25">
      <c r="A30" s="104" t="s">
        <v>140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</sheetData>
  <mergeCells count="18">
    <mergeCell ref="A30:L30"/>
    <mergeCell ref="A17:I17"/>
    <mergeCell ref="A18:I18"/>
    <mergeCell ref="A19:I19"/>
    <mergeCell ref="A20:I20"/>
    <mergeCell ref="A21:H21"/>
    <mergeCell ref="A22:I22"/>
    <mergeCell ref="A23:C23"/>
    <mergeCell ref="H25:L25"/>
    <mergeCell ref="A26:L26"/>
    <mergeCell ref="E28:F28"/>
    <mergeCell ref="H28:L28"/>
    <mergeCell ref="A16:D16"/>
    <mergeCell ref="C3:D3"/>
    <mergeCell ref="A4:L4"/>
    <mergeCell ref="A5:L5"/>
    <mergeCell ref="A6:L6"/>
    <mergeCell ref="A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zoomScaleNormal="100" workbookViewId="0">
      <selection activeCell="L30" sqref="L30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N4" s="1"/>
    </row>
    <row r="5" spans="1:14" ht="30" customHeight="1" x14ac:dyDescent="0.5">
      <c r="A5" s="84" t="s">
        <v>181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31.5" x14ac:dyDescent="0.5">
      <c r="A6" s="84" t="s">
        <v>39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4" ht="25.5" customHeight="1" x14ac:dyDescent="0.35">
      <c r="A7" s="85" t="s">
        <v>197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26</v>
      </c>
      <c r="C9" s="9" t="s">
        <v>27</v>
      </c>
      <c r="D9" s="33" t="s">
        <v>83</v>
      </c>
      <c r="E9" s="11">
        <v>90000</v>
      </c>
      <c r="F9" s="11"/>
      <c r="G9" s="11"/>
      <c r="H9" s="31">
        <v>90000</v>
      </c>
      <c r="I9" s="31"/>
      <c r="J9" s="31">
        <f t="shared" ref="J9:J15" si="0">H9+I9</f>
        <v>90000</v>
      </c>
      <c r="K9" s="12" t="s">
        <v>194</v>
      </c>
      <c r="L9" s="32" t="s">
        <v>41</v>
      </c>
    </row>
    <row r="10" spans="1:14" ht="18.75" x14ac:dyDescent="0.25">
      <c r="A10" s="7">
        <v>2</v>
      </c>
      <c r="B10" s="10" t="s">
        <v>94</v>
      </c>
      <c r="C10" s="9" t="s">
        <v>96</v>
      </c>
      <c r="D10" s="33" t="s">
        <v>95</v>
      </c>
      <c r="E10" s="18">
        <v>130000</v>
      </c>
      <c r="F10" s="11">
        <v>143000</v>
      </c>
      <c r="G10" s="11">
        <v>13000</v>
      </c>
      <c r="H10" s="31">
        <v>130000</v>
      </c>
      <c r="I10" s="11"/>
      <c r="J10" s="31">
        <f t="shared" si="0"/>
        <v>130000</v>
      </c>
      <c r="K10" s="12" t="s">
        <v>199</v>
      </c>
      <c r="L10" s="32" t="s">
        <v>41</v>
      </c>
    </row>
    <row r="11" spans="1:14" ht="18.75" x14ac:dyDescent="0.25">
      <c r="A11" s="7">
        <v>3</v>
      </c>
      <c r="B11" s="10" t="s">
        <v>70</v>
      </c>
      <c r="C11" s="9" t="s">
        <v>53</v>
      </c>
      <c r="D11" s="33" t="s">
        <v>85</v>
      </c>
      <c r="E11" s="18">
        <v>130000</v>
      </c>
      <c r="F11" s="11">
        <v>104000</v>
      </c>
      <c r="G11" s="18">
        <v>104000</v>
      </c>
      <c r="H11" s="31">
        <v>130000</v>
      </c>
      <c r="I11" s="11"/>
      <c r="J11" s="31">
        <f t="shared" si="0"/>
        <v>130000</v>
      </c>
      <c r="K11" s="12" t="s">
        <v>206</v>
      </c>
      <c r="L11" s="32" t="s">
        <v>41</v>
      </c>
      <c r="M11" s="1"/>
      <c r="N11" s="1"/>
    </row>
    <row r="12" spans="1:14" ht="18.75" x14ac:dyDescent="0.25">
      <c r="A12" s="7">
        <v>4</v>
      </c>
      <c r="B12" s="10" t="s">
        <v>67</v>
      </c>
      <c r="C12" s="9" t="s">
        <v>31</v>
      </c>
      <c r="D12" s="33" t="s">
        <v>87</v>
      </c>
      <c r="E12" s="18">
        <v>120000</v>
      </c>
      <c r="F12" s="11">
        <v>12000</v>
      </c>
      <c r="G12" s="11">
        <v>12000</v>
      </c>
      <c r="H12" s="31">
        <v>120000</v>
      </c>
      <c r="I12" s="11"/>
      <c r="J12" s="31">
        <f t="shared" si="0"/>
        <v>120000</v>
      </c>
      <c r="K12" s="12" t="s">
        <v>195</v>
      </c>
      <c r="L12" s="32" t="s">
        <v>41</v>
      </c>
      <c r="M12" s="1"/>
      <c r="N12" s="1"/>
    </row>
    <row r="13" spans="1:14" ht="18.75" x14ac:dyDescent="0.25">
      <c r="A13" s="7">
        <v>5</v>
      </c>
      <c r="B13" s="8" t="s">
        <v>43</v>
      </c>
      <c r="C13" s="9" t="s">
        <v>42</v>
      </c>
      <c r="D13" s="33" t="s">
        <v>88</v>
      </c>
      <c r="E13" s="18">
        <v>120000</v>
      </c>
      <c r="F13" s="11">
        <v>96000</v>
      </c>
      <c r="G13" s="11">
        <v>96000</v>
      </c>
      <c r="H13" s="31">
        <v>120000</v>
      </c>
      <c r="I13" s="11"/>
      <c r="J13" s="31">
        <f t="shared" si="0"/>
        <v>120000</v>
      </c>
      <c r="K13" s="12" t="s">
        <v>204</v>
      </c>
      <c r="L13" s="32" t="s">
        <v>41</v>
      </c>
      <c r="N13" s="1"/>
    </row>
    <row r="14" spans="1:14" ht="18.75" x14ac:dyDescent="0.25">
      <c r="A14" s="7">
        <v>6</v>
      </c>
      <c r="B14" s="65" t="s">
        <v>125</v>
      </c>
      <c r="C14" s="9" t="s">
        <v>33</v>
      </c>
      <c r="D14" s="43" t="s">
        <v>126</v>
      </c>
      <c r="E14" s="18">
        <v>150000</v>
      </c>
      <c r="F14" s="16"/>
      <c r="G14" s="11"/>
      <c r="H14" s="31">
        <v>150000</v>
      </c>
      <c r="I14" s="66"/>
      <c r="J14" s="31">
        <f t="shared" si="0"/>
        <v>150000</v>
      </c>
      <c r="K14" s="12" t="s">
        <v>150</v>
      </c>
      <c r="L14" s="62" t="s">
        <v>159</v>
      </c>
      <c r="M14" s="1"/>
      <c r="N14" s="1"/>
    </row>
    <row r="15" spans="1:14" ht="18.75" x14ac:dyDescent="0.25">
      <c r="A15" s="7">
        <v>7</v>
      </c>
      <c r="B15" s="8" t="s">
        <v>37</v>
      </c>
      <c r="C15" s="9" t="s">
        <v>35</v>
      </c>
      <c r="D15" s="33" t="s">
        <v>91</v>
      </c>
      <c r="E15" s="18">
        <v>120000</v>
      </c>
      <c r="F15" s="11">
        <v>12000</v>
      </c>
      <c r="G15" s="11">
        <v>12000</v>
      </c>
      <c r="H15" s="31">
        <v>120000</v>
      </c>
      <c r="I15" s="11"/>
      <c r="J15" s="31">
        <f t="shared" si="0"/>
        <v>120000</v>
      </c>
      <c r="K15" s="12" t="s">
        <v>205</v>
      </c>
      <c r="L15" s="32" t="s">
        <v>41</v>
      </c>
      <c r="N15" s="1"/>
    </row>
    <row r="16" spans="1:14" ht="16.5" customHeight="1" x14ac:dyDescent="0.25">
      <c r="A16" s="93" t="s">
        <v>13</v>
      </c>
      <c r="B16" s="94"/>
      <c r="C16" s="94"/>
      <c r="D16" s="95"/>
      <c r="E16" s="13">
        <f>SUM(E9:E15)</f>
        <v>860000</v>
      </c>
      <c r="F16" s="13">
        <f>SUM(F9:F15)</f>
        <v>367000</v>
      </c>
      <c r="G16" s="60">
        <f>SUM(G9:G15)</f>
        <v>237000</v>
      </c>
      <c r="H16" s="38">
        <f t="shared" ref="H16:I16" si="1">SUM(H9:H15)</f>
        <v>860000</v>
      </c>
      <c r="I16" s="22">
        <f t="shared" si="1"/>
        <v>0</v>
      </c>
      <c r="J16" s="38">
        <f>SUM(J9:J15)</f>
        <v>860000</v>
      </c>
      <c r="K16" s="12" t="s">
        <v>206</v>
      </c>
      <c r="L16" s="30" t="s">
        <v>45</v>
      </c>
      <c r="N16" s="1"/>
    </row>
    <row r="17" spans="1:13" ht="14.25" customHeight="1" x14ac:dyDescent="0.25">
      <c r="A17" s="90" t="s">
        <v>14</v>
      </c>
      <c r="B17" s="91"/>
      <c r="C17" s="91"/>
      <c r="D17" s="91"/>
      <c r="E17" s="91"/>
      <c r="F17" s="91"/>
      <c r="G17" s="91"/>
      <c r="H17" s="91"/>
      <c r="I17" s="92"/>
      <c r="J17" s="31">
        <f>-J16*0.1</f>
        <v>-86000</v>
      </c>
      <c r="K17" s="41"/>
    </row>
    <row r="18" spans="1:13" ht="14.25" customHeight="1" x14ac:dyDescent="0.25">
      <c r="A18" s="90" t="s">
        <v>165</v>
      </c>
      <c r="B18" s="91"/>
      <c r="C18" s="91"/>
      <c r="D18" s="91"/>
      <c r="E18" s="91"/>
      <c r="F18" s="91"/>
      <c r="G18" s="91"/>
      <c r="H18" s="91"/>
      <c r="I18" s="92"/>
      <c r="J18" s="31">
        <f>SUM(J16:J17)</f>
        <v>774000</v>
      </c>
      <c r="K18" s="41"/>
    </row>
    <row r="19" spans="1:13" ht="14.25" customHeight="1" x14ac:dyDescent="0.25">
      <c r="A19" s="90" t="s">
        <v>152</v>
      </c>
      <c r="B19" s="91"/>
      <c r="C19" s="91"/>
      <c r="D19" s="91"/>
      <c r="E19" s="91"/>
      <c r="F19" s="91"/>
      <c r="G19" s="91"/>
      <c r="H19" s="91"/>
      <c r="I19" s="92"/>
      <c r="J19" s="31">
        <v>-150000</v>
      </c>
      <c r="K19" s="41"/>
    </row>
    <row r="20" spans="1:13" ht="13.5" customHeight="1" x14ac:dyDescent="0.25">
      <c r="A20" s="101" t="s">
        <v>207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624000</v>
      </c>
    </row>
    <row r="21" spans="1:13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3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3" x14ac:dyDescent="0.25">
      <c r="A23" s="104" t="s">
        <v>51</v>
      </c>
      <c r="B23" s="104"/>
      <c r="C23" s="104"/>
      <c r="F23" s="1"/>
      <c r="H23" s="1"/>
      <c r="I23" s="21"/>
    </row>
    <row r="24" spans="1:13" ht="4.5" customHeight="1" x14ac:dyDescent="0.25">
      <c r="F24" s="1"/>
    </row>
    <row r="25" spans="1:13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3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3" ht="6" customHeight="1" x14ac:dyDescent="0.25"/>
    <row r="28" spans="1:13" x14ac:dyDescent="0.25">
      <c r="A28" s="104" t="s">
        <v>140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1:13" x14ac:dyDescent="0.25">
      <c r="A29" s="82" t="s">
        <v>198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1" spans="1:13" x14ac:dyDescent="0.25">
      <c r="J31" s="1"/>
    </row>
  </sheetData>
  <mergeCells count="17">
    <mergeCell ref="A29:L29"/>
    <mergeCell ref="A23:C23"/>
    <mergeCell ref="H25:L25"/>
    <mergeCell ref="A26:L26"/>
    <mergeCell ref="A28:L28"/>
    <mergeCell ref="A22:I22"/>
    <mergeCell ref="C3:D3"/>
    <mergeCell ref="A4:L4"/>
    <mergeCell ref="A5:L5"/>
    <mergeCell ref="A6:L6"/>
    <mergeCell ref="A7:L7"/>
    <mergeCell ref="A16:D16"/>
    <mergeCell ref="A17:I17"/>
    <mergeCell ref="A18:I18"/>
    <mergeCell ref="A19:I19"/>
    <mergeCell ref="A20:I20"/>
    <mergeCell ref="A21:H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zoomScaleNormal="100" workbookViewId="0">
      <selection activeCell="A20" sqref="A20:I20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N4" s="1"/>
    </row>
    <row r="5" spans="1:14" ht="30" customHeight="1" x14ac:dyDescent="0.5">
      <c r="A5" s="84" t="s">
        <v>181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31.5" x14ac:dyDescent="0.5">
      <c r="A6" s="84" t="s">
        <v>39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4" ht="25.5" customHeight="1" x14ac:dyDescent="0.35">
      <c r="A7" s="85" t="s">
        <v>203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26</v>
      </c>
      <c r="C9" s="9" t="s">
        <v>27</v>
      </c>
      <c r="D9" s="33" t="s">
        <v>83</v>
      </c>
      <c r="E9" s="11">
        <v>90000</v>
      </c>
      <c r="F9" s="11"/>
      <c r="G9" s="11"/>
      <c r="H9" s="31">
        <v>90000</v>
      </c>
      <c r="I9" s="31"/>
      <c r="J9" s="31">
        <f t="shared" ref="J9:J15" si="0">H9+I9</f>
        <v>90000</v>
      </c>
      <c r="K9" s="12" t="s">
        <v>211</v>
      </c>
      <c r="L9" s="32" t="s">
        <v>41</v>
      </c>
    </row>
    <row r="10" spans="1:14" ht="18.75" x14ac:dyDescent="0.25">
      <c r="A10" s="7">
        <v>2</v>
      </c>
      <c r="B10" s="10" t="s">
        <v>94</v>
      </c>
      <c r="C10" s="9" t="s">
        <v>96</v>
      </c>
      <c r="D10" s="33" t="s">
        <v>95</v>
      </c>
      <c r="E10" s="18">
        <v>130000</v>
      </c>
      <c r="F10" s="11">
        <v>143000</v>
      </c>
      <c r="G10" s="11">
        <v>13000</v>
      </c>
      <c r="H10" s="31">
        <v>130000</v>
      </c>
      <c r="I10" s="11"/>
      <c r="J10" s="31">
        <f t="shared" si="0"/>
        <v>130000</v>
      </c>
      <c r="K10" s="12" t="s">
        <v>212</v>
      </c>
      <c r="L10" s="32" t="s">
        <v>41</v>
      </c>
    </row>
    <row r="11" spans="1:14" ht="18.75" x14ac:dyDescent="0.25">
      <c r="A11" s="7">
        <v>3</v>
      </c>
      <c r="B11" s="10" t="s">
        <v>70</v>
      </c>
      <c r="C11" s="9" t="s">
        <v>53</v>
      </c>
      <c r="D11" s="33" t="s">
        <v>85</v>
      </c>
      <c r="E11" s="18">
        <v>130000</v>
      </c>
      <c r="F11" s="18">
        <v>117000</v>
      </c>
      <c r="G11" s="18">
        <v>117000</v>
      </c>
      <c r="H11" s="31">
        <v>130000</v>
      </c>
      <c r="I11" s="11"/>
      <c r="J11" s="31">
        <f t="shared" si="0"/>
        <v>130000</v>
      </c>
      <c r="K11" s="12" t="s">
        <v>206</v>
      </c>
      <c r="L11" s="32" t="s">
        <v>41</v>
      </c>
      <c r="M11" s="1"/>
      <c r="N11" s="1"/>
    </row>
    <row r="12" spans="1:14" ht="18.75" x14ac:dyDescent="0.25">
      <c r="A12" s="7">
        <v>4</v>
      </c>
      <c r="B12" s="10" t="s">
        <v>67</v>
      </c>
      <c r="C12" s="9" t="s">
        <v>31</v>
      </c>
      <c r="D12" s="33" t="s">
        <v>87</v>
      </c>
      <c r="E12" s="18">
        <v>120000</v>
      </c>
      <c r="F12" s="11">
        <v>12000</v>
      </c>
      <c r="G12" s="11">
        <v>12000</v>
      </c>
      <c r="H12" s="31">
        <v>120000</v>
      </c>
      <c r="I12" s="11"/>
      <c r="J12" s="31">
        <f t="shared" si="0"/>
        <v>120000</v>
      </c>
      <c r="K12" s="12" t="s">
        <v>208</v>
      </c>
      <c r="L12" s="32" t="s">
        <v>41</v>
      </c>
      <c r="M12" s="1"/>
      <c r="N12" s="1"/>
    </row>
    <row r="13" spans="1:14" ht="18.75" x14ac:dyDescent="0.25">
      <c r="A13" s="7">
        <v>5</v>
      </c>
      <c r="B13" s="8" t="s">
        <v>43</v>
      </c>
      <c r="C13" s="9" t="s">
        <v>42</v>
      </c>
      <c r="D13" s="33" t="s">
        <v>88</v>
      </c>
      <c r="E13" s="18">
        <v>120000</v>
      </c>
      <c r="F13" s="11">
        <v>108000</v>
      </c>
      <c r="G13" s="18">
        <v>108000</v>
      </c>
      <c r="H13" s="31">
        <v>120000</v>
      </c>
      <c r="I13" s="11"/>
      <c r="J13" s="31">
        <v>120000</v>
      </c>
      <c r="K13" s="12" t="s">
        <v>210</v>
      </c>
      <c r="L13" s="32" t="s">
        <v>41</v>
      </c>
      <c r="N13" s="1"/>
    </row>
    <row r="14" spans="1:14" ht="18.75" x14ac:dyDescent="0.25">
      <c r="A14" s="7">
        <v>6</v>
      </c>
      <c r="B14" s="65" t="s">
        <v>125</v>
      </c>
      <c r="C14" s="9" t="s">
        <v>33</v>
      </c>
      <c r="D14" s="43" t="s">
        <v>126</v>
      </c>
      <c r="E14" s="18">
        <v>150000</v>
      </c>
      <c r="F14" s="16"/>
      <c r="G14" s="11"/>
      <c r="H14" s="31">
        <v>150000</v>
      </c>
      <c r="I14" s="66"/>
      <c r="J14" s="31">
        <f t="shared" si="0"/>
        <v>150000</v>
      </c>
      <c r="K14" s="12" t="s">
        <v>150</v>
      </c>
      <c r="L14" s="62" t="s">
        <v>159</v>
      </c>
      <c r="M14" s="1"/>
      <c r="N14" s="1"/>
    </row>
    <row r="15" spans="1:14" ht="18.75" x14ac:dyDescent="0.25">
      <c r="A15" s="7">
        <v>7</v>
      </c>
      <c r="B15" s="8" t="s">
        <v>37</v>
      </c>
      <c r="C15" s="9" t="s">
        <v>35</v>
      </c>
      <c r="D15" s="33" t="s">
        <v>91</v>
      </c>
      <c r="E15" s="18">
        <v>120000</v>
      </c>
      <c r="F15" s="11">
        <v>12000</v>
      </c>
      <c r="G15" s="11">
        <v>12000</v>
      </c>
      <c r="H15" s="31">
        <v>120000</v>
      </c>
      <c r="I15" s="11"/>
      <c r="J15" s="31">
        <f t="shared" si="0"/>
        <v>120000</v>
      </c>
      <c r="K15" s="12" t="s">
        <v>209</v>
      </c>
      <c r="L15" s="32" t="s">
        <v>41</v>
      </c>
      <c r="N15" s="1"/>
    </row>
    <row r="16" spans="1:14" ht="16.5" customHeight="1" x14ac:dyDescent="0.25">
      <c r="A16" s="93" t="s">
        <v>13</v>
      </c>
      <c r="B16" s="94"/>
      <c r="C16" s="94"/>
      <c r="D16" s="95"/>
      <c r="E16" s="13">
        <f>SUM(E9:E15)</f>
        <v>860000</v>
      </c>
      <c r="F16" s="13">
        <f>SUM(F9:F15)</f>
        <v>392000</v>
      </c>
      <c r="G16" s="60">
        <f>SUM(G9:G15)</f>
        <v>262000</v>
      </c>
      <c r="H16" s="38">
        <f t="shared" ref="H16:I16" si="1">SUM(H9:H15)</f>
        <v>860000</v>
      </c>
      <c r="I16" s="22">
        <f t="shared" si="1"/>
        <v>0</v>
      </c>
      <c r="J16" s="38">
        <f>SUM(J9:J15)</f>
        <v>860000</v>
      </c>
      <c r="K16" s="12" t="s">
        <v>206</v>
      </c>
      <c r="L16" s="30" t="s">
        <v>45</v>
      </c>
      <c r="N16" s="1"/>
    </row>
    <row r="17" spans="1:13" ht="14.25" customHeight="1" x14ac:dyDescent="0.25">
      <c r="A17" s="90" t="s">
        <v>14</v>
      </c>
      <c r="B17" s="91"/>
      <c r="C17" s="91"/>
      <c r="D17" s="91"/>
      <c r="E17" s="91"/>
      <c r="F17" s="91"/>
      <c r="G17" s="91"/>
      <c r="H17" s="91"/>
      <c r="I17" s="92"/>
      <c r="J17" s="31">
        <f>-J16*0.1</f>
        <v>-86000</v>
      </c>
      <c r="K17" s="41"/>
    </row>
    <row r="18" spans="1:13" ht="14.25" customHeight="1" x14ac:dyDescent="0.25">
      <c r="A18" s="90" t="s">
        <v>165</v>
      </c>
      <c r="B18" s="91"/>
      <c r="C18" s="91"/>
      <c r="D18" s="91"/>
      <c r="E18" s="91"/>
      <c r="F18" s="91"/>
      <c r="G18" s="91"/>
      <c r="H18" s="91"/>
      <c r="I18" s="92"/>
      <c r="J18" s="31">
        <f>SUM(J16:J17)</f>
        <v>774000</v>
      </c>
      <c r="K18" s="41"/>
    </row>
    <row r="19" spans="1:13" ht="14.25" customHeight="1" x14ac:dyDescent="0.25">
      <c r="A19" s="90" t="s">
        <v>152</v>
      </c>
      <c r="B19" s="91"/>
      <c r="C19" s="91"/>
      <c r="D19" s="91"/>
      <c r="E19" s="91"/>
      <c r="F19" s="91"/>
      <c r="G19" s="91"/>
      <c r="H19" s="91"/>
      <c r="I19" s="92"/>
      <c r="J19" s="31">
        <v>-150000</v>
      </c>
      <c r="K19" s="41"/>
      <c r="L19" s="1"/>
    </row>
    <row r="20" spans="1:13" ht="13.5" customHeight="1" x14ac:dyDescent="0.25">
      <c r="A20" s="101" t="s">
        <v>215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624000</v>
      </c>
    </row>
    <row r="21" spans="1:13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3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3" x14ac:dyDescent="0.25">
      <c r="A23" s="104" t="s">
        <v>51</v>
      </c>
      <c r="B23" s="104"/>
      <c r="C23" s="104"/>
      <c r="F23" s="1"/>
      <c r="H23" s="1"/>
      <c r="I23" s="21"/>
    </row>
    <row r="24" spans="1:13" ht="4.5" customHeight="1" x14ac:dyDescent="0.25">
      <c r="F24" s="1"/>
    </row>
    <row r="25" spans="1:13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3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3" ht="6" customHeight="1" x14ac:dyDescent="0.25"/>
    <row r="28" spans="1:13" x14ac:dyDescent="0.25">
      <c r="A28" s="104" t="s">
        <v>140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1:13" x14ac:dyDescent="0.25">
      <c r="A29" s="82" t="s">
        <v>198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1" spans="1:13" x14ac:dyDescent="0.25">
      <c r="J31" s="1"/>
    </row>
  </sheetData>
  <mergeCells count="17">
    <mergeCell ref="A22:I22"/>
    <mergeCell ref="C3:D3"/>
    <mergeCell ref="A4:L4"/>
    <mergeCell ref="A5:L5"/>
    <mergeCell ref="A6:L6"/>
    <mergeCell ref="A7:L7"/>
    <mergeCell ref="A16:D16"/>
    <mergeCell ref="A17:I17"/>
    <mergeCell ref="A18:I18"/>
    <mergeCell ref="A19:I19"/>
    <mergeCell ref="A20:I20"/>
    <mergeCell ref="A21:H21"/>
    <mergeCell ref="A23:C23"/>
    <mergeCell ref="H25:L25"/>
    <mergeCell ref="A26:L26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tabSelected="1" zoomScaleNormal="100" workbookViewId="0">
      <selection activeCell="L16" sqref="L16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N4" s="1"/>
    </row>
    <row r="5" spans="1:14" ht="30" customHeight="1" x14ac:dyDescent="0.5">
      <c r="A5" s="84" t="s">
        <v>181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31.5" x14ac:dyDescent="0.5">
      <c r="A6" s="84" t="s">
        <v>39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4" ht="25.5" customHeight="1" x14ac:dyDescent="0.35">
      <c r="A7" s="85" t="s">
        <v>213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14" ht="15.75" x14ac:dyDescent="0.25">
      <c r="A8" s="2" t="s">
        <v>1</v>
      </c>
      <c r="B8" s="3" t="s">
        <v>2</v>
      </c>
      <c r="C8" s="4" t="s">
        <v>3</v>
      </c>
      <c r="D8" s="3" t="s">
        <v>4</v>
      </c>
      <c r="E8" s="3" t="s">
        <v>5</v>
      </c>
      <c r="F8" s="3" t="s">
        <v>6</v>
      </c>
      <c r="G8" s="5" t="s">
        <v>7</v>
      </c>
      <c r="H8" s="6" t="s">
        <v>8</v>
      </c>
      <c r="I8" s="3" t="s">
        <v>9</v>
      </c>
      <c r="J8" s="5" t="s">
        <v>10</v>
      </c>
      <c r="K8" s="3" t="s">
        <v>11</v>
      </c>
      <c r="L8" s="3" t="s">
        <v>12</v>
      </c>
    </row>
    <row r="9" spans="1:14" ht="18.75" x14ac:dyDescent="0.25">
      <c r="A9" s="7">
        <v>1</v>
      </c>
      <c r="B9" s="8" t="s">
        <v>26</v>
      </c>
      <c r="C9" s="9" t="s">
        <v>27</v>
      </c>
      <c r="D9" s="33" t="s">
        <v>83</v>
      </c>
      <c r="E9" s="11">
        <v>90000</v>
      </c>
      <c r="F9" s="11"/>
      <c r="G9" s="11"/>
      <c r="H9" s="31">
        <v>90000</v>
      </c>
      <c r="I9" s="31"/>
      <c r="J9" s="31">
        <f t="shared" ref="J9:J16" si="0">H9+I9</f>
        <v>90000</v>
      </c>
      <c r="K9" s="12" t="s">
        <v>214</v>
      </c>
      <c r="L9" s="32" t="s">
        <v>41</v>
      </c>
    </row>
    <row r="10" spans="1:14" ht="18.75" x14ac:dyDescent="0.25">
      <c r="A10" s="7">
        <v>2</v>
      </c>
      <c r="B10" s="10" t="s">
        <v>94</v>
      </c>
      <c r="C10" s="9" t="s">
        <v>96</v>
      </c>
      <c r="D10" s="33" t="s">
        <v>95</v>
      </c>
      <c r="E10" s="18">
        <v>130000</v>
      </c>
      <c r="F10" s="11">
        <v>143000</v>
      </c>
      <c r="G10" s="11">
        <v>13000</v>
      </c>
      <c r="H10" s="31">
        <v>130000</v>
      </c>
      <c r="I10" s="11"/>
      <c r="J10" s="31">
        <f t="shared" si="0"/>
        <v>130000</v>
      </c>
      <c r="K10" s="12" t="s">
        <v>216</v>
      </c>
      <c r="L10" s="32" t="s">
        <v>41</v>
      </c>
    </row>
    <row r="11" spans="1:14" ht="18.75" x14ac:dyDescent="0.25">
      <c r="A11" s="7">
        <v>3</v>
      </c>
      <c r="B11" s="10" t="s">
        <v>70</v>
      </c>
      <c r="C11" s="9" t="s">
        <v>53</v>
      </c>
      <c r="D11" s="33" t="s">
        <v>85</v>
      </c>
      <c r="E11" s="18">
        <v>130000</v>
      </c>
      <c r="F11" s="18">
        <v>130000</v>
      </c>
      <c r="G11" s="18">
        <v>130000</v>
      </c>
      <c r="H11" s="31"/>
      <c r="I11" s="11"/>
      <c r="J11" s="31">
        <f t="shared" si="0"/>
        <v>0</v>
      </c>
      <c r="K11" s="12"/>
      <c r="L11" s="32"/>
      <c r="M11" s="1"/>
      <c r="N11" s="1"/>
    </row>
    <row r="12" spans="1:14" ht="18.75" x14ac:dyDescent="0.25">
      <c r="A12" s="7">
        <v>4</v>
      </c>
      <c r="B12" s="10" t="s">
        <v>67</v>
      </c>
      <c r="C12" s="9" t="s">
        <v>31</v>
      </c>
      <c r="D12" s="33" t="s">
        <v>87</v>
      </c>
      <c r="E12" s="18">
        <v>120000</v>
      </c>
      <c r="F12" s="11">
        <v>12000</v>
      </c>
      <c r="G12" s="11">
        <v>12000</v>
      </c>
      <c r="H12" s="31">
        <v>120000</v>
      </c>
      <c r="I12" s="11"/>
      <c r="J12" s="31">
        <f t="shared" si="0"/>
        <v>120000</v>
      </c>
      <c r="K12" s="12" t="s">
        <v>217</v>
      </c>
      <c r="L12" s="32" t="s">
        <v>41</v>
      </c>
      <c r="M12" s="1"/>
      <c r="N12" s="1"/>
    </row>
    <row r="13" spans="1:14" ht="18.75" x14ac:dyDescent="0.25">
      <c r="A13" s="7">
        <v>5</v>
      </c>
      <c r="B13" s="8" t="s">
        <v>43</v>
      </c>
      <c r="C13" s="9" t="s">
        <v>42</v>
      </c>
      <c r="D13" s="33" t="s">
        <v>88</v>
      </c>
      <c r="E13" s="18">
        <v>120000</v>
      </c>
      <c r="F13" s="11">
        <v>120000</v>
      </c>
      <c r="G13" s="18">
        <v>120000</v>
      </c>
      <c r="H13" s="31">
        <v>120000</v>
      </c>
      <c r="I13" s="11"/>
      <c r="J13" s="31">
        <f t="shared" si="0"/>
        <v>120000</v>
      </c>
      <c r="K13" s="12" t="s">
        <v>217</v>
      </c>
      <c r="L13" s="32" t="s">
        <v>41</v>
      </c>
      <c r="N13" s="1"/>
    </row>
    <row r="14" spans="1:14" ht="18.75" x14ac:dyDescent="0.25">
      <c r="A14" s="7">
        <v>6</v>
      </c>
      <c r="B14" s="65" t="s">
        <v>125</v>
      </c>
      <c r="C14" s="9" t="s">
        <v>33</v>
      </c>
      <c r="D14" s="43" t="s">
        <v>126</v>
      </c>
      <c r="E14" s="18">
        <v>150000</v>
      </c>
      <c r="F14" s="16"/>
      <c r="G14" s="11"/>
      <c r="H14" s="31">
        <v>150000</v>
      </c>
      <c r="I14" s="66"/>
      <c r="J14" s="31">
        <f t="shared" si="0"/>
        <v>150000</v>
      </c>
      <c r="K14" s="12" t="s">
        <v>150</v>
      </c>
      <c r="L14" s="62" t="s">
        <v>159</v>
      </c>
      <c r="M14" s="1"/>
      <c r="N14" s="1"/>
    </row>
    <row r="15" spans="1:14" ht="18.75" x14ac:dyDescent="0.25">
      <c r="A15" s="7">
        <v>7</v>
      </c>
      <c r="B15" s="8" t="s">
        <v>37</v>
      </c>
      <c r="C15" s="9" t="s">
        <v>35</v>
      </c>
      <c r="D15" s="33" t="s">
        <v>91</v>
      </c>
      <c r="E15" s="18">
        <v>120000</v>
      </c>
      <c r="F15" s="11">
        <v>12000</v>
      </c>
      <c r="G15" s="11">
        <v>12000</v>
      </c>
      <c r="H15" s="31">
        <v>120000</v>
      </c>
      <c r="I15" s="11"/>
      <c r="J15" s="31">
        <f t="shared" si="0"/>
        <v>120000</v>
      </c>
      <c r="K15" s="12" t="s">
        <v>218</v>
      </c>
      <c r="L15" s="32" t="s">
        <v>41</v>
      </c>
      <c r="N15" s="1"/>
    </row>
    <row r="16" spans="1:14" ht="16.5" customHeight="1" x14ac:dyDescent="0.25">
      <c r="A16" s="93" t="s">
        <v>13</v>
      </c>
      <c r="B16" s="94"/>
      <c r="C16" s="94"/>
      <c r="D16" s="95"/>
      <c r="E16" s="13">
        <f>SUM(E9:E15)</f>
        <v>860000</v>
      </c>
      <c r="F16" s="13">
        <f>SUM(F9:F15)</f>
        <v>417000</v>
      </c>
      <c r="G16" s="60">
        <f>SUM(G9:G15)</f>
        <v>287000</v>
      </c>
      <c r="H16" s="59">
        <f t="shared" ref="H16:J16" si="1">SUM(H9:H15)</f>
        <v>730000</v>
      </c>
      <c r="I16" s="60">
        <f t="shared" si="1"/>
        <v>0</v>
      </c>
      <c r="J16" s="59">
        <f t="shared" si="1"/>
        <v>730000</v>
      </c>
      <c r="K16" s="12"/>
      <c r="L16" s="30"/>
      <c r="N16" s="1"/>
    </row>
    <row r="17" spans="1:13" ht="14.25" customHeight="1" x14ac:dyDescent="0.25">
      <c r="A17" s="90" t="s">
        <v>14</v>
      </c>
      <c r="B17" s="91"/>
      <c r="C17" s="91"/>
      <c r="D17" s="91"/>
      <c r="E17" s="91"/>
      <c r="F17" s="91"/>
      <c r="G17" s="91"/>
      <c r="H17" s="91"/>
      <c r="I17" s="92"/>
      <c r="J17" s="31">
        <f>-J16*0.1</f>
        <v>-73000</v>
      </c>
      <c r="K17" s="41"/>
    </row>
    <row r="18" spans="1:13" ht="14.25" customHeight="1" x14ac:dyDescent="0.25">
      <c r="A18" s="90" t="s">
        <v>165</v>
      </c>
      <c r="B18" s="91"/>
      <c r="C18" s="91"/>
      <c r="D18" s="91"/>
      <c r="E18" s="91"/>
      <c r="F18" s="91"/>
      <c r="G18" s="91"/>
      <c r="H18" s="91"/>
      <c r="I18" s="92"/>
      <c r="J18" s="31">
        <f>SUM(J16:J17)</f>
        <v>657000</v>
      </c>
      <c r="K18" s="41"/>
    </row>
    <row r="19" spans="1:13" ht="14.25" customHeight="1" x14ac:dyDescent="0.25">
      <c r="A19" s="90" t="s">
        <v>152</v>
      </c>
      <c r="B19" s="91"/>
      <c r="C19" s="91"/>
      <c r="D19" s="91"/>
      <c r="E19" s="91"/>
      <c r="F19" s="91"/>
      <c r="G19" s="91"/>
      <c r="H19" s="91"/>
      <c r="I19" s="92"/>
      <c r="J19" s="31">
        <v>-150000</v>
      </c>
      <c r="K19" s="41"/>
      <c r="L19" s="1"/>
    </row>
    <row r="20" spans="1:13" ht="13.5" customHeight="1" x14ac:dyDescent="0.25">
      <c r="A20" s="101" t="s">
        <v>196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507000</v>
      </c>
    </row>
    <row r="21" spans="1:13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3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3" x14ac:dyDescent="0.25">
      <c r="A23" s="104" t="s">
        <v>51</v>
      </c>
      <c r="B23" s="104"/>
      <c r="C23" s="104"/>
      <c r="F23" s="1"/>
      <c r="H23" s="1"/>
      <c r="I23" s="21"/>
    </row>
    <row r="24" spans="1:13" ht="4.5" customHeight="1" x14ac:dyDescent="0.25">
      <c r="F24" s="1"/>
    </row>
    <row r="25" spans="1:13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3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3" ht="6" customHeight="1" x14ac:dyDescent="0.25"/>
    <row r="28" spans="1:13" x14ac:dyDescent="0.25">
      <c r="A28" s="104" t="s">
        <v>140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1:13" x14ac:dyDescent="0.25">
      <c r="A29" s="82" t="s">
        <v>198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1" spans="1:13" x14ac:dyDescent="0.25">
      <c r="J31" s="1"/>
    </row>
  </sheetData>
  <mergeCells count="17">
    <mergeCell ref="A22:I22"/>
    <mergeCell ref="C3:D3"/>
    <mergeCell ref="A4:L4"/>
    <mergeCell ref="A5:L5"/>
    <mergeCell ref="A6:L6"/>
    <mergeCell ref="A7:L7"/>
    <mergeCell ref="A16:D16"/>
    <mergeCell ref="A17:I17"/>
    <mergeCell ref="A18:I18"/>
    <mergeCell ref="A19:I19"/>
    <mergeCell ref="A20:I20"/>
    <mergeCell ref="A21:H21"/>
    <mergeCell ref="A23:C23"/>
    <mergeCell ref="H25:L25"/>
    <mergeCell ref="A26:L26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78" zoomScaleNormal="178" workbookViewId="0">
      <selection activeCell="F17" sqref="F17"/>
    </sheetView>
  </sheetViews>
  <sheetFormatPr baseColWidth="10" defaultRowHeight="15" x14ac:dyDescent="0.25"/>
  <cols>
    <col min="1" max="1" width="3" customWidth="1"/>
    <col min="2" max="2" width="27.85546875" customWidth="1"/>
    <col min="3" max="3" width="6.28515625" customWidth="1"/>
    <col min="4" max="4" width="19.140625" customWidth="1"/>
    <col min="5" max="5" width="9" customWidth="1"/>
    <col min="6" max="6" width="12.7109375" customWidth="1"/>
    <col min="7" max="7" width="15" customWidth="1"/>
    <col min="8" max="8" width="11.42578125" customWidth="1"/>
  </cols>
  <sheetData>
    <row r="1" spans="1:10" ht="15.75" x14ac:dyDescent="0.25">
      <c r="A1" s="14" t="s">
        <v>15</v>
      </c>
      <c r="E1" s="15" t="s">
        <v>16</v>
      </c>
      <c r="F1" s="15"/>
      <c r="G1" s="15"/>
    </row>
    <row r="2" spans="1:10" ht="15.75" x14ac:dyDescent="0.25">
      <c r="A2" s="14" t="s">
        <v>17</v>
      </c>
      <c r="E2" s="15" t="s">
        <v>18</v>
      </c>
      <c r="F2" s="15"/>
      <c r="G2" s="15"/>
    </row>
    <row r="3" spans="1:10" x14ac:dyDescent="0.25">
      <c r="A3" s="14" t="s">
        <v>20</v>
      </c>
      <c r="C3" s="82" t="s">
        <v>21</v>
      </c>
      <c r="D3" s="82"/>
      <c r="E3" t="s">
        <v>22</v>
      </c>
    </row>
    <row r="4" spans="1:10" ht="27.75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</row>
    <row r="5" spans="1:10" ht="35.25" customHeight="1" x14ac:dyDescent="0.5">
      <c r="A5" s="84" t="s">
        <v>65</v>
      </c>
      <c r="B5" s="84"/>
      <c r="C5" s="84"/>
      <c r="D5" s="84"/>
      <c r="E5" s="84"/>
      <c r="F5" s="84"/>
      <c r="G5" s="84"/>
      <c r="H5" s="84"/>
    </row>
    <row r="6" spans="1:10" ht="15.75" x14ac:dyDescent="0.25">
      <c r="A6" s="2" t="s">
        <v>1</v>
      </c>
      <c r="B6" s="3" t="s">
        <v>2</v>
      </c>
      <c r="C6" s="4" t="s">
        <v>3</v>
      </c>
      <c r="D6" s="3" t="s">
        <v>4</v>
      </c>
      <c r="E6" s="3" t="s">
        <v>5</v>
      </c>
      <c r="F6" s="25" t="s">
        <v>78</v>
      </c>
      <c r="G6" s="3" t="s">
        <v>79</v>
      </c>
      <c r="H6" s="25" t="s">
        <v>72</v>
      </c>
      <c r="I6" s="1"/>
    </row>
    <row r="7" spans="1:10" ht="13.5" customHeight="1" x14ac:dyDescent="0.25">
      <c r="A7" s="7">
        <v>1</v>
      </c>
      <c r="B7" s="8" t="s">
        <v>28</v>
      </c>
      <c r="C7" s="9" t="s">
        <v>29</v>
      </c>
      <c r="D7" s="16" t="s">
        <v>30</v>
      </c>
      <c r="E7" s="11">
        <v>90000</v>
      </c>
      <c r="F7" s="11">
        <f>E7*12</f>
        <v>1080000</v>
      </c>
      <c r="G7" s="23">
        <v>4</v>
      </c>
      <c r="H7" s="11" t="s">
        <v>74</v>
      </c>
      <c r="I7" s="1"/>
    </row>
    <row r="8" spans="1:10" ht="12.75" customHeight="1" x14ac:dyDescent="0.25">
      <c r="A8" s="70">
        <v>2</v>
      </c>
      <c r="B8" s="76" t="s">
        <v>59</v>
      </c>
      <c r="C8" s="72" t="s">
        <v>63</v>
      </c>
      <c r="D8" s="73" t="s">
        <v>82</v>
      </c>
      <c r="E8" s="77">
        <v>110000</v>
      </c>
      <c r="F8" s="74">
        <f t="shared" ref="F8:F13" si="0">E8*12</f>
        <v>1320000</v>
      </c>
      <c r="G8" s="75">
        <v>4</v>
      </c>
      <c r="H8" s="74" t="s">
        <v>64</v>
      </c>
      <c r="I8" s="1"/>
    </row>
    <row r="9" spans="1:10" ht="12" customHeight="1" x14ac:dyDescent="0.25">
      <c r="A9" s="7">
        <v>3</v>
      </c>
      <c r="B9" s="8" t="s">
        <v>36</v>
      </c>
      <c r="C9" s="9" t="s">
        <v>31</v>
      </c>
      <c r="D9" s="17" t="s">
        <v>32</v>
      </c>
      <c r="E9" s="18">
        <v>120000</v>
      </c>
      <c r="F9" s="11">
        <f t="shared" si="0"/>
        <v>1440000</v>
      </c>
      <c r="G9" s="23">
        <v>4</v>
      </c>
      <c r="H9" s="11" t="s">
        <v>74</v>
      </c>
    </row>
    <row r="10" spans="1:10" ht="13.5" customHeight="1" x14ac:dyDescent="0.25">
      <c r="A10" s="7">
        <v>4</v>
      </c>
      <c r="B10" s="8" t="s">
        <v>43</v>
      </c>
      <c r="C10" s="9" t="s">
        <v>42</v>
      </c>
      <c r="D10" s="17" t="s">
        <v>44</v>
      </c>
      <c r="E10" s="18">
        <v>120000</v>
      </c>
      <c r="F10" s="11">
        <f t="shared" si="0"/>
        <v>1440000</v>
      </c>
      <c r="G10" s="23">
        <v>4</v>
      </c>
      <c r="H10" s="11" t="s">
        <v>74</v>
      </c>
    </row>
    <row r="11" spans="1:10" ht="13.5" customHeight="1" x14ac:dyDescent="0.25">
      <c r="A11" s="7">
        <v>5</v>
      </c>
      <c r="B11" s="65" t="s">
        <v>125</v>
      </c>
      <c r="C11" s="9" t="s">
        <v>33</v>
      </c>
      <c r="D11" s="43" t="s">
        <v>126</v>
      </c>
      <c r="E11" s="18">
        <v>150000</v>
      </c>
      <c r="F11" s="11">
        <f t="shared" si="0"/>
        <v>1800000</v>
      </c>
      <c r="G11" s="23">
        <v>4</v>
      </c>
      <c r="H11" s="11" t="s">
        <v>74</v>
      </c>
    </row>
    <row r="12" spans="1:10" ht="13.5" customHeight="1" x14ac:dyDescent="0.25">
      <c r="A12" s="7">
        <v>6</v>
      </c>
      <c r="B12" s="8" t="s">
        <v>37</v>
      </c>
      <c r="C12" s="9" t="s">
        <v>35</v>
      </c>
      <c r="D12" s="17" t="s">
        <v>38</v>
      </c>
      <c r="E12" s="18">
        <v>120000</v>
      </c>
      <c r="F12" s="11">
        <f t="shared" si="0"/>
        <v>1440000</v>
      </c>
      <c r="G12" s="23">
        <v>4</v>
      </c>
      <c r="H12" s="11" t="s">
        <v>74</v>
      </c>
      <c r="J12" s="1"/>
    </row>
    <row r="13" spans="1:10" ht="15.75" x14ac:dyDescent="0.25">
      <c r="A13" s="26">
        <v>7</v>
      </c>
      <c r="B13" s="10" t="s">
        <v>80</v>
      </c>
      <c r="C13" s="27" t="s">
        <v>81</v>
      </c>
      <c r="D13" s="29">
        <v>47829457</v>
      </c>
      <c r="E13" s="24">
        <v>20000</v>
      </c>
      <c r="F13" s="11">
        <f t="shared" si="0"/>
        <v>240000</v>
      </c>
      <c r="G13" s="78">
        <v>1</v>
      </c>
      <c r="H13" s="11" t="s">
        <v>74</v>
      </c>
      <c r="J13" s="1"/>
    </row>
    <row r="14" spans="1:10" ht="14.25" customHeight="1" x14ac:dyDescent="0.25">
      <c r="A14" s="79" t="s">
        <v>200</v>
      </c>
      <c r="B14" s="79"/>
      <c r="C14" s="79"/>
      <c r="D14" s="79"/>
      <c r="E14" s="79"/>
      <c r="F14" s="11">
        <v>892800</v>
      </c>
      <c r="G14" s="89"/>
      <c r="H14" s="89"/>
    </row>
    <row r="15" spans="1:10" ht="15.75" x14ac:dyDescent="0.25">
      <c r="A15" s="86" t="s">
        <v>202</v>
      </c>
      <c r="B15" s="87"/>
      <c r="C15" s="87"/>
      <c r="D15" s="87"/>
      <c r="E15" s="88"/>
      <c r="F15" s="74">
        <v>141600</v>
      </c>
    </row>
  </sheetData>
  <mergeCells count="6">
    <mergeCell ref="A15:E15"/>
    <mergeCell ref="G14:H14"/>
    <mergeCell ref="C3:D3"/>
    <mergeCell ref="A4:H4"/>
    <mergeCell ref="A5:H5"/>
    <mergeCell ref="A14:E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opLeftCell="B5" zoomScale="200" zoomScaleNormal="200" workbookViewId="0">
      <selection activeCell="A19" sqref="A19:I19"/>
    </sheetView>
  </sheetViews>
  <sheetFormatPr baseColWidth="10" defaultRowHeight="15" x14ac:dyDescent="0.25"/>
  <cols>
    <col min="1" max="1" width="2.710937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52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25.5" customHeight="1" x14ac:dyDescent="0.35">
      <c r="A6" s="85" t="s">
        <v>97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3" t="s">
        <v>83</v>
      </c>
      <c r="E8" s="11">
        <v>90000</v>
      </c>
      <c r="F8" s="11"/>
      <c r="G8" s="43"/>
      <c r="H8" s="31">
        <v>90000</v>
      </c>
      <c r="I8" s="31"/>
      <c r="J8" s="31">
        <f t="shared" ref="J8:J16" si="0">H8+I8</f>
        <v>90000</v>
      </c>
      <c r="K8" s="12" t="s">
        <v>98</v>
      </c>
      <c r="L8" s="32" t="s">
        <v>41</v>
      </c>
    </row>
    <row r="9" spans="1:14" ht="18.75" x14ac:dyDescent="0.25">
      <c r="A9" s="7"/>
      <c r="B9" s="10" t="s">
        <v>94</v>
      </c>
      <c r="C9" s="9" t="s">
        <v>96</v>
      </c>
      <c r="D9" s="33" t="s">
        <v>95</v>
      </c>
      <c r="E9" s="18">
        <v>150000</v>
      </c>
      <c r="F9" s="11"/>
      <c r="G9" s="43"/>
      <c r="H9" s="31">
        <v>130000</v>
      </c>
      <c r="I9" s="11"/>
      <c r="J9" s="31">
        <f t="shared" si="0"/>
        <v>130000</v>
      </c>
      <c r="K9" s="12" t="s">
        <v>99</v>
      </c>
      <c r="L9" s="32" t="s">
        <v>41</v>
      </c>
    </row>
    <row r="10" spans="1:14" ht="18.75" x14ac:dyDescent="0.25">
      <c r="A10" s="7">
        <v>2</v>
      </c>
      <c r="B10" s="8" t="s">
        <v>28</v>
      </c>
      <c r="C10" s="9" t="s">
        <v>29</v>
      </c>
      <c r="D10" s="33" t="s">
        <v>84</v>
      </c>
      <c r="E10" s="11">
        <v>90000</v>
      </c>
      <c r="F10" s="34">
        <v>18000</v>
      </c>
      <c r="G10" s="44">
        <v>18000</v>
      </c>
      <c r="H10" s="31">
        <v>90000</v>
      </c>
      <c r="I10" s="34"/>
      <c r="J10" s="31">
        <f t="shared" si="0"/>
        <v>90000</v>
      </c>
      <c r="K10" s="36" t="s">
        <v>103</v>
      </c>
      <c r="L10" s="32" t="s">
        <v>41</v>
      </c>
    </row>
    <row r="11" spans="1:14" ht="18.75" x14ac:dyDescent="0.25">
      <c r="A11" s="7">
        <v>3</v>
      </c>
      <c r="B11" s="19" t="s">
        <v>24</v>
      </c>
      <c r="C11" s="9" t="s">
        <v>25</v>
      </c>
      <c r="D11" s="33" t="s">
        <v>86</v>
      </c>
      <c r="E11" s="11">
        <v>90000</v>
      </c>
      <c r="F11" s="34">
        <v>835000</v>
      </c>
      <c r="G11" s="44">
        <v>225000</v>
      </c>
      <c r="H11" s="35">
        <v>90000</v>
      </c>
      <c r="I11" s="34"/>
      <c r="J11" s="31">
        <f t="shared" si="0"/>
        <v>90000</v>
      </c>
      <c r="K11" s="36" t="s">
        <v>100</v>
      </c>
      <c r="L11" s="32" t="s">
        <v>41</v>
      </c>
      <c r="M11" s="1"/>
      <c r="N11" s="1"/>
    </row>
    <row r="12" spans="1:14" ht="18.75" x14ac:dyDescent="0.25">
      <c r="A12" s="7">
        <v>4</v>
      </c>
      <c r="B12" s="10" t="s">
        <v>70</v>
      </c>
      <c r="C12" s="9" t="s">
        <v>53</v>
      </c>
      <c r="D12" s="33" t="s">
        <v>85</v>
      </c>
      <c r="E12" s="18">
        <v>130000</v>
      </c>
      <c r="F12" s="11">
        <v>65000</v>
      </c>
      <c r="G12" s="45">
        <v>65000</v>
      </c>
      <c r="H12" s="31">
        <v>130000</v>
      </c>
      <c r="I12" s="11"/>
      <c r="J12" s="31">
        <f t="shared" si="0"/>
        <v>130000</v>
      </c>
      <c r="K12" s="12" t="s">
        <v>99</v>
      </c>
      <c r="L12" s="32" t="s">
        <v>41</v>
      </c>
      <c r="M12" s="1"/>
      <c r="N12" s="1"/>
    </row>
    <row r="13" spans="1:14" ht="18.75" x14ac:dyDescent="0.25">
      <c r="A13" s="7">
        <v>5</v>
      </c>
      <c r="B13" s="10" t="s">
        <v>67</v>
      </c>
      <c r="C13" s="9" t="s">
        <v>31</v>
      </c>
      <c r="D13" s="33" t="s">
        <v>87</v>
      </c>
      <c r="E13" s="18">
        <v>120000</v>
      </c>
      <c r="F13" s="11">
        <v>12000</v>
      </c>
      <c r="G13" s="45">
        <v>12000</v>
      </c>
      <c r="H13" s="31">
        <v>120000</v>
      </c>
      <c r="I13" s="31"/>
      <c r="J13" s="31">
        <f t="shared" si="0"/>
        <v>120000</v>
      </c>
      <c r="K13" s="12" t="s">
        <v>98</v>
      </c>
      <c r="L13" s="32" t="s">
        <v>41</v>
      </c>
      <c r="N13" s="1"/>
    </row>
    <row r="14" spans="1:14" ht="18.75" x14ac:dyDescent="0.25">
      <c r="A14" s="7">
        <v>6</v>
      </c>
      <c r="B14" s="8" t="s">
        <v>43</v>
      </c>
      <c r="C14" s="9" t="s">
        <v>42</v>
      </c>
      <c r="D14" s="33" t="s">
        <v>88</v>
      </c>
      <c r="E14" s="18">
        <v>120000</v>
      </c>
      <c r="F14" s="11">
        <v>60000</v>
      </c>
      <c r="G14" s="45">
        <v>60000</v>
      </c>
      <c r="H14" s="31">
        <v>120000</v>
      </c>
      <c r="I14" s="31"/>
      <c r="J14" s="31">
        <f t="shared" si="0"/>
        <v>120000</v>
      </c>
      <c r="K14" s="12" t="s">
        <v>104</v>
      </c>
      <c r="L14" s="32" t="s">
        <v>41</v>
      </c>
      <c r="N14" s="1"/>
    </row>
    <row r="15" spans="1:14" ht="18.75" x14ac:dyDescent="0.25">
      <c r="A15" s="7">
        <v>7</v>
      </c>
      <c r="B15" s="8" t="s">
        <v>46</v>
      </c>
      <c r="C15" s="9" t="s">
        <v>47</v>
      </c>
      <c r="D15" s="33" t="s">
        <v>89</v>
      </c>
      <c r="E15" s="18">
        <v>80000</v>
      </c>
      <c r="F15" s="34"/>
      <c r="G15" s="44"/>
      <c r="H15" s="35"/>
      <c r="I15" s="34">
        <v>80000</v>
      </c>
      <c r="J15" s="31">
        <f t="shared" si="0"/>
        <v>80000</v>
      </c>
      <c r="K15" s="36"/>
      <c r="L15" s="32" t="s">
        <v>101</v>
      </c>
    </row>
    <row r="16" spans="1:14" ht="18.75" x14ac:dyDescent="0.25">
      <c r="A16" s="16"/>
      <c r="B16" s="16"/>
      <c r="C16" s="9" t="s">
        <v>33</v>
      </c>
      <c r="D16" s="16"/>
      <c r="E16" s="18">
        <v>150000</v>
      </c>
      <c r="F16" s="16"/>
      <c r="G16" s="43"/>
      <c r="H16" s="16"/>
      <c r="I16" s="16"/>
      <c r="J16" s="31">
        <f t="shared" si="0"/>
        <v>0</v>
      </c>
      <c r="K16" s="16"/>
      <c r="L16" s="16"/>
      <c r="M16" s="1"/>
      <c r="N16" s="1"/>
    </row>
    <row r="17" spans="1:14" ht="18.75" x14ac:dyDescent="0.25">
      <c r="A17" s="7">
        <v>9</v>
      </c>
      <c r="B17" s="8" t="s">
        <v>37</v>
      </c>
      <c r="C17" s="9" t="s">
        <v>35</v>
      </c>
      <c r="D17" s="33" t="s">
        <v>91</v>
      </c>
      <c r="E17" s="18">
        <v>120000</v>
      </c>
      <c r="F17" s="11"/>
      <c r="G17" s="45"/>
      <c r="H17" s="31">
        <v>120000</v>
      </c>
      <c r="I17" s="31"/>
      <c r="J17" s="31">
        <f>SUM(H17:I17)</f>
        <v>120000</v>
      </c>
      <c r="K17" s="12" t="s">
        <v>102</v>
      </c>
      <c r="L17" s="32" t="s">
        <v>41</v>
      </c>
      <c r="N17" s="1"/>
    </row>
    <row r="18" spans="1:14" ht="16.5" customHeight="1" x14ac:dyDescent="0.25">
      <c r="A18" s="93" t="s">
        <v>13</v>
      </c>
      <c r="B18" s="94"/>
      <c r="C18" s="94"/>
      <c r="D18" s="95"/>
      <c r="E18" s="42">
        <f t="shared" ref="E18:G18" si="1">SUM(E8:E17)</f>
        <v>1140000</v>
      </c>
      <c r="F18" s="13">
        <f t="shared" si="1"/>
        <v>990000</v>
      </c>
      <c r="G18" s="42">
        <f t="shared" si="1"/>
        <v>380000</v>
      </c>
      <c r="H18" s="13">
        <f>SUM(H8:H17)</f>
        <v>890000</v>
      </c>
      <c r="I18" s="13">
        <f t="shared" ref="I18:J18" si="2">SUM(I8:I17)</f>
        <v>80000</v>
      </c>
      <c r="J18" s="31">
        <f t="shared" si="2"/>
        <v>970000</v>
      </c>
      <c r="K18" s="12" t="s">
        <v>105</v>
      </c>
      <c r="L18" s="30" t="s">
        <v>45</v>
      </c>
      <c r="N18" s="1"/>
    </row>
    <row r="19" spans="1:14" ht="14.25" customHeight="1" x14ac:dyDescent="0.25">
      <c r="A19" s="90" t="s">
        <v>14</v>
      </c>
      <c r="B19" s="91"/>
      <c r="C19" s="91"/>
      <c r="D19" s="91"/>
      <c r="E19" s="91"/>
      <c r="F19" s="91"/>
      <c r="G19" s="91"/>
      <c r="H19" s="91"/>
      <c r="I19" s="92"/>
      <c r="J19" s="31">
        <f>-J18*0.1</f>
        <v>-97000</v>
      </c>
      <c r="K19" s="41"/>
    </row>
    <row r="20" spans="1:14" ht="13.5" customHeight="1" x14ac:dyDescent="0.25">
      <c r="A20" s="101" t="s">
        <v>40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873000</v>
      </c>
    </row>
    <row r="21" spans="1:14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4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4" x14ac:dyDescent="0.25">
      <c r="A23" s="104" t="s">
        <v>51</v>
      </c>
      <c r="B23" s="104"/>
      <c r="C23" s="104"/>
      <c r="F23" s="1"/>
      <c r="H23" s="1"/>
      <c r="I23" s="21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11">
        <v>27000</v>
      </c>
      <c r="H25" s="105" t="s">
        <v>68</v>
      </c>
      <c r="I25" s="106"/>
      <c r="J25" s="106"/>
      <c r="K25" s="106"/>
      <c r="L25" s="107"/>
    </row>
    <row r="26" spans="1:14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33" t="s">
        <v>90</v>
      </c>
      <c r="E28" s="96">
        <v>1179000</v>
      </c>
      <c r="F28" s="97"/>
      <c r="G28" s="37">
        <v>279000</v>
      </c>
      <c r="H28" s="98" t="s">
        <v>93</v>
      </c>
      <c r="I28" s="99"/>
      <c r="J28" s="99"/>
      <c r="K28" s="99"/>
      <c r="L28" s="100"/>
    </row>
  </sheetData>
  <mergeCells count="14">
    <mergeCell ref="E28:F28"/>
    <mergeCell ref="H28:L28"/>
    <mergeCell ref="A20:I20"/>
    <mergeCell ref="A21:H21"/>
    <mergeCell ref="A22:I22"/>
    <mergeCell ref="A23:C23"/>
    <mergeCell ref="H25:L25"/>
    <mergeCell ref="A26:L26"/>
    <mergeCell ref="A19:I19"/>
    <mergeCell ref="C3:D3"/>
    <mergeCell ref="A4:L4"/>
    <mergeCell ref="A5:L5"/>
    <mergeCell ref="A6:L6"/>
    <mergeCell ref="A18:D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zoomScale="84" zoomScaleNormal="84" workbookViewId="0">
      <selection activeCell="A21" sqref="A21:H21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52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25.5" customHeight="1" x14ac:dyDescent="0.35">
      <c r="A6" s="85" t="s">
        <v>106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3" t="s">
        <v>83</v>
      </c>
      <c r="E8" s="11">
        <v>90000</v>
      </c>
      <c r="F8" s="11"/>
      <c r="G8" s="16"/>
      <c r="H8" s="31">
        <v>90000</v>
      </c>
      <c r="I8" s="31"/>
      <c r="J8" s="31">
        <f t="shared" ref="J8:J17" si="0">H8+I8</f>
        <v>90000</v>
      </c>
      <c r="K8" s="12" t="s">
        <v>107</v>
      </c>
      <c r="L8" s="32" t="s">
        <v>41</v>
      </c>
    </row>
    <row r="9" spans="1:14" ht="18.75" x14ac:dyDescent="0.25">
      <c r="A9" s="7">
        <v>2</v>
      </c>
      <c r="B9" s="10" t="s">
        <v>94</v>
      </c>
      <c r="C9" s="9" t="s">
        <v>96</v>
      </c>
      <c r="D9" s="33" t="s">
        <v>95</v>
      </c>
      <c r="E9" s="18">
        <v>130000</v>
      </c>
      <c r="F9" s="11"/>
      <c r="G9" s="16"/>
      <c r="H9" s="31">
        <v>130000</v>
      </c>
      <c r="I9" s="11"/>
      <c r="J9" s="31">
        <f t="shared" si="0"/>
        <v>130000</v>
      </c>
      <c r="K9" s="12" t="s">
        <v>119</v>
      </c>
      <c r="L9" s="32" t="s">
        <v>41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3" t="s">
        <v>84</v>
      </c>
      <c r="E10" s="11">
        <v>90000</v>
      </c>
      <c r="F10" s="34">
        <v>18000</v>
      </c>
      <c r="G10" s="37">
        <v>18000</v>
      </c>
      <c r="H10" s="31">
        <v>90000</v>
      </c>
      <c r="I10" s="34"/>
      <c r="J10" s="31">
        <f t="shared" si="0"/>
        <v>90000</v>
      </c>
      <c r="K10" s="36" t="s">
        <v>119</v>
      </c>
      <c r="L10" s="32" t="s">
        <v>41</v>
      </c>
    </row>
    <row r="11" spans="1:14" ht="18.75" x14ac:dyDescent="0.25">
      <c r="A11" s="7">
        <v>4</v>
      </c>
      <c r="B11" s="10" t="s">
        <v>24</v>
      </c>
      <c r="C11" s="9" t="s">
        <v>25</v>
      </c>
      <c r="D11" s="33" t="s">
        <v>86</v>
      </c>
      <c r="E11" s="11">
        <v>90000</v>
      </c>
      <c r="F11" s="34">
        <v>755000</v>
      </c>
      <c r="G11" s="37">
        <v>225000</v>
      </c>
      <c r="H11" s="35">
        <v>90000</v>
      </c>
      <c r="I11" s="34"/>
      <c r="J11" s="31">
        <f t="shared" si="0"/>
        <v>90000</v>
      </c>
      <c r="K11" s="36" t="s">
        <v>110</v>
      </c>
      <c r="L11" s="32" t="s">
        <v>41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53</v>
      </c>
      <c r="D12" s="33" t="s">
        <v>85</v>
      </c>
      <c r="E12" s="18">
        <v>130000</v>
      </c>
      <c r="F12" s="11">
        <v>65000</v>
      </c>
      <c r="G12" s="37">
        <v>65000</v>
      </c>
      <c r="H12" s="31">
        <v>130000</v>
      </c>
      <c r="I12" s="11"/>
      <c r="J12" s="31">
        <f t="shared" si="0"/>
        <v>130000</v>
      </c>
      <c r="K12" s="12" t="s">
        <v>109</v>
      </c>
      <c r="L12" s="32" t="s">
        <v>41</v>
      </c>
      <c r="M12" s="1"/>
      <c r="N12" s="1"/>
    </row>
    <row r="13" spans="1:14" ht="18.75" x14ac:dyDescent="0.25">
      <c r="A13" s="7">
        <v>6</v>
      </c>
      <c r="B13" s="10" t="s">
        <v>67</v>
      </c>
      <c r="C13" s="9" t="s">
        <v>31</v>
      </c>
      <c r="D13" s="33" t="s">
        <v>87</v>
      </c>
      <c r="E13" s="18">
        <v>120000</v>
      </c>
      <c r="F13" s="11">
        <v>12000</v>
      </c>
      <c r="G13" s="37">
        <v>12000</v>
      </c>
      <c r="H13" s="31">
        <v>120000</v>
      </c>
      <c r="I13" s="31"/>
      <c r="J13" s="31">
        <f t="shared" si="0"/>
        <v>120000</v>
      </c>
      <c r="K13" s="12" t="s">
        <v>108</v>
      </c>
      <c r="L13" s="32" t="s">
        <v>41</v>
      </c>
      <c r="N13" s="1"/>
    </row>
    <row r="14" spans="1:14" ht="18.75" x14ac:dyDescent="0.25">
      <c r="A14" s="7">
        <v>7</v>
      </c>
      <c r="B14" s="8" t="s">
        <v>43</v>
      </c>
      <c r="C14" s="9" t="s">
        <v>42</v>
      </c>
      <c r="D14" s="33" t="s">
        <v>88</v>
      </c>
      <c r="E14" s="18">
        <v>120000</v>
      </c>
      <c r="F14" s="11">
        <v>72000</v>
      </c>
      <c r="G14" s="37">
        <v>72000</v>
      </c>
      <c r="H14" s="31">
        <v>120000</v>
      </c>
      <c r="I14" s="31"/>
      <c r="J14" s="31">
        <f t="shared" si="0"/>
        <v>120000</v>
      </c>
      <c r="K14" s="12" t="s">
        <v>121</v>
      </c>
      <c r="L14" s="32" t="s">
        <v>41</v>
      </c>
      <c r="N14" s="1"/>
    </row>
    <row r="15" spans="1:14" ht="18.75" x14ac:dyDescent="0.25">
      <c r="A15" s="7">
        <v>8</v>
      </c>
      <c r="B15" s="8" t="s">
        <v>46</v>
      </c>
      <c r="C15" s="9" t="s">
        <v>47</v>
      </c>
      <c r="D15" s="33" t="s">
        <v>89</v>
      </c>
      <c r="E15" s="18">
        <v>80000</v>
      </c>
      <c r="F15" s="18">
        <v>80000</v>
      </c>
      <c r="G15" s="34"/>
      <c r="H15" s="35"/>
      <c r="I15" s="34">
        <v>80000</v>
      </c>
      <c r="J15" s="31">
        <f t="shared" si="0"/>
        <v>80000</v>
      </c>
      <c r="K15" s="36" t="s">
        <v>111</v>
      </c>
      <c r="L15" s="32" t="s">
        <v>41</v>
      </c>
    </row>
    <row r="16" spans="1:14" ht="18.75" x14ac:dyDescent="0.25">
      <c r="A16" s="16"/>
      <c r="B16" s="16"/>
      <c r="C16" s="9" t="s">
        <v>33</v>
      </c>
      <c r="D16" s="16"/>
      <c r="E16" s="18">
        <v>150000</v>
      </c>
      <c r="F16" s="16"/>
      <c r="G16" s="16"/>
      <c r="H16" s="16"/>
      <c r="I16" s="16"/>
      <c r="J16" s="31">
        <f t="shared" si="0"/>
        <v>0</v>
      </c>
      <c r="K16" s="16"/>
      <c r="L16" s="16"/>
      <c r="M16" s="1"/>
      <c r="N16" s="1"/>
    </row>
    <row r="17" spans="1:14" ht="18.75" x14ac:dyDescent="0.25">
      <c r="A17" s="7">
        <v>9</v>
      </c>
      <c r="B17" s="8" t="s">
        <v>37</v>
      </c>
      <c r="C17" s="9" t="s">
        <v>35</v>
      </c>
      <c r="D17" s="33" t="s">
        <v>91</v>
      </c>
      <c r="E17" s="18">
        <v>120000</v>
      </c>
      <c r="F17" s="11"/>
      <c r="G17" s="11"/>
      <c r="H17" s="31">
        <v>120000</v>
      </c>
      <c r="I17" s="31"/>
      <c r="J17" s="31">
        <f t="shared" si="0"/>
        <v>120000</v>
      </c>
      <c r="K17" s="12" t="s">
        <v>120</v>
      </c>
      <c r="L17" s="32" t="s">
        <v>41</v>
      </c>
      <c r="N17" s="1"/>
    </row>
    <row r="18" spans="1:14" ht="16.5" customHeight="1" x14ac:dyDescent="0.25">
      <c r="A18" s="93" t="s">
        <v>13</v>
      </c>
      <c r="B18" s="94"/>
      <c r="C18" s="94"/>
      <c r="D18" s="95"/>
      <c r="E18" s="42">
        <f t="shared" ref="E18:J18" si="1">SUM(E8:E17)</f>
        <v>1120000</v>
      </c>
      <c r="F18" s="13">
        <f t="shared" si="1"/>
        <v>1002000</v>
      </c>
      <c r="G18" s="37">
        <f t="shared" si="1"/>
        <v>392000</v>
      </c>
      <c r="H18" s="35">
        <f t="shared" si="1"/>
        <v>890000</v>
      </c>
      <c r="I18" s="46">
        <f t="shared" si="1"/>
        <v>80000</v>
      </c>
      <c r="J18" s="35">
        <f t="shared" si="1"/>
        <v>970000</v>
      </c>
      <c r="K18" s="12" t="s">
        <v>121</v>
      </c>
      <c r="L18" s="30" t="s">
        <v>45</v>
      </c>
      <c r="N18" s="1"/>
    </row>
    <row r="19" spans="1:14" ht="14.25" customHeight="1" x14ac:dyDescent="0.25">
      <c r="A19" s="90" t="s">
        <v>14</v>
      </c>
      <c r="B19" s="91"/>
      <c r="C19" s="91"/>
      <c r="D19" s="91"/>
      <c r="E19" s="91"/>
      <c r="F19" s="91"/>
      <c r="G19" s="91"/>
      <c r="H19" s="91"/>
      <c r="I19" s="92"/>
      <c r="J19" s="31">
        <f>-J18*0.1</f>
        <v>-97000</v>
      </c>
      <c r="K19" s="41"/>
    </row>
    <row r="20" spans="1:14" ht="13.5" customHeight="1" x14ac:dyDescent="0.25">
      <c r="A20" s="101" t="s">
        <v>131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873000</v>
      </c>
    </row>
    <row r="21" spans="1:14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4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4" x14ac:dyDescent="0.25">
      <c r="A23" s="104" t="s">
        <v>51</v>
      </c>
      <c r="B23" s="104"/>
      <c r="C23" s="104"/>
      <c r="F23" s="1"/>
      <c r="H23" s="1"/>
      <c r="I23" s="21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4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33" t="s">
        <v>90</v>
      </c>
      <c r="E28" s="96">
        <v>1179000</v>
      </c>
      <c r="F28" s="97"/>
      <c r="G28" s="37">
        <v>279000</v>
      </c>
      <c r="H28" s="98" t="s">
        <v>93</v>
      </c>
      <c r="I28" s="99"/>
      <c r="J28" s="99"/>
      <c r="K28" s="99"/>
      <c r="L28" s="100"/>
    </row>
  </sheetData>
  <mergeCells count="14">
    <mergeCell ref="A19:I19"/>
    <mergeCell ref="C3:D3"/>
    <mergeCell ref="A4:L4"/>
    <mergeCell ref="A5:L5"/>
    <mergeCell ref="A6:L6"/>
    <mergeCell ref="A18:D18"/>
    <mergeCell ref="E28:F28"/>
    <mergeCell ref="H28:L28"/>
    <mergeCell ref="A20:I20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zoomScale="84" zoomScaleNormal="84" workbookViewId="0">
      <selection activeCell="D30" sqref="D30"/>
    </sheetView>
  </sheetViews>
  <sheetFormatPr baseColWidth="10" defaultRowHeight="15" x14ac:dyDescent="0.25"/>
  <cols>
    <col min="1" max="1" width="5.140625" customWidth="1"/>
    <col min="2" max="2" width="40" customWidth="1"/>
    <col min="3" max="3" width="14" customWidth="1"/>
    <col min="4" max="4" width="33.7109375" customWidth="1"/>
    <col min="5" max="5" width="17.28515625" customWidth="1"/>
    <col min="6" max="6" width="17.42578125" customWidth="1"/>
  </cols>
  <sheetData>
    <row r="1" spans="1:7" ht="18.75" x14ac:dyDescent="0.3">
      <c r="A1" s="14" t="s">
        <v>15</v>
      </c>
      <c r="E1" s="47" t="s">
        <v>16</v>
      </c>
    </row>
    <row r="2" spans="1:7" ht="18.75" x14ac:dyDescent="0.3">
      <c r="A2" s="14" t="s">
        <v>17</v>
      </c>
      <c r="E2" s="47" t="s">
        <v>18</v>
      </c>
    </row>
    <row r="3" spans="1:7" ht="18.75" x14ac:dyDescent="0.3">
      <c r="A3" s="14" t="s">
        <v>20</v>
      </c>
      <c r="C3" s="110" t="s">
        <v>21</v>
      </c>
      <c r="D3" s="110"/>
      <c r="E3" s="47" t="s">
        <v>22</v>
      </c>
    </row>
    <row r="4" spans="1:7" ht="17.25" customHeight="1" x14ac:dyDescent="0.35">
      <c r="A4" s="83" t="s">
        <v>0</v>
      </c>
      <c r="B4" s="83"/>
      <c r="C4" s="83"/>
      <c r="D4" s="83"/>
      <c r="E4" s="83"/>
    </row>
    <row r="5" spans="1:7" ht="12" customHeight="1" x14ac:dyDescent="0.5">
      <c r="A5" s="84"/>
      <c r="B5" s="84"/>
      <c r="C5" s="84"/>
      <c r="D5" s="84"/>
      <c r="E5" s="84"/>
    </row>
    <row r="6" spans="1:7" ht="25.5" customHeight="1" x14ac:dyDescent="0.35">
      <c r="A6" s="111" t="s">
        <v>116</v>
      </c>
      <c r="B6" s="111"/>
      <c r="C6" s="111"/>
      <c r="D6" s="111"/>
      <c r="E6" s="111"/>
    </row>
    <row r="7" spans="1:7" ht="21" x14ac:dyDescent="0.35">
      <c r="A7" s="48" t="s">
        <v>1</v>
      </c>
      <c r="B7" s="49" t="s">
        <v>2</v>
      </c>
      <c r="C7" s="49" t="s">
        <v>3</v>
      </c>
      <c r="D7" s="49" t="s">
        <v>4</v>
      </c>
      <c r="E7" s="49" t="s">
        <v>5</v>
      </c>
      <c r="F7" s="49">
        <v>0.12</v>
      </c>
    </row>
    <row r="8" spans="1:7" ht="21" x14ac:dyDescent="0.25">
      <c r="A8" s="50">
        <v>1</v>
      </c>
      <c r="B8" s="51" t="s">
        <v>26</v>
      </c>
      <c r="C8" s="50" t="s">
        <v>27</v>
      </c>
      <c r="D8" s="52" t="s">
        <v>83</v>
      </c>
      <c r="E8" s="53">
        <v>90000</v>
      </c>
      <c r="F8" s="53">
        <f>E8*F7</f>
        <v>10800</v>
      </c>
    </row>
    <row r="9" spans="1:7" ht="21" x14ac:dyDescent="0.25">
      <c r="A9" s="50">
        <v>2</v>
      </c>
      <c r="B9" s="51" t="s">
        <v>94</v>
      </c>
      <c r="C9" s="50" t="s">
        <v>96</v>
      </c>
      <c r="D9" s="52" t="s">
        <v>95</v>
      </c>
      <c r="E9" s="53">
        <v>150000</v>
      </c>
      <c r="F9" s="53">
        <f>E9*F7</f>
        <v>18000</v>
      </c>
    </row>
    <row r="10" spans="1:7" ht="21" x14ac:dyDescent="0.25">
      <c r="A10" s="50">
        <v>3</v>
      </c>
      <c r="B10" s="51" t="s">
        <v>28</v>
      </c>
      <c r="C10" s="50" t="s">
        <v>29</v>
      </c>
      <c r="D10" s="52" t="s">
        <v>84</v>
      </c>
      <c r="E10" s="53">
        <v>90000</v>
      </c>
      <c r="F10" s="53">
        <f>E10*F7</f>
        <v>10800</v>
      </c>
    </row>
    <row r="11" spans="1:7" ht="21" x14ac:dyDescent="0.25">
      <c r="A11" s="50">
        <v>4</v>
      </c>
      <c r="B11" s="51" t="s">
        <v>24</v>
      </c>
      <c r="C11" s="50" t="s">
        <v>25</v>
      </c>
      <c r="D11" s="52" t="s">
        <v>86</v>
      </c>
      <c r="E11" s="53">
        <v>90000</v>
      </c>
      <c r="F11" s="53">
        <f>E11*F7</f>
        <v>10800</v>
      </c>
      <c r="G11" s="1"/>
    </row>
    <row r="12" spans="1:7" ht="21" x14ac:dyDescent="0.25">
      <c r="A12" s="50">
        <v>5</v>
      </c>
      <c r="B12" s="51" t="s">
        <v>70</v>
      </c>
      <c r="C12" s="50" t="s">
        <v>53</v>
      </c>
      <c r="D12" s="52" t="s">
        <v>85</v>
      </c>
      <c r="E12" s="53">
        <v>130000</v>
      </c>
      <c r="F12" s="53">
        <f>E12*F7</f>
        <v>15600</v>
      </c>
      <c r="G12" s="1"/>
    </row>
    <row r="13" spans="1:7" ht="21" x14ac:dyDescent="0.25">
      <c r="A13" s="50">
        <v>6</v>
      </c>
      <c r="B13" s="51" t="s">
        <v>67</v>
      </c>
      <c r="C13" s="50" t="s">
        <v>31</v>
      </c>
      <c r="D13" s="52" t="s">
        <v>87</v>
      </c>
      <c r="E13" s="53">
        <v>120000</v>
      </c>
      <c r="F13" s="53">
        <f>E13*F7</f>
        <v>14400</v>
      </c>
      <c r="G13" s="1"/>
    </row>
    <row r="14" spans="1:7" ht="21" x14ac:dyDescent="0.25">
      <c r="A14" s="50">
        <v>7</v>
      </c>
      <c r="B14" s="51" t="s">
        <v>43</v>
      </c>
      <c r="C14" s="50" t="s">
        <v>42</v>
      </c>
      <c r="D14" s="52" t="s">
        <v>88</v>
      </c>
      <c r="E14" s="53">
        <v>120000</v>
      </c>
      <c r="F14" s="53">
        <f>E14*F7</f>
        <v>14400</v>
      </c>
      <c r="G14" s="1"/>
    </row>
    <row r="15" spans="1:7" ht="21" x14ac:dyDescent="0.25">
      <c r="A15" s="50">
        <v>8</v>
      </c>
      <c r="B15" s="51" t="s">
        <v>114</v>
      </c>
      <c r="C15" s="50" t="s">
        <v>58</v>
      </c>
      <c r="D15" s="52"/>
      <c r="E15" s="58">
        <v>140000</v>
      </c>
      <c r="F15" s="53">
        <f>E15*0.03</f>
        <v>4200</v>
      </c>
      <c r="G15" s="1"/>
    </row>
    <row r="16" spans="1:7" ht="21" x14ac:dyDescent="0.25">
      <c r="A16" s="50">
        <v>9</v>
      </c>
      <c r="B16" s="51" t="s">
        <v>46</v>
      </c>
      <c r="C16" s="50" t="s">
        <v>47</v>
      </c>
      <c r="D16" s="52" t="s">
        <v>89</v>
      </c>
      <c r="E16" s="53">
        <v>80000</v>
      </c>
      <c r="F16" s="53">
        <f>E16*F7</f>
        <v>9600</v>
      </c>
    </row>
    <row r="17" spans="1:7" ht="21" x14ac:dyDescent="0.35">
      <c r="A17" s="50">
        <v>10</v>
      </c>
      <c r="B17" s="54"/>
      <c r="C17" s="50" t="s">
        <v>33</v>
      </c>
      <c r="D17" s="54"/>
      <c r="E17" s="53">
        <v>150000</v>
      </c>
      <c r="F17" s="53">
        <f>E17*F7</f>
        <v>18000</v>
      </c>
      <c r="G17" s="1"/>
    </row>
    <row r="18" spans="1:7" ht="21" x14ac:dyDescent="0.25">
      <c r="A18" s="50">
        <v>11</v>
      </c>
      <c r="B18" s="51" t="s">
        <v>37</v>
      </c>
      <c r="C18" s="50" t="s">
        <v>35</v>
      </c>
      <c r="D18" s="52" t="s">
        <v>91</v>
      </c>
      <c r="E18" s="53">
        <v>120000</v>
      </c>
      <c r="F18" s="53">
        <f>E18*F7</f>
        <v>14400</v>
      </c>
      <c r="G18" s="1"/>
    </row>
    <row r="19" spans="1:7" ht="21" x14ac:dyDescent="0.25">
      <c r="A19" s="50">
        <v>12</v>
      </c>
      <c r="B19" s="51" t="s">
        <v>112</v>
      </c>
      <c r="C19" s="50">
        <v>4828</v>
      </c>
      <c r="D19" s="52"/>
      <c r="E19" s="58">
        <v>35000</v>
      </c>
      <c r="F19" s="53">
        <f>E19*F7</f>
        <v>4200</v>
      </c>
      <c r="G19" s="1"/>
    </row>
    <row r="20" spans="1:7" ht="21" x14ac:dyDescent="0.25">
      <c r="A20" s="50">
        <v>13</v>
      </c>
      <c r="B20" s="51" t="s">
        <v>112</v>
      </c>
      <c r="C20" s="50">
        <v>4829</v>
      </c>
      <c r="D20" s="52"/>
      <c r="E20" s="58">
        <v>20000</v>
      </c>
      <c r="F20" s="53">
        <f>E20*F7</f>
        <v>2400</v>
      </c>
      <c r="G20" s="1"/>
    </row>
    <row r="21" spans="1:7" ht="21" x14ac:dyDescent="0.25">
      <c r="A21" s="112" t="s">
        <v>113</v>
      </c>
      <c r="B21" s="112"/>
      <c r="C21" s="112"/>
      <c r="D21" s="112"/>
      <c r="E21" s="53">
        <f>SUM(E8:E20)-E15-E19-E20</f>
        <v>1140000</v>
      </c>
      <c r="F21" s="40">
        <f>SUM(F8:F20)</f>
        <v>147600</v>
      </c>
      <c r="G21" s="1"/>
    </row>
    <row r="22" spans="1:7" ht="21" x14ac:dyDescent="0.25">
      <c r="A22" s="112" t="s">
        <v>117</v>
      </c>
      <c r="B22" s="112"/>
      <c r="C22" s="112"/>
      <c r="D22" s="112"/>
      <c r="E22" s="112"/>
      <c r="F22" s="40">
        <v>150000</v>
      </c>
      <c r="G22" s="1"/>
    </row>
    <row r="23" spans="1:7" ht="21" x14ac:dyDescent="0.25">
      <c r="A23" s="112" t="s">
        <v>118</v>
      </c>
      <c r="B23" s="112"/>
      <c r="C23" s="112"/>
      <c r="D23" s="112"/>
      <c r="E23" s="112"/>
      <c r="F23" s="40">
        <f>SUM(F21:F22)</f>
        <v>297600</v>
      </c>
      <c r="G23" s="1"/>
    </row>
    <row r="24" spans="1:7" ht="21" x14ac:dyDescent="0.25">
      <c r="A24" s="112" t="s">
        <v>92</v>
      </c>
      <c r="B24" s="112"/>
      <c r="C24" s="112"/>
      <c r="D24" s="112"/>
      <c r="E24" s="112"/>
      <c r="F24" s="40">
        <f>E21-F23</f>
        <v>842400</v>
      </c>
      <c r="G24" s="1"/>
    </row>
    <row r="25" spans="1:7" ht="10.5" customHeight="1" x14ac:dyDescent="0.25">
      <c r="A25" s="57"/>
      <c r="B25" s="57"/>
      <c r="C25" s="57"/>
      <c r="D25" s="57"/>
      <c r="E25" s="57"/>
      <c r="F25" s="56"/>
      <c r="G25" s="1"/>
    </row>
    <row r="26" spans="1:7" ht="21" x14ac:dyDescent="0.35">
      <c r="A26" s="109" t="s">
        <v>49</v>
      </c>
      <c r="B26" s="109"/>
      <c r="C26" s="109"/>
      <c r="D26" s="109"/>
      <c r="E26" s="109"/>
      <c r="F26" s="1"/>
    </row>
    <row r="27" spans="1:7" ht="21" x14ac:dyDescent="0.35">
      <c r="A27" s="109" t="s">
        <v>115</v>
      </c>
      <c r="B27" s="109"/>
      <c r="C27" s="109"/>
      <c r="D27" s="109"/>
      <c r="E27" s="109"/>
    </row>
    <row r="28" spans="1:7" ht="4.5" customHeight="1" x14ac:dyDescent="0.35">
      <c r="A28" s="55"/>
      <c r="B28" s="55"/>
      <c r="C28" s="55"/>
      <c r="D28" s="55"/>
      <c r="E28" s="55"/>
    </row>
    <row r="29" spans="1:7" ht="21" x14ac:dyDescent="0.35">
      <c r="A29" s="55"/>
      <c r="B29" s="55"/>
      <c r="C29" s="55"/>
      <c r="D29" s="55"/>
      <c r="E29" s="55"/>
    </row>
    <row r="30" spans="1:7" ht="21" x14ac:dyDescent="0.35">
      <c r="A30" s="55"/>
      <c r="B30" s="55"/>
      <c r="C30" s="55"/>
      <c r="D30" s="55"/>
      <c r="E30" s="55"/>
    </row>
  </sheetData>
  <mergeCells count="10">
    <mergeCell ref="A27:E27"/>
    <mergeCell ref="C3:D3"/>
    <mergeCell ref="A4:E4"/>
    <mergeCell ref="A5:E5"/>
    <mergeCell ref="A6:E6"/>
    <mergeCell ref="A21:D21"/>
    <mergeCell ref="A22:E22"/>
    <mergeCell ref="A23:E23"/>
    <mergeCell ref="A24:E24"/>
    <mergeCell ref="A26:E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0"/>
  <sheetViews>
    <sheetView zoomScale="84" zoomScaleNormal="84" workbookViewId="0">
      <selection activeCell="J21" sqref="J21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52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25.5" customHeight="1" x14ac:dyDescent="0.35">
      <c r="A6" s="85" t="s">
        <v>122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3" t="s">
        <v>83</v>
      </c>
      <c r="E8" s="11">
        <v>90000</v>
      </c>
      <c r="F8" s="11"/>
      <c r="G8" s="16"/>
      <c r="H8" s="31">
        <v>90000</v>
      </c>
      <c r="I8" s="31"/>
      <c r="J8" s="31">
        <f t="shared" ref="J8:J17" si="0">H8+I8</f>
        <v>90000</v>
      </c>
      <c r="K8" s="12" t="s">
        <v>123</v>
      </c>
      <c r="L8" s="32" t="s">
        <v>41</v>
      </c>
    </row>
    <row r="9" spans="1:14" ht="18.75" x14ac:dyDescent="0.25">
      <c r="A9" s="7">
        <v>2</v>
      </c>
      <c r="B9" s="10" t="s">
        <v>94</v>
      </c>
      <c r="C9" s="9" t="s">
        <v>96</v>
      </c>
      <c r="D9" s="33" t="s">
        <v>95</v>
      </c>
      <c r="E9" s="18">
        <v>130000</v>
      </c>
      <c r="F9" s="11"/>
      <c r="G9" s="16"/>
      <c r="H9" s="31">
        <v>130000</v>
      </c>
      <c r="I9" s="11"/>
      <c r="J9" s="31">
        <f t="shared" si="0"/>
        <v>130000</v>
      </c>
      <c r="K9" s="12" t="s">
        <v>123</v>
      </c>
      <c r="L9" s="32" t="s">
        <v>41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3" t="s">
        <v>84</v>
      </c>
      <c r="E10" s="11">
        <v>90000</v>
      </c>
      <c r="F10" s="34">
        <v>18000</v>
      </c>
      <c r="G10" s="37">
        <v>18000</v>
      </c>
      <c r="H10" s="35">
        <v>90000</v>
      </c>
      <c r="I10" s="34"/>
      <c r="J10" s="31">
        <f t="shared" si="0"/>
        <v>90000</v>
      </c>
      <c r="K10" s="36" t="s">
        <v>137</v>
      </c>
      <c r="L10" s="32" t="s">
        <v>41</v>
      </c>
    </row>
    <row r="11" spans="1:14" ht="18.75" x14ac:dyDescent="0.25">
      <c r="A11" s="7">
        <v>4</v>
      </c>
      <c r="B11" s="10" t="s">
        <v>24</v>
      </c>
      <c r="C11" s="9" t="s">
        <v>25</v>
      </c>
      <c r="D11" s="33" t="s">
        <v>86</v>
      </c>
      <c r="E11" s="11">
        <v>90000</v>
      </c>
      <c r="F11" s="34">
        <v>755000</v>
      </c>
      <c r="G11" s="37">
        <v>225000</v>
      </c>
      <c r="H11" s="35">
        <v>90000</v>
      </c>
      <c r="I11" s="34"/>
      <c r="J11" s="31">
        <f t="shared" si="0"/>
        <v>90000</v>
      </c>
      <c r="K11" s="36" t="s">
        <v>124</v>
      </c>
      <c r="L11" s="32" t="s">
        <v>41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53</v>
      </c>
      <c r="D12" s="33" t="s">
        <v>85</v>
      </c>
      <c r="E12" s="18">
        <v>130000</v>
      </c>
      <c r="F12" s="11">
        <v>65000</v>
      </c>
      <c r="G12" s="37">
        <v>65000</v>
      </c>
      <c r="H12" s="31">
        <v>130000</v>
      </c>
      <c r="I12" s="11"/>
      <c r="J12" s="31">
        <f t="shared" si="0"/>
        <v>130000</v>
      </c>
      <c r="K12" s="12" t="s">
        <v>128</v>
      </c>
      <c r="L12" s="32" t="s">
        <v>41</v>
      </c>
      <c r="M12" s="1"/>
      <c r="N12" s="1"/>
    </row>
    <row r="13" spans="1:14" ht="18.75" x14ac:dyDescent="0.25">
      <c r="A13" s="7">
        <v>6</v>
      </c>
      <c r="B13" s="10" t="s">
        <v>67</v>
      </c>
      <c r="C13" s="9" t="s">
        <v>31</v>
      </c>
      <c r="D13" s="33" t="s">
        <v>87</v>
      </c>
      <c r="E13" s="18">
        <v>120000</v>
      </c>
      <c r="F13" s="11">
        <v>12000</v>
      </c>
      <c r="G13" s="37">
        <v>12000</v>
      </c>
      <c r="H13" s="31">
        <v>120000</v>
      </c>
      <c r="I13" s="31"/>
      <c r="J13" s="31">
        <f t="shared" si="0"/>
        <v>120000</v>
      </c>
      <c r="K13" s="12" t="s">
        <v>129</v>
      </c>
      <c r="L13" s="32" t="s">
        <v>41</v>
      </c>
      <c r="N13" s="1"/>
    </row>
    <row r="14" spans="1:14" ht="18.75" x14ac:dyDescent="0.25">
      <c r="A14" s="7">
        <v>7</v>
      </c>
      <c r="B14" s="8" t="s">
        <v>43</v>
      </c>
      <c r="C14" s="9" t="s">
        <v>42</v>
      </c>
      <c r="D14" s="33" t="s">
        <v>88</v>
      </c>
      <c r="E14" s="18">
        <v>120000</v>
      </c>
      <c r="F14" s="11">
        <v>72000</v>
      </c>
      <c r="G14" s="37">
        <v>72000</v>
      </c>
      <c r="H14" s="31">
        <v>120000</v>
      </c>
      <c r="I14" s="31"/>
      <c r="J14" s="31">
        <f t="shared" si="0"/>
        <v>120000</v>
      </c>
      <c r="K14" s="12" t="s">
        <v>130</v>
      </c>
      <c r="L14" s="32" t="s">
        <v>41</v>
      </c>
      <c r="N14" s="1"/>
    </row>
    <row r="15" spans="1:14" ht="18.75" x14ac:dyDescent="0.25">
      <c r="A15" s="7">
        <v>8</v>
      </c>
      <c r="B15" s="8" t="s">
        <v>46</v>
      </c>
      <c r="C15" s="9" t="s">
        <v>47</v>
      </c>
      <c r="D15" s="33" t="s">
        <v>89</v>
      </c>
      <c r="E15" s="18">
        <v>80000</v>
      </c>
      <c r="F15" s="18">
        <v>80000</v>
      </c>
      <c r="G15" s="34"/>
      <c r="H15" s="35">
        <v>80000</v>
      </c>
      <c r="I15" s="34">
        <v>80000</v>
      </c>
      <c r="J15" s="31">
        <f t="shared" si="0"/>
        <v>160000</v>
      </c>
      <c r="K15" s="36" t="s">
        <v>135</v>
      </c>
      <c r="L15" s="39" t="s">
        <v>127</v>
      </c>
    </row>
    <row r="16" spans="1:14" ht="18.75" x14ac:dyDescent="0.25">
      <c r="A16" s="7">
        <v>9</v>
      </c>
      <c r="B16" s="16" t="s">
        <v>125</v>
      </c>
      <c r="C16" s="9" t="s">
        <v>33</v>
      </c>
      <c r="D16" s="43" t="s">
        <v>126</v>
      </c>
      <c r="E16" s="18">
        <v>150000</v>
      </c>
      <c r="F16" s="16"/>
      <c r="G16" s="16"/>
      <c r="H16" s="16"/>
      <c r="I16" s="16"/>
      <c r="J16" s="31">
        <f t="shared" si="0"/>
        <v>0</v>
      </c>
      <c r="K16" s="16"/>
      <c r="L16" s="16"/>
      <c r="M16" s="1"/>
      <c r="N16" s="1"/>
    </row>
    <row r="17" spans="1:14" ht="18.75" x14ac:dyDescent="0.25">
      <c r="A17" s="27">
        <v>10</v>
      </c>
      <c r="B17" s="8" t="s">
        <v>37</v>
      </c>
      <c r="C17" s="9" t="s">
        <v>35</v>
      </c>
      <c r="D17" s="33" t="s">
        <v>91</v>
      </c>
      <c r="E17" s="18">
        <v>120000</v>
      </c>
      <c r="F17" s="11"/>
      <c r="G17" s="11"/>
      <c r="H17" s="31">
        <v>120000</v>
      </c>
      <c r="I17" s="31"/>
      <c r="J17" s="31">
        <f t="shared" si="0"/>
        <v>120000</v>
      </c>
      <c r="K17" s="12" t="s">
        <v>129</v>
      </c>
      <c r="L17" s="32" t="s">
        <v>41</v>
      </c>
      <c r="N17" s="1"/>
    </row>
    <row r="18" spans="1:14" ht="16.5" customHeight="1" x14ac:dyDescent="0.25">
      <c r="A18" s="93" t="s">
        <v>13</v>
      </c>
      <c r="B18" s="94"/>
      <c r="C18" s="94"/>
      <c r="D18" s="95"/>
      <c r="E18" s="42">
        <f t="shared" ref="E18:I18" si="1">SUM(E8:E17)</f>
        <v>1120000</v>
      </c>
      <c r="F18" s="13">
        <f t="shared" si="1"/>
        <v>1002000</v>
      </c>
      <c r="G18" s="37">
        <f t="shared" si="1"/>
        <v>392000</v>
      </c>
      <c r="H18" s="35">
        <f t="shared" si="1"/>
        <v>970000</v>
      </c>
      <c r="I18" s="46">
        <f t="shared" si="1"/>
        <v>80000</v>
      </c>
      <c r="J18" s="59">
        <f>SUM(J8:J17)</f>
        <v>1050000</v>
      </c>
      <c r="K18" s="12" t="s">
        <v>137</v>
      </c>
      <c r="L18" s="30" t="s">
        <v>45</v>
      </c>
      <c r="N18" s="1"/>
    </row>
    <row r="19" spans="1:14" ht="14.25" customHeight="1" x14ac:dyDescent="0.25">
      <c r="A19" s="90" t="s">
        <v>14</v>
      </c>
      <c r="B19" s="91"/>
      <c r="C19" s="91"/>
      <c r="D19" s="91"/>
      <c r="E19" s="91"/>
      <c r="F19" s="91"/>
      <c r="G19" s="91"/>
      <c r="H19" s="91"/>
      <c r="I19" s="92"/>
      <c r="J19" s="31">
        <f>-J18*0.1</f>
        <v>-105000</v>
      </c>
      <c r="K19" s="41"/>
    </row>
    <row r="20" spans="1:14" ht="14.25" customHeight="1" x14ac:dyDescent="0.25">
      <c r="A20" s="101" t="s">
        <v>40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945000</v>
      </c>
      <c r="K20" s="41"/>
    </row>
    <row r="21" spans="1:14" ht="14.25" customHeight="1" x14ac:dyDescent="0.25">
      <c r="A21" s="90" t="s">
        <v>143</v>
      </c>
      <c r="B21" s="91"/>
      <c r="C21" s="91"/>
      <c r="D21" s="91"/>
      <c r="E21" s="91"/>
      <c r="F21" s="91"/>
      <c r="G21" s="91"/>
      <c r="H21" s="91"/>
      <c r="I21" s="92"/>
      <c r="J21" s="31">
        <v>-130000</v>
      </c>
      <c r="K21" s="41"/>
    </row>
    <row r="22" spans="1:14" ht="13.5" customHeight="1" x14ac:dyDescent="0.25"/>
    <row r="23" spans="1:14" x14ac:dyDescent="0.25">
      <c r="A23" s="104" t="s">
        <v>49</v>
      </c>
      <c r="B23" s="104"/>
      <c r="C23" s="104"/>
      <c r="D23" s="104"/>
      <c r="E23" s="104"/>
      <c r="F23" s="104"/>
      <c r="G23" s="104"/>
      <c r="H23" s="104"/>
      <c r="I23" s="20"/>
      <c r="J23" s="1"/>
      <c r="M23" s="1"/>
    </row>
    <row r="24" spans="1:14" x14ac:dyDescent="0.25">
      <c r="A24" s="104" t="s">
        <v>50</v>
      </c>
      <c r="B24" s="104"/>
      <c r="C24" s="104"/>
      <c r="D24" s="104"/>
      <c r="E24" s="104"/>
      <c r="F24" s="104"/>
      <c r="G24" s="104"/>
      <c r="H24" s="104"/>
      <c r="I24" s="104"/>
      <c r="J24" s="1"/>
      <c r="L24" s="1"/>
    </row>
    <row r="25" spans="1:14" x14ac:dyDescent="0.25">
      <c r="A25" s="104" t="s">
        <v>51</v>
      </c>
      <c r="B25" s="104"/>
      <c r="C25" s="104"/>
      <c r="F25" s="1"/>
      <c r="H25" s="1"/>
      <c r="I25" s="21"/>
    </row>
    <row r="26" spans="1:14" ht="4.5" customHeight="1" x14ac:dyDescent="0.25">
      <c r="F26" s="1"/>
    </row>
    <row r="27" spans="1:14" ht="14.25" customHeight="1" x14ac:dyDescent="0.25">
      <c r="A27" s="7">
        <v>4</v>
      </c>
      <c r="B27" s="19" t="s">
        <v>54</v>
      </c>
      <c r="C27" s="9" t="s">
        <v>53</v>
      </c>
      <c r="D27" s="17" t="s">
        <v>55</v>
      </c>
      <c r="E27" s="11">
        <v>90000</v>
      </c>
      <c r="F27" s="11">
        <v>207000</v>
      </c>
      <c r="G27" s="42">
        <v>27000</v>
      </c>
      <c r="H27" s="105" t="s">
        <v>68</v>
      </c>
      <c r="I27" s="106"/>
      <c r="J27" s="106"/>
      <c r="K27" s="106"/>
      <c r="L27" s="107"/>
    </row>
    <row r="28" spans="1:14" ht="13.5" customHeight="1" x14ac:dyDescent="0.25">
      <c r="A28" s="108" t="s">
        <v>69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4" ht="6" customHeight="1" x14ac:dyDescent="0.25"/>
    <row r="30" spans="1:14" ht="18.75" x14ac:dyDescent="0.25">
      <c r="A30" s="7">
        <v>8</v>
      </c>
      <c r="B30" s="10" t="s">
        <v>34</v>
      </c>
      <c r="C30" s="9" t="s">
        <v>33</v>
      </c>
      <c r="D30" s="33" t="s">
        <v>90</v>
      </c>
      <c r="E30" s="96">
        <v>1179000</v>
      </c>
      <c r="F30" s="97"/>
      <c r="G30" s="37">
        <v>279000</v>
      </c>
      <c r="H30" s="98" t="s">
        <v>93</v>
      </c>
      <c r="I30" s="99"/>
      <c r="J30" s="99"/>
      <c r="K30" s="99"/>
      <c r="L30" s="100"/>
    </row>
  </sheetData>
  <mergeCells count="15">
    <mergeCell ref="A19:I19"/>
    <mergeCell ref="C3:D3"/>
    <mergeCell ref="A4:L4"/>
    <mergeCell ref="A5:L5"/>
    <mergeCell ref="A6:L6"/>
    <mergeCell ref="A18:D18"/>
    <mergeCell ref="E30:F30"/>
    <mergeCell ref="H30:L30"/>
    <mergeCell ref="A20:I20"/>
    <mergeCell ref="A23:H23"/>
    <mergeCell ref="A24:I24"/>
    <mergeCell ref="A25:C25"/>
    <mergeCell ref="H27:L27"/>
    <mergeCell ref="A28:L28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zoomScale="84" zoomScaleNormal="84" workbookViewId="0">
      <selection activeCell="H15" sqref="H15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52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25.5" customHeight="1" x14ac:dyDescent="0.35">
      <c r="A6" s="85" t="s">
        <v>132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3" t="s">
        <v>83</v>
      </c>
      <c r="E8" s="11">
        <v>90000</v>
      </c>
      <c r="F8" s="11"/>
      <c r="G8" s="16"/>
      <c r="H8" s="31">
        <v>90000</v>
      </c>
      <c r="I8" s="31"/>
      <c r="J8" s="31">
        <f t="shared" ref="J8:J17" si="0">H8+I8</f>
        <v>90000</v>
      </c>
      <c r="K8" s="12" t="s">
        <v>133</v>
      </c>
      <c r="L8" s="32" t="s">
        <v>41</v>
      </c>
    </row>
    <row r="9" spans="1:14" ht="18.75" x14ac:dyDescent="0.25">
      <c r="A9" s="7">
        <v>2</v>
      </c>
      <c r="B9" s="10" t="s">
        <v>94</v>
      </c>
      <c r="C9" s="9" t="s">
        <v>96</v>
      </c>
      <c r="D9" s="33" t="s">
        <v>95</v>
      </c>
      <c r="E9" s="18">
        <v>130000</v>
      </c>
      <c r="F9" s="11"/>
      <c r="G9" s="16"/>
      <c r="H9" s="31">
        <v>130000</v>
      </c>
      <c r="I9" s="11"/>
      <c r="J9" s="31">
        <f t="shared" si="0"/>
        <v>130000</v>
      </c>
      <c r="K9" s="12" t="s">
        <v>138</v>
      </c>
      <c r="L9" s="32" t="s">
        <v>139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3" t="s">
        <v>84</v>
      </c>
      <c r="E10" s="11">
        <v>90000</v>
      </c>
      <c r="F10" s="46">
        <v>18000</v>
      </c>
      <c r="G10" s="46">
        <v>18000</v>
      </c>
      <c r="H10" s="35">
        <v>90000</v>
      </c>
      <c r="I10" s="34"/>
      <c r="J10" s="31">
        <f t="shared" si="0"/>
        <v>90000</v>
      </c>
      <c r="K10" s="36" t="s">
        <v>137</v>
      </c>
      <c r="L10" s="32" t="s">
        <v>41</v>
      </c>
      <c r="N10" s="1"/>
    </row>
    <row r="11" spans="1:14" ht="18.75" x14ac:dyDescent="0.25">
      <c r="A11" s="7">
        <v>4</v>
      </c>
      <c r="B11" s="10" t="s">
        <v>24</v>
      </c>
      <c r="C11" s="9" t="s">
        <v>25</v>
      </c>
      <c r="D11" s="33" t="s">
        <v>86</v>
      </c>
      <c r="E11" s="11">
        <v>90000</v>
      </c>
      <c r="F11" s="34">
        <v>755000</v>
      </c>
      <c r="G11" s="37">
        <v>225000</v>
      </c>
      <c r="H11" s="35">
        <v>90000</v>
      </c>
      <c r="I11" s="34"/>
      <c r="J11" s="31">
        <f t="shared" si="0"/>
        <v>90000</v>
      </c>
      <c r="K11" s="36" t="s">
        <v>134</v>
      </c>
      <c r="L11" s="32" t="s">
        <v>41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53</v>
      </c>
      <c r="D12" s="33" t="s">
        <v>85</v>
      </c>
      <c r="E12" s="18">
        <v>130000</v>
      </c>
      <c r="F12" s="11">
        <v>65000</v>
      </c>
      <c r="G12" s="37">
        <v>65000</v>
      </c>
      <c r="H12" s="31">
        <v>130000</v>
      </c>
      <c r="I12" s="11"/>
      <c r="J12" s="31">
        <f t="shared" si="0"/>
        <v>130000</v>
      </c>
      <c r="K12" s="12" t="s">
        <v>142</v>
      </c>
      <c r="L12" s="32" t="s">
        <v>41</v>
      </c>
      <c r="M12" s="1"/>
      <c r="N12" s="1"/>
    </row>
    <row r="13" spans="1:14" ht="18.75" x14ac:dyDescent="0.25">
      <c r="A13" s="7">
        <v>6</v>
      </c>
      <c r="B13" s="10" t="s">
        <v>67</v>
      </c>
      <c r="C13" s="9" t="s">
        <v>31</v>
      </c>
      <c r="D13" s="33" t="s">
        <v>87</v>
      </c>
      <c r="E13" s="18">
        <v>120000</v>
      </c>
      <c r="F13" s="11">
        <v>12000</v>
      </c>
      <c r="G13" s="37">
        <v>12000</v>
      </c>
      <c r="H13" s="31">
        <v>120000</v>
      </c>
      <c r="I13" s="31"/>
      <c r="J13" s="31">
        <f t="shared" si="0"/>
        <v>120000</v>
      </c>
      <c r="K13" s="12" t="s">
        <v>136</v>
      </c>
      <c r="L13" s="32" t="s">
        <v>41</v>
      </c>
      <c r="N13" s="1"/>
    </row>
    <row r="14" spans="1:14" ht="18.75" x14ac:dyDescent="0.25">
      <c r="A14" s="7">
        <v>7</v>
      </c>
      <c r="B14" s="8" t="s">
        <v>43</v>
      </c>
      <c r="C14" s="9" t="s">
        <v>42</v>
      </c>
      <c r="D14" s="33" t="s">
        <v>88</v>
      </c>
      <c r="E14" s="18">
        <v>120000</v>
      </c>
      <c r="F14" s="11">
        <v>84000</v>
      </c>
      <c r="G14" s="37">
        <v>84000</v>
      </c>
      <c r="H14" s="31">
        <v>120000</v>
      </c>
      <c r="I14" s="31"/>
      <c r="J14" s="31">
        <f t="shared" si="0"/>
        <v>120000</v>
      </c>
      <c r="K14" s="12" t="s">
        <v>141</v>
      </c>
      <c r="L14" s="32" t="s">
        <v>41</v>
      </c>
      <c r="N14" s="1"/>
    </row>
    <row r="15" spans="1:14" ht="18.75" x14ac:dyDescent="0.25">
      <c r="A15" s="7">
        <v>8</v>
      </c>
      <c r="B15" s="8" t="s">
        <v>46</v>
      </c>
      <c r="C15" s="9" t="s">
        <v>47</v>
      </c>
      <c r="D15" s="33" t="s">
        <v>89</v>
      </c>
      <c r="E15" s="18">
        <v>80000</v>
      </c>
      <c r="F15" s="18">
        <v>80000</v>
      </c>
      <c r="G15" s="34"/>
      <c r="H15" s="35">
        <v>80000</v>
      </c>
      <c r="I15" s="34"/>
      <c r="J15" s="31">
        <f t="shared" si="0"/>
        <v>80000</v>
      </c>
      <c r="K15" s="36"/>
      <c r="L15" s="39"/>
    </row>
    <row r="16" spans="1:14" ht="18.75" x14ac:dyDescent="0.25">
      <c r="A16" s="7">
        <v>9</v>
      </c>
      <c r="B16" s="16" t="s">
        <v>125</v>
      </c>
      <c r="C16" s="9" t="s">
        <v>33</v>
      </c>
      <c r="D16" s="43" t="s">
        <v>126</v>
      </c>
      <c r="E16" s="18">
        <v>150000</v>
      </c>
      <c r="F16" s="16"/>
      <c r="G16" s="16"/>
      <c r="H16" s="16"/>
      <c r="I16" s="16"/>
      <c r="J16" s="31">
        <f t="shared" si="0"/>
        <v>0</v>
      </c>
      <c r="K16" s="16"/>
      <c r="L16" s="16"/>
      <c r="M16" s="1"/>
      <c r="N16" s="1"/>
    </row>
    <row r="17" spans="1:14" ht="18.75" x14ac:dyDescent="0.25">
      <c r="A17" s="27">
        <v>10</v>
      </c>
      <c r="B17" s="8" t="s">
        <v>37</v>
      </c>
      <c r="C17" s="9" t="s">
        <v>35</v>
      </c>
      <c r="D17" s="33" t="s">
        <v>91</v>
      </c>
      <c r="E17" s="18">
        <v>120000</v>
      </c>
      <c r="F17" s="11"/>
      <c r="G17" s="11"/>
      <c r="H17" s="31">
        <v>120000</v>
      </c>
      <c r="I17" s="31"/>
      <c r="J17" s="31">
        <f t="shared" si="0"/>
        <v>120000</v>
      </c>
      <c r="K17" s="12" t="s">
        <v>138</v>
      </c>
      <c r="L17" s="32" t="s">
        <v>41</v>
      </c>
      <c r="N17" s="1"/>
    </row>
    <row r="18" spans="1:14" ht="16.5" customHeight="1" x14ac:dyDescent="0.25">
      <c r="A18" s="93" t="s">
        <v>13</v>
      </c>
      <c r="B18" s="94"/>
      <c r="C18" s="94"/>
      <c r="D18" s="95"/>
      <c r="E18" s="42">
        <f t="shared" ref="E18:J18" si="1">SUM(E8:E17)</f>
        <v>1120000</v>
      </c>
      <c r="F18" s="13">
        <f t="shared" si="1"/>
        <v>1014000</v>
      </c>
      <c r="G18" s="37">
        <f t="shared" si="1"/>
        <v>404000</v>
      </c>
      <c r="H18" s="37">
        <f t="shared" si="1"/>
        <v>970000</v>
      </c>
      <c r="I18" s="37">
        <f t="shared" si="1"/>
        <v>0</v>
      </c>
      <c r="J18" s="31">
        <f t="shared" si="1"/>
        <v>970000</v>
      </c>
      <c r="K18" s="12" t="s">
        <v>146</v>
      </c>
      <c r="L18" s="30" t="s">
        <v>45</v>
      </c>
      <c r="N18" s="1"/>
    </row>
    <row r="19" spans="1:14" ht="14.25" customHeight="1" x14ac:dyDescent="0.25">
      <c r="A19" s="90" t="s">
        <v>14</v>
      </c>
      <c r="B19" s="91"/>
      <c r="C19" s="91"/>
      <c r="D19" s="91"/>
      <c r="E19" s="91"/>
      <c r="F19" s="91"/>
      <c r="G19" s="91"/>
      <c r="H19" s="91"/>
      <c r="I19" s="92"/>
      <c r="J19" s="31">
        <f>-J18*0.1</f>
        <v>-97000</v>
      </c>
      <c r="K19" s="41"/>
    </row>
    <row r="20" spans="1:14" ht="13.5" customHeight="1" x14ac:dyDescent="0.25">
      <c r="A20" s="101" t="s">
        <v>40</v>
      </c>
      <c r="B20" s="102"/>
      <c r="C20" s="102"/>
      <c r="D20" s="102"/>
      <c r="E20" s="102"/>
      <c r="F20" s="102"/>
      <c r="G20" s="102"/>
      <c r="H20" s="102"/>
      <c r="I20" s="103"/>
      <c r="J20" s="38">
        <f>SUM(J18:J19)</f>
        <v>873000</v>
      </c>
    </row>
    <row r="21" spans="1:14" x14ac:dyDescent="0.25">
      <c r="A21" s="104" t="s">
        <v>49</v>
      </c>
      <c r="B21" s="104"/>
      <c r="C21" s="104"/>
      <c r="D21" s="104"/>
      <c r="E21" s="104"/>
      <c r="F21" s="104"/>
      <c r="G21" s="104"/>
      <c r="H21" s="104"/>
      <c r="I21" s="20"/>
      <c r="J21" s="1"/>
      <c r="M21" s="1"/>
    </row>
    <row r="22" spans="1:14" x14ac:dyDescent="0.25">
      <c r="A22" s="104" t="s">
        <v>50</v>
      </c>
      <c r="B22" s="104"/>
      <c r="C22" s="104"/>
      <c r="D22" s="104"/>
      <c r="E22" s="104"/>
      <c r="F22" s="104"/>
      <c r="G22" s="104"/>
      <c r="H22" s="104"/>
      <c r="I22" s="104"/>
      <c r="J22" s="1"/>
      <c r="L22" s="1"/>
    </row>
    <row r="23" spans="1:14" x14ac:dyDescent="0.25">
      <c r="A23" s="104" t="s">
        <v>51</v>
      </c>
      <c r="B23" s="104"/>
      <c r="C23" s="104"/>
      <c r="F23" s="1"/>
      <c r="H23" s="1"/>
      <c r="I23" s="21"/>
    </row>
    <row r="24" spans="1:14" ht="4.5" customHeight="1" x14ac:dyDescent="0.25">
      <c r="F24" s="1"/>
    </row>
    <row r="25" spans="1:14" ht="14.25" customHeight="1" x14ac:dyDescent="0.25">
      <c r="A25" s="7">
        <v>4</v>
      </c>
      <c r="B25" s="19" t="s">
        <v>54</v>
      </c>
      <c r="C25" s="9" t="s">
        <v>53</v>
      </c>
      <c r="D25" s="17" t="s">
        <v>55</v>
      </c>
      <c r="E25" s="11">
        <v>90000</v>
      </c>
      <c r="F25" s="11">
        <v>207000</v>
      </c>
      <c r="G25" s="42">
        <v>27000</v>
      </c>
      <c r="H25" s="105" t="s">
        <v>68</v>
      </c>
      <c r="I25" s="106"/>
      <c r="J25" s="106"/>
      <c r="K25" s="106"/>
      <c r="L25" s="107"/>
    </row>
    <row r="26" spans="1:14" ht="13.5" customHeight="1" x14ac:dyDescent="0.25">
      <c r="A26" s="108" t="s">
        <v>69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4" ht="6" customHeight="1" x14ac:dyDescent="0.25"/>
    <row r="28" spans="1:14" ht="18.75" x14ac:dyDescent="0.25">
      <c r="A28" s="7">
        <v>8</v>
      </c>
      <c r="B28" s="10" t="s">
        <v>34</v>
      </c>
      <c r="C28" s="9" t="s">
        <v>33</v>
      </c>
      <c r="D28" s="33" t="s">
        <v>90</v>
      </c>
      <c r="E28" s="96">
        <v>1179000</v>
      </c>
      <c r="F28" s="97"/>
      <c r="G28" s="37">
        <v>279000</v>
      </c>
      <c r="H28" s="98" t="s">
        <v>93</v>
      </c>
      <c r="I28" s="99"/>
      <c r="J28" s="99"/>
      <c r="K28" s="99"/>
      <c r="L28" s="100"/>
    </row>
    <row r="30" spans="1:14" x14ac:dyDescent="0.25">
      <c r="A30" s="82" t="s">
        <v>140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</sheetData>
  <mergeCells count="15">
    <mergeCell ref="A30:L30"/>
    <mergeCell ref="A19:I19"/>
    <mergeCell ref="C3:D3"/>
    <mergeCell ref="A4:L4"/>
    <mergeCell ref="A5:L5"/>
    <mergeCell ref="A6:L6"/>
    <mergeCell ref="A18:D18"/>
    <mergeCell ref="E28:F28"/>
    <mergeCell ref="H28:L28"/>
    <mergeCell ref="A20:I20"/>
    <mergeCell ref="A21:H21"/>
    <mergeCell ref="A22:I22"/>
    <mergeCell ref="A23:C23"/>
    <mergeCell ref="H25:L25"/>
    <mergeCell ref="A26:L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topLeftCell="A5" zoomScaleNormal="100" workbookViewId="0">
      <selection activeCell="L18" sqref="L18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3.5703125" customWidth="1"/>
  </cols>
  <sheetData>
    <row r="1" spans="1:14" ht="15.75" x14ac:dyDescent="0.25">
      <c r="A1" s="14" t="s">
        <v>15</v>
      </c>
      <c r="E1" s="15" t="s">
        <v>16</v>
      </c>
      <c r="G1" t="s">
        <v>52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25.5" customHeight="1" x14ac:dyDescent="0.35">
      <c r="A6" s="85" t="s">
        <v>144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3" t="s">
        <v>83</v>
      </c>
      <c r="E8" s="11">
        <v>90000</v>
      </c>
      <c r="F8" s="11"/>
      <c r="G8" s="16"/>
      <c r="H8" s="31">
        <v>90000</v>
      </c>
      <c r="I8" s="31"/>
      <c r="J8" s="31">
        <f t="shared" ref="J8:J17" si="0">H8+I8</f>
        <v>90000</v>
      </c>
      <c r="K8" s="12" t="s">
        <v>145</v>
      </c>
      <c r="L8" s="32" t="s">
        <v>41</v>
      </c>
    </row>
    <row r="9" spans="1:14" ht="18.75" x14ac:dyDescent="0.25">
      <c r="A9" s="7">
        <v>2</v>
      </c>
      <c r="B9" s="10" t="s">
        <v>94</v>
      </c>
      <c r="C9" s="9" t="s">
        <v>96</v>
      </c>
      <c r="D9" s="33" t="s">
        <v>95</v>
      </c>
      <c r="E9" s="18">
        <v>130000</v>
      </c>
      <c r="F9" s="11"/>
      <c r="G9" s="16"/>
      <c r="H9" s="31">
        <v>130000</v>
      </c>
      <c r="I9" s="11"/>
      <c r="J9" s="31">
        <f t="shared" si="0"/>
        <v>130000</v>
      </c>
      <c r="K9" s="12" t="s">
        <v>149</v>
      </c>
      <c r="L9" s="32" t="s">
        <v>41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3" t="s">
        <v>84</v>
      </c>
      <c r="E10" s="11">
        <v>90000</v>
      </c>
      <c r="F10" s="46">
        <v>18000</v>
      </c>
      <c r="G10" s="46">
        <v>18000</v>
      </c>
      <c r="H10" s="35">
        <v>90000</v>
      </c>
      <c r="I10" s="34"/>
      <c r="J10" s="31">
        <f t="shared" si="0"/>
        <v>90000</v>
      </c>
      <c r="K10" s="36" t="s">
        <v>147</v>
      </c>
      <c r="L10" s="32" t="s">
        <v>41</v>
      </c>
      <c r="N10" s="1"/>
    </row>
    <row r="11" spans="1:14" ht="18.75" x14ac:dyDescent="0.25">
      <c r="A11" s="7">
        <v>4</v>
      </c>
      <c r="B11" s="10" t="s">
        <v>24</v>
      </c>
      <c r="C11" s="9" t="s">
        <v>25</v>
      </c>
      <c r="D11" s="33" t="s">
        <v>86</v>
      </c>
      <c r="E11" s="11">
        <v>90000</v>
      </c>
      <c r="F11" s="34">
        <v>755000</v>
      </c>
      <c r="G11" s="37">
        <v>225000</v>
      </c>
      <c r="H11" s="35">
        <v>90000</v>
      </c>
      <c r="I11" s="34"/>
      <c r="J11" s="31">
        <f t="shared" si="0"/>
        <v>90000</v>
      </c>
      <c r="K11" s="36" t="s">
        <v>150</v>
      </c>
      <c r="L11" s="32" t="s">
        <v>41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53</v>
      </c>
      <c r="D12" s="33" t="s">
        <v>85</v>
      </c>
      <c r="E12" s="18">
        <v>130000</v>
      </c>
      <c r="F12" s="11">
        <v>78000</v>
      </c>
      <c r="G12" s="37">
        <v>78000</v>
      </c>
      <c r="H12" s="31">
        <v>130000</v>
      </c>
      <c r="I12" s="11"/>
      <c r="J12" s="31">
        <f t="shared" si="0"/>
        <v>130000</v>
      </c>
      <c r="K12" s="12" t="s">
        <v>147</v>
      </c>
      <c r="L12" s="32" t="s">
        <v>41</v>
      </c>
      <c r="M12" s="1"/>
      <c r="N12" s="1"/>
    </row>
    <row r="13" spans="1:14" ht="18.75" x14ac:dyDescent="0.25">
      <c r="A13" s="7">
        <v>6</v>
      </c>
      <c r="B13" s="10" t="s">
        <v>67</v>
      </c>
      <c r="C13" s="9" t="s">
        <v>31</v>
      </c>
      <c r="D13" s="33" t="s">
        <v>87</v>
      </c>
      <c r="E13" s="18">
        <v>120000</v>
      </c>
      <c r="F13" s="11">
        <v>12000</v>
      </c>
      <c r="G13" s="37">
        <v>12000</v>
      </c>
      <c r="H13" s="31">
        <v>120000</v>
      </c>
      <c r="I13" s="31"/>
      <c r="J13" s="31">
        <f t="shared" si="0"/>
        <v>120000</v>
      </c>
      <c r="K13" s="12" t="s">
        <v>147</v>
      </c>
      <c r="L13" s="32" t="s">
        <v>41</v>
      </c>
      <c r="M13" s="1"/>
      <c r="N13" s="1"/>
    </row>
    <row r="14" spans="1:14" ht="18.75" x14ac:dyDescent="0.25">
      <c r="A14" s="7">
        <v>7</v>
      </c>
      <c r="B14" s="8" t="s">
        <v>43</v>
      </c>
      <c r="C14" s="9" t="s">
        <v>42</v>
      </c>
      <c r="D14" s="33" t="s">
        <v>88</v>
      </c>
      <c r="E14" s="18">
        <v>120000</v>
      </c>
      <c r="F14" s="11">
        <v>84000</v>
      </c>
      <c r="G14" s="37">
        <v>84000</v>
      </c>
      <c r="H14" s="31">
        <v>120000</v>
      </c>
      <c r="I14" s="31"/>
      <c r="J14" s="31">
        <f t="shared" si="0"/>
        <v>120000</v>
      </c>
      <c r="K14" s="12" t="s">
        <v>147</v>
      </c>
      <c r="L14" s="32" t="s">
        <v>41</v>
      </c>
      <c r="N14" s="1"/>
    </row>
    <row r="15" spans="1:14" ht="18.75" x14ac:dyDescent="0.25">
      <c r="A15" s="7">
        <v>8</v>
      </c>
      <c r="B15" s="8" t="s">
        <v>46</v>
      </c>
      <c r="C15" s="9" t="s">
        <v>47</v>
      </c>
      <c r="D15" s="33" t="s">
        <v>89</v>
      </c>
      <c r="E15" s="18">
        <v>80000</v>
      </c>
      <c r="F15" s="18">
        <v>80000</v>
      </c>
      <c r="G15" s="34"/>
      <c r="H15" s="35">
        <v>80000</v>
      </c>
      <c r="I15" s="34">
        <v>80000</v>
      </c>
      <c r="J15" s="31">
        <f t="shared" si="0"/>
        <v>160000</v>
      </c>
      <c r="K15" s="36" t="s">
        <v>157</v>
      </c>
      <c r="L15" s="32" t="s">
        <v>156</v>
      </c>
    </row>
    <row r="16" spans="1:14" ht="18.75" x14ac:dyDescent="0.25">
      <c r="A16" s="7">
        <v>9</v>
      </c>
      <c r="B16" s="16" t="s">
        <v>125</v>
      </c>
      <c r="C16" s="9" t="s">
        <v>33</v>
      </c>
      <c r="D16" s="43" t="s">
        <v>126</v>
      </c>
      <c r="E16" s="18">
        <v>150000</v>
      </c>
      <c r="F16" s="16"/>
      <c r="G16" s="16"/>
      <c r="H16" s="16"/>
      <c r="I16" s="16"/>
      <c r="J16" s="31">
        <v>150000</v>
      </c>
      <c r="K16" s="12" t="s">
        <v>150</v>
      </c>
      <c r="L16" s="61" t="s">
        <v>151</v>
      </c>
      <c r="M16" s="1"/>
      <c r="N16" s="1"/>
    </row>
    <row r="17" spans="1:14" ht="18.75" x14ac:dyDescent="0.25">
      <c r="A17" s="27">
        <v>10</v>
      </c>
      <c r="B17" s="8" t="s">
        <v>37</v>
      </c>
      <c r="C17" s="9" t="s">
        <v>35</v>
      </c>
      <c r="D17" s="33" t="s">
        <v>91</v>
      </c>
      <c r="E17" s="18">
        <v>120000</v>
      </c>
      <c r="F17" s="11"/>
      <c r="G17" s="11"/>
      <c r="H17" s="31">
        <v>120000</v>
      </c>
      <c r="I17" s="31"/>
      <c r="J17" s="31">
        <f t="shared" si="0"/>
        <v>120000</v>
      </c>
      <c r="K17" s="12" t="s">
        <v>148</v>
      </c>
      <c r="L17" s="32" t="s">
        <v>41</v>
      </c>
      <c r="N17" s="1"/>
    </row>
    <row r="18" spans="1:14" ht="16.5" customHeight="1" x14ac:dyDescent="0.25">
      <c r="A18" s="93" t="s">
        <v>13</v>
      </c>
      <c r="B18" s="94"/>
      <c r="C18" s="94"/>
      <c r="D18" s="95"/>
      <c r="E18" s="42">
        <f t="shared" ref="E18:G18" si="1">SUM(E8:E17)</f>
        <v>1120000</v>
      </c>
      <c r="F18" s="13">
        <f t="shared" si="1"/>
        <v>1027000</v>
      </c>
      <c r="G18" s="37">
        <f t="shared" si="1"/>
        <v>417000</v>
      </c>
      <c r="H18" s="38">
        <f>SUM(H8:H17)</f>
        <v>970000</v>
      </c>
      <c r="I18" s="60">
        <f>SUM(I8:J17)</f>
        <v>1280000</v>
      </c>
      <c r="J18" s="38">
        <f>SUM(J8:J17)</f>
        <v>1200000</v>
      </c>
      <c r="K18" s="12" t="s">
        <v>162</v>
      </c>
      <c r="L18" s="30" t="s">
        <v>45</v>
      </c>
      <c r="N18" s="1"/>
    </row>
    <row r="19" spans="1:14" ht="14.25" customHeight="1" x14ac:dyDescent="0.25">
      <c r="A19" s="90" t="s">
        <v>14</v>
      </c>
      <c r="B19" s="91"/>
      <c r="C19" s="91"/>
      <c r="D19" s="91"/>
      <c r="E19" s="91"/>
      <c r="F19" s="91"/>
      <c r="G19" s="91"/>
      <c r="H19" s="91"/>
      <c r="I19" s="92"/>
      <c r="J19" s="31">
        <f>-J18*0.1</f>
        <v>-120000</v>
      </c>
      <c r="K19" s="41"/>
    </row>
    <row r="20" spans="1:14" ht="14.25" customHeight="1" x14ac:dyDescent="0.25">
      <c r="A20" s="90" t="s">
        <v>160</v>
      </c>
      <c r="B20" s="91"/>
      <c r="C20" s="91"/>
      <c r="D20" s="91"/>
      <c r="E20" s="91"/>
      <c r="F20" s="91"/>
      <c r="G20" s="91"/>
      <c r="H20" s="91"/>
      <c r="I20" s="92"/>
      <c r="J20" s="31">
        <v>-500000</v>
      </c>
      <c r="K20" s="41"/>
    </row>
    <row r="21" spans="1:14" ht="14.25" customHeight="1" x14ac:dyDescent="0.25">
      <c r="A21" s="90" t="s">
        <v>152</v>
      </c>
      <c r="B21" s="91"/>
      <c r="C21" s="91"/>
      <c r="D21" s="91"/>
      <c r="E21" s="91"/>
      <c r="F21" s="91"/>
      <c r="G21" s="91"/>
      <c r="H21" s="91"/>
      <c r="I21" s="92"/>
      <c r="J21" s="31">
        <v>-150000</v>
      </c>
      <c r="K21" s="41"/>
    </row>
    <row r="22" spans="1:14" ht="13.5" customHeight="1" x14ac:dyDescent="0.25">
      <c r="A22" s="101" t="s">
        <v>161</v>
      </c>
      <c r="B22" s="102"/>
      <c r="C22" s="102"/>
      <c r="D22" s="102"/>
      <c r="E22" s="102"/>
      <c r="F22" s="102"/>
      <c r="G22" s="102"/>
      <c r="H22" s="102"/>
      <c r="I22" s="103"/>
      <c r="J22" s="38">
        <v>-322600</v>
      </c>
    </row>
    <row r="23" spans="1:14" ht="13.5" customHeight="1" x14ac:dyDescent="0.25">
      <c r="A23" s="101" t="s">
        <v>92</v>
      </c>
      <c r="B23" s="102"/>
      <c r="C23" s="102"/>
      <c r="D23" s="102"/>
      <c r="E23" s="102"/>
      <c r="F23" s="102"/>
      <c r="G23" s="102"/>
      <c r="H23" s="102"/>
      <c r="I23" s="103"/>
      <c r="J23" s="38">
        <f>SUM(J18:J22)</f>
        <v>107400</v>
      </c>
    </row>
    <row r="24" spans="1:14" x14ac:dyDescent="0.25">
      <c r="A24" s="104" t="s">
        <v>49</v>
      </c>
      <c r="B24" s="104"/>
      <c r="C24" s="104"/>
      <c r="D24" s="104"/>
      <c r="E24" s="104"/>
      <c r="F24" s="104"/>
      <c r="G24" s="104"/>
      <c r="H24" s="104"/>
      <c r="I24" s="20"/>
      <c r="J24" s="1"/>
      <c r="M24" s="1"/>
    </row>
    <row r="25" spans="1:14" x14ac:dyDescent="0.25">
      <c r="A25" s="104" t="s">
        <v>50</v>
      </c>
      <c r="B25" s="104"/>
      <c r="C25" s="104"/>
      <c r="D25" s="104"/>
      <c r="E25" s="104"/>
      <c r="F25" s="104"/>
      <c r="G25" s="104"/>
      <c r="H25" s="104"/>
      <c r="I25" s="104"/>
      <c r="J25" s="1"/>
      <c r="L25" s="1"/>
    </row>
    <row r="26" spans="1:14" x14ac:dyDescent="0.25">
      <c r="A26" s="104" t="s">
        <v>51</v>
      </c>
      <c r="B26" s="104"/>
      <c r="C26" s="104"/>
      <c r="F26" s="1"/>
      <c r="H26" s="1"/>
      <c r="I26" s="21"/>
    </row>
    <row r="27" spans="1:14" ht="4.5" customHeight="1" x14ac:dyDescent="0.25">
      <c r="F27" s="1"/>
    </row>
    <row r="28" spans="1:14" ht="14.25" customHeight="1" x14ac:dyDescent="0.25">
      <c r="A28" s="7">
        <v>4</v>
      </c>
      <c r="B28" s="19" t="s">
        <v>54</v>
      </c>
      <c r="C28" s="9" t="s">
        <v>53</v>
      </c>
      <c r="D28" s="17" t="s">
        <v>55</v>
      </c>
      <c r="E28" s="11">
        <v>90000</v>
      </c>
      <c r="F28" s="11">
        <v>207000</v>
      </c>
      <c r="G28" s="42">
        <v>27000</v>
      </c>
      <c r="H28" s="105" t="s">
        <v>68</v>
      </c>
      <c r="I28" s="106"/>
      <c r="J28" s="106"/>
      <c r="K28" s="106"/>
      <c r="L28" s="107"/>
    </row>
    <row r="29" spans="1:14" ht="13.5" customHeight="1" x14ac:dyDescent="0.25">
      <c r="A29" s="108" t="s">
        <v>69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</row>
    <row r="30" spans="1:14" ht="6" customHeight="1" x14ac:dyDescent="0.25"/>
    <row r="31" spans="1:14" ht="18.75" x14ac:dyDescent="0.25">
      <c r="A31" s="7">
        <v>8</v>
      </c>
      <c r="B31" s="10" t="s">
        <v>34</v>
      </c>
      <c r="C31" s="9" t="s">
        <v>33</v>
      </c>
      <c r="D31" s="33" t="s">
        <v>90</v>
      </c>
      <c r="E31" s="96">
        <v>1179000</v>
      </c>
      <c r="F31" s="97"/>
      <c r="G31" s="37">
        <v>279000</v>
      </c>
      <c r="H31" s="98" t="s">
        <v>93</v>
      </c>
      <c r="I31" s="99"/>
      <c r="J31" s="99"/>
      <c r="K31" s="99"/>
      <c r="L31" s="100"/>
    </row>
    <row r="33" spans="1:12" x14ac:dyDescent="0.25">
      <c r="A33" s="82" t="s">
        <v>140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</sheetData>
  <mergeCells count="18">
    <mergeCell ref="E31:F31"/>
    <mergeCell ref="H31:L31"/>
    <mergeCell ref="A33:L33"/>
    <mergeCell ref="A22:I22"/>
    <mergeCell ref="A24:H24"/>
    <mergeCell ref="A25:I25"/>
    <mergeCell ref="A26:C26"/>
    <mergeCell ref="H28:L28"/>
    <mergeCell ref="A29:L29"/>
    <mergeCell ref="A23:I23"/>
    <mergeCell ref="A21:I21"/>
    <mergeCell ref="A20:I20"/>
    <mergeCell ref="A19:I19"/>
    <mergeCell ref="C3:D3"/>
    <mergeCell ref="A4:L4"/>
    <mergeCell ref="A5:L5"/>
    <mergeCell ref="A6:L6"/>
    <mergeCell ref="A18:D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"/>
  <sheetViews>
    <sheetView zoomScaleNormal="100" workbookViewId="0">
      <selection activeCell="J18" sqref="J18"/>
    </sheetView>
  </sheetViews>
  <sheetFormatPr baseColWidth="10" defaultRowHeight="15" x14ac:dyDescent="0.25"/>
  <cols>
    <col min="1" max="1" width="2.7109375" customWidth="1"/>
    <col min="2" max="2" width="24.4257812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.42578125" customWidth="1"/>
    <col min="11" max="11" width="9" customWidth="1"/>
    <col min="12" max="12" width="14" customWidth="1"/>
  </cols>
  <sheetData>
    <row r="1" spans="1:14" ht="15.75" x14ac:dyDescent="0.25">
      <c r="A1" s="14" t="s">
        <v>15</v>
      </c>
      <c r="E1" s="15" t="s">
        <v>16</v>
      </c>
      <c r="G1" t="s">
        <v>155</v>
      </c>
    </row>
    <row r="2" spans="1:14" ht="15.75" x14ac:dyDescent="0.25">
      <c r="A2" s="14" t="s">
        <v>17</v>
      </c>
      <c r="E2" s="15" t="s">
        <v>18</v>
      </c>
      <c r="G2" t="s">
        <v>19</v>
      </c>
    </row>
    <row r="3" spans="1:14" x14ac:dyDescent="0.25">
      <c r="A3" s="14" t="s">
        <v>20</v>
      </c>
      <c r="C3" s="82" t="s">
        <v>21</v>
      </c>
      <c r="D3" s="82"/>
      <c r="E3" t="s">
        <v>22</v>
      </c>
      <c r="J3" s="1"/>
      <c r="L3" s="1"/>
    </row>
    <row r="4" spans="1:14" ht="30" customHeight="1" x14ac:dyDescent="0.35">
      <c r="A4" s="83" t="s">
        <v>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spans="1:14" ht="31.5" x14ac:dyDescent="0.5">
      <c r="A5" s="84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4" ht="25.5" customHeight="1" x14ac:dyDescent="0.35">
      <c r="A6" s="85" t="s">
        <v>153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8.75" x14ac:dyDescent="0.25">
      <c r="A8" s="7">
        <v>1</v>
      </c>
      <c r="B8" s="8" t="s">
        <v>26</v>
      </c>
      <c r="C8" s="9" t="s">
        <v>27</v>
      </c>
      <c r="D8" s="33" t="s">
        <v>83</v>
      </c>
      <c r="E8" s="11">
        <v>90000</v>
      </c>
      <c r="F8" s="11"/>
      <c r="G8" s="16"/>
      <c r="H8" s="31">
        <v>90000</v>
      </c>
      <c r="I8" s="31"/>
      <c r="J8" s="31">
        <f t="shared" ref="J8:J17" si="0">H8+I8</f>
        <v>90000</v>
      </c>
      <c r="K8" s="12" t="s">
        <v>154</v>
      </c>
      <c r="L8" s="32" t="s">
        <v>41</v>
      </c>
    </row>
    <row r="9" spans="1:14" ht="18.75" x14ac:dyDescent="0.25">
      <c r="A9" s="7">
        <v>2</v>
      </c>
      <c r="B9" s="10" t="s">
        <v>94</v>
      </c>
      <c r="C9" s="9" t="s">
        <v>96</v>
      </c>
      <c r="D9" s="33" t="s">
        <v>95</v>
      </c>
      <c r="E9" s="18">
        <v>130000</v>
      </c>
      <c r="F9" s="11"/>
      <c r="G9" s="16"/>
      <c r="H9" s="31">
        <v>130000</v>
      </c>
      <c r="I9" s="11"/>
      <c r="J9" s="31">
        <f t="shared" si="0"/>
        <v>130000</v>
      </c>
      <c r="K9" s="12" t="s">
        <v>173</v>
      </c>
      <c r="L9" s="32" t="s">
        <v>41</v>
      </c>
    </row>
    <row r="10" spans="1:14" ht="18.75" x14ac:dyDescent="0.25">
      <c r="A10" s="7">
        <v>3</v>
      </c>
      <c r="B10" s="8" t="s">
        <v>28</v>
      </c>
      <c r="C10" s="9" t="s">
        <v>29</v>
      </c>
      <c r="D10" s="33" t="s">
        <v>84</v>
      </c>
      <c r="E10" s="11">
        <v>90000</v>
      </c>
      <c r="F10" s="46">
        <v>18000</v>
      </c>
      <c r="G10" s="46">
        <v>18000</v>
      </c>
      <c r="H10" s="31">
        <v>90000</v>
      </c>
      <c r="I10" s="34"/>
      <c r="J10" s="31">
        <f t="shared" si="0"/>
        <v>90000</v>
      </c>
      <c r="K10" s="36" t="s">
        <v>167</v>
      </c>
      <c r="L10" s="32" t="s">
        <v>41</v>
      </c>
      <c r="N10" s="1"/>
    </row>
    <row r="11" spans="1:14" ht="18.75" x14ac:dyDescent="0.25">
      <c r="A11" s="7">
        <v>4</v>
      </c>
      <c r="B11" s="10" t="s">
        <v>24</v>
      </c>
      <c r="C11" s="9" t="s">
        <v>25</v>
      </c>
      <c r="D11" s="33" t="s">
        <v>86</v>
      </c>
      <c r="E11" s="11">
        <v>90000</v>
      </c>
      <c r="F11" s="34">
        <v>764000</v>
      </c>
      <c r="G11" s="37">
        <v>234000</v>
      </c>
      <c r="H11" s="31">
        <v>90000</v>
      </c>
      <c r="I11" s="34"/>
      <c r="J11" s="31">
        <f t="shared" si="0"/>
        <v>90000</v>
      </c>
      <c r="K11" s="36" t="s">
        <v>158</v>
      </c>
      <c r="L11" s="32" t="s">
        <v>41</v>
      </c>
      <c r="M11" s="1"/>
      <c r="N11" s="1"/>
    </row>
    <row r="12" spans="1:14" ht="18.75" x14ac:dyDescent="0.25">
      <c r="A12" s="7">
        <v>5</v>
      </c>
      <c r="B12" s="10" t="s">
        <v>70</v>
      </c>
      <c r="C12" s="9" t="s">
        <v>53</v>
      </c>
      <c r="D12" s="33" t="s">
        <v>85</v>
      </c>
      <c r="E12" s="18">
        <v>130000</v>
      </c>
      <c r="F12" s="11">
        <v>78000</v>
      </c>
      <c r="G12" s="37">
        <v>78000</v>
      </c>
      <c r="H12" s="31">
        <v>130000</v>
      </c>
      <c r="I12" s="11"/>
      <c r="J12" s="31">
        <f t="shared" si="0"/>
        <v>130000</v>
      </c>
      <c r="K12" s="12" t="s">
        <v>163</v>
      </c>
      <c r="L12" s="32" t="s">
        <v>41</v>
      </c>
      <c r="M12" s="1"/>
      <c r="N12" s="1"/>
    </row>
    <row r="13" spans="1:14" ht="18.75" x14ac:dyDescent="0.25">
      <c r="A13" s="7">
        <v>6</v>
      </c>
      <c r="B13" s="10" t="s">
        <v>67</v>
      </c>
      <c r="C13" s="9" t="s">
        <v>31</v>
      </c>
      <c r="D13" s="33" t="s">
        <v>87</v>
      </c>
      <c r="E13" s="18">
        <v>120000</v>
      </c>
      <c r="F13" s="11">
        <v>12000</v>
      </c>
      <c r="G13" s="37">
        <v>12000</v>
      </c>
      <c r="H13" s="31">
        <v>120000</v>
      </c>
      <c r="I13" s="31"/>
      <c r="J13" s="31">
        <f t="shared" si="0"/>
        <v>120000</v>
      </c>
      <c r="K13" s="12" t="s">
        <v>163</v>
      </c>
      <c r="L13" s="32" t="s">
        <v>41</v>
      </c>
      <c r="M13" s="1"/>
      <c r="N13" s="1"/>
    </row>
    <row r="14" spans="1:14" ht="18.75" x14ac:dyDescent="0.25">
      <c r="A14" s="7">
        <v>7</v>
      </c>
      <c r="B14" s="8" t="s">
        <v>43</v>
      </c>
      <c r="C14" s="9" t="s">
        <v>42</v>
      </c>
      <c r="D14" s="33" t="s">
        <v>88</v>
      </c>
      <c r="E14" s="18">
        <v>120000</v>
      </c>
      <c r="F14" s="11">
        <v>84000</v>
      </c>
      <c r="G14" s="37">
        <v>84000</v>
      </c>
      <c r="H14" s="31">
        <v>120000</v>
      </c>
      <c r="I14" s="31"/>
      <c r="J14" s="31">
        <f t="shared" si="0"/>
        <v>120000</v>
      </c>
      <c r="K14" s="12" t="s">
        <v>164</v>
      </c>
      <c r="L14" s="32" t="s">
        <v>41</v>
      </c>
      <c r="N14" s="1"/>
    </row>
    <row r="15" spans="1:14" ht="18.75" x14ac:dyDescent="0.25">
      <c r="A15" s="7">
        <v>8</v>
      </c>
      <c r="B15" s="8" t="s">
        <v>46</v>
      </c>
      <c r="C15" s="9" t="s">
        <v>47</v>
      </c>
      <c r="D15" s="33" t="s">
        <v>89</v>
      </c>
      <c r="E15" s="18">
        <v>80000</v>
      </c>
      <c r="F15" s="18"/>
      <c r="G15" s="34"/>
      <c r="H15" s="31">
        <v>80000</v>
      </c>
      <c r="I15" s="34"/>
      <c r="J15" s="31">
        <f t="shared" si="0"/>
        <v>80000</v>
      </c>
      <c r="K15" s="36" t="s">
        <v>168</v>
      </c>
      <c r="L15" s="32" t="s">
        <v>41</v>
      </c>
      <c r="N15" s="1"/>
    </row>
    <row r="16" spans="1:14" ht="18.75" x14ac:dyDescent="0.25">
      <c r="A16" s="7">
        <v>9</v>
      </c>
      <c r="B16" s="16" t="s">
        <v>125</v>
      </c>
      <c r="C16" s="9" t="s">
        <v>33</v>
      </c>
      <c r="D16" s="43" t="s">
        <v>126</v>
      </c>
      <c r="E16" s="18">
        <v>150000</v>
      </c>
      <c r="F16" s="16"/>
      <c r="G16" s="16"/>
      <c r="H16" s="31">
        <v>150000</v>
      </c>
      <c r="I16" s="16"/>
      <c r="J16" s="31">
        <f t="shared" si="0"/>
        <v>150000</v>
      </c>
      <c r="K16" s="12" t="s">
        <v>150</v>
      </c>
      <c r="L16" s="62" t="s">
        <v>159</v>
      </c>
      <c r="M16" s="1"/>
      <c r="N16" s="1"/>
    </row>
    <row r="17" spans="1:14" ht="18.75" x14ac:dyDescent="0.25">
      <c r="A17" s="27">
        <v>10</v>
      </c>
      <c r="B17" s="8" t="s">
        <v>37</v>
      </c>
      <c r="C17" s="9" t="s">
        <v>35</v>
      </c>
      <c r="D17" s="33" t="s">
        <v>91</v>
      </c>
      <c r="E17" s="18">
        <v>120000</v>
      </c>
      <c r="F17" s="11"/>
      <c r="G17" s="11"/>
      <c r="H17" s="31">
        <v>120000</v>
      </c>
      <c r="I17" s="31"/>
      <c r="J17" s="31">
        <f t="shared" si="0"/>
        <v>120000</v>
      </c>
      <c r="K17" s="12" t="s">
        <v>163</v>
      </c>
      <c r="L17" s="32" t="s">
        <v>41</v>
      </c>
      <c r="N17" s="1"/>
    </row>
    <row r="18" spans="1:14" ht="16.5" customHeight="1" x14ac:dyDescent="0.25">
      <c r="A18" s="93" t="s">
        <v>13</v>
      </c>
      <c r="B18" s="94"/>
      <c r="C18" s="94"/>
      <c r="D18" s="95"/>
      <c r="E18" s="42">
        <f t="shared" ref="E18:G18" si="1">SUM(E8:E17)</f>
        <v>1120000</v>
      </c>
      <c r="F18" s="13">
        <f t="shared" si="1"/>
        <v>956000</v>
      </c>
      <c r="G18" s="37">
        <f t="shared" si="1"/>
        <v>426000</v>
      </c>
      <c r="H18" s="22">
        <f>SUM(H8:H17)</f>
        <v>1120000</v>
      </c>
      <c r="I18" s="38">
        <f t="shared" ref="I18:J18" si="2">SUM(I8:I17)</f>
        <v>0</v>
      </c>
      <c r="J18" s="38">
        <f t="shared" si="2"/>
        <v>1120000</v>
      </c>
      <c r="K18" s="12" t="s">
        <v>167</v>
      </c>
      <c r="L18" s="30" t="s">
        <v>45</v>
      </c>
      <c r="N18" s="1"/>
    </row>
    <row r="19" spans="1:14" ht="14.25" customHeight="1" x14ac:dyDescent="0.25">
      <c r="A19" s="90" t="s">
        <v>14</v>
      </c>
      <c r="B19" s="91"/>
      <c r="C19" s="91"/>
      <c r="D19" s="91"/>
      <c r="E19" s="91"/>
      <c r="F19" s="91"/>
      <c r="G19" s="91"/>
      <c r="H19" s="91"/>
      <c r="I19" s="92"/>
      <c r="J19" s="31">
        <f>-J18*0.1</f>
        <v>-112000</v>
      </c>
      <c r="K19" s="41"/>
    </row>
    <row r="20" spans="1:14" ht="14.25" customHeight="1" x14ac:dyDescent="0.25">
      <c r="A20" s="90" t="s">
        <v>165</v>
      </c>
      <c r="B20" s="91"/>
      <c r="C20" s="91"/>
      <c r="D20" s="91"/>
      <c r="E20" s="91"/>
      <c r="F20" s="91"/>
      <c r="G20" s="91"/>
      <c r="H20" s="91"/>
      <c r="I20" s="92"/>
      <c r="J20" s="31">
        <f>SUM(J18:J19)</f>
        <v>1008000</v>
      </c>
      <c r="K20" s="41"/>
    </row>
    <row r="21" spans="1:14" ht="14.25" customHeight="1" x14ac:dyDescent="0.25">
      <c r="A21" s="90" t="s">
        <v>152</v>
      </c>
      <c r="B21" s="91"/>
      <c r="C21" s="91"/>
      <c r="D21" s="91"/>
      <c r="E21" s="91"/>
      <c r="F21" s="91"/>
      <c r="G21" s="91"/>
      <c r="H21" s="91"/>
      <c r="I21" s="92"/>
      <c r="J21" s="31">
        <v>-150000</v>
      </c>
      <c r="K21" s="41"/>
    </row>
    <row r="22" spans="1:14" ht="13.5" customHeight="1" x14ac:dyDescent="0.25">
      <c r="A22" s="101" t="s">
        <v>166</v>
      </c>
      <c r="B22" s="102"/>
      <c r="C22" s="102"/>
      <c r="D22" s="102"/>
      <c r="E22" s="102"/>
      <c r="F22" s="102"/>
      <c r="G22" s="102"/>
      <c r="H22" s="102"/>
      <c r="I22" s="103"/>
      <c r="J22" s="38">
        <f>SUM(J20:J21)</f>
        <v>858000</v>
      </c>
    </row>
    <row r="23" spans="1:14" x14ac:dyDescent="0.25">
      <c r="A23" s="104" t="s">
        <v>49</v>
      </c>
      <c r="B23" s="104"/>
      <c r="C23" s="104"/>
      <c r="D23" s="104"/>
      <c r="E23" s="104"/>
      <c r="F23" s="104"/>
      <c r="G23" s="104"/>
      <c r="H23" s="104"/>
      <c r="I23" s="20"/>
      <c r="J23" s="1"/>
      <c r="M23" s="1"/>
    </row>
    <row r="24" spans="1:14" x14ac:dyDescent="0.25">
      <c r="A24" s="104" t="s">
        <v>50</v>
      </c>
      <c r="B24" s="104"/>
      <c r="C24" s="104"/>
      <c r="D24" s="104"/>
      <c r="E24" s="104"/>
      <c r="F24" s="104"/>
      <c r="G24" s="104"/>
      <c r="H24" s="104"/>
      <c r="I24" s="104"/>
      <c r="J24" s="1"/>
      <c r="L24" s="1"/>
    </row>
    <row r="25" spans="1:14" x14ac:dyDescent="0.25">
      <c r="A25" s="104" t="s">
        <v>51</v>
      </c>
      <c r="B25" s="104"/>
      <c r="C25" s="104"/>
      <c r="F25" s="1"/>
      <c r="H25" s="1"/>
      <c r="I25" s="21"/>
    </row>
    <row r="26" spans="1:14" ht="4.5" customHeight="1" x14ac:dyDescent="0.25">
      <c r="F26" s="1"/>
    </row>
    <row r="27" spans="1:14" ht="14.25" customHeight="1" x14ac:dyDescent="0.25">
      <c r="A27" s="7">
        <v>4</v>
      </c>
      <c r="B27" s="19" t="s">
        <v>54</v>
      </c>
      <c r="C27" s="9" t="s">
        <v>53</v>
      </c>
      <c r="D27" s="17" t="s">
        <v>55</v>
      </c>
      <c r="E27" s="11">
        <v>90000</v>
      </c>
      <c r="F27" s="11">
        <v>207000</v>
      </c>
      <c r="G27" s="42">
        <v>27000</v>
      </c>
      <c r="H27" s="105" t="s">
        <v>68</v>
      </c>
      <c r="I27" s="106"/>
      <c r="J27" s="106"/>
      <c r="K27" s="106"/>
      <c r="L27" s="107"/>
    </row>
    <row r="28" spans="1:14" ht="13.5" customHeight="1" x14ac:dyDescent="0.25">
      <c r="A28" s="108" t="s">
        <v>69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4" ht="6" customHeight="1" x14ac:dyDescent="0.25"/>
    <row r="30" spans="1:14" ht="18.75" x14ac:dyDescent="0.25">
      <c r="A30" s="7">
        <v>8</v>
      </c>
      <c r="B30" s="10" t="s">
        <v>34</v>
      </c>
      <c r="C30" s="9" t="s">
        <v>33</v>
      </c>
      <c r="D30" s="33" t="s">
        <v>90</v>
      </c>
      <c r="E30" s="96">
        <v>1179000</v>
      </c>
      <c r="F30" s="97"/>
      <c r="G30" s="37">
        <v>279000</v>
      </c>
      <c r="H30" s="98" t="s">
        <v>93</v>
      </c>
      <c r="I30" s="99"/>
      <c r="J30" s="99"/>
      <c r="K30" s="99"/>
      <c r="L30" s="100"/>
    </row>
    <row r="31" spans="1:14" ht="8.25" customHeight="1" x14ac:dyDescent="0.25"/>
    <row r="32" spans="1:14" x14ac:dyDescent="0.25">
      <c r="A32" s="104" t="s">
        <v>140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</sheetData>
  <mergeCells count="17">
    <mergeCell ref="A25:C25"/>
    <mergeCell ref="C3:D3"/>
    <mergeCell ref="A4:L4"/>
    <mergeCell ref="A5:L5"/>
    <mergeCell ref="A6:L6"/>
    <mergeCell ref="A18:D18"/>
    <mergeCell ref="A19:I19"/>
    <mergeCell ref="A20:I20"/>
    <mergeCell ref="A21:I21"/>
    <mergeCell ref="A22:I22"/>
    <mergeCell ref="A23:H23"/>
    <mergeCell ref="A24:I24"/>
    <mergeCell ref="H27:L27"/>
    <mergeCell ref="A28:L28"/>
    <mergeCell ref="E30:F30"/>
    <mergeCell ref="H30:L30"/>
    <mergeCell ref="A32:L3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4328</vt:lpstr>
      <vt:lpstr>4329</vt:lpstr>
      <vt:lpstr>DECEMBRE 2021</vt:lpstr>
      <vt:lpstr>JANVIER 2022</vt:lpstr>
      <vt:lpstr>IMPOT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GERANT</cp:lastModifiedBy>
  <cp:lastPrinted>2022-10-13T09:29:13Z</cp:lastPrinted>
  <dcterms:created xsi:type="dcterms:W3CDTF">2018-08-04T10:52:24Z</dcterms:created>
  <dcterms:modified xsi:type="dcterms:W3CDTF">2022-11-26T09:48:28Z</dcterms:modified>
</cp:coreProperties>
</file>