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SYLLA MASSANDJE\"/>
    </mc:Choice>
  </mc:AlternateContent>
  <xr:revisionPtr revIDLastSave="0" documentId="13_ncr:1_{39EB1F42-DE65-432E-B249-E61E0CE7B907}" xr6:coauthVersionLast="47" xr6:coauthVersionMax="47" xr10:uidLastSave="{00000000-0000-0000-0000-000000000000}"/>
  <bookViews>
    <workbookView xWindow="-120" yWindow="-120" windowWidth="29040" windowHeight="15990" firstSheet="3" activeTab="11" xr2:uid="{00000000-000D-0000-FFFF-FFFF00000000}"/>
  </bookViews>
  <sheets>
    <sheet name="DECEMBRE 2021" sheetId="120" r:id="rId1"/>
    <sheet name="JANVIER 2022" sheetId="121" r:id="rId2"/>
    <sheet name="FEVRIER 2022" sheetId="122" r:id="rId3"/>
    <sheet name="MARS 2022" sheetId="123" r:id="rId4"/>
    <sheet name="AVRIL 2022" sheetId="124" r:id="rId5"/>
    <sheet name="MAI 2022" sheetId="125" r:id="rId6"/>
    <sheet name="JUIN 2022" sheetId="126" r:id="rId7"/>
    <sheet name="JUILLET 2022" sheetId="127" r:id="rId8"/>
    <sheet name="AOUT 2022" sheetId="128" r:id="rId9"/>
    <sheet name="SEPTEMBRE 2022" sheetId="129" r:id="rId10"/>
    <sheet name="OCTOBRE 2022" sheetId="130" r:id="rId11"/>
    <sheet name="NOVEMBRE 2022" sheetId="131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31" l="1"/>
  <c r="G27" i="131"/>
  <c r="G24" i="131"/>
  <c r="G18" i="131"/>
  <c r="H17" i="131"/>
  <c r="G17" i="131"/>
  <c r="G24" i="130"/>
  <c r="G18" i="130"/>
  <c r="H17" i="130"/>
  <c r="G17" i="130"/>
  <c r="G19" i="131" l="1"/>
  <c r="G21" i="131" s="1"/>
  <c r="G19" i="130"/>
  <c r="G23" i="129"/>
  <c r="G18" i="129"/>
  <c r="H17" i="129"/>
  <c r="G17" i="129"/>
  <c r="G20" i="131" l="1"/>
  <c r="G21" i="130"/>
  <c r="G20" i="130"/>
  <c r="G26" i="130" s="1"/>
  <c r="G19" i="129"/>
  <c r="G20" i="129" s="1"/>
  <c r="G23" i="128"/>
  <c r="G18" i="128"/>
  <c r="H17" i="128"/>
  <c r="G17" i="128"/>
  <c r="G19" i="128" l="1"/>
  <c r="G20" i="128" s="1"/>
  <c r="G23" i="127"/>
  <c r="G18" i="127"/>
  <c r="H17" i="127"/>
  <c r="G17" i="127"/>
  <c r="G19" i="127" s="1"/>
  <c r="G20" i="127" s="1"/>
  <c r="G23" i="126" l="1"/>
  <c r="G18" i="126"/>
  <c r="H17" i="126"/>
  <c r="G17" i="126"/>
  <c r="G19" i="126" s="1"/>
  <c r="G20" i="126" l="1"/>
  <c r="G23" i="125"/>
  <c r="G18" i="125"/>
  <c r="H17" i="125"/>
  <c r="G17" i="125"/>
  <c r="G24" i="124"/>
  <c r="G18" i="124"/>
  <c r="H17" i="124"/>
  <c r="G17" i="124"/>
  <c r="G19" i="124" l="1"/>
  <c r="G19" i="125"/>
  <c r="G20" i="125" s="1"/>
  <c r="G24" i="125"/>
  <c r="G25" i="124"/>
  <c r="G20" i="124"/>
  <c r="G24" i="123"/>
  <c r="G18" i="123"/>
  <c r="H17" i="123"/>
  <c r="G17" i="123"/>
  <c r="G24" i="122"/>
  <c r="G18" i="122"/>
  <c r="H17" i="122"/>
  <c r="G17" i="122"/>
  <c r="G19" i="122" l="1"/>
  <c r="G19" i="123"/>
  <c r="G25" i="123"/>
  <c r="G27" i="123" s="1"/>
  <c r="G20" i="123"/>
  <c r="G25" i="122"/>
  <c r="G27" i="122" s="1"/>
  <c r="G20" i="122"/>
  <c r="G24" i="121"/>
  <c r="G18" i="121"/>
  <c r="H17" i="121"/>
  <c r="G17" i="121"/>
  <c r="G19" i="121" l="1"/>
  <c r="G20" i="121"/>
  <c r="G25" i="121"/>
  <c r="G27" i="121" s="1"/>
  <c r="G24" i="120"/>
  <c r="G18" i="120"/>
  <c r="H17" i="120"/>
  <c r="G17" i="120"/>
  <c r="G19" i="120" s="1"/>
  <c r="G25" i="120" l="1"/>
  <c r="G20" i="120"/>
</calcChain>
</file>

<file path=xl/sharedStrings.xml><?xml version="1.0" encoding="utf-8"?>
<sst xmlns="http://schemas.openxmlformats.org/spreadsheetml/2006/main" count="973" uniqueCount="94">
  <si>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</si>
  <si>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</si>
  <si>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</si>
  <si>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</si>
  <si>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</si>
  <si>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</si>
  <si>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</si>
  <si>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</si>
  <si>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</si>
  <si>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</si>
  <si>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</si>
  <si>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</si>
  <si>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</si>
  <si>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</si>
  <si>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</si>
  <si>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</si>
  <si>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</si>
  <si>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MDL</t>
  </si>
  <si>
    <t>A3</t>
  </si>
  <si>
    <t>MARINE</t>
  </si>
  <si>
    <t>SCH</t>
  </si>
  <si>
    <t>POLICE</t>
  </si>
  <si>
    <t>A2</t>
  </si>
  <si>
    <t>A4</t>
  </si>
  <si>
    <t>B4</t>
  </si>
  <si>
    <t>GNEPA YROPLO ANDRE</t>
  </si>
  <si>
    <t>41 29  95 20</t>
  </si>
  <si>
    <t>ENTREE</t>
  </si>
  <si>
    <t>B1</t>
  </si>
  <si>
    <t>A1</t>
  </si>
  <si>
    <t>ARRIERES</t>
  </si>
  <si>
    <t>08 25 45 73</t>
  </si>
  <si>
    <t>02 56 13 82</t>
  </si>
  <si>
    <t>TOTAL DES LOYERS</t>
  </si>
  <si>
    <t>SEHI BI ZOHI DESIRE</t>
  </si>
  <si>
    <t>DJEDJE GAHOUROU GUY EVARD</t>
  </si>
  <si>
    <t>01 38 67 04</t>
  </si>
  <si>
    <t>RETENUES FISCALES</t>
  </si>
  <si>
    <t>GIBRIL KOKHO MARC ROMUALD</t>
  </si>
  <si>
    <t>SGT /C</t>
  </si>
  <si>
    <t>GR</t>
  </si>
  <si>
    <t>58 43 14 87</t>
  </si>
  <si>
    <t>40 84 12 53</t>
  </si>
  <si>
    <t>SM</t>
  </si>
  <si>
    <t>TOTAL PERCU</t>
  </si>
  <si>
    <t>SYLLA BANGALY CEL. 05 58 83 99 - 42 51 25 03</t>
  </si>
  <si>
    <t>BENEFICIAIRE: SYLLA MASSANDJE : 45 66 85 56</t>
  </si>
  <si>
    <t>41 75 32 46</t>
  </si>
  <si>
    <t>40 57 58 78</t>
  </si>
  <si>
    <t>ABELOT LANDRY SIDOINE</t>
  </si>
  <si>
    <t>WANDA VALERY FABRICE</t>
  </si>
  <si>
    <t>45 58 34 37</t>
  </si>
  <si>
    <t>71 44 23 14</t>
  </si>
  <si>
    <t>MONTANT LOYERS POICIERS VIRES A ECOBANK</t>
  </si>
  <si>
    <t>KOUADIO KOFFI MATHIEU</t>
  </si>
  <si>
    <t>SGT</t>
  </si>
  <si>
    <t>TOTAL BAUX POLICIERS</t>
  </si>
  <si>
    <t>MONTANT VIRE A ECOBANK BAUX FACI</t>
  </si>
  <si>
    <t>TOTAL DES BAUX FACI</t>
  </si>
  <si>
    <t>MONTANT VIRE A ECOBANK BAUX POLICE</t>
  </si>
  <si>
    <t>80 000 F-(90 000 F *12%)= 69200 F</t>
  </si>
  <si>
    <t>COMMISSION BAUX</t>
  </si>
  <si>
    <t xml:space="preserve">                                   SYLLA FANTA : 45 44 86 71 - FILS MASSANDJE : 49 36 30 84</t>
  </si>
  <si>
    <t>TOTAL COMMISSION</t>
  </si>
  <si>
    <t>RELEVE MENSUEL DES BAUX : MOIS DE DECEMBRE 2021</t>
  </si>
  <si>
    <t>OUEHI MAKABO OSCAR PATRICK</t>
  </si>
  <si>
    <t>RELEVE MENSUEL DES BAUX : MOIS DE JANVIER 2022</t>
  </si>
  <si>
    <t>COMMISSION DECEMBRE 2021 DUE</t>
  </si>
  <si>
    <t>RELEVE MENSUEL DES BAUX : MOIS DE FEVRIER 2022</t>
  </si>
  <si>
    <t>RELEVE MENSUEL DES BAUX : MOIS DE MARS 2022</t>
  </si>
  <si>
    <t>COMMISSIONS DUES:12/21+01/22</t>
  </si>
  <si>
    <t>COMMISSIONS DUES:12/21+01/22+02/22</t>
  </si>
  <si>
    <t>RELEVE MENSUEL DES BAUX : MOIS D'AVRIL 2022</t>
  </si>
  <si>
    <t>COMMISSIONS DUES:12/21+01/22+02/22+03/22</t>
  </si>
  <si>
    <t>SOLDES LE 09/04/2021</t>
  </si>
  <si>
    <t>RELEVE MENSUEL DES BAUX : MOIS DE MAI 2022</t>
  </si>
  <si>
    <t>DEMANDE DE RESILIATION FIN AVRIL 2022 LE 26/04/2022 PAR TELEPHONE</t>
  </si>
  <si>
    <t>RELEVE MENSUEL DES BAUX : MOIS DE JUIN 2022</t>
  </si>
  <si>
    <t xml:space="preserve">COMMISSION DE MAI 2022 </t>
  </si>
  <si>
    <t>TOTAL COMMISSION BAUX DÛ</t>
  </si>
  <si>
    <t>RELEVE MENSUEL DES BAUX : MOIS DE JUILLET 2022</t>
  </si>
  <si>
    <t xml:space="preserve">COMMISSION DE MAI + JUIN2022 </t>
  </si>
  <si>
    <t>payés le 29/07/2022 par MOOV</t>
  </si>
  <si>
    <t>RELEVE MENSUEL DES BAUX : MOIS D'AOUT 2022</t>
  </si>
  <si>
    <t>RELEVE MENSUEL DES BAUX : MOIS DE SEPTEMBRE 2022</t>
  </si>
  <si>
    <t>TOTAL COMMISSION BAUX 08/2022</t>
  </si>
  <si>
    <t>RELEVE MENSUEL DES BAUX : MOIS D'OCTOBRE 2022</t>
  </si>
  <si>
    <t>TOTAL COMMISSION BAUX 08+09/2022</t>
  </si>
  <si>
    <t>COMMISSION 10/2022</t>
  </si>
  <si>
    <t>RELEVE MENSUEL DES BAUX : MOIS DE NOVEMBRE 2022</t>
  </si>
  <si>
    <t>COMMISSION 11/2022</t>
  </si>
  <si>
    <t>TOTAL COMMISSION BAUX 08+10/2022</t>
  </si>
  <si>
    <t>COMMISSION BAUX PAYEE LE 11/11/2022 (62 000 - 620 F FRAIS)</t>
  </si>
  <si>
    <t>RERLIQUAT 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</si>
</sst>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3" fontId="7" fillId="0" borderId="1" xfId="0" applyNumberFormat="1" applyFont="1" applyBorder="1"/>
    <xf numFmtId="3" fontId="0" fillId="0" borderId="1" xfId="0" applyNumberFormat="1" applyBorder="1" applyAlignment="1">
      <alignment horizontal="right" vertical="center"/>
    </xf>
    <xf numFmtId="3" fontId="0" fillId="0" borderId="1" xfId="0" applyNumberFormat="1" applyBorder="1"/>
    <xf numFmtId="3" fontId="6" fillId="0" borderId="1" xfId="0" applyNumberFormat="1" applyFont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top" wrapText="1"/>
    </xf>
    <xf numFmtId="3" fontId="0" fillId="3" borderId="1" xfId="0" applyNumberFormat="1" applyFill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3" fontId="0" fillId="2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top" wrapText="1"/>
    </xf>
    <xf numFmtId="3" fontId="0" fillId="2" borderId="1" xfId="0" applyNumberForma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0" fontId="0" fillId="2" borderId="1" xfId="0" applyFill="1" applyBorder="1" applyAlignment="1">
      <alignment horizontal="center" vertical="center"/>
    </xf>
    <xf numFmtId="3" fontId="0" fillId="0" borderId="11" xfId="0" applyNumberFormat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center" wrapText="1"/>
    </xf>
    <xf numFmtId="3" fontId="10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3" fontId="1" fillId="0" borderId="0" xfId="0" applyNumberFormat="1" applyFont="1"/>
    <xf numFmtId="3" fontId="11" fillId="0" borderId="11" xfId="0" applyNumberFormat="1" applyFont="1" applyBorder="1" applyAlignment="1">
      <alignment horizontal="right" vertical="center"/>
    </xf>
    <xf numFmtId="3" fontId="11" fillId="0" borderId="1" xfId="0" applyNumberFormat="1" applyFont="1" applyBorder="1" applyAlignment="1">
      <alignment horizontal="right" vertical="center"/>
    </xf>
    <xf numFmtId="3" fontId="12" fillId="0" borderId="1" xfId="0" applyNumberFormat="1" applyFont="1" applyBorder="1"/>
    <xf numFmtId="3" fontId="11" fillId="0" borderId="1" xfId="0" applyNumberFormat="1" applyFont="1" applyBorder="1"/>
    <xf numFmtId="3" fontId="13" fillId="0" borderId="1" xfId="0" applyNumberFormat="1" applyFont="1" applyBorder="1"/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right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zoomScaleNormal="100" workbookViewId="0">
      <selection activeCell="E14" sqref="E1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 t="s">
        <v>49</v>
      </c>
      <c r="C12" s="2" t="s">
        <v>20</v>
      </c>
      <c r="D12" s="27"/>
      <c r="E12" s="18" t="s">
        <v>21</v>
      </c>
      <c r="F12" s="11"/>
      <c r="G12" s="18">
        <v>90000</v>
      </c>
      <c r="H12" s="19"/>
      <c r="I12" s="39" t="s">
        <v>31</v>
      </c>
      <c r="J12" s="29" t="s">
        <v>32</v>
      </c>
      <c r="K12" s="30" t="s">
        <v>29</v>
      </c>
      <c r="L12" s="31">
        <v>41913</v>
      </c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90000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18">
        <v>90000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18">
        <v>90000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18">
        <v>90000</v>
      </c>
      <c r="H16" s="38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61" t="s">
        <v>58</v>
      </c>
      <c r="B17" s="62"/>
      <c r="C17" s="62"/>
      <c r="D17" s="62"/>
      <c r="E17" s="62"/>
      <c r="F17" s="63"/>
      <c r="G17" s="43">
        <f>SUM(G14:G16)</f>
        <v>270000</v>
      </c>
      <c r="H17" s="40">
        <f>SUM(H7:H11)</f>
        <v>1250000</v>
      </c>
      <c r="I17" s="47"/>
      <c r="J17" s="47"/>
    </row>
    <row r="18" spans="1:12" ht="13.5" customHeight="1" x14ac:dyDescent="0.25">
      <c r="A18" s="71" t="s">
        <v>56</v>
      </c>
      <c r="B18" s="72"/>
      <c r="C18" s="72"/>
      <c r="D18" s="72"/>
      <c r="E18" s="72"/>
      <c r="F18" s="73"/>
      <c r="G18" s="9">
        <f>SUM(G12:G13)</f>
        <v>180000</v>
      </c>
      <c r="H18" s="47"/>
      <c r="I18" s="47"/>
      <c r="J18" s="47"/>
    </row>
    <row r="19" spans="1:12" ht="13.5" customHeight="1" x14ac:dyDescent="0.25">
      <c r="A19" s="74" t="s">
        <v>33</v>
      </c>
      <c r="B19" s="75"/>
      <c r="C19" s="75"/>
      <c r="D19" s="75"/>
      <c r="E19" s="75"/>
      <c r="F19" s="76"/>
      <c r="G19" s="7">
        <f>SUM(G17:G18)</f>
        <v>450000</v>
      </c>
      <c r="H19" s="47"/>
      <c r="I19" s="47"/>
      <c r="J19" s="47"/>
    </row>
    <row r="20" spans="1:12" ht="13.5" customHeight="1" x14ac:dyDescent="0.25">
      <c r="A20" s="77" t="s">
        <v>37</v>
      </c>
      <c r="B20" s="78"/>
      <c r="C20" s="78"/>
      <c r="D20" s="78"/>
      <c r="E20" s="78"/>
      <c r="F20" s="79"/>
      <c r="G20" s="10">
        <f>PRODUCT(G19,0.12)</f>
        <v>54000</v>
      </c>
      <c r="H20" s="47"/>
      <c r="I20" s="47"/>
      <c r="J20" s="47"/>
    </row>
    <row r="21" spans="1:12" ht="13.5" customHeight="1" x14ac:dyDescent="0.25">
      <c r="A21" s="80" t="s">
        <v>57</v>
      </c>
      <c r="B21" s="81"/>
      <c r="C21" s="81"/>
      <c r="D21" s="81"/>
      <c r="E21" s="81"/>
      <c r="F21" s="82"/>
      <c r="G21" s="8">
        <v>237600</v>
      </c>
      <c r="H21" s="47"/>
      <c r="I21" s="47"/>
      <c r="J21" s="47"/>
    </row>
    <row r="22" spans="1:12" ht="13.5" customHeight="1" x14ac:dyDescent="0.25">
      <c r="A22" s="64" t="s">
        <v>53</v>
      </c>
      <c r="B22" s="65"/>
      <c r="C22" s="65"/>
      <c r="D22" s="65"/>
      <c r="E22" s="65"/>
      <c r="F22" s="66"/>
      <c r="G22" s="8">
        <v>69200</v>
      </c>
      <c r="H22" s="56" t="s">
        <v>60</v>
      </c>
      <c r="I22" s="57"/>
      <c r="J22" s="57"/>
      <c r="K22" s="57"/>
      <c r="L22" s="57"/>
    </row>
    <row r="23" spans="1:12" ht="13.5" customHeight="1" x14ac:dyDescent="0.25">
      <c r="A23" s="64" t="s">
        <v>59</v>
      </c>
      <c r="B23" s="65"/>
      <c r="C23" s="65"/>
      <c r="D23" s="65"/>
      <c r="E23" s="65"/>
      <c r="F23" s="66"/>
      <c r="G23" s="8">
        <v>79200</v>
      </c>
      <c r="H23" s="47"/>
      <c r="I23" s="47"/>
      <c r="J23" s="47"/>
    </row>
    <row r="24" spans="1:12" ht="12.75" customHeight="1" x14ac:dyDescent="0.25">
      <c r="A24" s="67" t="s">
        <v>44</v>
      </c>
      <c r="B24" s="68"/>
      <c r="C24" s="68"/>
      <c r="D24" s="68"/>
      <c r="E24" s="68"/>
      <c r="F24" s="69"/>
      <c r="G24" s="8">
        <f>SUM(G21:G23)</f>
        <v>386000</v>
      </c>
      <c r="H24" s="47"/>
      <c r="I24" s="47"/>
      <c r="J24" s="47"/>
    </row>
    <row r="25" spans="1:12" ht="12.75" customHeight="1" x14ac:dyDescent="0.25">
      <c r="A25" s="70" t="s">
        <v>61</v>
      </c>
      <c r="B25" s="70"/>
      <c r="C25" s="70"/>
      <c r="D25" s="70"/>
      <c r="E25" s="70"/>
      <c r="F25" s="70"/>
      <c r="G25" s="7">
        <f>PRODUCT(G19,0.05)</f>
        <v>22500</v>
      </c>
      <c r="H25" s="47"/>
      <c r="I25" s="47"/>
      <c r="J25" s="47"/>
    </row>
  </sheetData>
  <mergeCells count="15">
    <mergeCell ref="A23:F23"/>
    <mergeCell ref="A24:F24"/>
    <mergeCell ref="A25:F25"/>
    <mergeCell ref="A18:F18"/>
    <mergeCell ref="A19:F19"/>
    <mergeCell ref="A20:F20"/>
    <mergeCell ref="A21:F21"/>
    <mergeCell ref="A22:F22"/>
    <mergeCell ref="H22:L22"/>
    <mergeCell ref="A1:L1"/>
    <mergeCell ref="E2:L2"/>
    <mergeCell ref="E3:L3"/>
    <mergeCell ref="C4:L4"/>
    <mergeCell ref="I6:J6"/>
    <mergeCell ref="A17:F1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zoomScaleNormal="100" workbookViewId="0">
      <selection activeCell="H29" sqref="H29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84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/>
      <c r="C12" s="2"/>
      <c r="D12" s="27"/>
      <c r="E12" s="18"/>
      <c r="F12" s="11"/>
      <c r="G12" s="18"/>
      <c r="H12" s="19"/>
      <c r="I12" s="39"/>
      <c r="J12" s="29"/>
      <c r="K12" s="30" t="s">
        <v>29</v>
      </c>
      <c r="L12" s="31"/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110000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28">
        <v>110000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28">
        <v>110000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28">
        <v>110000</v>
      </c>
      <c r="H16" s="19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91" t="s">
        <v>58</v>
      </c>
      <c r="B17" s="92"/>
      <c r="C17" s="92"/>
      <c r="D17" s="92"/>
      <c r="E17" s="92"/>
      <c r="F17" s="93"/>
      <c r="G17" s="51">
        <f>SUM(G14:G16)</f>
        <v>330000</v>
      </c>
      <c r="H17" s="40">
        <f>SUM(H7:H11)</f>
        <v>1250000</v>
      </c>
      <c r="I17" s="47"/>
      <c r="J17" s="47"/>
    </row>
    <row r="18" spans="1:12" ht="13.5" customHeight="1" x14ac:dyDescent="0.25">
      <c r="A18" s="95" t="s">
        <v>56</v>
      </c>
      <c r="B18" s="96"/>
      <c r="C18" s="96"/>
      <c r="D18" s="96"/>
      <c r="E18" s="96"/>
      <c r="F18" s="97"/>
      <c r="G18" s="52">
        <f>SUM(G12:G13)</f>
        <v>110000</v>
      </c>
      <c r="H18" s="47"/>
      <c r="I18" s="47"/>
      <c r="J18" s="47"/>
    </row>
    <row r="19" spans="1:12" ht="13.5" customHeight="1" x14ac:dyDescent="0.25">
      <c r="A19" s="98" t="s">
        <v>33</v>
      </c>
      <c r="B19" s="99"/>
      <c r="C19" s="99"/>
      <c r="D19" s="99"/>
      <c r="E19" s="99"/>
      <c r="F19" s="100"/>
      <c r="G19" s="53">
        <f>SUM(G17:G18)</f>
        <v>440000</v>
      </c>
      <c r="H19" s="47"/>
      <c r="I19" s="47"/>
      <c r="J19" s="47"/>
    </row>
    <row r="20" spans="1:12" ht="13.5" customHeight="1" x14ac:dyDescent="0.25">
      <c r="A20" s="101" t="s">
        <v>37</v>
      </c>
      <c r="B20" s="102"/>
      <c r="C20" s="102"/>
      <c r="D20" s="102"/>
      <c r="E20" s="102"/>
      <c r="F20" s="103"/>
      <c r="G20" s="54">
        <f>PRODUCT(G19,0.12)</f>
        <v>52800</v>
      </c>
      <c r="H20" s="47"/>
      <c r="I20" s="47"/>
      <c r="J20" s="47"/>
    </row>
    <row r="21" spans="1:12" ht="13.5" customHeight="1" x14ac:dyDescent="0.25">
      <c r="A21" s="104" t="s">
        <v>57</v>
      </c>
      <c r="B21" s="105"/>
      <c r="C21" s="105"/>
      <c r="D21" s="105"/>
      <c r="E21" s="105"/>
      <c r="F21" s="106"/>
      <c r="G21" s="55">
        <v>290400</v>
      </c>
      <c r="H21" s="47"/>
      <c r="I21" s="47"/>
      <c r="J21" s="47"/>
    </row>
    <row r="22" spans="1:12" ht="13.5" customHeight="1" x14ac:dyDescent="0.25">
      <c r="A22" s="98" t="s">
        <v>59</v>
      </c>
      <c r="B22" s="99"/>
      <c r="C22" s="99"/>
      <c r="D22" s="99"/>
      <c r="E22" s="99"/>
      <c r="F22" s="100"/>
      <c r="G22" s="55">
        <v>96800</v>
      </c>
      <c r="H22" s="47"/>
      <c r="I22" s="47"/>
      <c r="J22" s="47"/>
    </row>
    <row r="23" spans="1:12" ht="12.75" customHeight="1" x14ac:dyDescent="0.25">
      <c r="A23" s="107" t="s">
        <v>44</v>
      </c>
      <c r="B23" s="108"/>
      <c r="C23" s="108"/>
      <c r="D23" s="108"/>
      <c r="E23" s="108"/>
      <c r="F23" s="109"/>
      <c r="G23" s="55">
        <f>SUM(G21:G22)</f>
        <v>387200</v>
      </c>
      <c r="H23" s="47"/>
      <c r="I23" s="47"/>
      <c r="J23" s="47"/>
    </row>
    <row r="24" spans="1:12" ht="12.75" customHeight="1" x14ac:dyDescent="0.25">
      <c r="A24" s="94" t="s">
        <v>85</v>
      </c>
      <c r="B24" s="94"/>
      <c r="C24" s="94"/>
      <c r="D24" s="94"/>
      <c r="E24" s="94"/>
      <c r="F24" s="94"/>
      <c r="G24" s="53">
        <v>22000</v>
      </c>
      <c r="H24" s="89"/>
      <c r="I24" s="90"/>
      <c r="J24" s="90"/>
      <c r="K24" s="90"/>
      <c r="L24" s="90"/>
    </row>
    <row r="25" spans="1:12" ht="12.75" customHeight="1" x14ac:dyDescent="0.25">
      <c r="A25" s="94" t="s">
        <v>79</v>
      </c>
      <c r="B25" s="94"/>
      <c r="C25" s="94"/>
      <c r="D25" s="94"/>
      <c r="E25" s="94"/>
      <c r="F25" s="94"/>
      <c r="G25" s="53">
        <v>44000</v>
      </c>
      <c r="H25" s="47"/>
      <c r="I25" s="47"/>
      <c r="J25" s="47"/>
      <c r="K25" s="47"/>
      <c r="L25" s="47"/>
    </row>
    <row r="26" spans="1:12" ht="12.75" customHeight="1" x14ac:dyDescent="0.25">
      <c r="A26" s="49"/>
      <c r="B26" s="49"/>
      <c r="C26" s="49"/>
      <c r="D26" s="49"/>
      <c r="E26" s="49"/>
      <c r="F26" s="49"/>
      <c r="G26" s="50"/>
      <c r="H26" s="47"/>
      <c r="I26" s="47"/>
      <c r="J26" s="47"/>
    </row>
  </sheetData>
  <mergeCells count="15">
    <mergeCell ref="A17:F17"/>
    <mergeCell ref="A25:F25"/>
    <mergeCell ref="A1:L1"/>
    <mergeCell ref="E2:L2"/>
    <mergeCell ref="E3:L3"/>
    <mergeCell ref="C4:L4"/>
    <mergeCell ref="I6:J6"/>
    <mergeCell ref="A24:F24"/>
    <mergeCell ref="H24:L24"/>
    <mergeCell ref="A18:F18"/>
    <mergeCell ref="A19:F19"/>
    <mergeCell ref="A20:F20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7"/>
  <sheetViews>
    <sheetView zoomScaleNormal="100" workbookViewId="0">
      <selection activeCell="G27" sqref="G2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86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/>
      <c r="C12" s="2"/>
      <c r="D12" s="27"/>
      <c r="E12" s="18"/>
      <c r="F12" s="11"/>
      <c r="G12" s="18"/>
      <c r="H12" s="19"/>
      <c r="I12" s="39"/>
      <c r="J12" s="29"/>
      <c r="K12" s="30" t="s">
        <v>29</v>
      </c>
      <c r="L12" s="31"/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110000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28">
        <v>110000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28">
        <v>110000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28">
        <v>110000</v>
      </c>
      <c r="H16" s="19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91" t="s">
        <v>58</v>
      </c>
      <c r="B17" s="92"/>
      <c r="C17" s="92"/>
      <c r="D17" s="92"/>
      <c r="E17" s="92"/>
      <c r="F17" s="93"/>
      <c r="G17" s="51">
        <f>SUM(G14:G16)</f>
        <v>330000</v>
      </c>
      <c r="H17" s="40">
        <f>SUM(H7:H11)</f>
        <v>1250000</v>
      </c>
      <c r="I17" s="47"/>
      <c r="J17" s="47"/>
    </row>
    <row r="18" spans="1:12" ht="13.5" customHeight="1" x14ac:dyDescent="0.25">
      <c r="A18" s="95" t="s">
        <v>56</v>
      </c>
      <c r="B18" s="96"/>
      <c r="C18" s="96"/>
      <c r="D18" s="96"/>
      <c r="E18" s="96"/>
      <c r="F18" s="97"/>
      <c r="G18" s="52">
        <f>SUM(G12:G13)</f>
        <v>110000</v>
      </c>
      <c r="H18" s="47"/>
      <c r="I18" s="47"/>
      <c r="J18" s="47"/>
    </row>
    <row r="19" spans="1:12" ht="13.5" customHeight="1" x14ac:dyDescent="0.25">
      <c r="A19" s="98" t="s">
        <v>33</v>
      </c>
      <c r="B19" s="99"/>
      <c r="C19" s="99"/>
      <c r="D19" s="99"/>
      <c r="E19" s="99"/>
      <c r="F19" s="100"/>
      <c r="G19" s="53">
        <f>SUM(G17:G18)</f>
        <v>440000</v>
      </c>
      <c r="H19" s="47"/>
      <c r="I19" s="47"/>
      <c r="J19" s="47"/>
    </row>
    <row r="20" spans="1:12" ht="13.5" customHeight="1" x14ac:dyDescent="0.25">
      <c r="A20" s="98" t="s">
        <v>88</v>
      </c>
      <c r="B20" s="99"/>
      <c r="C20" s="99"/>
      <c r="D20" s="99"/>
      <c r="E20" s="99"/>
      <c r="F20" s="100"/>
      <c r="G20" s="53">
        <f>G19*0.05</f>
        <v>22000</v>
      </c>
      <c r="H20" s="47"/>
      <c r="I20" s="47"/>
      <c r="J20" s="47"/>
    </row>
    <row r="21" spans="1:12" ht="13.5" customHeight="1" x14ac:dyDescent="0.25">
      <c r="A21" s="101" t="s">
        <v>37</v>
      </c>
      <c r="B21" s="102"/>
      <c r="C21" s="102"/>
      <c r="D21" s="102"/>
      <c r="E21" s="102"/>
      <c r="F21" s="103"/>
      <c r="G21" s="54">
        <f>PRODUCT(G19,0.12)</f>
        <v>52800</v>
      </c>
      <c r="H21" s="47"/>
      <c r="I21" s="47"/>
      <c r="J21" s="47"/>
    </row>
    <row r="22" spans="1:12" ht="13.5" customHeight="1" x14ac:dyDescent="0.25">
      <c r="A22" s="104" t="s">
        <v>57</v>
      </c>
      <c r="B22" s="105"/>
      <c r="C22" s="105"/>
      <c r="D22" s="105"/>
      <c r="E22" s="105"/>
      <c r="F22" s="106"/>
      <c r="G22" s="55">
        <v>290400</v>
      </c>
      <c r="H22" s="47"/>
      <c r="I22" s="47"/>
      <c r="J22" s="47"/>
    </row>
    <row r="23" spans="1:12" ht="13.5" customHeight="1" x14ac:dyDescent="0.25">
      <c r="A23" s="98" t="s">
        <v>59</v>
      </c>
      <c r="B23" s="99"/>
      <c r="C23" s="99"/>
      <c r="D23" s="99"/>
      <c r="E23" s="99"/>
      <c r="F23" s="100"/>
      <c r="G23" s="55">
        <v>96800</v>
      </c>
      <c r="H23" s="47"/>
      <c r="I23" s="47"/>
      <c r="J23" s="47"/>
    </row>
    <row r="24" spans="1:12" ht="12.75" customHeight="1" x14ac:dyDescent="0.25">
      <c r="A24" s="107" t="s">
        <v>44</v>
      </c>
      <c r="B24" s="108"/>
      <c r="C24" s="108"/>
      <c r="D24" s="108"/>
      <c r="E24" s="108"/>
      <c r="F24" s="109"/>
      <c r="G24" s="55">
        <f>SUM(G22:G23)</f>
        <v>387200</v>
      </c>
      <c r="H24" s="47"/>
      <c r="I24" s="47"/>
      <c r="J24" s="47"/>
    </row>
    <row r="25" spans="1:12" ht="12.75" customHeight="1" x14ac:dyDescent="0.25">
      <c r="A25" s="94" t="s">
        <v>87</v>
      </c>
      <c r="B25" s="94"/>
      <c r="C25" s="94"/>
      <c r="D25" s="94"/>
      <c r="E25" s="94"/>
      <c r="F25" s="94"/>
      <c r="G25" s="53">
        <v>44000</v>
      </c>
      <c r="H25" s="89"/>
      <c r="I25" s="90"/>
      <c r="J25" s="90"/>
      <c r="K25" s="90"/>
      <c r="L25" s="90"/>
    </row>
    <row r="26" spans="1:12" ht="12.75" customHeight="1" x14ac:dyDescent="0.25">
      <c r="A26" s="94" t="s">
        <v>79</v>
      </c>
      <c r="B26" s="94"/>
      <c r="C26" s="94"/>
      <c r="D26" s="94"/>
      <c r="E26" s="94"/>
      <c r="F26" s="94"/>
      <c r="G26" s="53">
        <f>G20+G25</f>
        <v>66000</v>
      </c>
      <c r="H26" s="47"/>
      <c r="I26" s="47"/>
      <c r="J26" s="47"/>
      <c r="K26" s="47"/>
      <c r="L26" s="47"/>
    </row>
    <row r="27" spans="1:12" ht="12.75" customHeight="1" x14ac:dyDescent="0.25">
      <c r="A27" s="49"/>
      <c r="B27" s="49"/>
      <c r="C27" s="49"/>
      <c r="D27" s="49"/>
      <c r="E27" s="49"/>
      <c r="F27" s="49"/>
      <c r="G27" s="50"/>
      <c r="H27" s="47"/>
      <c r="I27" s="47"/>
      <c r="J27" s="47"/>
    </row>
  </sheetData>
  <mergeCells count="16">
    <mergeCell ref="A17:F17"/>
    <mergeCell ref="A1:L1"/>
    <mergeCell ref="E2:L2"/>
    <mergeCell ref="E3:L3"/>
    <mergeCell ref="C4:L4"/>
    <mergeCell ref="I6:J6"/>
    <mergeCell ref="A25:F25"/>
    <mergeCell ref="H25:L25"/>
    <mergeCell ref="A26:F26"/>
    <mergeCell ref="A20:F20"/>
    <mergeCell ref="A18:F18"/>
    <mergeCell ref="A19:F19"/>
    <mergeCell ref="A21:F21"/>
    <mergeCell ref="A22:F22"/>
    <mergeCell ref="A23:F23"/>
    <mergeCell ref="A24:F24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28BB-5413-471F-AE27-7CBF87CD9D28}">
  <dimension ref="A1:N29"/>
  <sheetViews>
    <sheetView tabSelected="1" zoomScaleNormal="100" workbookViewId="0">
      <selection activeCell="G29" sqref="G29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89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/>
      <c r="C12" s="2"/>
      <c r="D12" s="27"/>
      <c r="E12" s="18"/>
      <c r="F12" s="11"/>
      <c r="G12" s="18"/>
      <c r="H12" s="19"/>
      <c r="I12" s="39"/>
      <c r="J12" s="29"/>
      <c r="K12" s="30" t="s">
        <v>29</v>
      </c>
      <c r="L12" s="31"/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110000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28">
        <v>110000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28">
        <v>110000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28">
        <v>110000</v>
      </c>
      <c r="H16" s="19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91" t="s">
        <v>58</v>
      </c>
      <c r="B17" s="92"/>
      <c r="C17" s="92"/>
      <c r="D17" s="92"/>
      <c r="E17" s="92"/>
      <c r="F17" s="93"/>
      <c r="G17" s="51">
        <f>SUM(G14:G16)</f>
        <v>330000</v>
      </c>
      <c r="H17" s="40">
        <f>SUM(H7:H11)</f>
        <v>1250000</v>
      </c>
      <c r="I17" s="47"/>
      <c r="J17" s="47"/>
    </row>
    <row r="18" spans="1:12" ht="13.5" customHeight="1" x14ac:dyDescent="0.25">
      <c r="A18" s="95" t="s">
        <v>56</v>
      </c>
      <c r="B18" s="96"/>
      <c r="C18" s="96"/>
      <c r="D18" s="96"/>
      <c r="E18" s="96"/>
      <c r="F18" s="97"/>
      <c r="G18" s="52">
        <f>SUM(G12:G13)</f>
        <v>110000</v>
      </c>
      <c r="H18" s="47"/>
      <c r="I18" s="47"/>
      <c r="J18" s="47"/>
    </row>
    <row r="19" spans="1:12" ht="13.5" customHeight="1" x14ac:dyDescent="0.25">
      <c r="A19" s="98" t="s">
        <v>33</v>
      </c>
      <c r="B19" s="99"/>
      <c r="C19" s="99"/>
      <c r="D19" s="99"/>
      <c r="E19" s="99"/>
      <c r="F19" s="100"/>
      <c r="G19" s="53">
        <f>SUM(G17:G18)</f>
        <v>440000</v>
      </c>
      <c r="H19" s="47"/>
      <c r="I19" s="47"/>
      <c r="J19" s="47"/>
    </row>
    <row r="20" spans="1:12" ht="13.5" customHeight="1" x14ac:dyDescent="0.25">
      <c r="A20" s="98" t="s">
        <v>90</v>
      </c>
      <c r="B20" s="99"/>
      <c r="C20" s="99"/>
      <c r="D20" s="99"/>
      <c r="E20" s="99"/>
      <c r="F20" s="100"/>
      <c r="G20" s="53">
        <f>G19*0.05</f>
        <v>22000</v>
      </c>
      <c r="H20" s="47"/>
      <c r="I20" s="47"/>
      <c r="J20" s="47"/>
    </row>
    <row r="21" spans="1:12" ht="13.5" customHeight="1" x14ac:dyDescent="0.25">
      <c r="A21" s="101" t="s">
        <v>37</v>
      </c>
      <c r="B21" s="102"/>
      <c r="C21" s="102"/>
      <c r="D21" s="102"/>
      <c r="E21" s="102"/>
      <c r="F21" s="103"/>
      <c r="G21" s="54">
        <f>PRODUCT(G19,0.12)</f>
        <v>52800</v>
      </c>
      <c r="H21" s="47"/>
      <c r="I21" s="47"/>
      <c r="J21" s="47"/>
    </row>
    <row r="22" spans="1:12" ht="13.5" customHeight="1" x14ac:dyDescent="0.25">
      <c r="A22" s="104" t="s">
        <v>57</v>
      </c>
      <c r="B22" s="105"/>
      <c r="C22" s="105"/>
      <c r="D22" s="105"/>
      <c r="E22" s="105"/>
      <c r="F22" s="106"/>
      <c r="G22" s="55">
        <v>290400</v>
      </c>
      <c r="H22" s="47"/>
      <c r="I22" s="47"/>
      <c r="J22" s="47"/>
    </row>
    <row r="23" spans="1:12" ht="13.5" customHeight="1" x14ac:dyDescent="0.25">
      <c r="A23" s="98" t="s">
        <v>59</v>
      </c>
      <c r="B23" s="99"/>
      <c r="C23" s="99"/>
      <c r="D23" s="99"/>
      <c r="E23" s="99"/>
      <c r="F23" s="100"/>
      <c r="G23" s="55">
        <v>96800</v>
      </c>
      <c r="H23" s="47"/>
      <c r="I23" s="47"/>
      <c r="J23" s="47"/>
    </row>
    <row r="24" spans="1:12" ht="12.75" customHeight="1" x14ac:dyDescent="0.25">
      <c r="A24" s="107" t="s">
        <v>44</v>
      </c>
      <c r="B24" s="108"/>
      <c r="C24" s="108"/>
      <c r="D24" s="108"/>
      <c r="E24" s="108"/>
      <c r="F24" s="109"/>
      <c r="G24" s="55">
        <f>SUM(G22:G23)</f>
        <v>387200</v>
      </c>
      <c r="H24" s="47"/>
      <c r="I24" s="47"/>
      <c r="J24" s="47"/>
    </row>
    <row r="25" spans="1:12" ht="12.75" customHeight="1" x14ac:dyDescent="0.25">
      <c r="A25" s="94" t="s">
        <v>91</v>
      </c>
      <c r="B25" s="94"/>
      <c r="C25" s="94"/>
      <c r="D25" s="94"/>
      <c r="E25" s="94"/>
      <c r="F25" s="94"/>
      <c r="G25" s="53">
        <v>66000</v>
      </c>
      <c r="H25" s="89"/>
      <c r="I25" s="90"/>
      <c r="J25" s="90"/>
      <c r="K25" s="90"/>
      <c r="L25" s="90"/>
    </row>
    <row r="26" spans="1:12" ht="12.75" customHeight="1" x14ac:dyDescent="0.25">
      <c r="A26" s="94" t="s">
        <v>92</v>
      </c>
      <c r="B26" s="94"/>
      <c r="C26" s="94"/>
      <c r="D26" s="94"/>
      <c r="E26" s="94"/>
      <c r="F26" s="94"/>
      <c r="G26" s="53">
        <v>-61300</v>
      </c>
      <c r="H26" s="110"/>
      <c r="I26" s="47"/>
      <c r="J26" s="47"/>
      <c r="K26" s="47"/>
      <c r="L26" s="47"/>
    </row>
    <row r="27" spans="1:12" ht="12.75" customHeight="1" x14ac:dyDescent="0.25">
      <c r="A27" s="94" t="s">
        <v>93</v>
      </c>
      <c r="B27" s="94"/>
      <c r="C27" s="94"/>
      <c r="D27" s="94"/>
      <c r="E27" s="94"/>
      <c r="F27" s="94"/>
      <c r="G27" s="53">
        <f>SUM(G25:G26)</f>
        <v>4700</v>
      </c>
      <c r="H27" s="110"/>
      <c r="I27" s="47"/>
      <c r="J27" s="47"/>
      <c r="K27" s="47"/>
      <c r="L27" s="47"/>
    </row>
    <row r="28" spans="1:12" ht="12.75" customHeight="1" x14ac:dyDescent="0.25">
      <c r="A28" s="94" t="s">
        <v>79</v>
      </c>
      <c r="B28" s="94"/>
      <c r="C28" s="94"/>
      <c r="D28" s="94"/>
      <c r="E28" s="94"/>
      <c r="F28" s="94"/>
      <c r="G28" s="53">
        <f>G20+G27</f>
        <v>26700</v>
      </c>
      <c r="H28" s="47"/>
      <c r="I28" s="47"/>
      <c r="J28" s="47"/>
      <c r="K28" s="47"/>
      <c r="L28" s="47"/>
    </row>
    <row r="29" spans="1:12" ht="12.75" customHeight="1" x14ac:dyDescent="0.25">
      <c r="A29" s="49"/>
      <c r="B29" s="49"/>
      <c r="C29" s="49"/>
      <c r="D29" s="49"/>
      <c r="E29" s="49"/>
      <c r="F29" s="49"/>
      <c r="G29" s="50"/>
      <c r="H29" s="47"/>
      <c r="I29" s="47"/>
      <c r="J29" s="47"/>
    </row>
  </sheetData>
  <mergeCells count="18">
    <mergeCell ref="A24:F24"/>
    <mergeCell ref="A25:F25"/>
    <mergeCell ref="H25:L25"/>
    <mergeCell ref="A28:F28"/>
    <mergeCell ref="A26:F26"/>
    <mergeCell ref="A27:F27"/>
    <mergeCell ref="A18:F18"/>
    <mergeCell ref="A19:F19"/>
    <mergeCell ref="A20:F20"/>
    <mergeCell ref="A21:F21"/>
    <mergeCell ref="A22:F22"/>
    <mergeCell ref="A23:F23"/>
    <mergeCell ref="A1:L1"/>
    <mergeCell ref="E2:L2"/>
    <mergeCell ref="E3:L3"/>
    <mergeCell ref="C4:L4"/>
    <mergeCell ref="I6:J6"/>
    <mergeCell ref="A17:F17"/>
  </mergeCells>
  <phoneticPr fontId="15" type="noConversion"/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zoomScaleNormal="100" workbookViewId="0">
      <selection activeCell="G28" sqref="G2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66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 t="s">
        <v>49</v>
      </c>
      <c r="C12" s="2" t="s">
        <v>20</v>
      </c>
      <c r="D12" s="27"/>
      <c r="E12" s="18" t="s">
        <v>21</v>
      </c>
      <c r="F12" s="11"/>
      <c r="G12" s="18">
        <v>90000</v>
      </c>
      <c r="H12" s="19"/>
      <c r="I12" s="39" t="s">
        <v>31</v>
      </c>
      <c r="J12" s="29" t="s">
        <v>32</v>
      </c>
      <c r="K12" s="30" t="s">
        <v>29</v>
      </c>
      <c r="L12" s="31">
        <v>41913</v>
      </c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90000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18">
        <v>90000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18">
        <v>90000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18">
        <v>90000</v>
      </c>
      <c r="H16" s="38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61" t="s">
        <v>58</v>
      </c>
      <c r="B17" s="62"/>
      <c r="C17" s="62"/>
      <c r="D17" s="62"/>
      <c r="E17" s="62"/>
      <c r="F17" s="63"/>
      <c r="G17" s="43">
        <f>SUM(G14:G16)</f>
        <v>270000</v>
      </c>
      <c r="H17" s="40">
        <f>SUM(H7:H11)</f>
        <v>1250000</v>
      </c>
      <c r="I17" s="47"/>
      <c r="J17" s="47"/>
    </row>
    <row r="18" spans="1:12" ht="13.5" customHeight="1" x14ac:dyDescent="0.25">
      <c r="A18" s="71" t="s">
        <v>56</v>
      </c>
      <c r="B18" s="72"/>
      <c r="C18" s="72"/>
      <c r="D18" s="72"/>
      <c r="E18" s="72"/>
      <c r="F18" s="73"/>
      <c r="G18" s="9">
        <f>SUM(G12:G13)</f>
        <v>180000</v>
      </c>
      <c r="H18" s="47"/>
      <c r="I18" s="47"/>
      <c r="J18" s="47"/>
    </row>
    <row r="19" spans="1:12" ht="13.5" customHeight="1" x14ac:dyDescent="0.25">
      <c r="A19" s="74" t="s">
        <v>33</v>
      </c>
      <c r="B19" s="75"/>
      <c r="C19" s="75"/>
      <c r="D19" s="75"/>
      <c r="E19" s="75"/>
      <c r="F19" s="76"/>
      <c r="G19" s="7">
        <f>SUM(G17:G18)</f>
        <v>450000</v>
      </c>
      <c r="H19" s="47"/>
      <c r="I19" s="47"/>
      <c r="J19" s="47"/>
    </row>
    <row r="20" spans="1:12" ht="13.5" customHeight="1" x14ac:dyDescent="0.25">
      <c r="A20" s="77" t="s">
        <v>37</v>
      </c>
      <c r="B20" s="78"/>
      <c r="C20" s="78"/>
      <c r="D20" s="78"/>
      <c r="E20" s="78"/>
      <c r="F20" s="79"/>
      <c r="G20" s="10">
        <f>PRODUCT(G19,0.12)</f>
        <v>54000</v>
      </c>
      <c r="H20" s="47"/>
      <c r="I20" s="47"/>
      <c r="J20" s="47"/>
    </row>
    <row r="21" spans="1:12" ht="13.5" customHeight="1" x14ac:dyDescent="0.25">
      <c r="A21" s="80" t="s">
        <v>57</v>
      </c>
      <c r="B21" s="81"/>
      <c r="C21" s="81"/>
      <c r="D21" s="81"/>
      <c r="E21" s="81"/>
      <c r="F21" s="82"/>
      <c r="G21" s="8">
        <v>237600</v>
      </c>
      <c r="H21" s="47"/>
      <c r="I21" s="47"/>
      <c r="J21" s="47"/>
    </row>
    <row r="22" spans="1:12" ht="13.5" customHeight="1" x14ac:dyDescent="0.25">
      <c r="A22" s="64" t="s">
        <v>53</v>
      </c>
      <c r="B22" s="65"/>
      <c r="C22" s="65"/>
      <c r="D22" s="65"/>
      <c r="E22" s="65"/>
      <c r="F22" s="66"/>
      <c r="G22" s="8">
        <v>69200</v>
      </c>
      <c r="H22" s="56" t="s">
        <v>60</v>
      </c>
      <c r="I22" s="57"/>
      <c r="J22" s="57"/>
      <c r="K22" s="57"/>
      <c r="L22" s="57"/>
    </row>
    <row r="23" spans="1:12" ht="13.5" customHeight="1" x14ac:dyDescent="0.25">
      <c r="A23" s="64" t="s">
        <v>59</v>
      </c>
      <c r="B23" s="65"/>
      <c r="C23" s="65"/>
      <c r="D23" s="65"/>
      <c r="E23" s="65"/>
      <c r="F23" s="66"/>
      <c r="G23" s="8">
        <v>79200</v>
      </c>
      <c r="H23" s="47"/>
      <c r="I23" s="47"/>
      <c r="J23" s="47"/>
    </row>
    <row r="24" spans="1:12" ht="12.75" customHeight="1" x14ac:dyDescent="0.25">
      <c r="A24" s="67" t="s">
        <v>44</v>
      </c>
      <c r="B24" s="68"/>
      <c r="C24" s="68"/>
      <c r="D24" s="68"/>
      <c r="E24" s="68"/>
      <c r="F24" s="69"/>
      <c r="G24" s="8">
        <f>SUM(G21:G23)</f>
        <v>386000</v>
      </c>
      <c r="H24" s="47"/>
      <c r="I24" s="47"/>
      <c r="J24" s="47"/>
    </row>
    <row r="25" spans="1:12" ht="12.75" customHeight="1" x14ac:dyDescent="0.25">
      <c r="A25" s="70" t="s">
        <v>61</v>
      </c>
      <c r="B25" s="70"/>
      <c r="C25" s="70"/>
      <c r="D25" s="70"/>
      <c r="E25" s="70"/>
      <c r="F25" s="70"/>
      <c r="G25" s="7">
        <f>PRODUCT(G19,0.05)</f>
        <v>22500</v>
      </c>
      <c r="H25" s="47"/>
      <c r="I25" s="47"/>
      <c r="J25" s="47"/>
    </row>
    <row r="26" spans="1:12" x14ac:dyDescent="0.25">
      <c r="A26" s="83" t="s">
        <v>67</v>
      </c>
      <c r="B26" s="83"/>
      <c r="C26" s="83"/>
      <c r="D26" s="83"/>
      <c r="E26" s="83"/>
      <c r="F26" s="83"/>
      <c r="G26" s="7">
        <v>22500</v>
      </c>
    </row>
    <row r="27" spans="1:12" x14ac:dyDescent="0.25">
      <c r="A27" s="83" t="s">
        <v>63</v>
      </c>
      <c r="B27" s="83"/>
      <c r="C27" s="83"/>
      <c r="D27" s="83"/>
      <c r="E27" s="83"/>
      <c r="F27" s="83"/>
      <c r="G27" s="7">
        <f>SUM(G25:G26)</f>
        <v>45000</v>
      </c>
    </row>
  </sheetData>
  <mergeCells count="17">
    <mergeCell ref="H22:L22"/>
    <mergeCell ref="A1:L1"/>
    <mergeCell ref="E2:L2"/>
    <mergeCell ref="E3:L3"/>
    <mergeCell ref="C4:L4"/>
    <mergeCell ref="I6:J6"/>
    <mergeCell ref="A17:F17"/>
    <mergeCell ref="A18:F18"/>
    <mergeCell ref="A19:F19"/>
    <mergeCell ref="A20:F20"/>
    <mergeCell ref="A21:F21"/>
    <mergeCell ref="A22:F22"/>
    <mergeCell ref="A27:F27"/>
    <mergeCell ref="A23:F23"/>
    <mergeCell ref="A24:F24"/>
    <mergeCell ref="A25:F25"/>
    <mergeCell ref="A26:F2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zoomScaleNormal="100" workbookViewId="0">
      <selection activeCell="A26" sqref="A26:F26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68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 t="s">
        <v>49</v>
      </c>
      <c r="C12" s="2" t="s">
        <v>20</v>
      </c>
      <c r="D12" s="27"/>
      <c r="E12" s="18" t="s">
        <v>21</v>
      </c>
      <c r="F12" s="11"/>
      <c r="G12" s="18">
        <v>90000</v>
      </c>
      <c r="H12" s="19"/>
      <c r="I12" s="39" t="s">
        <v>31</v>
      </c>
      <c r="J12" s="29" t="s">
        <v>32</v>
      </c>
      <c r="K12" s="30" t="s">
        <v>29</v>
      </c>
      <c r="L12" s="31">
        <v>41913</v>
      </c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90000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18">
        <v>90000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18">
        <v>90000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18">
        <v>90000</v>
      </c>
      <c r="H16" s="38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61" t="s">
        <v>58</v>
      </c>
      <c r="B17" s="62"/>
      <c r="C17" s="62"/>
      <c r="D17" s="62"/>
      <c r="E17" s="62"/>
      <c r="F17" s="63"/>
      <c r="G17" s="43">
        <f>SUM(G14:G16)</f>
        <v>270000</v>
      </c>
      <c r="H17" s="40">
        <f>SUM(H7:H11)</f>
        <v>1250000</v>
      </c>
      <c r="I17" s="47"/>
      <c r="J17" s="47"/>
    </row>
    <row r="18" spans="1:12" ht="13.5" customHeight="1" x14ac:dyDescent="0.25">
      <c r="A18" s="71" t="s">
        <v>56</v>
      </c>
      <c r="B18" s="72"/>
      <c r="C18" s="72"/>
      <c r="D18" s="72"/>
      <c r="E18" s="72"/>
      <c r="F18" s="73"/>
      <c r="G18" s="9">
        <f>SUM(G12:G13)</f>
        <v>180000</v>
      </c>
      <c r="H18" s="47"/>
      <c r="I18" s="47"/>
      <c r="J18" s="47"/>
    </row>
    <row r="19" spans="1:12" ht="13.5" customHeight="1" x14ac:dyDescent="0.25">
      <c r="A19" s="74" t="s">
        <v>33</v>
      </c>
      <c r="B19" s="75"/>
      <c r="C19" s="75"/>
      <c r="D19" s="75"/>
      <c r="E19" s="75"/>
      <c r="F19" s="76"/>
      <c r="G19" s="7">
        <f>SUM(G17:G18)</f>
        <v>450000</v>
      </c>
      <c r="H19" s="47"/>
      <c r="I19" s="47"/>
      <c r="J19" s="47"/>
    </row>
    <row r="20" spans="1:12" ht="13.5" customHeight="1" x14ac:dyDescent="0.25">
      <c r="A20" s="77" t="s">
        <v>37</v>
      </c>
      <c r="B20" s="78"/>
      <c r="C20" s="78"/>
      <c r="D20" s="78"/>
      <c r="E20" s="78"/>
      <c r="F20" s="79"/>
      <c r="G20" s="10">
        <f>PRODUCT(G19,0.12)</f>
        <v>54000</v>
      </c>
      <c r="H20" s="47"/>
      <c r="I20" s="47"/>
      <c r="J20" s="47"/>
    </row>
    <row r="21" spans="1:12" ht="13.5" customHeight="1" x14ac:dyDescent="0.25">
      <c r="A21" s="80" t="s">
        <v>57</v>
      </c>
      <c r="B21" s="81"/>
      <c r="C21" s="81"/>
      <c r="D21" s="81"/>
      <c r="E21" s="81"/>
      <c r="F21" s="82"/>
      <c r="G21" s="8">
        <v>237600</v>
      </c>
      <c r="H21" s="47"/>
      <c r="I21" s="47"/>
      <c r="J21" s="47"/>
    </row>
    <row r="22" spans="1:12" ht="13.5" customHeight="1" x14ac:dyDescent="0.25">
      <c r="A22" s="64" t="s">
        <v>53</v>
      </c>
      <c r="B22" s="65"/>
      <c r="C22" s="65"/>
      <c r="D22" s="65"/>
      <c r="E22" s="65"/>
      <c r="F22" s="66"/>
      <c r="G22" s="8">
        <v>69200</v>
      </c>
      <c r="H22" s="56" t="s">
        <v>60</v>
      </c>
      <c r="I22" s="57"/>
      <c r="J22" s="57"/>
      <c r="K22" s="57"/>
      <c r="L22" s="57"/>
    </row>
    <row r="23" spans="1:12" ht="13.5" customHeight="1" x14ac:dyDescent="0.25">
      <c r="A23" s="64" t="s">
        <v>59</v>
      </c>
      <c r="B23" s="65"/>
      <c r="C23" s="65"/>
      <c r="D23" s="65"/>
      <c r="E23" s="65"/>
      <c r="F23" s="66"/>
      <c r="G23" s="8">
        <v>79200</v>
      </c>
      <c r="H23" s="47"/>
      <c r="I23" s="47"/>
      <c r="J23" s="47"/>
    </row>
    <row r="24" spans="1:12" ht="12.75" customHeight="1" x14ac:dyDescent="0.25">
      <c r="A24" s="67" t="s">
        <v>44</v>
      </c>
      <c r="B24" s="68"/>
      <c r="C24" s="68"/>
      <c r="D24" s="68"/>
      <c r="E24" s="68"/>
      <c r="F24" s="69"/>
      <c r="G24" s="8">
        <f>SUM(G21:G23)</f>
        <v>386000</v>
      </c>
      <c r="H24" s="47"/>
      <c r="I24" s="47"/>
      <c r="J24" s="47"/>
    </row>
    <row r="25" spans="1:12" ht="12.75" customHeight="1" x14ac:dyDescent="0.25">
      <c r="A25" s="70" t="s">
        <v>61</v>
      </c>
      <c r="B25" s="70"/>
      <c r="C25" s="70"/>
      <c r="D25" s="70"/>
      <c r="E25" s="70"/>
      <c r="F25" s="70"/>
      <c r="G25" s="7">
        <f>PRODUCT(G19,0.05)</f>
        <v>22500</v>
      </c>
      <c r="H25" s="47"/>
      <c r="I25" s="47"/>
      <c r="J25" s="47"/>
    </row>
    <row r="26" spans="1:12" x14ac:dyDescent="0.25">
      <c r="A26" s="83" t="s">
        <v>70</v>
      </c>
      <c r="B26" s="83"/>
      <c r="C26" s="83"/>
      <c r="D26" s="83"/>
      <c r="E26" s="83"/>
      <c r="F26" s="83"/>
      <c r="G26" s="7">
        <v>45000</v>
      </c>
    </row>
    <row r="27" spans="1:12" x14ac:dyDescent="0.25">
      <c r="A27" s="83" t="s">
        <v>63</v>
      </c>
      <c r="B27" s="83"/>
      <c r="C27" s="83"/>
      <c r="D27" s="83"/>
      <c r="E27" s="83"/>
      <c r="F27" s="83"/>
      <c r="G27" s="7">
        <f>SUM(G25:G26)</f>
        <v>67500</v>
      </c>
    </row>
  </sheetData>
  <mergeCells count="17">
    <mergeCell ref="A23:F23"/>
    <mergeCell ref="A24:F24"/>
    <mergeCell ref="A25:F25"/>
    <mergeCell ref="A26:F26"/>
    <mergeCell ref="A27:F27"/>
    <mergeCell ref="H22:L22"/>
    <mergeCell ref="A1:L1"/>
    <mergeCell ref="E2:L2"/>
    <mergeCell ref="E3:L3"/>
    <mergeCell ref="C4:L4"/>
    <mergeCell ref="I6:J6"/>
    <mergeCell ref="A17:F17"/>
    <mergeCell ref="A18:F18"/>
    <mergeCell ref="A19:F19"/>
    <mergeCell ref="A20:F20"/>
    <mergeCell ref="A21:F21"/>
    <mergeCell ref="A22:F22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zoomScaleNormal="100" workbookViewId="0">
      <selection activeCell="G27" sqref="G2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69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 t="s">
        <v>49</v>
      </c>
      <c r="C12" s="2" t="s">
        <v>20</v>
      </c>
      <c r="D12" s="27"/>
      <c r="E12" s="18" t="s">
        <v>21</v>
      </c>
      <c r="F12" s="11"/>
      <c r="G12" s="18">
        <v>90000</v>
      </c>
      <c r="H12" s="19"/>
      <c r="I12" s="39" t="s">
        <v>31</v>
      </c>
      <c r="J12" s="29" t="s">
        <v>32</v>
      </c>
      <c r="K12" s="30" t="s">
        <v>29</v>
      </c>
      <c r="L12" s="31">
        <v>41913</v>
      </c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90000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18">
        <v>90000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18">
        <v>90000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18">
        <v>90000</v>
      </c>
      <c r="H16" s="38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61" t="s">
        <v>58</v>
      </c>
      <c r="B17" s="62"/>
      <c r="C17" s="62"/>
      <c r="D17" s="62"/>
      <c r="E17" s="62"/>
      <c r="F17" s="63"/>
      <c r="G17" s="43">
        <f>SUM(G14:G16)</f>
        <v>270000</v>
      </c>
      <c r="H17" s="40">
        <f>SUM(H7:H11)</f>
        <v>1250000</v>
      </c>
      <c r="I17" s="47"/>
      <c r="J17" s="47"/>
    </row>
    <row r="18" spans="1:12" ht="13.5" customHeight="1" x14ac:dyDescent="0.25">
      <c r="A18" s="71" t="s">
        <v>56</v>
      </c>
      <c r="B18" s="72"/>
      <c r="C18" s="72"/>
      <c r="D18" s="72"/>
      <c r="E18" s="72"/>
      <c r="F18" s="73"/>
      <c r="G18" s="9">
        <f>SUM(G12:G13)</f>
        <v>180000</v>
      </c>
      <c r="H18" s="47"/>
      <c r="I18" s="47"/>
      <c r="J18" s="47"/>
    </row>
    <row r="19" spans="1:12" ht="13.5" customHeight="1" x14ac:dyDescent="0.25">
      <c r="A19" s="74" t="s">
        <v>33</v>
      </c>
      <c r="B19" s="75"/>
      <c r="C19" s="75"/>
      <c r="D19" s="75"/>
      <c r="E19" s="75"/>
      <c r="F19" s="76"/>
      <c r="G19" s="7">
        <f>SUM(G17:G18)</f>
        <v>450000</v>
      </c>
      <c r="H19" s="47"/>
      <c r="I19" s="47"/>
      <c r="J19" s="47"/>
    </row>
    <row r="20" spans="1:12" ht="13.5" customHeight="1" x14ac:dyDescent="0.25">
      <c r="A20" s="77" t="s">
        <v>37</v>
      </c>
      <c r="B20" s="78"/>
      <c r="C20" s="78"/>
      <c r="D20" s="78"/>
      <c r="E20" s="78"/>
      <c r="F20" s="79"/>
      <c r="G20" s="10">
        <f>PRODUCT(G19,0.12)</f>
        <v>54000</v>
      </c>
      <c r="H20" s="47"/>
      <c r="I20" s="47"/>
      <c r="J20" s="47"/>
    </row>
    <row r="21" spans="1:12" ht="13.5" customHeight="1" x14ac:dyDescent="0.25">
      <c r="A21" s="80" t="s">
        <v>57</v>
      </c>
      <c r="B21" s="81"/>
      <c r="C21" s="81"/>
      <c r="D21" s="81"/>
      <c r="E21" s="81"/>
      <c r="F21" s="82"/>
      <c r="G21" s="8">
        <v>237600</v>
      </c>
      <c r="H21" s="47"/>
      <c r="I21" s="47"/>
      <c r="J21" s="47"/>
    </row>
    <row r="22" spans="1:12" ht="13.5" customHeight="1" x14ac:dyDescent="0.25">
      <c r="A22" s="64" t="s">
        <v>53</v>
      </c>
      <c r="B22" s="65"/>
      <c r="C22" s="65"/>
      <c r="D22" s="65"/>
      <c r="E22" s="65"/>
      <c r="F22" s="66"/>
      <c r="G22" s="8">
        <v>69200</v>
      </c>
      <c r="H22" s="56" t="s">
        <v>60</v>
      </c>
      <c r="I22" s="57"/>
      <c r="J22" s="57"/>
      <c r="K22" s="57"/>
      <c r="L22" s="57"/>
    </row>
    <row r="23" spans="1:12" ht="13.5" customHeight="1" x14ac:dyDescent="0.25">
      <c r="A23" s="64" t="s">
        <v>59</v>
      </c>
      <c r="B23" s="65"/>
      <c r="C23" s="65"/>
      <c r="D23" s="65"/>
      <c r="E23" s="65"/>
      <c r="F23" s="66"/>
      <c r="G23" s="8">
        <v>79200</v>
      </c>
      <c r="H23" s="47"/>
      <c r="I23" s="47"/>
      <c r="J23" s="47"/>
    </row>
    <row r="24" spans="1:12" ht="12.75" customHeight="1" x14ac:dyDescent="0.25">
      <c r="A24" s="67" t="s">
        <v>44</v>
      </c>
      <c r="B24" s="68"/>
      <c r="C24" s="68"/>
      <c r="D24" s="68"/>
      <c r="E24" s="68"/>
      <c r="F24" s="69"/>
      <c r="G24" s="8">
        <f>SUM(G21:G23)</f>
        <v>386000</v>
      </c>
      <c r="H24" s="47"/>
      <c r="I24" s="47"/>
      <c r="J24" s="47"/>
    </row>
    <row r="25" spans="1:12" ht="12.75" customHeight="1" x14ac:dyDescent="0.25">
      <c r="A25" s="70" t="s">
        <v>61</v>
      </c>
      <c r="B25" s="70"/>
      <c r="C25" s="70"/>
      <c r="D25" s="70"/>
      <c r="E25" s="70"/>
      <c r="F25" s="70"/>
      <c r="G25" s="7">
        <f>PRODUCT(G19,0.05)</f>
        <v>22500</v>
      </c>
      <c r="H25" s="47"/>
      <c r="I25" s="47"/>
      <c r="J25" s="47"/>
    </row>
    <row r="26" spans="1:12" x14ac:dyDescent="0.25">
      <c r="A26" s="83" t="s">
        <v>71</v>
      </c>
      <c r="B26" s="83"/>
      <c r="C26" s="83"/>
      <c r="D26" s="83"/>
      <c r="E26" s="83"/>
      <c r="F26" s="83"/>
      <c r="G26" s="7">
        <v>67500</v>
      </c>
    </row>
    <row r="27" spans="1:12" x14ac:dyDescent="0.25">
      <c r="A27" s="83" t="s">
        <v>63</v>
      </c>
      <c r="B27" s="83"/>
      <c r="C27" s="83"/>
      <c r="D27" s="83"/>
      <c r="E27" s="83"/>
      <c r="F27" s="83"/>
      <c r="G27" s="7">
        <f>SUM(G25:G26)</f>
        <v>90000</v>
      </c>
    </row>
  </sheetData>
  <mergeCells count="17">
    <mergeCell ref="A23:F23"/>
    <mergeCell ref="A24:F24"/>
    <mergeCell ref="A25:F25"/>
    <mergeCell ref="A26:F26"/>
    <mergeCell ref="A27:F27"/>
    <mergeCell ref="H22:L22"/>
    <mergeCell ref="A1:L1"/>
    <mergeCell ref="E2:L2"/>
    <mergeCell ref="E3:L3"/>
    <mergeCell ref="C4:L4"/>
    <mergeCell ref="I6:J6"/>
    <mergeCell ref="A17:F17"/>
    <mergeCell ref="A18:F18"/>
    <mergeCell ref="A19:F19"/>
    <mergeCell ref="A20:F20"/>
    <mergeCell ref="A21:F21"/>
    <mergeCell ref="A22:F22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zoomScaleNormal="100" workbookViewId="0">
      <selection activeCell="G20" sqref="G2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72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 t="s">
        <v>49</v>
      </c>
      <c r="C12" s="2" t="s">
        <v>20</v>
      </c>
      <c r="D12" s="27"/>
      <c r="E12" s="18" t="s">
        <v>21</v>
      </c>
      <c r="F12" s="11"/>
      <c r="G12" s="18">
        <v>90000</v>
      </c>
      <c r="H12" s="19"/>
      <c r="I12" s="39" t="s">
        <v>31</v>
      </c>
      <c r="J12" s="29" t="s">
        <v>32</v>
      </c>
      <c r="K12" s="30" t="s">
        <v>29</v>
      </c>
      <c r="L12" s="31">
        <v>41913</v>
      </c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90000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18">
        <v>90000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18">
        <v>90000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18">
        <v>90000</v>
      </c>
      <c r="H16" s="38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61" t="s">
        <v>58</v>
      </c>
      <c r="B17" s="62"/>
      <c r="C17" s="62"/>
      <c r="D17" s="62"/>
      <c r="E17" s="62"/>
      <c r="F17" s="63"/>
      <c r="G17" s="43">
        <f>SUM(G14:G16)</f>
        <v>270000</v>
      </c>
      <c r="H17" s="40">
        <f>SUM(H7:H11)</f>
        <v>1250000</v>
      </c>
      <c r="I17" s="47"/>
      <c r="J17" s="47"/>
    </row>
    <row r="18" spans="1:12" ht="13.5" customHeight="1" x14ac:dyDescent="0.25">
      <c r="A18" s="71" t="s">
        <v>56</v>
      </c>
      <c r="B18" s="72"/>
      <c r="C18" s="72"/>
      <c r="D18" s="72"/>
      <c r="E18" s="72"/>
      <c r="F18" s="73"/>
      <c r="G18" s="9">
        <f>SUM(G12:G13)</f>
        <v>180000</v>
      </c>
      <c r="H18" s="47"/>
      <c r="I18" s="47"/>
      <c r="J18" s="47"/>
    </row>
    <row r="19" spans="1:12" ht="13.5" customHeight="1" x14ac:dyDescent="0.25">
      <c r="A19" s="74" t="s">
        <v>33</v>
      </c>
      <c r="B19" s="75"/>
      <c r="C19" s="75"/>
      <c r="D19" s="75"/>
      <c r="E19" s="75"/>
      <c r="F19" s="76"/>
      <c r="G19" s="7">
        <f>SUM(G17:G18)</f>
        <v>450000</v>
      </c>
      <c r="H19" s="47"/>
      <c r="I19" s="47"/>
      <c r="J19" s="47"/>
    </row>
    <row r="20" spans="1:12" ht="13.5" customHeight="1" x14ac:dyDescent="0.25">
      <c r="A20" s="77" t="s">
        <v>37</v>
      </c>
      <c r="B20" s="78"/>
      <c r="C20" s="78"/>
      <c r="D20" s="78"/>
      <c r="E20" s="78"/>
      <c r="F20" s="79"/>
      <c r="G20" s="10">
        <f>PRODUCT(G19,0.12)</f>
        <v>54000</v>
      </c>
      <c r="H20" s="47"/>
      <c r="I20" s="47"/>
      <c r="J20" s="47"/>
    </row>
    <row r="21" spans="1:12" ht="13.5" customHeight="1" x14ac:dyDescent="0.25">
      <c r="A21" s="80" t="s">
        <v>57</v>
      </c>
      <c r="B21" s="81"/>
      <c r="C21" s="81"/>
      <c r="D21" s="81"/>
      <c r="E21" s="81"/>
      <c r="F21" s="82"/>
      <c r="G21" s="8">
        <v>237600</v>
      </c>
      <c r="H21" s="47"/>
      <c r="I21" s="47"/>
      <c r="J21" s="47"/>
    </row>
    <row r="22" spans="1:12" ht="13.5" customHeight="1" x14ac:dyDescent="0.25">
      <c r="A22" s="64" t="s">
        <v>53</v>
      </c>
      <c r="B22" s="65"/>
      <c r="C22" s="65"/>
      <c r="D22" s="65"/>
      <c r="E22" s="65"/>
      <c r="F22" s="66"/>
      <c r="G22" s="8">
        <v>69200</v>
      </c>
      <c r="H22" s="56" t="s">
        <v>60</v>
      </c>
      <c r="I22" s="57"/>
      <c r="J22" s="57"/>
      <c r="K22" s="57"/>
      <c r="L22" s="57"/>
    </row>
    <row r="23" spans="1:12" ht="13.5" customHeight="1" x14ac:dyDescent="0.25">
      <c r="A23" s="64" t="s">
        <v>59</v>
      </c>
      <c r="B23" s="65"/>
      <c r="C23" s="65"/>
      <c r="D23" s="65"/>
      <c r="E23" s="65"/>
      <c r="F23" s="66"/>
      <c r="G23" s="8">
        <v>79200</v>
      </c>
      <c r="H23" s="47"/>
      <c r="I23" s="47"/>
      <c r="J23" s="47"/>
    </row>
    <row r="24" spans="1:12" ht="12.75" customHeight="1" x14ac:dyDescent="0.25">
      <c r="A24" s="67" t="s">
        <v>44</v>
      </c>
      <c r="B24" s="68"/>
      <c r="C24" s="68"/>
      <c r="D24" s="68"/>
      <c r="E24" s="68"/>
      <c r="F24" s="69"/>
      <c r="G24" s="8">
        <f>SUM(G21:G23)</f>
        <v>386000</v>
      </c>
      <c r="H24" s="47"/>
      <c r="I24" s="47"/>
      <c r="J24" s="47"/>
    </row>
    <row r="25" spans="1:12" ht="12.75" customHeight="1" x14ac:dyDescent="0.25">
      <c r="A25" s="70" t="s">
        <v>61</v>
      </c>
      <c r="B25" s="70"/>
      <c r="C25" s="70"/>
      <c r="D25" s="70"/>
      <c r="E25" s="70"/>
      <c r="F25" s="70"/>
      <c r="G25" s="7">
        <f>PRODUCT(G19,0.05)</f>
        <v>22500</v>
      </c>
      <c r="H25" s="47"/>
      <c r="I25" s="47"/>
      <c r="J25" s="47"/>
    </row>
    <row r="26" spans="1:12" x14ac:dyDescent="0.25">
      <c r="A26" s="83" t="s">
        <v>73</v>
      </c>
      <c r="B26" s="83"/>
      <c r="C26" s="83"/>
      <c r="D26" s="83"/>
      <c r="E26" s="83"/>
      <c r="F26" s="83"/>
      <c r="G26" s="7">
        <v>90000</v>
      </c>
      <c r="H26" s="84" t="s">
        <v>74</v>
      </c>
      <c r="I26" s="85"/>
      <c r="J26" s="85"/>
      <c r="K26" s="85"/>
      <c r="L26" s="85"/>
    </row>
  </sheetData>
  <mergeCells count="17">
    <mergeCell ref="H22:L22"/>
    <mergeCell ref="A1:L1"/>
    <mergeCell ref="E2:L2"/>
    <mergeCell ref="E3:L3"/>
    <mergeCell ref="C4:L4"/>
    <mergeCell ref="I6:J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H26:L2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"/>
  <sheetViews>
    <sheetView zoomScaleNormal="100" workbookViewId="0">
      <selection activeCell="G24" sqref="G2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75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/>
      <c r="C12" s="2"/>
      <c r="D12" s="27"/>
      <c r="E12" s="18"/>
      <c r="F12" s="11"/>
      <c r="G12" s="18"/>
      <c r="H12" s="19"/>
      <c r="I12" s="39"/>
      <c r="J12" s="29"/>
      <c r="K12" s="30" t="s">
        <v>29</v>
      </c>
      <c r="L12" s="31"/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90000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18">
        <v>90000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18">
        <v>90000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18">
        <v>90000</v>
      </c>
      <c r="H16" s="38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61" t="s">
        <v>58</v>
      </c>
      <c r="B17" s="62"/>
      <c r="C17" s="62"/>
      <c r="D17" s="62"/>
      <c r="E17" s="62"/>
      <c r="F17" s="63"/>
      <c r="G17" s="43">
        <f>SUM(G14:G16)</f>
        <v>270000</v>
      </c>
      <c r="H17" s="40">
        <f>SUM(H7:H11)</f>
        <v>1250000</v>
      </c>
      <c r="I17" s="47"/>
      <c r="J17" s="47"/>
    </row>
    <row r="18" spans="1:12" ht="13.5" customHeight="1" x14ac:dyDescent="0.25">
      <c r="A18" s="71" t="s">
        <v>56</v>
      </c>
      <c r="B18" s="72"/>
      <c r="C18" s="72"/>
      <c r="D18" s="72"/>
      <c r="E18" s="72"/>
      <c r="F18" s="73"/>
      <c r="G18" s="9">
        <f>SUM(G12:G13)</f>
        <v>90000</v>
      </c>
      <c r="H18" s="47"/>
      <c r="I18" s="47"/>
      <c r="J18" s="47"/>
    </row>
    <row r="19" spans="1:12" ht="13.5" customHeight="1" x14ac:dyDescent="0.25">
      <c r="A19" s="74" t="s">
        <v>33</v>
      </c>
      <c r="B19" s="75"/>
      <c r="C19" s="75"/>
      <c r="D19" s="75"/>
      <c r="E19" s="75"/>
      <c r="F19" s="76"/>
      <c r="G19" s="7">
        <f>SUM(G17:G18)</f>
        <v>360000</v>
      </c>
      <c r="H19" s="47"/>
      <c r="I19" s="47"/>
      <c r="J19" s="47"/>
    </row>
    <row r="20" spans="1:12" ht="13.5" customHeight="1" x14ac:dyDescent="0.25">
      <c r="A20" s="77" t="s">
        <v>37</v>
      </c>
      <c r="B20" s="78"/>
      <c r="C20" s="78"/>
      <c r="D20" s="78"/>
      <c r="E20" s="78"/>
      <c r="F20" s="79"/>
      <c r="G20" s="10">
        <f>PRODUCT(G19,0.12)</f>
        <v>43200</v>
      </c>
      <c r="H20" s="47"/>
      <c r="I20" s="47"/>
      <c r="J20" s="47"/>
    </row>
    <row r="21" spans="1:12" ht="13.5" customHeight="1" x14ac:dyDescent="0.25">
      <c r="A21" s="80" t="s">
        <v>57</v>
      </c>
      <c r="B21" s="81"/>
      <c r="C21" s="81"/>
      <c r="D21" s="81"/>
      <c r="E21" s="81"/>
      <c r="F21" s="82"/>
      <c r="G21" s="8">
        <v>237600</v>
      </c>
      <c r="H21" s="47"/>
      <c r="I21" s="47"/>
      <c r="J21" s="47"/>
    </row>
    <row r="22" spans="1:12" ht="13.5" customHeight="1" x14ac:dyDescent="0.25">
      <c r="A22" s="64" t="s">
        <v>59</v>
      </c>
      <c r="B22" s="65"/>
      <c r="C22" s="65"/>
      <c r="D22" s="65"/>
      <c r="E22" s="65"/>
      <c r="F22" s="66"/>
      <c r="G22" s="8">
        <v>79200</v>
      </c>
      <c r="H22" s="47"/>
      <c r="I22" s="47"/>
      <c r="J22" s="47"/>
    </row>
    <row r="23" spans="1:12" ht="12.75" customHeight="1" x14ac:dyDescent="0.25">
      <c r="A23" s="67" t="s">
        <v>44</v>
      </c>
      <c r="B23" s="68"/>
      <c r="C23" s="68"/>
      <c r="D23" s="68"/>
      <c r="E23" s="68"/>
      <c r="F23" s="69"/>
      <c r="G23" s="8">
        <f>SUM(G21:G22)</f>
        <v>316800</v>
      </c>
      <c r="H23" s="47"/>
      <c r="I23" s="47"/>
      <c r="J23" s="47"/>
    </row>
    <row r="24" spans="1:12" ht="12.75" customHeight="1" x14ac:dyDescent="0.25">
      <c r="A24" s="70" t="s">
        <v>61</v>
      </c>
      <c r="B24" s="70"/>
      <c r="C24" s="70"/>
      <c r="D24" s="70"/>
      <c r="E24" s="70"/>
      <c r="F24" s="70"/>
      <c r="G24" s="7">
        <f>PRODUCT(G19,0.05)</f>
        <v>18000</v>
      </c>
      <c r="H24" s="47"/>
      <c r="I24" s="47"/>
      <c r="J24" s="47"/>
    </row>
    <row r="25" spans="1:12" ht="12.75" customHeight="1" x14ac:dyDescent="0.25">
      <c r="A25" s="49"/>
      <c r="B25" s="49"/>
      <c r="C25" s="49"/>
      <c r="D25" s="49"/>
      <c r="E25" s="49"/>
      <c r="F25" s="49"/>
      <c r="G25" s="50"/>
      <c r="H25" s="47"/>
      <c r="I25" s="47"/>
      <c r="J25" s="47"/>
    </row>
    <row r="26" spans="1:12" x14ac:dyDescent="0.25">
      <c r="A26" s="18">
        <v>1</v>
      </c>
      <c r="B26" s="5" t="s">
        <v>49</v>
      </c>
      <c r="C26" s="2" t="s">
        <v>20</v>
      </c>
      <c r="D26" s="27"/>
      <c r="E26" s="18" t="s">
        <v>21</v>
      </c>
      <c r="F26" s="11"/>
      <c r="G26" s="18">
        <v>90000</v>
      </c>
      <c r="H26" s="19"/>
      <c r="I26" s="39" t="s">
        <v>31</v>
      </c>
      <c r="J26" s="29" t="s">
        <v>32</v>
      </c>
      <c r="K26" s="30" t="s">
        <v>29</v>
      </c>
      <c r="L26" s="31">
        <v>41913</v>
      </c>
    </row>
    <row r="27" spans="1:12" x14ac:dyDescent="0.25">
      <c r="A27" s="18">
        <v>1</v>
      </c>
      <c r="B27" s="5" t="s">
        <v>49</v>
      </c>
      <c r="C27" s="86" t="s">
        <v>76</v>
      </c>
      <c r="D27" s="87"/>
      <c r="E27" s="87"/>
      <c r="F27" s="87"/>
      <c r="G27" s="87"/>
      <c r="H27" s="87"/>
      <c r="I27" s="87"/>
      <c r="J27" s="87"/>
      <c r="K27" s="87"/>
      <c r="L27" s="88"/>
    </row>
  </sheetData>
  <mergeCells count="14">
    <mergeCell ref="C27:L27"/>
    <mergeCell ref="A1:L1"/>
    <mergeCell ref="E2:L2"/>
    <mergeCell ref="E3:L3"/>
    <mergeCell ref="C4:L4"/>
    <mergeCell ref="I6:J6"/>
    <mergeCell ref="A17:F17"/>
    <mergeCell ref="A22:F22"/>
    <mergeCell ref="A23:F23"/>
    <mergeCell ref="A24:F24"/>
    <mergeCell ref="A18:F18"/>
    <mergeCell ref="A19:F19"/>
    <mergeCell ref="A20:F20"/>
    <mergeCell ref="A21:F21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8"/>
  <sheetViews>
    <sheetView zoomScaleNormal="100" workbookViewId="0">
      <selection activeCell="G25" sqref="G25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77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/>
      <c r="C12" s="2"/>
      <c r="D12" s="27"/>
      <c r="E12" s="18"/>
      <c r="F12" s="11"/>
      <c r="G12" s="18"/>
      <c r="H12" s="19"/>
      <c r="I12" s="39"/>
      <c r="J12" s="29"/>
      <c r="K12" s="30" t="s">
        <v>29</v>
      </c>
      <c r="L12" s="31"/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90000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18">
        <v>90000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18">
        <v>90000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18">
        <v>90000</v>
      </c>
      <c r="H16" s="38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61" t="s">
        <v>58</v>
      </c>
      <c r="B17" s="62"/>
      <c r="C17" s="62"/>
      <c r="D17" s="62"/>
      <c r="E17" s="62"/>
      <c r="F17" s="63"/>
      <c r="G17" s="43">
        <f>SUM(G14:G16)</f>
        <v>270000</v>
      </c>
      <c r="H17" s="40">
        <f>SUM(H7:H11)</f>
        <v>1250000</v>
      </c>
      <c r="I17" s="47"/>
      <c r="J17" s="47"/>
    </row>
    <row r="18" spans="1:12" ht="13.5" customHeight="1" x14ac:dyDescent="0.25">
      <c r="A18" s="71" t="s">
        <v>56</v>
      </c>
      <c r="B18" s="72"/>
      <c r="C18" s="72"/>
      <c r="D18" s="72"/>
      <c r="E18" s="72"/>
      <c r="F18" s="73"/>
      <c r="G18" s="9">
        <f>SUM(G12:G13)</f>
        <v>90000</v>
      </c>
      <c r="H18" s="47"/>
      <c r="I18" s="47"/>
      <c r="J18" s="47"/>
    </row>
    <row r="19" spans="1:12" ht="13.5" customHeight="1" x14ac:dyDescent="0.25">
      <c r="A19" s="74" t="s">
        <v>33</v>
      </c>
      <c r="B19" s="75"/>
      <c r="C19" s="75"/>
      <c r="D19" s="75"/>
      <c r="E19" s="75"/>
      <c r="F19" s="76"/>
      <c r="G19" s="7">
        <f>SUM(G17:G18)</f>
        <v>360000</v>
      </c>
      <c r="H19" s="47"/>
      <c r="I19" s="47"/>
      <c r="J19" s="47"/>
    </row>
    <row r="20" spans="1:12" ht="13.5" customHeight="1" x14ac:dyDescent="0.25">
      <c r="A20" s="77" t="s">
        <v>37</v>
      </c>
      <c r="B20" s="78"/>
      <c r="C20" s="78"/>
      <c r="D20" s="78"/>
      <c r="E20" s="78"/>
      <c r="F20" s="79"/>
      <c r="G20" s="10">
        <f>PRODUCT(G19,0.12)</f>
        <v>43200</v>
      </c>
      <c r="H20" s="47"/>
      <c r="I20" s="47"/>
      <c r="J20" s="47"/>
    </row>
    <row r="21" spans="1:12" ht="13.5" customHeight="1" x14ac:dyDescent="0.25">
      <c r="A21" s="80" t="s">
        <v>57</v>
      </c>
      <c r="B21" s="81"/>
      <c r="C21" s="81"/>
      <c r="D21" s="81"/>
      <c r="E21" s="81"/>
      <c r="F21" s="82"/>
      <c r="G21" s="8">
        <v>237600</v>
      </c>
      <c r="H21" s="47"/>
      <c r="I21" s="47"/>
      <c r="J21" s="47"/>
    </row>
    <row r="22" spans="1:12" ht="13.5" customHeight="1" x14ac:dyDescent="0.25">
      <c r="A22" s="64" t="s">
        <v>59</v>
      </c>
      <c r="B22" s="65"/>
      <c r="C22" s="65"/>
      <c r="D22" s="65"/>
      <c r="E22" s="65"/>
      <c r="F22" s="66"/>
      <c r="G22" s="8">
        <v>79200</v>
      </c>
      <c r="H22" s="47"/>
      <c r="I22" s="47"/>
      <c r="J22" s="47"/>
    </row>
    <row r="23" spans="1:12" ht="12.75" customHeight="1" x14ac:dyDescent="0.25">
      <c r="A23" s="67" t="s">
        <v>44</v>
      </c>
      <c r="B23" s="68"/>
      <c r="C23" s="68"/>
      <c r="D23" s="68"/>
      <c r="E23" s="68"/>
      <c r="F23" s="69"/>
      <c r="G23" s="8">
        <f>SUM(G21:G22)</f>
        <v>316800</v>
      </c>
      <c r="H23" s="47"/>
      <c r="I23" s="47"/>
      <c r="J23" s="47"/>
    </row>
    <row r="24" spans="1:12" ht="12.75" customHeight="1" x14ac:dyDescent="0.25">
      <c r="A24" s="70" t="s">
        <v>78</v>
      </c>
      <c r="B24" s="70"/>
      <c r="C24" s="70"/>
      <c r="D24" s="70"/>
      <c r="E24" s="70"/>
      <c r="F24" s="70"/>
      <c r="G24" s="48">
        <v>18000</v>
      </c>
      <c r="H24" s="47"/>
      <c r="I24" s="47"/>
      <c r="J24" s="47"/>
    </row>
    <row r="25" spans="1:12" ht="12.75" customHeight="1" x14ac:dyDescent="0.25">
      <c r="A25" s="70" t="s">
        <v>79</v>
      </c>
      <c r="B25" s="70"/>
      <c r="C25" s="70"/>
      <c r="D25" s="70"/>
      <c r="E25" s="70"/>
      <c r="F25" s="70"/>
      <c r="G25" s="7">
        <v>36000</v>
      </c>
      <c r="H25" s="47"/>
      <c r="I25" s="47"/>
      <c r="J25" s="47"/>
    </row>
    <row r="26" spans="1:12" ht="12.75" customHeight="1" x14ac:dyDescent="0.25">
      <c r="A26" s="49"/>
      <c r="B26" s="49"/>
      <c r="C26" s="49"/>
      <c r="D26" s="49"/>
      <c r="E26" s="49"/>
      <c r="F26" s="49"/>
      <c r="G26" s="50"/>
      <c r="H26" s="47"/>
      <c r="I26" s="47"/>
      <c r="J26" s="47"/>
    </row>
    <row r="27" spans="1:12" x14ac:dyDescent="0.25">
      <c r="A27" s="18">
        <v>1</v>
      </c>
      <c r="B27" s="5" t="s">
        <v>49</v>
      </c>
      <c r="C27" s="2" t="s">
        <v>20</v>
      </c>
      <c r="D27" s="27"/>
      <c r="E27" s="18" t="s">
        <v>21</v>
      </c>
      <c r="F27" s="11"/>
      <c r="G27" s="18">
        <v>90000</v>
      </c>
      <c r="H27" s="19"/>
      <c r="I27" s="39" t="s">
        <v>31</v>
      </c>
      <c r="J27" s="29" t="s">
        <v>32</v>
      </c>
      <c r="K27" s="30" t="s">
        <v>29</v>
      </c>
      <c r="L27" s="31">
        <v>41913</v>
      </c>
    </row>
    <row r="28" spans="1:12" x14ac:dyDescent="0.25">
      <c r="A28" s="18">
        <v>1</v>
      </c>
      <c r="B28" s="5" t="s">
        <v>49</v>
      </c>
      <c r="C28" s="86" t="s">
        <v>76</v>
      </c>
      <c r="D28" s="87"/>
      <c r="E28" s="87"/>
      <c r="F28" s="87"/>
      <c r="G28" s="87"/>
      <c r="H28" s="87"/>
      <c r="I28" s="87"/>
      <c r="J28" s="87"/>
      <c r="K28" s="87"/>
      <c r="L28" s="88"/>
    </row>
  </sheetData>
  <mergeCells count="15">
    <mergeCell ref="A25:F25"/>
    <mergeCell ref="C28:L28"/>
    <mergeCell ref="A24:F24"/>
    <mergeCell ref="A18:F18"/>
    <mergeCell ref="A19:F19"/>
    <mergeCell ref="A20:F20"/>
    <mergeCell ref="A21:F21"/>
    <mergeCell ref="A22:F22"/>
    <mergeCell ref="A23:F23"/>
    <mergeCell ref="A17:F17"/>
    <mergeCell ref="A1:L1"/>
    <mergeCell ref="E2:L2"/>
    <mergeCell ref="E3:L3"/>
    <mergeCell ref="C4:L4"/>
    <mergeCell ref="I6:J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G25" sqref="G25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80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/>
      <c r="C12" s="2"/>
      <c r="D12" s="27"/>
      <c r="E12" s="18"/>
      <c r="F12" s="11"/>
      <c r="G12" s="18"/>
      <c r="H12" s="19"/>
      <c r="I12" s="39"/>
      <c r="J12" s="29"/>
      <c r="K12" s="30" t="s">
        <v>29</v>
      </c>
      <c r="L12" s="31"/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90000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18">
        <v>90000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18">
        <v>90000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18">
        <v>90000</v>
      </c>
      <c r="H16" s="38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61" t="s">
        <v>58</v>
      </c>
      <c r="B17" s="62"/>
      <c r="C17" s="62"/>
      <c r="D17" s="62"/>
      <c r="E17" s="62"/>
      <c r="F17" s="63"/>
      <c r="G17" s="43">
        <f>SUM(G14:G16)</f>
        <v>270000</v>
      </c>
      <c r="H17" s="40">
        <f>SUM(H7:H11)</f>
        <v>1250000</v>
      </c>
      <c r="I17" s="47"/>
      <c r="J17" s="47"/>
    </row>
    <row r="18" spans="1:12" ht="13.5" customHeight="1" x14ac:dyDescent="0.25">
      <c r="A18" s="71" t="s">
        <v>56</v>
      </c>
      <c r="B18" s="72"/>
      <c r="C18" s="72"/>
      <c r="D18" s="72"/>
      <c r="E18" s="72"/>
      <c r="F18" s="73"/>
      <c r="G18" s="9">
        <f>SUM(G12:G13)</f>
        <v>90000</v>
      </c>
      <c r="H18" s="47"/>
      <c r="I18" s="47"/>
      <c r="J18" s="47"/>
    </row>
    <row r="19" spans="1:12" ht="13.5" customHeight="1" x14ac:dyDescent="0.25">
      <c r="A19" s="74" t="s">
        <v>33</v>
      </c>
      <c r="B19" s="75"/>
      <c r="C19" s="75"/>
      <c r="D19" s="75"/>
      <c r="E19" s="75"/>
      <c r="F19" s="76"/>
      <c r="G19" s="7">
        <f>SUM(G17:G18)</f>
        <v>360000</v>
      </c>
      <c r="H19" s="47"/>
      <c r="I19" s="47"/>
      <c r="J19" s="47"/>
    </row>
    <row r="20" spans="1:12" ht="13.5" customHeight="1" x14ac:dyDescent="0.25">
      <c r="A20" s="77" t="s">
        <v>37</v>
      </c>
      <c r="B20" s="78"/>
      <c r="C20" s="78"/>
      <c r="D20" s="78"/>
      <c r="E20" s="78"/>
      <c r="F20" s="79"/>
      <c r="G20" s="10">
        <f>PRODUCT(G19,0.12)</f>
        <v>43200</v>
      </c>
      <c r="H20" s="47"/>
      <c r="I20" s="47"/>
      <c r="J20" s="47"/>
    </row>
    <row r="21" spans="1:12" ht="13.5" customHeight="1" x14ac:dyDescent="0.25">
      <c r="A21" s="80" t="s">
        <v>57</v>
      </c>
      <c r="B21" s="81"/>
      <c r="C21" s="81"/>
      <c r="D21" s="81"/>
      <c r="E21" s="81"/>
      <c r="F21" s="82"/>
      <c r="G21" s="8">
        <v>237600</v>
      </c>
      <c r="H21" s="47"/>
      <c r="I21" s="47"/>
      <c r="J21" s="47"/>
    </row>
    <row r="22" spans="1:12" ht="13.5" customHeight="1" x14ac:dyDescent="0.25">
      <c r="A22" s="64" t="s">
        <v>59</v>
      </c>
      <c r="B22" s="65"/>
      <c r="C22" s="65"/>
      <c r="D22" s="65"/>
      <c r="E22" s="65"/>
      <c r="F22" s="66"/>
      <c r="G22" s="8">
        <v>79200</v>
      </c>
      <c r="H22" s="47"/>
      <c r="I22" s="47"/>
      <c r="J22" s="47"/>
    </row>
    <row r="23" spans="1:12" ht="12.75" customHeight="1" x14ac:dyDescent="0.25">
      <c r="A23" s="67" t="s">
        <v>44</v>
      </c>
      <c r="B23" s="68"/>
      <c r="C23" s="68"/>
      <c r="D23" s="68"/>
      <c r="E23" s="68"/>
      <c r="F23" s="69"/>
      <c r="G23" s="8">
        <f>SUM(G21:G22)</f>
        <v>316800</v>
      </c>
      <c r="H23" s="47"/>
      <c r="I23" s="47"/>
      <c r="J23" s="47"/>
    </row>
    <row r="24" spans="1:12" ht="12.75" customHeight="1" x14ac:dyDescent="0.25">
      <c r="A24" s="70" t="s">
        <v>81</v>
      </c>
      <c r="B24" s="70"/>
      <c r="C24" s="70"/>
      <c r="D24" s="70"/>
      <c r="E24" s="70"/>
      <c r="F24" s="70"/>
      <c r="G24" s="7">
        <v>36000</v>
      </c>
      <c r="H24" s="47"/>
      <c r="I24" s="47"/>
      <c r="J24" s="47"/>
    </row>
    <row r="25" spans="1:12" ht="12.75" customHeight="1" x14ac:dyDescent="0.25">
      <c r="A25" s="70" t="s">
        <v>79</v>
      </c>
      <c r="B25" s="70"/>
      <c r="C25" s="70"/>
      <c r="D25" s="70"/>
      <c r="E25" s="70"/>
      <c r="F25" s="70"/>
      <c r="G25" s="7">
        <v>54000</v>
      </c>
      <c r="H25" s="89" t="s">
        <v>82</v>
      </c>
      <c r="I25" s="90"/>
      <c r="J25" s="90"/>
      <c r="K25" s="90"/>
      <c r="L25" s="90"/>
    </row>
    <row r="26" spans="1:12" ht="12.75" customHeight="1" x14ac:dyDescent="0.25">
      <c r="A26" s="49"/>
      <c r="B26" s="49"/>
      <c r="C26" s="49"/>
      <c r="D26" s="49"/>
      <c r="E26" s="49"/>
      <c r="F26" s="49"/>
      <c r="G26" s="50"/>
      <c r="H26" s="47"/>
      <c r="I26" s="47"/>
      <c r="J26" s="47"/>
    </row>
    <row r="27" spans="1:12" x14ac:dyDescent="0.25">
      <c r="A27" s="18">
        <v>1</v>
      </c>
      <c r="B27" s="5" t="s">
        <v>49</v>
      </c>
      <c r="C27" s="2" t="s">
        <v>20</v>
      </c>
      <c r="D27" s="27"/>
      <c r="E27" s="18" t="s">
        <v>21</v>
      </c>
      <c r="F27" s="11"/>
      <c r="G27" s="18">
        <v>90000</v>
      </c>
      <c r="H27" s="19"/>
      <c r="I27" s="39" t="s">
        <v>31</v>
      </c>
      <c r="J27" s="29" t="s">
        <v>32</v>
      </c>
      <c r="K27" s="30" t="s">
        <v>29</v>
      </c>
      <c r="L27" s="31">
        <v>41913</v>
      </c>
    </row>
    <row r="28" spans="1:12" x14ac:dyDescent="0.25">
      <c r="A28" s="18">
        <v>1</v>
      </c>
      <c r="B28" s="5" t="s">
        <v>49</v>
      </c>
      <c r="C28" s="86" t="s">
        <v>76</v>
      </c>
      <c r="D28" s="87"/>
      <c r="E28" s="87"/>
      <c r="F28" s="87"/>
      <c r="G28" s="87"/>
      <c r="H28" s="87"/>
      <c r="I28" s="87"/>
      <c r="J28" s="87"/>
      <c r="K28" s="87"/>
      <c r="L28" s="88"/>
    </row>
  </sheetData>
  <mergeCells count="16">
    <mergeCell ref="C28:L28"/>
    <mergeCell ref="A18:F18"/>
    <mergeCell ref="A19:F19"/>
    <mergeCell ref="A20:F20"/>
    <mergeCell ref="A21:F21"/>
    <mergeCell ref="A22:F22"/>
    <mergeCell ref="A23:F23"/>
    <mergeCell ref="A17:F17"/>
    <mergeCell ref="H25:L25"/>
    <mergeCell ref="A1:L1"/>
    <mergeCell ref="E2:L2"/>
    <mergeCell ref="E3:L3"/>
    <mergeCell ref="C4:L4"/>
    <mergeCell ref="I6:J6"/>
    <mergeCell ref="A24:F24"/>
    <mergeCell ref="A25:F2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7"/>
  <sheetViews>
    <sheetView zoomScaleNormal="100" workbookViewId="0">
      <selection activeCell="G24" sqref="G2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0.140625" customWidth="1"/>
    <col min="10" max="10" width="10" customWidth="1"/>
    <col min="11" max="11" width="7.28515625" customWidth="1"/>
    <col min="12" max="12" width="7.7109375" customWidth="1"/>
  </cols>
  <sheetData>
    <row r="1" spans="1:14" ht="36.75" customHeight="1" x14ac:dyDescent="0.25">
      <c r="A1" s="58" t="s">
        <v>83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4" ht="16.5" customHeight="1" x14ac:dyDescent="0.3">
      <c r="A2" s="1" t="s">
        <v>0</v>
      </c>
      <c r="E2" s="59" t="s">
        <v>46</v>
      </c>
      <c r="F2" s="59"/>
      <c r="G2" s="59"/>
      <c r="H2" s="59"/>
      <c r="I2" s="59"/>
      <c r="J2" s="59"/>
      <c r="K2" s="59"/>
      <c r="L2" s="59"/>
    </row>
    <row r="3" spans="1:14" ht="18.75" customHeight="1" x14ac:dyDescent="0.3">
      <c r="A3" s="1" t="s">
        <v>1</v>
      </c>
      <c r="E3" s="59" t="s">
        <v>45</v>
      </c>
      <c r="F3" s="59"/>
      <c r="G3" s="59"/>
      <c r="H3" s="59"/>
      <c r="I3" s="59"/>
      <c r="J3" s="59"/>
      <c r="K3" s="59"/>
      <c r="L3" s="59"/>
    </row>
    <row r="4" spans="1:14" ht="17.25" customHeight="1" x14ac:dyDescent="0.3">
      <c r="A4" s="1" t="s">
        <v>2</v>
      </c>
      <c r="C4" s="59" t="s">
        <v>62</v>
      </c>
      <c r="D4" s="59"/>
      <c r="E4" s="59"/>
      <c r="F4" s="59"/>
      <c r="G4" s="59"/>
      <c r="H4" s="59"/>
      <c r="I4" s="59"/>
      <c r="J4" s="59"/>
      <c r="K4" s="59"/>
      <c r="L4" s="59"/>
    </row>
    <row r="5" spans="1:14" ht="12" customHeight="1" x14ac:dyDescent="0.3">
      <c r="A5" s="46"/>
    </row>
    <row r="6" spans="1:14" ht="15.75" customHeight="1" x14ac:dyDescent="0.2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3" t="s">
        <v>9</v>
      </c>
      <c r="H6" s="14" t="s">
        <v>30</v>
      </c>
      <c r="I6" s="60" t="s">
        <v>15</v>
      </c>
      <c r="J6" s="60"/>
      <c r="K6" s="3" t="s">
        <v>16</v>
      </c>
      <c r="L6" s="3" t="s">
        <v>27</v>
      </c>
    </row>
    <row r="7" spans="1:14" ht="15.75" customHeight="1" x14ac:dyDescent="0.25">
      <c r="A7" s="20"/>
      <c r="B7" s="21" t="s">
        <v>10</v>
      </c>
      <c r="C7" s="6" t="s">
        <v>11</v>
      </c>
      <c r="D7" s="22">
        <v>25416</v>
      </c>
      <c r="E7" s="22" t="s">
        <v>12</v>
      </c>
      <c r="F7" s="12">
        <v>2014001482</v>
      </c>
      <c r="G7" s="22"/>
      <c r="H7" s="44">
        <v>160000</v>
      </c>
      <c r="I7" s="23" t="s">
        <v>13</v>
      </c>
      <c r="J7" s="24" t="s">
        <v>14</v>
      </c>
      <c r="K7" s="25" t="s">
        <v>22</v>
      </c>
      <c r="L7" s="26">
        <v>41883</v>
      </c>
    </row>
    <row r="8" spans="1:14" ht="15.75" customHeight="1" x14ac:dyDescent="0.25">
      <c r="A8" s="32"/>
      <c r="B8" s="21" t="s">
        <v>35</v>
      </c>
      <c r="C8" s="6" t="s">
        <v>17</v>
      </c>
      <c r="D8" s="22">
        <v>42472</v>
      </c>
      <c r="E8" s="22" t="s">
        <v>12</v>
      </c>
      <c r="F8" s="12"/>
      <c r="G8" s="22"/>
      <c r="H8" s="44">
        <v>40000</v>
      </c>
      <c r="I8" s="24" t="s">
        <v>47</v>
      </c>
      <c r="J8" s="24" t="s">
        <v>36</v>
      </c>
      <c r="K8" s="25" t="s">
        <v>23</v>
      </c>
      <c r="L8" s="26">
        <v>42461</v>
      </c>
    </row>
    <row r="9" spans="1:14" ht="15.75" customHeight="1" x14ac:dyDescent="0.25">
      <c r="A9" s="32"/>
      <c r="B9" s="21" t="s">
        <v>38</v>
      </c>
      <c r="C9" s="6" t="s">
        <v>39</v>
      </c>
      <c r="D9" s="22"/>
      <c r="E9" s="22" t="s">
        <v>21</v>
      </c>
      <c r="F9" s="12"/>
      <c r="G9" s="22"/>
      <c r="H9" s="44">
        <v>320000</v>
      </c>
      <c r="I9" s="24"/>
      <c r="J9" s="24"/>
      <c r="K9" s="25" t="s">
        <v>23</v>
      </c>
      <c r="L9" s="26">
        <v>41883</v>
      </c>
    </row>
    <row r="10" spans="1:14" ht="15.75" customHeight="1" x14ac:dyDescent="0.25">
      <c r="A10" s="32"/>
      <c r="B10" s="21" t="s">
        <v>25</v>
      </c>
      <c r="C10" s="15" t="s">
        <v>17</v>
      </c>
      <c r="D10" s="20">
        <v>6787</v>
      </c>
      <c r="E10" s="22" t="s">
        <v>12</v>
      </c>
      <c r="F10" s="12">
        <v>20140011547</v>
      </c>
      <c r="G10" s="37"/>
      <c r="H10" s="44">
        <v>420000</v>
      </c>
      <c r="I10" s="24" t="s">
        <v>26</v>
      </c>
      <c r="J10" s="24"/>
      <c r="K10" s="25" t="s">
        <v>24</v>
      </c>
      <c r="L10" s="26">
        <v>41883</v>
      </c>
    </row>
    <row r="11" spans="1:14" ht="15.75" customHeight="1" x14ac:dyDescent="0.25">
      <c r="A11" s="21"/>
      <c r="B11" s="21" t="s">
        <v>34</v>
      </c>
      <c r="C11" s="15" t="s">
        <v>17</v>
      </c>
      <c r="D11" s="20">
        <v>43413</v>
      </c>
      <c r="E11" s="21" t="s">
        <v>12</v>
      </c>
      <c r="F11" s="12">
        <v>2014001236</v>
      </c>
      <c r="G11" s="22">
        <v>90000</v>
      </c>
      <c r="H11" s="45">
        <v>310000</v>
      </c>
      <c r="I11" s="21" t="s">
        <v>48</v>
      </c>
      <c r="J11" s="21"/>
      <c r="K11" s="25" t="s">
        <v>28</v>
      </c>
      <c r="L11" s="26">
        <v>42125</v>
      </c>
    </row>
    <row r="12" spans="1:14" ht="15.75" customHeight="1" x14ac:dyDescent="0.25">
      <c r="A12" s="18">
        <v>1</v>
      </c>
      <c r="B12" s="5"/>
      <c r="C12" s="2"/>
      <c r="D12" s="27"/>
      <c r="E12" s="18"/>
      <c r="F12" s="11"/>
      <c r="G12" s="18"/>
      <c r="H12" s="19"/>
      <c r="I12" s="39"/>
      <c r="J12" s="29"/>
      <c r="K12" s="30" t="s">
        <v>29</v>
      </c>
      <c r="L12" s="31"/>
    </row>
    <row r="13" spans="1:14" ht="15.75" customHeight="1" x14ac:dyDescent="0.25">
      <c r="A13" s="18">
        <v>2</v>
      </c>
      <c r="B13" s="33" t="s">
        <v>54</v>
      </c>
      <c r="C13" s="4" t="s">
        <v>55</v>
      </c>
      <c r="D13" s="28"/>
      <c r="E13" s="18" t="s">
        <v>21</v>
      </c>
      <c r="F13" s="13"/>
      <c r="G13" s="28">
        <v>110000</v>
      </c>
      <c r="H13" s="34"/>
      <c r="I13" s="35">
        <v>41170410</v>
      </c>
      <c r="J13" s="35">
        <v>44975878</v>
      </c>
      <c r="K13" s="42" t="s">
        <v>24</v>
      </c>
      <c r="L13" s="36">
        <v>43344</v>
      </c>
    </row>
    <row r="14" spans="1:14" ht="15.75" customHeight="1" x14ac:dyDescent="0.25">
      <c r="A14" s="18">
        <v>3</v>
      </c>
      <c r="B14" s="5" t="s">
        <v>50</v>
      </c>
      <c r="C14" s="2" t="s">
        <v>43</v>
      </c>
      <c r="D14" s="18">
        <v>57363</v>
      </c>
      <c r="E14" s="18" t="s">
        <v>19</v>
      </c>
      <c r="F14" s="11"/>
      <c r="G14" s="28">
        <v>110000</v>
      </c>
      <c r="H14" s="19"/>
      <c r="I14" s="29" t="s">
        <v>51</v>
      </c>
      <c r="J14" s="29" t="s">
        <v>52</v>
      </c>
      <c r="K14" s="30" t="s">
        <v>18</v>
      </c>
      <c r="L14" s="31">
        <v>43132</v>
      </c>
      <c r="N14" s="41"/>
    </row>
    <row r="15" spans="1:14" ht="15.75" customHeight="1" x14ac:dyDescent="0.25">
      <c r="A15" s="18">
        <v>4</v>
      </c>
      <c r="B15" s="5" t="s">
        <v>65</v>
      </c>
      <c r="C15" s="2" t="s">
        <v>39</v>
      </c>
      <c r="D15" s="18">
        <v>90943</v>
      </c>
      <c r="E15" s="18" t="s">
        <v>40</v>
      </c>
      <c r="F15" s="11">
        <v>2014001387</v>
      </c>
      <c r="G15" s="28">
        <v>110000</v>
      </c>
      <c r="H15" s="19"/>
      <c r="I15" s="29" t="s">
        <v>41</v>
      </c>
      <c r="J15" s="29" t="s">
        <v>42</v>
      </c>
      <c r="K15" s="30" t="s">
        <v>23</v>
      </c>
      <c r="L15" s="31">
        <v>42887</v>
      </c>
      <c r="N15" s="41"/>
    </row>
    <row r="16" spans="1:14" ht="15.75" customHeight="1" x14ac:dyDescent="0.25">
      <c r="A16" s="18">
        <v>5</v>
      </c>
      <c r="B16" s="5" t="s">
        <v>34</v>
      </c>
      <c r="C16" s="16" t="s">
        <v>17</v>
      </c>
      <c r="D16" s="27">
        <v>43413</v>
      </c>
      <c r="E16" s="18" t="s">
        <v>12</v>
      </c>
      <c r="F16" s="11">
        <v>2014001236</v>
      </c>
      <c r="G16" s="28">
        <v>110000</v>
      </c>
      <c r="H16" s="19"/>
      <c r="I16" s="39" t="s">
        <v>48</v>
      </c>
      <c r="J16" s="29"/>
      <c r="K16" s="30" t="s">
        <v>28</v>
      </c>
      <c r="L16" s="31">
        <v>42125</v>
      </c>
      <c r="N16" s="41"/>
    </row>
    <row r="17" spans="1:12" ht="13.5" customHeight="1" x14ac:dyDescent="0.25">
      <c r="A17" s="91" t="s">
        <v>58</v>
      </c>
      <c r="B17" s="92"/>
      <c r="C17" s="92"/>
      <c r="D17" s="92"/>
      <c r="E17" s="92"/>
      <c r="F17" s="93"/>
      <c r="G17" s="51">
        <f>SUM(G14:G16)</f>
        <v>330000</v>
      </c>
      <c r="H17" s="40">
        <f>SUM(H7:H11)</f>
        <v>1250000</v>
      </c>
      <c r="I17" s="47"/>
      <c r="J17" s="47"/>
    </row>
    <row r="18" spans="1:12" ht="13.5" customHeight="1" x14ac:dyDescent="0.25">
      <c r="A18" s="95" t="s">
        <v>56</v>
      </c>
      <c r="B18" s="96"/>
      <c r="C18" s="96"/>
      <c r="D18" s="96"/>
      <c r="E18" s="96"/>
      <c r="F18" s="97"/>
      <c r="G18" s="52">
        <f>SUM(G12:G13)</f>
        <v>110000</v>
      </c>
      <c r="H18" s="47"/>
      <c r="I18" s="47"/>
      <c r="J18" s="47"/>
    </row>
    <row r="19" spans="1:12" ht="13.5" customHeight="1" x14ac:dyDescent="0.25">
      <c r="A19" s="98" t="s">
        <v>33</v>
      </c>
      <c r="B19" s="99"/>
      <c r="C19" s="99"/>
      <c r="D19" s="99"/>
      <c r="E19" s="99"/>
      <c r="F19" s="100"/>
      <c r="G19" s="53">
        <f>SUM(G17:G18)</f>
        <v>440000</v>
      </c>
      <c r="H19" s="47"/>
      <c r="I19" s="47"/>
      <c r="J19" s="47"/>
    </row>
    <row r="20" spans="1:12" ht="13.5" customHeight="1" x14ac:dyDescent="0.25">
      <c r="A20" s="101" t="s">
        <v>37</v>
      </c>
      <c r="B20" s="102"/>
      <c r="C20" s="102"/>
      <c r="D20" s="102"/>
      <c r="E20" s="102"/>
      <c r="F20" s="103"/>
      <c r="G20" s="54">
        <f>PRODUCT(G19,0.12)</f>
        <v>52800</v>
      </c>
      <c r="H20" s="47"/>
      <c r="I20" s="47"/>
      <c r="J20" s="47"/>
    </row>
    <row r="21" spans="1:12" ht="13.5" customHeight="1" x14ac:dyDescent="0.25">
      <c r="A21" s="104" t="s">
        <v>57</v>
      </c>
      <c r="B21" s="105"/>
      <c r="C21" s="105"/>
      <c r="D21" s="105"/>
      <c r="E21" s="105"/>
      <c r="F21" s="106"/>
      <c r="G21" s="55">
        <v>290400</v>
      </c>
      <c r="H21" s="47"/>
      <c r="I21" s="47"/>
      <c r="J21" s="47"/>
    </row>
    <row r="22" spans="1:12" ht="13.5" customHeight="1" x14ac:dyDescent="0.25">
      <c r="A22" s="98" t="s">
        <v>59</v>
      </c>
      <c r="B22" s="99"/>
      <c r="C22" s="99"/>
      <c r="D22" s="99"/>
      <c r="E22" s="99"/>
      <c r="F22" s="100"/>
      <c r="G22" s="55">
        <v>96800</v>
      </c>
      <c r="H22" s="47"/>
      <c r="I22" s="47"/>
      <c r="J22" s="47"/>
    </row>
    <row r="23" spans="1:12" ht="12.75" customHeight="1" x14ac:dyDescent="0.25">
      <c r="A23" s="107" t="s">
        <v>44</v>
      </c>
      <c r="B23" s="108"/>
      <c r="C23" s="108"/>
      <c r="D23" s="108"/>
      <c r="E23" s="108"/>
      <c r="F23" s="109"/>
      <c r="G23" s="55">
        <f>SUM(G21:G22)</f>
        <v>387200</v>
      </c>
      <c r="H23" s="47"/>
      <c r="I23" s="47"/>
      <c r="J23" s="47"/>
    </row>
    <row r="24" spans="1:12" ht="12.75" customHeight="1" x14ac:dyDescent="0.25">
      <c r="A24" s="94" t="s">
        <v>79</v>
      </c>
      <c r="B24" s="94"/>
      <c r="C24" s="94"/>
      <c r="D24" s="94"/>
      <c r="E24" s="94"/>
      <c r="F24" s="94"/>
      <c r="G24" s="53">
        <v>22000</v>
      </c>
      <c r="H24" s="89"/>
      <c r="I24" s="90"/>
      <c r="J24" s="90"/>
      <c r="K24" s="90"/>
      <c r="L24" s="90"/>
    </row>
    <row r="25" spans="1:12" ht="12.75" customHeight="1" x14ac:dyDescent="0.25">
      <c r="A25" s="49"/>
      <c r="B25" s="49"/>
      <c r="C25" s="49"/>
      <c r="D25" s="49"/>
      <c r="E25" s="49"/>
      <c r="F25" s="49"/>
      <c r="G25" s="50"/>
      <c r="H25" s="47"/>
      <c r="I25" s="47"/>
      <c r="J25" s="47"/>
    </row>
    <row r="26" spans="1:12" x14ac:dyDescent="0.25">
      <c r="A26" s="18">
        <v>1</v>
      </c>
      <c r="B26" s="5" t="s">
        <v>49</v>
      </c>
      <c r="C26" s="2" t="s">
        <v>20</v>
      </c>
      <c r="D26" s="27"/>
      <c r="E26" s="18" t="s">
        <v>21</v>
      </c>
      <c r="F26" s="11"/>
      <c r="G26" s="18">
        <v>90000</v>
      </c>
      <c r="H26" s="19"/>
      <c r="I26" s="39" t="s">
        <v>31</v>
      </c>
      <c r="J26" s="29" t="s">
        <v>32</v>
      </c>
      <c r="K26" s="30" t="s">
        <v>29</v>
      </c>
      <c r="L26" s="31">
        <v>41913</v>
      </c>
    </row>
    <row r="27" spans="1:12" x14ac:dyDescent="0.25">
      <c r="A27" s="18">
        <v>1</v>
      </c>
      <c r="B27" s="5" t="s">
        <v>49</v>
      </c>
      <c r="C27" s="86" t="s">
        <v>76</v>
      </c>
      <c r="D27" s="87"/>
      <c r="E27" s="87"/>
      <c r="F27" s="87"/>
      <c r="G27" s="87"/>
      <c r="H27" s="87"/>
      <c r="I27" s="87"/>
      <c r="J27" s="87"/>
      <c r="K27" s="87"/>
      <c r="L27" s="88"/>
    </row>
  </sheetData>
  <mergeCells count="15">
    <mergeCell ref="A24:F24"/>
    <mergeCell ref="H24:L24"/>
    <mergeCell ref="C27:L27"/>
    <mergeCell ref="A18:F18"/>
    <mergeCell ref="A19:F19"/>
    <mergeCell ref="A20:F20"/>
    <mergeCell ref="A21:F21"/>
    <mergeCell ref="A22:F22"/>
    <mergeCell ref="A23:F23"/>
    <mergeCell ref="A17:F17"/>
    <mergeCell ref="A1:L1"/>
    <mergeCell ref="E2:L2"/>
    <mergeCell ref="E3:L3"/>
    <mergeCell ref="C4:L4"/>
    <mergeCell ref="I6:J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GERANT</cp:lastModifiedBy>
  <cp:lastPrinted>2022-09-24T10:33:04Z</cp:lastPrinted>
  <dcterms:created xsi:type="dcterms:W3CDTF">2012-07-06T09:59:04Z</dcterms:created>
  <dcterms:modified xsi:type="dcterms:W3CDTF">2022-11-23T09:44:17Z</dcterms:modified>
</cp:coreProperties>
</file>