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TRAORE YOUSSOUF\FICHES D'ENCAISSEMENTS\"/>
    </mc:Choice>
  </mc:AlternateContent>
  <bookViews>
    <workbookView xWindow="0" yWindow="0" windowWidth="19170" windowHeight="11520" firstSheet="7" activeTab="14"/>
  </bookViews>
  <sheets>
    <sheet name="DECEMBRE 2020" sheetId="96" r:id="rId1"/>
    <sheet name="JANVIER 2021" sheetId="97" r:id="rId2"/>
    <sheet name="FEVRIER 2021" sheetId="98" r:id="rId3"/>
    <sheet name="MARS 2021" sheetId="99" r:id="rId4"/>
    <sheet name="AVRIL 2021" sheetId="100" r:id="rId5"/>
    <sheet name="MAI 2021" sheetId="101" r:id="rId6"/>
    <sheet name="JUIN 2021" sheetId="102" r:id="rId7"/>
    <sheet name="JUILLET 2021" sheetId="103" r:id="rId8"/>
    <sheet name="AOUT 2021" sheetId="104" r:id="rId9"/>
    <sheet name="SEPTEMBRE 2021" sheetId="105" r:id="rId10"/>
    <sheet name="OCTOBRE 2021" sheetId="106" r:id="rId11"/>
    <sheet name="NOVEMBRE 2021" sheetId="107" r:id="rId12"/>
    <sheet name="DECEMBRE 2021" sheetId="108" r:id="rId13"/>
    <sheet name="JANVIER 2022" sheetId="109" r:id="rId14"/>
    <sheet name="FEVRIER 2022" sheetId="110" r:id="rId15"/>
    <sheet name="MARS 2022" sheetId="111" r:id="rId16"/>
    <sheet name="AVRIL 2022" sheetId="112" r:id="rId17"/>
    <sheet name="AVRIL 2022 (2)" sheetId="114" r:id="rId18"/>
    <sheet name="MAI 2022" sheetId="113" r:id="rId19"/>
    <sheet name="JUIN 2022" sheetId="115" r:id="rId20"/>
    <sheet name="JUILLET 2022" sheetId="116" r:id="rId21"/>
    <sheet name="AOUT 2022 " sheetId="117" r:id="rId22"/>
    <sheet name="SEPTEMBRE 2022 " sheetId="118" r:id="rId23"/>
  </sheets>
  <calcPr calcId="152511"/>
</workbook>
</file>

<file path=xl/calcChain.xml><?xml version="1.0" encoding="utf-8"?>
<calcChain xmlns="http://schemas.openxmlformats.org/spreadsheetml/2006/main">
  <c r="J26" i="118" l="1"/>
  <c r="J23" i="118"/>
  <c r="J22" i="118"/>
  <c r="J21" i="118"/>
  <c r="J11" i="118"/>
  <c r="J12" i="118"/>
  <c r="J13" i="118"/>
  <c r="J14" i="118"/>
  <c r="J15" i="118"/>
  <c r="J16" i="118"/>
  <c r="J17" i="118"/>
  <c r="J18" i="118"/>
  <c r="J19" i="118"/>
  <c r="J20" i="118"/>
  <c r="J10" i="118"/>
  <c r="I21" i="118" l="1"/>
  <c r="H21" i="118"/>
  <c r="G21" i="118"/>
  <c r="F21" i="118"/>
  <c r="E21" i="118"/>
  <c r="H21" i="117" l="1"/>
  <c r="I21" i="117"/>
  <c r="J11" i="117"/>
  <c r="J12" i="117"/>
  <c r="J13" i="117"/>
  <c r="J14" i="117"/>
  <c r="J15" i="117"/>
  <c r="J16" i="117"/>
  <c r="J17" i="117"/>
  <c r="J18" i="117"/>
  <c r="J19" i="117"/>
  <c r="J20" i="117"/>
  <c r="J10" i="117"/>
  <c r="J21" i="117" l="1"/>
  <c r="G21" i="117"/>
  <c r="F21" i="117"/>
  <c r="E21" i="117"/>
  <c r="J21" i="116" l="1"/>
  <c r="J11" i="116" l="1"/>
  <c r="J12" i="116"/>
  <c r="J13" i="116"/>
  <c r="J14" i="116"/>
  <c r="J15" i="116"/>
  <c r="J16" i="116"/>
  <c r="J17" i="116"/>
  <c r="J18" i="116"/>
  <c r="J19" i="116"/>
  <c r="J20" i="116"/>
  <c r="I21" i="116" l="1"/>
  <c r="H21" i="116"/>
  <c r="G21" i="116"/>
  <c r="F21" i="116"/>
  <c r="E21" i="116"/>
  <c r="J10" i="116"/>
  <c r="J22" i="116" l="1"/>
  <c r="J26" i="115"/>
  <c r="J23" i="116" l="1"/>
  <c r="J26" i="116" s="1"/>
  <c r="F21" i="115"/>
  <c r="G21" i="115"/>
  <c r="H21" i="115"/>
  <c r="I21" i="115"/>
  <c r="E21" i="115"/>
  <c r="J11" i="115"/>
  <c r="J12" i="115"/>
  <c r="J13" i="115"/>
  <c r="J14" i="115"/>
  <c r="J15" i="115"/>
  <c r="J16" i="115"/>
  <c r="J17" i="115"/>
  <c r="J18" i="115"/>
  <c r="J19" i="115"/>
  <c r="J20" i="115"/>
  <c r="J10" i="115"/>
  <c r="J21" i="115" l="1"/>
  <c r="J27" i="113"/>
  <c r="J23" i="113"/>
  <c r="J22" i="113"/>
  <c r="J22" i="115" l="1"/>
  <c r="J23" i="115" s="1"/>
  <c r="J35" i="114"/>
  <c r="J22" i="114"/>
  <c r="I21" i="114"/>
  <c r="H21" i="114"/>
  <c r="G21" i="114"/>
  <c r="F21" i="114"/>
  <c r="E21" i="114"/>
  <c r="J20" i="114"/>
  <c r="J19" i="114"/>
  <c r="J18" i="114"/>
  <c r="J17" i="114"/>
  <c r="J16" i="114"/>
  <c r="J15" i="114"/>
  <c r="J14" i="114"/>
  <c r="J13" i="114"/>
  <c r="J12" i="114"/>
  <c r="J10" i="114"/>
  <c r="J21" i="114" l="1"/>
  <c r="J23" i="114" s="1"/>
  <c r="J26" i="114" s="1"/>
  <c r="I21" i="113"/>
  <c r="H21" i="113"/>
  <c r="J11" i="113"/>
  <c r="J12" i="113"/>
  <c r="J13" i="113"/>
  <c r="J14" i="113"/>
  <c r="J15" i="113"/>
  <c r="J16" i="113"/>
  <c r="J17" i="113"/>
  <c r="J18" i="113"/>
  <c r="J19" i="113"/>
  <c r="J20" i="113"/>
  <c r="J10" i="113"/>
  <c r="J21" i="113" l="1"/>
  <c r="G21" i="113"/>
  <c r="F21" i="113"/>
  <c r="E21" i="113"/>
  <c r="J26" i="112"/>
  <c r="J23" i="112"/>
  <c r="J22" i="112" l="1"/>
  <c r="H21" i="112" l="1"/>
  <c r="I21" i="112"/>
  <c r="J11" i="112"/>
  <c r="J12" i="112"/>
  <c r="J13" i="112"/>
  <c r="J14" i="112"/>
  <c r="J15" i="112"/>
  <c r="J16" i="112"/>
  <c r="J17" i="112"/>
  <c r="J18" i="112"/>
  <c r="J19" i="112"/>
  <c r="J20" i="112"/>
  <c r="J10" i="112"/>
  <c r="J21" i="112" l="1"/>
  <c r="G21" i="112"/>
  <c r="F21" i="112"/>
  <c r="E21" i="112"/>
  <c r="H21" i="111" l="1"/>
  <c r="I21" i="111"/>
  <c r="J11" i="111"/>
  <c r="J13" i="111"/>
  <c r="J14" i="111"/>
  <c r="J15" i="111"/>
  <c r="J16" i="111"/>
  <c r="J17" i="111"/>
  <c r="J18" i="111"/>
  <c r="J19" i="111"/>
  <c r="J20" i="111"/>
  <c r="J10" i="111"/>
  <c r="J21" i="111" l="1"/>
  <c r="G21" i="111"/>
  <c r="F21" i="111"/>
  <c r="E21" i="111"/>
  <c r="J26" i="110"/>
  <c r="J21" i="110"/>
  <c r="J22" i="111" l="1"/>
  <c r="J23" i="111" s="1"/>
  <c r="J28" i="111" s="1"/>
  <c r="H21" i="110"/>
  <c r="I21" i="110"/>
  <c r="J11" i="110"/>
  <c r="J12" i="110"/>
  <c r="J13" i="110"/>
  <c r="J14" i="110"/>
  <c r="J15" i="110"/>
  <c r="J16" i="110"/>
  <c r="J17" i="110"/>
  <c r="J18" i="110"/>
  <c r="J19" i="110"/>
  <c r="J20" i="110"/>
  <c r="J10" i="110"/>
  <c r="J22" i="110" l="1"/>
  <c r="J23" i="110" s="1"/>
  <c r="J28" i="110"/>
  <c r="G21" i="110"/>
  <c r="F21" i="110"/>
  <c r="E21" i="110"/>
  <c r="J26" i="109"/>
  <c r="J23" i="109"/>
  <c r="H21" i="109" l="1"/>
  <c r="I21" i="109"/>
  <c r="J11" i="109"/>
  <c r="J12" i="109"/>
  <c r="J13" i="109"/>
  <c r="J14" i="109"/>
  <c r="J15" i="109"/>
  <c r="J16" i="109"/>
  <c r="J17" i="109"/>
  <c r="J18" i="109"/>
  <c r="J19" i="109"/>
  <c r="J20" i="109"/>
  <c r="J10" i="109"/>
  <c r="J21" i="109" l="1"/>
  <c r="J22" i="109" s="1"/>
  <c r="J28" i="109"/>
  <c r="J28" i="108"/>
  <c r="G21" i="109"/>
  <c r="F21" i="109"/>
  <c r="E21" i="109"/>
  <c r="H21" i="108"/>
  <c r="I21" i="108"/>
  <c r="J29" i="108" l="1"/>
  <c r="G21" i="108"/>
  <c r="F21" i="108"/>
  <c r="E21" i="108"/>
  <c r="J20" i="108"/>
  <c r="J19" i="108"/>
  <c r="J18" i="108"/>
  <c r="J17" i="108"/>
  <c r="J16" i="108"/>
  <c r="J15" i="108"/>
  <c r="J14" i="108"/>
  <c r="J13" i="108"/>
  <c r="J12" i="108"/>
  <c r="J11" i="108"/>
  <c r="J27" i="107"/>
  <c r="J23" i="107"/>
  <c r="J22" i="107"/>
  <c r="I21" i="107"/>
  <c r="J21" i="107"/>
  <c r="H21" i="107"/>
  <c r="J12" i="107"/>
  <c r="J13" i="107"/>
  <c r="J14" i="107"/>
  <c r="J15" i="107"/>
  <c r="J16" i="107"/>
  <c r="J17" i="107"/>
  <c r="J18" i="107"/>
  <c r="J19" i="107"/>
  <c r="J20" i="107"/>
  <c r="J11" i="107"/>
  <c r="J21" i="108" l="1"/>
  <c r="J22" i="108" s="1"/>
  <c r="J23" i="108" s="1"/>
  <c r="J26" i="106"/>
  <c r="J28" i="107" l="1"/>
  <c r="G21" i="107"/>
  <c r="F21" i="107"/>
  <c r="E21" i="107"/>
  <c r="I21" i="106" l="1"/>
  <c r="H21" i="106"/>
  <c r="J20" i="106"/>
  <c r="J10" i="106"/>
  <c r="J11" i="106"/>
  <c r="J13" i="106"/>
  <c r="J15" i="106"/>
  <c r="J16" i="106"/>
  <c r="J17" i="106"/>
  <c r="J12" i="106"/>
  <c r="J21" i="106" l="1"/>
  <c r="J22" i="106" s="1"/>
  <c r="J23" i="106" s="1"/>
  <c r="J27" i="106"/>
  <c r="J19" i="106" l="1"/>
  <c r="G21" i="106" l="1"/>
  <c r="F21" i="106"/>
  <c r="E21" i="106"/>
  <c r="H21" i="105" l="1"/>
  <c r="I21" i="105"/>
  <c r="J11" i="105"/>
  <c r="J12" i="105"/>
  <c r="J13" i="105"/>
  <c r="J14" i="105"/>
  <c r="J15" i="105"/>
  <c r="J16" i="105"/>
  <c r="J17" i="105"/>
  <c r="J18" i="105"/>
  <c r="J19" i="105"/>
  <c r="J20" i="105"/>
  <c r="J21" i="105" l="1"/>
  <c r="G21" i="105"/>
  <c r="F21" i="105"/>
  <c r="E21" i="105"/>
  <c r="J22" i="105" l="1"/>
  <c r="J23" i="105" s="1"/>
  <c r="J27" i="105" s="1"/>
  <c r="J28" i="104"/>
  <c r="J32" i="104" l="1"/>
  <c r="H21" i="104" l="1"/>
  <c r="I21" i="104"/>
  <c r="J11" i="104"/>
  <c r="J12" i="104"/>
  <c r="J13" i="104"/>
  <c r="J14" i="104"/>
  <c r="J15" i="104"/>
  <c r="J16" i="104"/>
  <c r="J17" i="104"/>
  <c r="J18" i="104"/>
  <c r="J20" i="104"/>
  <c r="J10" i="104"/>
  <c r="J21" i="104" l="1"/>
  <c r="J22" i="104"/>
  <c r="J23" i="104" s="1"/>
  <c r="G21" i="104"/>
  <c r="F21" i="104"/>
  <c r="E21" i="104"/>
  <c r="H21" i="103" l="1"/>
  <c r="I21" i="103"/>
  <c r="J11" i="103"/>
  <c r="J12" i="103"/>
  <c r="J13" i="103"/>
  <c r="J14" i="103"/>
  <c r="J21" i="103" s="1"/>
  <c r="J15" i="103"/>
  <c r="J16" i="103"/>
  <c r="J17" i="103"/>
  <c r="J18" i="103"/>
  <c r="J19" i="103"/>
  <c r="J20" i="103"/>
  <c r="J10" i="103"/>
  <c r="J22" i="103" l="1"/>
  <c r="J23" i="103" s="1"/>
  <c r="J31" i="103" s="1"/>
  <c r="G21" i="103"/>
  <c r="F21" i="103"/>
  <c r="E21" i="103"/>
  <c r="J27" i="102"/>
  <c r="J25" i="102" l="1"/>
  <c r="I21" i="102" l="1"/>
  <c r="H21" i="102"/>
  <c r="J15" i="102"/>
  <c r="J16" i="102"/>
  <c r="J17" i="102"/>
  <c r="J18" i="102"/>
  <c r="J19" i="102"/>
  <c r="J20" i="102"/>
  <c r="J10" i="102"/>
  <c r="J11" i="102"/>
  <c r="J12" i="102"/>
  <c r="J13" i="102"/>
  <c r="J14" i="102"/>
  <c r="J21" i="102" l="1"/>
  <c r="J22" i="102" s="1"/>
  <c r="J23" i="102" s="1"/>
  <c r="G21" i="102"/>
  <c r="F21" i="102"/>
  <c r="E21" i="102"/>
  <c r="I21" i="101" l="1"/>
  <c r="H21" i="101"/>
  <c r="J15" i="101"/>
  <c r="J16" i="101"/>
  <c r="J17" i="101"/>
  <c r="J18" i="101"/>
  <c r="J19" i="101"/>
  <c r="J20" i="101"/>
  <c r="J11" i="101"/>
  <c r="J12" i="101"/>
  <c r="J13" i="101"/>
  <c r="J14" i="101"/>
  <c r="J21" i="101" l="1"/>
  <c r="J22" i="101" s="1"/>
  <c r="J23" i="101" s="1"/>
  <c r="J26" i="101" s="1"/>
  <c r="G21" i="101"/>
  <c r="F21" i="101"/>
  <c r="E21" i="101"/>
  <c r="J27" i="99" l="1"/>
  <c r="J27" i="100"/>
  <c r="I21" i="100" l="1"/>
  <c r="H21" i="100"/>
  <c r="J17" i="100"/>
  <c r="J18" i="100"/>
  <c r="J19" i="100"/>
  <c r="J20" i="100"/>
  <c r="J10" i="100"/>
  <c r="J11" i="100"/>
  <c r="J12" i="100"/>
  <c r="J13" i="100"/>
  <c r="J14" i="100"/>
  <c r="J15" i="100"/>
  <c r="J16" i="100"/>
  <c r="J21" i="100" l="1"/>
  <c r="J22" i="100" s="1"/>
  <c r="J23" i="100" s="1"/>
  <c r="J10" i="99" l="1"/>
  <c r="J11" i="99"/>
  <c r="J12" i="99"/>
  <c r="J13" i="99"/>
  <c r="G21" i="100"/>
  <c r="F21" i="100"/>
  <c r="E21" i="100"/>
  <c r="I21" i="99" l="1"/>
  <c r="H21" i="99"/>
  <c r="J17" i="99"/>
  <c r="J18" i="99"/>
  <c r="J19" i="99"/>
  <c r="J20" i="99"/>
  <c r="J21" i="99" s="1"/>
  <c r="J14" i="99"/>
  <c r="J15" i="99"/>
  <c r="J16" i="99"/>
  <c r="J22" i="99" l="1"/>
  <c r="J23" i="99" s="1"/>
  <c r="J33" i="98"/>
  <c r="G21" i="99" l="1"/>
  <c r="F21" i="99"/>
  <c r="E21" i="99"/>
  <c r="J13" i="98" l="1"/>
  <c r="J10" i="98" l="1"/>
  <c r="J11" i="98"/>
  <c r="J12" i="98"/>
  <c r="J14" i="98"/>
  <c r="J15" i="98"/>
  <c r="J16" i="98"/>
  <c r="J17" i="98"/>
  <c r="J18" i="98"/>
  <c r="J19" i="98"/>
  <c r="J20" i="98"/>
  <c r="J9" i="98"/>
  <c r="J21" i="98" l="1"/>
  <c r="I21" i="98"/>
  <c r="J22" i="98"/>
  <c r="H21" i="98"/>
  <c r="J23" i="98" l="1"/>
  <c r="G21" i="98"/>
  <c r="F21" i="98"/>
  <c r="E21" i="98"/>
  <c r="I22" i="97" l="1"/>
  <c r="H22" i="97"/>
  <c r="J19" i="97"/>
  <c r="J20" i="97"/>
  <c r="J21" i="97"/>
  <c r="J11" i="97"/>
  <c r="J12" i="97"/>
  <c r="J13" i="97"/>
  <c r="J14" i="97"/>
  <c r="J15" i="97"/>
  <c r="J17" i="97" l="1"/>
  <c r="J18" i="97"/>
  <c r="J16" i="97"/>
  <c r="J22" i="97" s="1"/>
  <c r="J23" i="97" l="1"/>
  <c r="J24" i="97" s="1"/>
  <c r="J28" i="97" s="1"/>
  <c r="I23" i="96"/>
  <c r="H23" i="96"/>
  <c r="G22" i="97"/>
  <c r="F22" i="97"/>
  <c r="E22" i="97"/>
  <c r="J30" i="96"/>
  <c r="J24" i="96"/>
  <c r="J10" i="96" l="1"/>
  <c r="J11" i="96"/>
  <c r="J12" i="96"/>
  <c r="J13" i="96"/>
  <c r="J14" i="96"/>
  <c r="J15" i="96"/>
  <c r="J17" i="96"/>
  <c r="J18" i="96"/>
  <c r="J19" i="96"/>
  <c r="J20" i="96"/>
  <c r="J21" i="96"/>
  <c r="J22" i="96"/>
  <c r="J16" i="96"/>
  <c r="J23" i="96" l="1"/>
  <c r="G23" i="96"/>
  <c r="F23" i="96"/>
  <c r="E23" i="96"/>
</calcChain>
</file>

<file path=xl/sharedStrings.xml><?xml version="1.0" encoding="utf-8"?>
<sst xmlns="http://schemas.openxmlformats.org/spreadsheetml/2006/main" count="1931" uniqueCount="301">
  <si>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</si>
  <si>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</si>
  <si>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</si>
  <si>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</si>
  <si>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</si>
  <si>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</si>
  <si>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</si>
  <si>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</si>
  <si>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</si>
  <si>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</si>
  <si>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</si>
  <si>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</si>
  <si>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</si>
  <si>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</si>
  <si>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</si>
  <si>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</si>
  <si>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</si>
  <si>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</si>
  <si>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</si>
  <si>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</si>
  <si>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</si>
  <si>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 xml:space="preserve">CENTRE D'IMPOSITION: </t>
  </si>
  <si>
    <t>Km 22  R+3: LOT N° 460 / ÎLOT 45</t>
  </si>
  <si>
    <t>M1</t>
  </si>
  <si>
    <t>M2</t>
  </si>
  <si>
    <t>COULIBALY IBRAHIMA</t>
  </si>
  <si>
    <t>2/7</t>
  </si>
  <si>
    <t>1/4</t>
  </si>
  <si>
    <t>1/5</t>
  </si>
  <si>
    <t>1/3</t>
  </si>
  <si>
    <t>2/8</t>
  </si>
  <si>
    <t>3/10</t>
  </si>
  <si>
    <t>3/11</t>
  </si>
  <si>
    <t>3/9</t>
  </si>
  <si>
    <t>ESPECES</t>
  </si>
  <si>
    <t>CCGIM</t>
  </si>
  <si>
    <t>48083088-06232494</t>
  </si>
  <si>
    <t>57482885-42185255</t>
  </si>
  <si>
    <t>BOH TRA HONORE</t>
  </si>
  <si>
    <t>01683974</t>
  </si>
  <si>
    <t>59578360</t>
  </si>
  <si>
    <t>N'SIA BANQUE : 01230 3034372473507</t>
  </si>
  <si>
    <t>ZAHI BI ZORO</t>
  </si>
  <si>
    <t>F3 RDC</t>
  </si>
  <si>
    <t>F2 RDC</t>
  </si>
  <si>
    <t>48082626</t>
  </si>
  <si>
    <t>ASSOA GNAMIEN YVES</t>
  </si>
  <si>
    <t>07182486</t>
  </si>
  <si>
    <t>BOUADOU DANIELLE TAHIA C. C.</t>
  </si>
  <si>
    <t>TOTAL A VERSER</t>
  </si>
  <si>
    <t>PROPRIETAIRE</t>
  </si>
  <si>
    <t>LOYERS MAISONS BASSES</t>
  </si>
  <si>
    <t xml:space="preserve">TOTAL A VERSER IMMEUBLE </t>
  </si>
  <si>
    <t>CHRISTENSEN BO</t>
  </si>
  <si>
    <t>06019255-07500202</t>
  </si>
  <si>
    <t>KRAMO KOUASSI GEOFFROY</t>
  </si>
  <si>
    <t>47332266-05246475</t>
  </si>
  <si>
    <t>ENCAISSSES PAR LE PROPRIETAIRE</t>
  </si>
  <si>
    <t>Mlle CYNTHIA</t>
  </si>
  <si>
    <t>57127107-64229960</t>
  </si>
  <si>
    <t>ETAT DES ENCAISSEMENTS : MOIS DE DECEMBRE 2020</t>
  </si>
  <si>
    <t>08/12/20</t>
  </si>
  <si>
    <t>09/12/20</t>
  </si>
  <si>
    <t>BACI</t>
  </si>
  <si>
    <t xml:space="preserve">MR BOH TRA HONORE A REGLE 27 000 F  DE PENALITES LE 09/12/20  </t>
  </si>
  <si>
    <t>10/12/20</t>
  </si>
  <si>
    <t>7</t>
  </si>
  <si>
    <t>RELIQUAT DU 11/20</t>
  </si>
  <si>
    <t>12/12/20</t>
  </si>
  <si>
    <t>MONTANT VERSE AU PROPRIETAIRE LE 12/12/20</t>
  </si>
  <si>
    <t>ETAT DES ENCAISSEMENTS : MOIS DE JANVIER 2021</t>
  </si>
  <si>
    <t>SIDAF</t>
  </si>
  <si>
    <t>18/12/20</t>
  </si>
  <si>
    <t>M TRAORE Y</t>
  </si>
  <si>
    <t>A LIBERE L'APPARTEMENT 2/7 FIN DECEMBRE 2020  ET REMIS LES CLES</t>
  </si>
  <si>
    <t>CAUTION</t>
  </si>
  <si>
    <t>14/12/20</t>
  </si>
  <si>
    <t>DIAKITE IBRAHIM</t>
  </si>
  <si>
    <t>40669711-05074956</t>
  </si>
  <si>
    <t>A PAYE 160 000 F LE 14/12/2020 2 MOIS DE CAUTION+1 MOIS D'AVANCE+1 MOIS  CCGIM</t>
  </si>
  <si>
    <t>A PAYE 400 000 F LE 18/12/2020 2 MOIS DE CAUTION+1 MOIS D'AVANCE+1 MOIS  CCGIM</t>
  </si>
  <si>
    <t>CAUTIONS GEREES PAT LE CCGIM</t>
  </si>
  <si>
    <t>48367942</t>
  </si>
  <si>
    <t>AV 01/2021 ESP</t>
  </si>
  <si>
    <t>18/12 ESP</t>
  </si>
  <si>
    <t xml:space="preserve"> VERSE A NSIA LE 14/12/20</t>
  </si>
  <si>
    <t>06/01/21 ESP</t>
  </si>
  <si>
    <t>07/01/21</t>
  </si>
  <si>
    <t>BHCI</t>
  </si>
  <si>
    <t>- LA  CAUTION 2/7</t>
  </si>
  <si>
    <t>10/01/21</t>
  </si>
  <si>
    <t>LOYERS ENCAISSES PAR LE PROPRIETAIRE</t>
  </si>
  <si>
    <t>12/01/21</t>
  </si>
  <si>
    <t>TOTAL A VERSER LE 12/01/2021</t>
  </si>
  <si>
    <t>ETAT DES ENCAISSEMENTS : MOIS DE FEVRIER 2021</t>
  </si>
  <si>
    <t>TROP PERCU DECEMBRE 2020 LOCATAIRE N'CHO SOBE HERVE JEAN JACQUES N° 4</t>
  </si>
  <si>
    <t>AVANCE DE 150 000 F CFA PRISE PAR LE PROPRIETAIRE SUR LE PAIEMENT DE SIDAF  LE 23/12/2020 PAR DEPOT SUR ORANGE 07 22 70 52</t>
  </si>
  <si>
    <t>KONE ADAMA</t>
  </si>
  <si>
    <t>0504306065 - 0748105584</t>
  </si>
  <si>
    <t>05/02/21</t>
  </si>
  <si>
    <t>AV 02+03/21 ESP</t>
  </si>
  <si>
    <t>A PAYE 500 000 F LE 05/02/2021 2 MOIS DE CAUTION + 2 MOIS D'AVANCE + 1 MOIS CCGIM</t>
  </si>
  <si>
    <t>CAUTIONS GEREES PAR LE CCGIM</t>
  </si>
  <si>
    <t>MTN</t>
  </si>
  <si>
    <t>SAVADOGO BOUREIMA</t>
  </si>
  <si>
    <t>0101050074</t>
  </si>
  <si>
    <t>08/02/21</t>
  </si>
  <si>
    <t>A PAYE 500 000 F LE 08/02/2021 2 MOIS DE CAUTION + 2 MOIS D'AVANCE + 1 MOIS CCGIM</t>
  </si>
  <si>
    <t xml:space="preserve">TRAVAUX DE MISE EN ETAT 1/5 ET 2/8  </t>
  </si>
  <si>
    <t>31/01/21</t>
  </si>
  <si>
    <t>CAUTIONS GEREES PAR LE CCGIM - A LIBERE L'APPARTEMENT FIN JANVIER 2021</t>
  </si>
  <si>
    <t>RELIQUAT CAUTION SIDAF GEREE PAR LE CCGIM RESTITUE LE 11/02/2021 A LA SIDAF</t>
  </si>
  <si>
    <t>0748083088-0506232494</t>
  </si>
  <si>
    <t>0748082626</t>
  </si>
  <si>
    <t>075759578360</t>
  </si>
  <si>
    <t>0757482885-0142185255</t>
  </si>
  <si>
    <t>0506019255-0707500202</t>
  </si>
  <si>
    <t>0101683974</t>
  </si>
  <si>
    <t>0140669711-0505074956</t>
  </si>
  <si>
    <t>0504306065-0748105584</t>
  </si>
  <si>
    <t>0759578360</t>
  </si>
  <si>
    <t>0757127107-0564229960</t>
  </si>
  <si>
    <t>0747332266-0505246475</t>
  </si>
  <si>
    <t>11/02/21</t>
  </si>
  <si>
    <t>09/02/21</t>
  </si>
  <si>
    <t>12/02/21</t>
  </si>
  <si>
    <t xml:space="preserve">AVANCE ENCAISSSEE PAR LE PROPRIETAIRE PAR DEPOT ORANGE SUR 07 22 70 52 LE 23/12/2020  </t>
  </si>
  <si>
    <t>LOYER 01/21 ET PENALITES RETRANCHES DANS CAUTION ENCAISSEE PAR LE PROPRIETAIRE 1/5</t>
  </si>
  <si>
    <t>ETAT DES ENCAISSEMENTS : MOIS DE MARS 2021</t>
  </si>
  <si>
    <t>CAUTION 1/5+2/8 GEREE PAR LE CCGIM</t>
  </si>
  <si>
    <t>FRAIS DE CONTRAT DE BAIL 1/2 ET 2/8</t>
  </si>
  <si>
    <t>13/02 TY</t>
  </si>
  <si>
    <t>TOTAL A VERSER LE 13/02/2021</t>
  </si>
  <si>
    <t>09/03/21</t>
  </si>
  <si>
    <t>10/03/21</t>
  </si>
  <si>
    <t>ETAT DES ENCAISSEMENTS : MOIS D'AVRIL 2021</t>
  </si>
  <si>
    <t>19/03/21</t>
  </si>
  <si>
    <t>AVANCE PRISE LE 19/03/2021 PAR M TRAORE YOUSSOUF</t>
  </si>
  <si>
    <t>TOTAL A VERSER LE 19/03/2021</t>
  </si>
  <si>
    <t>REMBOURSEMENT RESTE AVANCE DU 19/03/2021 PAR M TRAORE YOUSSOUF</t>
  </si>
  <si>
    <t>09/04/21</t>
  </si>
  <si>
    <t>10/04/21</t>
  </si>
  <si>
    <t>PRORIETAIRE</t>
  </si>
  <si>
    <t>TOTAL A VERSER LE 13/04/2021</t>
  </si>
  <si>
    <t>13/04/21</t>
  </si>
  <si>
    <t>ETAT DES ENCAISSEMENTS : MOIS DE MAI 2021</t>
  </si>
  <si>
    <t>20/04/21</t>
  </si>
  <si>
    <t>16/04/21 ESP</t>
  </si>
  <si>
    <t>DECEDE LE 25/04/2021 SUITE DE FOOT</t>
  </si>
  <si>
    <t>05/05/21</t>
  </si>
  <si>
    <t>10/05/21 ESP</t>
  </si>
  <si>
    <t>08/05/21</t>
  </si>
  <si>
    <t>10/05/21</t>
  </si>
  <si>
    <t>TOTAL A VERSER LE 11/05/2021</t>
  </si>
  <si>
    <t>11/05/21</t>
  </si>
  <si>
    <t>ETAT DES ENCAISSEMENTS : MOIS DE JUIN 2021</t>
  </si>
  <si>
    <t>09/06/21</t>
  </si>
  <si>
    <t>10/06/21</t>
  </si>
  <si>
    <t>18/06/21</t>
  </si>
  <si>
    <t>TOTAL A VERSER LE 15/06/2021</t>
  </si>
  <si>
    <t>ETAT DES ENCAISSEMENTS : MOIS DE JUILLET 2021</t>
  </si>
  <si>
    <t>04/06/21</t>
  </si>
  <si>
    <t>AVANCE SUR LES LOYERS  LE 23/06/2021 DEPOT SUR 0709460826 M N'CHO SOBE F2 N° 4</t>
  </si>
  <si>
    <t>AVANCE SUR LES LOYERS  LE 24/06/2021 DEPOT SUR 0707227052 M TRAORE YOUSSOUF</t>
  </si>
  <si>
    <t>08/07/21</t>
  </si>
  <si>
    <t>10/07/21</t>
  </si>
  <si>
    <t>PRPOPRIETAIRE</t>
  </si>
  <si>
    <t>PENALITES F3 RDC 24 000 F</t>
  </si>
  <si>
    <t xml:space="preserve">ARRIERES SOLDES PAR LE PROPRIETAIRE F3 RDC </t>
  </si>
  <si>
    <t>TROP PERCU LE 15/06/2021 SUR LES AVANCES VERSEES AU  PROPRIETAIRE LE 15/06/2021</t>
  </si>
  <si>
    <t>AVANCES VERSEES AU PROPRIETAIRE LE 15/06/2021</t>
  </si>
  <si>
    <t>16/07/21</t>
  </si>
  <si>
    <t>TOTAL A VERSER LE 16/07/2021</t>
  </si>
  <si>
    <t>ETAT DES ENCAISSEMENTS : MOIS D'AOUT 2021</t>
  </si>
  <si>
    <t>IL A REMIS LES CLES LE 30/07/2021 AU CCGIM</t>
  </si>
  <si>
    <t>0101050074-0707994090</t>
  </si>
  <si>
    <t>10/08/21</t>
  </si>
  <si>
    <t>11/08/21</t>
  </si>
  <si>
    <t>ORANGE</t>
  </si>
  <si>
    <t>RELIQUAT CUTION DE 1/5 M SAVADOGO BOUREIMA</t>
  </si>
  <si>
    <t>TRAVAUX PEINTURE 1/5 + 3/10</t>
  </si>
  <si>
    <t>ETAT DES ENCAISSEMENTS : MOIS DE SEPTEMBRE 2021</t>
  </si>
  <si>
    <t>CAUTIONS GEREES PAR LE PROPRIETAIRE</t>
  </si>
  <si>
    <t>23/08/21</t>
  </si>
  <si>
    <t>TOTAL A VERSER LE 23/08/2021</t>
  </si>
  <si>
    <t>RELIQUAT DES LOYERS D'AOUT 2021</t>
  </si>
  <si>
    <t>30/08/21</t>
  </si>
  <si>
    <t>09/09/21</t>
  </si>
  <si>
    <t>10/09/21</t>
  </si>
  <si>
    <t>15/09/21</t>
  </si>
  <si>
    <t>ETAT DES ENCAISSEMENTS : MOIS D'OCTOBRE 2021</t>
  </si>
  <si>
    <t>TOTAL A VERSER LE 15/09/2021</t>
  </si>
  <si>
    <t>KOUASSI CHRISTIAN-BEDEL</t>
  </si>
  <si>
    <t>0140722509-0787991082</t>
  </si>
  <si>
    <t>25/09/221</t>
  </si>
  <si>
    <t>AV 10/21 ESP</t>
  </si>
  <si>
    <t>A LIBERE L'APPARTEMENT LE 26/09/2021</t>
  </si>
  <si>
    <t>IL DOIT LE MOIS D'AOUT 2021</t>
  </si>
  <si>
    <t>M KOUASSI CHRISTIAN-BEDEL A PAYE  2 MOIS DE CAUTION + 1 MOIS D'AVANCE + 1 MOIS CCGIM  (160 000 F), CAUTION GEREE PAR LE CCGIM LE 25/09/2021</t>
  </si>
  <si>
    <t>07/10/2021</t>
  </si>
  <si>
    <t>10/10/2021</t>
  </si>
  <si>
    <t>13/10/21</t>
  </si>
  <si>
    <t>ETAT DES ENCAISSEMENTS : MOIS DE NOVEMBRE 2021</t>
  </si>
  <si>
    <t>14/10/21</t>
  </si>
  <si>
    <t>TOTAL A VERSER LE 14/10/2021</t>
  </si>
  <si>
    <t>16/10 ESP</t>
  </si>
  <si>
    <t>PATRON: MZAKARY 0504045660</t>
  </si>
  <si>
    <t>SOROUBAT PK 24</t>
  </si>
  <si>
    <t>0554248276-0707064509</t>
  </si>
  <si>
    <t>10/11/21</t>
  </si>
  <si>
    <t>04/11/21</t>
  </si>
  <si>
    <t>ESP</t>
  </si>
  <si>
    <t>OM</t>
  </si>
  <si>
    <t>16/11/21</t>
  </si>
  <si>
    <t>AVANCE CAUTION 1/5 AU PROPRIETAIRE</t>
  </si>
  <si>
    <t>TOTAL A VERSER LE 16/11/2021</t>
  </si>
  <si>
    <t>ETAT DES ENCAISSEMENTS : MOIS DE DECEMBRE 2021</t>
  </si>
  <si>
    <t>08/21 M.TRAORE</t>
  </si>
  <si>
    <t>18/11/21 OM</t>
  </si>
  <si>
    <t>REGULARISATION DES LOYERS 08/21 ENCAISSEE PAR M. TRAORE  DE M. BOH TA (3*90000)</t>
  </si>
  <si>
    <t xml:space="preserve">LOYERS ENCAISSES PAR LE PROPRIETAIRE </t>
  </si>
  <si>
    <t>TOTAL A VERSER LE …./12/2021</t>
  </si>
  <si>
    <t>07/12/21</t>
  </si>
  <si>
    <t>12/12/21</t>
  </si>
  <si>
    <t>10/12/21</t>
  </si>
  <si>
    <t>24/12/21</t>
  </si>
  <si>
    <t>ETAT DES ENCAISSEMENTS : MOIS DE JANVIER 2022</t>
  </si>
  <si>
    <t>24/12 OM</t>
  </si>
  <si>
    <t>A PAYE 400 000 F LE 10/11/2021 (2 MOIS DE CAUTION + UN MOIS D'AVANCE+UN MOIS CCGIM DEBUT DU CONTRAT DECEMBRE 2021</t>
  </si>
  <si>
    <t xml:space="preserve">TROP PERCU AVANCE 2 MOIS AU LIEU DE UN MOIS 1/5 LE 10/11/2021 PAR LE PROPRIETAIRE </t>
  </si>
  <si>
    <t>AVANCE 12/21</t>
  </si>
  <si>
    <t>TOTAL A VERSER LE …./01/2022</t>
  </si>
  <si>
    <t>07/01/22</t>
  </si>
  <si>
    <t>10/01/22</t>
  </si>
  <si>
    <t>12/01/22</t>
  </si>
  <si>
    <t>11/01/22</t>
  </si>
  <si>
    <t>14/01/22</t>
  </si>
  <si>
    <t>ETAT DES ENCAISSEMENTS : MOIS DE FEVRIER 2022</t>
  </si>
  <si>
    <t>TOTAL A VERSER LE …./02/2022</t>
  </si>
  <si>
    <t>21/01/22 OM</t>
  </si>
  <si>
    <t>PATRON: M ZAKARY 0504045660</t>
  </si>
  <si>
    <t>10/02/22</t>
  </si>
  <si>
    <t>16/02/22</t>
  </si>
  <si>
    <t>17/02/22</t>
  </si>
  <si>
    <t>ETAT DES ENCAISSEMENTS : MOIS DE MARS 2022</t>
  </si>
  <si>
    <t>18/02 ESP</t>
  </si>
  <si>
    <t xml:space="preserve">M SILUE DRISSA 07 08 68 47 75 FINANCES SOROUBAT </t>
  </si>
  <si>
    <t xml:space="preserve"> </t>
  </si>
  <si>
    <t>02/03/22</t>
  </si>
  <si>
    <t>WAVE</t>
  </si>
  <si>
    <t>10/03/22</t>
  </si>
  <si>
    <t>11/03/22</t>
  </si>
  <si>
    <t>COMMISSION CCGIM PORTE N° 6</t>
  </si>
  <si>
    <t>CONTRAT PORTE N° 6</t>
  </si>
  <si>
    <t>09/03/22</t>
  </si>
  <si>
    <t>A LIBERE L'APPARTEMENT LE FIN FEVRIER 2022</t>
  </si>
  <si>
    <t>LES CLES REMISES A M OUATTARA</t>
  </si>
  <si>
    <t>TOTAL A VERSER LE 23/03/2022 A N'SIA</t>
  </si>
  <si>
    <t>23/03/22</t>
  </si>
  <si>
    <t>M KEITA SOUMAÏLA  A VERSE A M TRAORE 200 000 F CFA (2 MOIS DE CAUTION + 2 MOIS D'AVANCES (01+02/2022)</t>
  </si>
  <si>
    <t>ETAT DES ENCAISSEMENTS : MOIS D'AVRIL 2022</t>
  </si>
  <si>
    <t>09/04/22</t>
  </si>
  <si>
    <t>10/04/22</t>
  </si>
  <si>
    <t>07/04/22</t>
  </si>
  <si>
    <t xml:space="preserve">TOTAL A VERSER LE 15/04/2022 </t>
  </si>
  <si>
    <t>15/04/22</t>
  </si>
  <si>
    <t>ETAT DES ENCAISSEMENTS : MOIS DE MAI 2022</t>
  </si>
  <si>
    <t>ETAT DES ENCAISSEMENTS : MOIS D'AVRIL 2022 CORRIGE LE 14/05/2022</t>
  </si>
  <si>
    <t>PAS EU DE PAIEMENT A CETTE DATE, LOYER PAYE LE 12/05/2022 PAR ORANGE</t>
  </si>
  <si>
    <t xml:space="preserve">TOTAL REEL A VERSER </t>
  </si>
  <si>
    <t>14/05/22</t>
  </si>
  <si>
    <t>12/05 OM</t>
  </si>
  <si>
    <t>13/05/22</t>
  </si>
  <si>
    <t>TROP PERCU DE 04/2022</t>
  </si>
  <si>
    <t>06/05/22</t>
  </si>
  <si>
    <t>10/05/22</t>
  </si>
  <si>
    <t xml:space="preserve">TOTAL A VERSER LE 14/05/2022 PAR TRANSFERT SUR 0707227052 </t>
  </si>
  <si>
    <t>ETAT DES ENCAISSEMENTS : MOIS DE JUIN 2022</t>
  </si>
  <si>
    <t xml:space="preserve">TOTAL A VERSER LE ……../06/2022  </t>
  </si>
  <si>
    <t>08/06/22</t>
  </si>
  <si>
    <t>TOTAUX</t>
  </si>
  <si>
    <t>10/06/22</t>
  </si>
  <si>
    <t>16/06/22</t>
  </si>
  <si>
    <t>ETAT DES ENCAISSEMENTS : MOIS DE JUILLET 2022</t>
  </si>
  <si>
    <t>08/07/22</t>
  </si>
  <si>
    <t>11/07/22</t>
  </si>
  <si>
    <t>10/07/22</t>
  </si>
  <si>
    <t>06/07/22</t>
  </si>
  <si>
    <t>16/07/22</t>
  </si>
  <si>
    <t xml:space="preserve">TOTAL A VERSER LE 16/07/2022  </t>
  </si>
  <si>
    <t>ETAT DES ENCAISSEMENTS : MOIS D' AOUT 2022</t>
  </si>
  <si>
    <t>23/07/22</t>
  </si>
  <si>
    <t>PROJET DE RESILIATION DE CONTRAT LE 28/08/2022</t>
  </si>
  <si>
    <t>M DOSSO 0554248276 a appelé pour prevenir la libération de l'appartemùent 1/5 le 28/08/2022</t>
  </si>
  <si>
    <t>06/08/22</t>
  </si>
  <si>
    <t>10/08/22</t>
  </si>
  <si>
    <t>ETAT DES ENCAISSEMENTS : MOIS DE SEPEMBRE 2022</t>
  </si>
  <si>
    <t xml:space="preserve">TOTAL A VERSER LE …../09/2022  </t>
  </si>
  <si>
    <t>CLES RESTITUEES LE 27/08/2022 APRES ETAT DES LIEUX</t>
  </si>
  <si>
    <t>07/09/22</t>
  </si>
  <si>
    <t>15/09/22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</si>
</sst>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164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2" borderId="1" xfId="0" applyFont="1" applyFill="1" applyBorder="1" applyAlignment="1">
      <alignment horizontal="left" vertical="center"/>
    </xf>
    <xf numFmtId="164" fontId="12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0" borderId="0" xfId="0" applyFont="1"/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0" fillId="0" borderId="0" xfId="0" applyFont="1" applyBorder="1" applyAlignment="1">
      <alignment horizontal="right"/>
    </xf>
    <xf numFmtId="164" fontId="10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center"/>
    </xf>
    <xf numFmtId="49" fontId="12" fillId="2" borderId="7" xfId="0" applyNumberFormat="1" applyFont="1" applyFill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49" fontId="12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J30" sqref="J30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33"/>
      <c r="C1" s="33"/>
      <c r="D1" s="33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4" ht="12" customHeight="1" x14ac:dyDescent="0.25">
      <c r="A3" s="1" t="s">
        <v>13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4" ht="23.25" x14ac:dyDescent="0.25">
      <c r="A4" s="168" t="s">
        <v>60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32" t="s">
        <v>19</v>
      </c>
      <c r="E6" s="32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5.75" customHeight="1" x14ac:dyDescent="0.25">
      <c r="A10" s="10">
        <v>1</v>
      </c>
      <c r="B10" s="11"/>
      <c r="C10" s="12" t="s">
        <v>23</v>
      </c>
      <c r="D10" s="2"/>
      <c r="E10" s="3">
        <v>50000</v>
      </c>
      <c r="F10" s="3"/>
      <c r="G10" s="3"/>
      <c r="H10" s="3"/>
      <c r="I10" s="3"/>
      <c r="J10" s="3">
        <f t="shared" ref="J10:J15" si="0">H10+I10</f>
        <v>0</v>
      </c>
      <c r="K10" s="13"/>
      <c r="L10" s="19"/>
      <c r="N10" s="25"/>
    </row>
    <row r="11" spans="1:14" ht="17.25" customHeight="1" x14ac:dyDescent="0.25">
      <c r="A11" s="10">
        <v>2</v>
      </c>
      <c r="B11" s="11"/>
      <c r="C11" s="12" t="s">
        <v>24</v>
      </c>
      <c r="D11" s="2"/>
      <c r="E11" s="3">
        <v>50000</v>
      </c>
      <c r="F11" s="3"/>
      <c r="G11" s="3"/>
      <c r="H11" s="3"/>
      <c r="I11" s="3"/>
      <c r="J11" s="3">
        <f t="shared" si="0"/>
        <v>0</v>
      </c>
      <c r="K11" s="13"/>
      <c r="L11" s="19"/>
      <c r="N11" s="25"/>
    </row>
    <row r="12" spans="1:14" ht="16.5" customHeight="1" x14ac:dyDescent="0.25">
      <c r="A12" s="10">
        <v>3</v>
      </c>
      <c r="B12" s="11" t="s">
        <v>25</v>
      </c>
      <c r="C12" s="16" t="s">
        <v>44</v>
      </c>
      <c r="D12" s="2" t="s">
        <v>36</v>
      </c>
      <c r="E12" s="3">
        <v>40000</v>
      </c>
      <c r="F12" s="3">
        <v>12000</v>
      </c>
      <c r="G12" s="3">
        <v>12000</v>
      </c>
      <c r="H12" s="3"/>
      <c r="I12" s="3"/>
      <c r="J12" s="3">
        <f t="shared" si="0"/>
        <v>0</v>
      </c>
      <c r="K12" s="13"/>
      <c r="L12" s="27"/>
      <c r="N12" s="17"/>
    </row>
    <row r="13" spans="1:14" ht="12.75" customHeight="1" x14ac:dyDescent="0.25">
      <c r="A13" s="10">
        <v>4</v>
      </c>
      <c r="B13" s="11" t="s">
        <v>42</v>
      </c>
      <c r="C13" s="16" t="s">
        <v>43</v>
      </c>
      <c r="D13" s="2" t="s">
        <v>45</v>
      </c>
      <c r="E13" s="3">
        <v>80000</v>
      </c>
      <c r="F13" s="3">
        <v>314000</v>
      </c>
      <c r="G13" s="3">
        <v>24000</v>
      </c>
      <c r="H13" s="3">
        <v>80000</v>
      </c>
      <c r="I13" s="3"/>
      <c r="J13" s="3">
        <f t="shared" si="0"/>
        <v>80000</v>
      </c>
      <c r="K13" s="13" t="s">
        <v>65</v>
      </c>
      <c r="L13" s="40" t="s">
        <v>73</v>
      </c>
      <c r="N13" s="17"/>
    </row>
    <row r="14" spans="1:14" ht="18.75" customHeight="1" x14ac:dyDescent="0.25">
      <c r="A14" s="10">
        <v>5</v>
      </c>
      <c r="B14" s="11" t="s">
        <v>38</v>
      </c>
      <c r="C14" s="16" t="s">
        <v>29</v>
      </c>
      <c r="D14" s="4">
        <v>59578360</v>
      </c>
      <c r="E14" s="3">
        <v>90000</v>
      </c>
      <c r="F14" s="3">
        <v>108000</v>
      </c>
      <c r="G14" s="3">
        <v>18000</v>
      </c>
      <c r="H14" s="3">
        <v>90000</v>
      </c>
      <c r="I14" s="3">
        <v>90000</v>
      </c>
      <c r="J14" s="3">
        <f t="shared" si="0"/>
        <v>180000</v>
      </c>
      <c r="K14" s="13" t="s">
        <v>62</v>
      </c>
      <c r="L14" s="15" t="s">
        <v>63</v>
      </c>
      <c r="M14" s="17"/>
      <c r="N14" s="17"/>
    </row>
    <row r="15" spans="1:14" ht="18" customHeight="1" x14ac:dyDescent="0.25">
      <c r="A15" s="10">
        <v>6</v>
      </c>
      <c r="B15" s="14" t="s">
        <v>48</v>
      </c>
      <c r="C15" s="16" t="s">
        <v>27</v>
      </c>
      <c r="D15" s="2" t="s">
        <v>37</v>
      </c>
      <c r="E15" s="3">
        <v>40000</v>
      </c>
      <c r="F15" s="3"/>
      <c r="G15" s="3"/>
      <c r="H15" s="3">
        <v>40000</v>
      </c>
      <c r="I15" s="3"/>
      <c r="J15" s="3">
        <f t="shared" si="0"/>
        <v>40000</v>
      </c>
      <c r="K15" s="13" t="s">
        <v>65</v>
      </c>
      <c r="L15" s="41" t="s">
        <v>73</v>
      </c>
    </row>
    <row r="16" spans="1:14" ht="15" customHeight="1" x14ac:dyDescent="0.25">
      <c r="A16" s="10">
        <v>7</v>
      </c>
      <c r="B16" s="11" t="s">
        <v>53</v>
      </c>
      <c r="C16" s="16" t="s">
        <v>28</v>
      </c>
      <c r="D16" s="2" t="s">
        <v>54</v>
      </c>
      <c r="E16" s="3">
        <v>100000</v>
      </c>
      <c r="F16" s="3">
        <v>30000</v>
      </c>
      <c r="G16" s="3">
        <v>30000</v>
      </c>
      <c r="H16" s="3">
        <v>100000</v>
      </c>
      <c r="I16" s="30"/>
      <c r="J16" s="3">
        <f>H16+I16</f>
        <v>100000</v>
      </c>
      <c r="K16" s="13" t="s">
        <v>61</v>
      </c>
      <c r="L16" s="15" t="s">
        <v>34</v>
      </c>
    </row>
    <row r="17" spans="1:14" ht="18.75" x14ac:dyDescent="0.25">
      <c r="A17" s="10">
        <v>8</v>
      </c>
      <c r="B17" s="11" t="s">
        <v>38</v>
      </c>
      <c r="C17" s="16" t="s">
        <v>66</v>
      </c>
      <c r="D17" s="2" t="s">
        <v>39</v>
      </c>
      <c r="E17" s="3">
        <v>90000</v>
      </c>
      <c r="F17" s="3">
        <v>108000</v>
      </c>
      <c r="G17" s="3">
        <v>18000</v>
      </c>
      <c r="H17" s="3">
        <v>90000</v>
      </c>
      <c r="I17" s="3">
        <v>90000</v>
      </c>
      <c r="J17" s="3">
        <f t="shared" ref="J17:J22" si="1">H17+I17</f>
        <v>180000</v>
      </c>
      <c r="K17" s="13" t="s">
        <v>62</v>
      </c>
      <c r="L17" s="15" t="s">
        <v>63</v>
      </c>
    </row>
    <row r="18" spans="1:14" ht="15.75" x14ac:dyDescent="0.25">
      <c r="A18" s="10">
        <v>9</v>
      </c>
      <c r="B18" s="11" t="s">
        <v>46</v>
      </c>
      <c r="C18" s="16" t="s">
        <v>26</v>
      </c>
      <c r="D18" s="2" t="s">
        <v>47</v>
      </c>
      <c r="E18" s="3">
        <v>40000</v>
      </c>
      <c r="F18" s="3">
        <v>8000</v>
      </c>
      <c r="G18" s="3">
        <v>8000</v>
      </c>
      <c r="H18" s="3"/>
      <c r="I18" s="3"/>
      <c r="J18" s="3">
        <f t="shared" si="1"/>
        <v>0</v>
      </c>
      <c r="K18" s="13"/>
      <c r="L18" s="31"/>
    </row>
    <row r="19" spans="1:14" ht="14.25" customHeight="1" x14ac:dyDescent="0.25">
      <c r="A19" s="10">
        <v>10</v>
      </c>
      <c r="B19" s="11"/>
      <c r="C19" s="16" t="s">
        <v>30</v>
      </c>
      <c r="D19" s="2"/>
      <c r="E19" s="3">
        <v>100000</v>
      </c>
      <c r="F19" s="3"/>
      <c r="G19" s="3"/>
      <c r="H19" s="3"/>
      <c r="I19" s="3"/>
      <c r="J19" s="3">
        <f t="shared" si="1"/>
        <v>0</v>
      </c>
      <c r="K19" s="13"/>
      <c r="L19" s="15"/>
    </row>
    <row r="20" spans="1:14" ht="16.5" customHeight="1" x14ac:dyDescent="0.25">
      <c r="A20" s="10">
        <v>11</v>
      </c>
      <c r="B20" s="11" t="s">
        <v>38</v>
      </c>
      <c r="C20" s="16" t="s">
        <v>33</v>
      </c>
      <c r="D20" s="2" t="s">
        <v>40</v>
      </c>
      <c r="E20" s="3">
        <v>90000</v>
      </c>
      <c r="F20" s="3">
        <v>108000</v>
      </c>
      <c r="G20" s="3">
        <v>18000</v>
      </c>
      <c r="H20" s="3">
        <v>90000</v>
      </c>
      <c r="I20" s="3">
        <v>90000</v>
      </c>
      <c r="J20" s="3">
        <f t="shared" si="1"/>
        <v>180000</v>
      </c>
      <c r="K20" s="13" t="s">
        <v>62</v>
      </c>
      <c r="L20" s="15" t="s">
        <v>63</v>
      </c>
    </row>
    <row r="21" spans="1:14" ht="18" customHeight="1" x14ac:dyDescent="0.25">
      <c r="A21" s="10">
        <v>12</v>
      </c>
      <c r="B21" s="11" t="s">
        <v>58</v>
      </c>
      <c r="C21" s="16" t="s">
        <v>31</v>
      </c>
      <c r="D21" s="2" t="s">
        <v>59</v>
      </c>
      <c r="E21" s="3">
        <v>40000</v>
      </c>
      <c r="F21" s="3"/>
      <c r="G21" s="3"/>
      <c r="H21" s="3">
        <v>40000</v>
      </c>
      <c r="I21" s="3"/>
      <c r="J21" s="3">
        <f t="shared" si="1"/>
        <v>40000</v>
      </c>
      <c r="K21" s="13" t="s">
        <v>65</v>
      </c>
      <c r="L21" s="41" t="s">
        <v>73</v>
      </c>
    </row>
    <row r="22" spans="1:14" ht="18.75" x14ac:dyDescent="0.25">
      <c r="A22" s="10">
        <v>13</v>
      </c>
      <c r="B22" s="26" t="s">
        <v>55</v>
      </c>
      <c r="C22" s="16" t="s">
        <v>32</v>
      </c>
      <c r="D22" s="2" t="s">
        <v>56</v>
      </c>
      <c r="E22" s="3">
        <v>90000</v>
      </c>
      <c r="F22" s="3">
        <v>306000</v>
      </c>
      <c r="G22" s="3">
        <v>36000</v>
      </c>
      <c r="H22" s="3"/>
      <c r="I22" s="3"/>
      <c r="J22" s="3">
        <f t="shared" si="1"/>
        <v>0</v>
      </c>
      <c r="K22" s="13"/>
      <c r="L22" s="15"/>
    </row>
    <row r="23" spans="1:14" ht="15.75" customHeight="1" x14ac:dyDescent="0.25">
      <c r="A23" s="172" t="s">
        <v>6</v>
      </c>
      <c r="B23" s="172"/>
      <c r="C23" s="172"/>
      <c r="D23" s="172"/>
      <c r="E23" s="5">
        <f>SUM(E10:E22)</f>
        <v>900000</v>
      </c>
      <c r="F23" s="5">
        <f>SUM(F10:F22)</f>
        <v>994000</v>
      </c>
      <c r="G23" s="21">
        <f t="shared" ref="G23" si="2">SUM(G10:G22)</f>
        <v>164000</v>
      </c>
      <c r="H23" s="5">
        <f>SUM(H10:H22)</f>
        <v>530000</v>
      </c>
      <c r="I23" s="21">
        <f>SUM(I10:I22)</f>
        <v>270000</v>
      </c>
      <c r="J23" s="35">
        <f>SUM(J10:J22)</f>
        <v>800000</v>
      </c>
      <c r="K23" s="13" t="s">
        <v>68</v>
      </c>
      <c r="L23" s="34" t="s">
        <v>35</v>
      </c>
      <c r="M23" s="17"/>
    </row>
    <row r="24" spans="1:14" ht="16.5" customHeight="1" x14ac:dyDescent="0.3">
      <c r="A24" s="173" t="s">
        <v>16</v>
      </c>
      <c r="B24" s="173"/>
      <c r="C24" s="173"/>
      <c r="D24" s="173"/>
      <c r="E24" s="173"/>
      <c r="F24" s="173"/>
      <c r="G24" s="173"/>
      <c r="H24" s="173"/>
      <c r="I24" s="173"/>
      <c r="J24" s="29">
        <f>-0.1*J23</f>
        <v>-80000</v>
      </c>
      <c r="M24" s="17"/>
    </row>
    <row r="25" spans="1:14" ht="14.25" customHeight="1" x14ac:dyDescent="0.25">
      <c r="A25" s="167" t="s">
        <v>52</v>
      </c>
      <c r="B25" s="167"/>
      <c r="C25" s="167"/>
      <c r="D25" s="167"/>
      <c r="E25" s="167"/>
      <c r="F25" s="167"/>
      <c r="G25" s="167"/>
      <c r="H25" s="167"/>
      <c r="I25" s="167"/>
      <c r="J25" s="5">
        <v>720000</v>
      </c>
    </row>
    <row r="26" spans="1:14" ht="12.75" customHeight="1" x14ac:dyDescent="0.25">
      <c r="A26" s="173" t="s">
        <v>51</v>
      </c>
      <c r="B26" s="173"/>
      <c r="C26" s="173"/>
      <c r="D26" s="173"/>
      <c r="E26" s="173"/>
      <c r="F26" s="173"/>
      <c r="G26" s="173"/>
      <c r="H26" s="173"/>
      <c r="I26" s="173"/>
      <c r="J26" s="3">
        <v>247500</v>
      </c>
    </row>
    <row r="27" spans="1:14" ht="12.75" customHeight="1" x14ac:dyDescent="0.25">
      <c r="A27" s="174" t="s">
        <v>57</v>
      </c>
      <c r="B27" s="175"/>
      <c r="C27" s="175"/>
      <c r="D27" s="175"/>
      <c r="E27" s="175"/>
      <c r="F27" s="175"/>
      <c r="G27" s="175"/>
      <c r="H27" s="175"/>
      <c r="I27" s="176"/>
      <c r="J27" s="3">
        <v>-160000</v>
      </c>
    </row>
    <row r="28" spans="1:14" ht="12.75" customHeight="1" x14ac:dyDescent="0.25">
      <c r="A28" s="174" t="s">
        <v>67</v>
      </c>
      <c r="B28" s="175"/>
      <c r="C28" s="175"/>
      <c r="D28" s="175"/>
      <c r="E28" s="175"/>
      <c r="F28" s="175"/>
      <c r="G28" s="175"/>
      <c r="H28" s="175"/>
      <c r="I28" s="176"/>
      <c r="J28" s="3">
        <v>46500</v>
      </c>
    </row>
    <row r="29" spans="1:14" ht="12.75" customHeight="1" x14ac:dyDescent="0.25">
      <c r="A29" s="174" t="s">
        <v>69</v>
      </c>
      <c r="B29" s="175"/>
      <c r="C29" s="175"/>
      <c r="D29" s="175"/>
      <c r="E29" s="175"/>
      <c r="F29" s="175"/>
      <c r="G29" s="175"/>
      <c r="H29" s="175"/>
      <c r="I29" s="176"/>
      <c r="J29" s="3">
        <v>-500000</v>
      </c>
    </row>
    <row r="30" spans="1:14" ht="14.25" customHeight="1" x14ac:dyDescent="0.25">
      <c r="A30" s="167" t="s">
        <v>49</v>
      </c>
      <c r="B30" s="167"/>
      <c r="C30" s="167"/>
      <c r="D30" s="167"/>
      <c r="E30" s="167"/>
      <c r="F30" s="167"/>
      <c r="G30" s="167"/>
      <c r="H30" s="167"/>
      <c r="I30" s="167"/>
      <c r="J30" s="5">
        <f>SUM(J25:J29)</f>
        <v>354000</v>
      </c>
      <c r="K30" s="177" t="s">
        <v>85</v>
      </c>
      <c r="L30" s="178"/>
      <c r="M30" s="178"/>
      <c r="N30" s="178"/>
    </row>
    <row r="31" spans="1:14" ht="7.5" customHeight="1" x14ac:dyDescent="0.25"/>
    <row r="33" spans="2:10" x14ac:dyDescent="0.25">
      <c r="B33" s="166" t="s">
        <v>64</v>
      </c>
      <c r="C33" s="166"/>
      <c r="D33" s="166"/>
      <c r="E33" s="166"/>
      <c r="F33" s="166"/>
      <c r="G33" s="166"/>
      <c r="H33" s="166"/>
      <c r="J33" s="17"/>
    </row>
  </sheetData>
  <mergeCells count="16">
    <mergeCell ref="B33:H33"/>
    <mergeCell ref="A30:I30"/>
    <mergeCell ref="A4:L4"/>
    <mergeCell ref="C5:I5"/>
    <mergeCell ref="J5:L5"/>
    <mergeCell ref="F6:L6"/>
    <mergeCell ref="A7:L7"/>
    <mergeCell ref="A8:L8"/>
    <mergeCell ref="A23:D23"/>
    <mergeCell ref="A24:I24"/>
    <mergeCell ref="A25:I25"/>
    <mergeCell ref="A26:I26"/>
    <mergeCell ref="A27:I27"/>
    <mergeCell ref="A28:I28"/>
    <mergeCell ref="A29:I29"/>
    <mergeCell ref="K30:N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K27" sqref="K27:N2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06"/>
      <c r="C1" s="106"/>
      <c r="D1" s="106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4" ht="12" customHeight="1" x14ac:dyDescent="0.25">
      <c r="A3" s="1" t="s">
        <v>13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1:14" ht="23.25" x14ac:dyDescent="0.25">
      <c r="A4" s="168" t="s">
        <v>181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07" t="s">
        <v>19</v>
      </c>
      <c r="E6" s="107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 t="shared" ref="J11:J20" si="0">SUM(H11:I11)</f>
        <v>80000</v>
      </c>
      <c r="K11" s="13" t="s">
        <v>188</v>
      </c>
      <c r="L11" s="19" t="s">
        <v>50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108000</v>
      </c>
      <c r="G12" s="3">
        <v>18000</v>
      </c>
      <c r="H12" s="3">
        <v>90000</v>
      </c>
      <c r="I12" s="3"/>
      <c r="J12" s="3">
        <f t="shared" si="0"/>
        <v>90000</v>
      </c>
      <c r="K12" s="13" t="s">
        <v>188</v>
      </c>
      <c r="L12" s="19" t="s">
        <v>50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188</v>
      </c>
      <c r="L13" s="19" t="s">
        <v>50</v>
      </c>
      <c r="M13" s="17"/>
      <c r="N13" s="17"/>
    </row>
    <row r="14" spans="1:14" ht="15" customHeight="1" x14ac:dyDescent="0.25">
      <c r="A14" s="10"/>
      <c r="B14" s="11"/>
      <c r="C14" s="16" t="s">
        <v>28</v>
      </c>
      <c r="D14" s="66"/>
      <c r="E14" s="3"/>
      <c r="F14" s="3"/>
      <c r="G14" s="3"/>
      <c r="H14" s="3"/>
      <c r="I14" s="30"/>
      <c r="J14" s="3">
        <f t="shared" si="0"/>
        <v>0</v>
      </c>
      <c r="K14" s="48"/>
      <c r="L14" s="15"/>
      <c r="M14" s="17"/>
    </row>
    <row r="15" spans="1:14" ht="15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108000</v>
      </c>
      <c r="G15" s="3">
        <v>18000</v>
      </c>
      <c r="H15" s="3">
        <v>90000</v>
      </c>
      <c r="I15" s="3"/>
      <c r="J15" s="3">
        <f t="shared" si="0"/>
        <v>90000</v>
      </c>
      <c r="K15" s="13" t="s">
        <v>188</v>
      </c>
      <c r="L15" s="19" t="s">
        <v>50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4000</v>
      </c>
      <c r="G16" s="3">
        <v>4000</v>
      </c>
      <c r="H16" s="3">
        <v>40000</v>
      </c>
      <c r="I16" s="3"/>
      <c r="J16" s="3">
        <f t="shared" si="0"/>
        <v>40000</v>
      </c>
      <c r="K16" s="13" t="s">
        <v>187</v>
      </c>
      <c r="L16" s="15" t="s">
        <v>178</v>
      </c>
    </row>
    <row r="17" spans="1:14" ht="14.25" customHeight="1" x14ac:dyDescent="0.25">
      <c r="A17" s="10">
        <v>6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340000</v>
      </c>
      <c r="G17" s="3">
        <v>40000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>
        <v>7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108000</v>
      </c>
      <c r="G18" s="3">
        <v>18000</v>
      </c>
      <c r="H18" s="3">
        <v>90000</v>
      </c>
      <c r="I18" s="3"/>
      <c r="J18" s="3">
        <f t="shared" si="0"/>
        <v>90000</v>
      </c>
      <c r="K18" s="13" t="s">
        <v>188</v>
      </c>
      <c r="L18" s="19" t="s">
        <v>50</v>
      </c>
    </row>
    <row r="19" spans="1:14" ht="18" customHeight="1" x14ac:dyDescent="0.25">
      <c r="A19" s="10"/>
      <c r="B19" s="11"/>
      <c r="C19" s="16" t="s">
        <v>31</v>
      </c>
      <c r="D19" s="66"/>
      <c r="E19" s="3"/>
      <c r="F19" s="3"/>
      <c r="G19" s="3"/>
      <c r="H19" s="3"/>
      <c r="I19" s="3"/>
      <c r="J19" s="3">
        <f t="shared" si="0"/>
        <v>0</v>
      </c>
      <c r="K19" s="13"/>
      <c r="L19" s="100"/>
      <c r="N19" s="17"/>
    </row>
    <row r="20" spans="1:14" ht="18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481000</v>
      </c>
      <c r="G20" s="3">
        <v>81000</v>
      </c>
      <c r="H20" s="3">
        <v>90000</v>
      </c>
      <c r="I20" s="30">
        <v>185000</v>
      </c>
      <c r="J20" s="3">
        <f t="shared" si="0"/>
        <v>275000</v>
      </c>
      <c r="K20" s="13" t="s">
        <v>186</v>
      </c>
      <c r="L20" s="15" t="s">
        <v>34</v>
      </c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J21" si="1">SUM(E10:E20)</f>
        <v>660000</v>
      </c>
      <c r="F21" s="79">
        <f t="shared" si="1"/>
        <v>1149000</v>
      </c>
      <c r="G21" s="21">
        <f t="shared" si="1"/>
        <v>179000</v>
      </c>
      <c r="H21" s="21">
        <f t="shared" si="1"/>
        <v>520000</v>
      </c>
      <c r="I21" s="21">
        <f t="shared" si="1"/>
        <v>185000</v>
      </c>
      <c r="J21" s="21">
        <f t="shared" si="1"/>
        <v>705000</v>
      </c>
      <c r="K21" s="13" t="s">
        <v>189</v>
      </c>
      <c r="L21" s="108" t="s">
        <v>35</v>
      </c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-70500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634500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103500</v>
      </c>
    </row>
    <row r="25" spans="1:14" ht="12.75" customHeight="1" x14ac:dyDescent="0.25">
      <c r="A25" s="174" t="s">
        <v>91</v>
      </c>
      <c r="B25" s="175"/>
      <c r="C25" s="175"/>
      <c r="D25" s="175"/>
      <c r="E25" s="175"/>
      <c r="F25" s="175"/>
      <c r="G25" s="175"/>
      <c r="H25" s="175"/>
      <c r="I25" s="176"/>
      <c r="J25" s="5">
        <v>-505000</v>
      </c>
    </row>
    <row r="26" spans="1:14" ht="12.75" customHeight="1" x14ac:dyDescent="0.25">
      <c r="A26" s="174" t="s">
        <v>185</v>
      </c>
      <c r="B26" s="175"/>
      <c r="C26" s="175"/>
      <c r="D26" s="175"/>
      <c r="E26" s="175"/>
      <c r="F26" s="175"/>
      <c r="G26" s="175"/>
      <c r="H26" s="175"/>
      <c r="I26" s="176"/>
      <c r="J26" s="5">
        <v>32100</v>
      </c>
    </row>
    <row r="27" spans="1:14" ht="15.75" customHeight="1" x14ac:dyDescent="0.25">
      <c r="A27" s="167" t="s">
        <v>191</v>
      </c>
      <c r="B27" s="167"/>
      <c r="C27" s="167"/>
      <c r="D27" s="167"/>
      <c r="E27" s="167"/>
      <c r="F27" s="167"/>
      <c r="G27" s="167"/>
      <c r="H27" s="167"/>
      <c r="I27" s="167"/>
      <c r="J27" s="5">
        <f>SUM(J23:J26)</f>
        <v>265100</v>
      </c>
      <c r="K27" s="185"/>
      <c r="L27" s="166"/>
      <c r="M27" s="166"/>
      <c r="N27" s="166"/>
    </row>
    <row r="28" spans="1:14" ht="17.25" customHeight="1" x14ac:dyDescent="0.25">
      <c r="A28" s="112">
        <v>5</v>
      </c>
      <c r="B28" s="113" t="s">
        <v>104</v>
      </c>
      <c r="C28" s="114" t="s">
        <v>28</v>
      </c>
      <c r="D28" s="115" t="s">
        <v>175</v>
      </c>
      <c r="E28" s="116">
        <v>100000</v>
      </c>
      <c r="F28" s="116">
        <v>20000</v>
      </c>
      <c r="G28" s="116">
        <v>20000</v>
      </c>
      <c r="H28" s="202" t="s">
        <v>174</v>
      </c>
      <c r="I28" s="202"/>
      <c r="J28" s="202"/>
      <c r="K28" s="202"/>
      <c r="L28" s="202"/>
      <c r="M28" s="105"/>
      <c r="N28" s="105"/>
    </row>
    <row r="29" spans="1:14" ht="5.25" customHeight="1" x14ac:dyDescent="0.25"/>
    <row r="30" spans="1:14" ht="15.75" x14ac:dyDescent="0.25">
      <c r="A30" s="10">
        <v>10</v>
      </c>
      <c r="B30" s="11" t="s">
        <v>58</v>
      </c>
      <c r="C30" s="16" t="s">
        <v>31</v>
      </c>
      <c r="D30" s="66" t="s">
        <v>121</v>
      </c>
      <c r="E30" s="3">
        <v>40000</v>
      </c>
      <c r="F30" s="109"/>
      <c r="G30" s="109"/>
      <c r="H30" s="109"/>
      <c r="I30" s="109"/>
      <c r="J30" s="109"/>
      <c r="K30" s="110"/>
      <c r="L30" s="111"/>
    </row>
  </sheetData>
  <mergeCells count="15">
    <mergeCell ref="A8:L8"/>
    <mergeCell ref="A4:L4"/>
    <mergeCell ref="C5:I5"/>
    <mergeCell ref="J5:L5"/>
    <mergeCell ref="F6:L6"/>
    <mergeCell ref="A7:L7"/>
    <mergeCell ref="A27:I27"/>
    <mergeCell ref="K27:N27"/>
    <mergeCell ref="H28:L28"/>
    <mergeCell ref="A21:D21"/>
    <mergeCell ref="A22:I22"/>
    <mergeCell ref="A23:I23"/>
    <mergeCell ref="A24:I24"/>
    <mergeCell ref="A25:I25"/>
    <mergeCell ref="A26:I26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A27" sqref="A2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18"/>
      <c r="C1" s="118"/>
      <c r="D1" s="118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4" ht="12" customHeight="1" x14ac:dyDescent="0.25">
      <c r="A3" s="1" t="s">
        <v>13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4" ht="23.25" x14ac:dyDescent="0.25">
      <c r="A4" s="168" t="s">
        <v>190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19" t="s">
        <v>19</v>
      </c>
      <c r="E6" s="119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 t="shared" ref="J10:J17" si="0">H10+I10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 t="shared" si="0"/>
        <v>80000</v>
      </c>
      <c r="K11" s="123" t="s">
        <v>200</v>
      </c>
      <c r="L11" s="19" t="s">
        <v>50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108000</v>
      </c>
      <c r="G12" s="3">
        <v>18000</v>
      </c>
      <c r="H12" s="3">
        <v>90000</v>
      </c>
      <c r="I12" s="3"/>
      <c r="J12" s="3">
        <f>H12+I12</f>
        <v>90000</v>
      </c>
      <c r="K12" s="122" t="s">
        <v>199</v>
      </c>
      <c r="L12" s="10" t="s">
        <v>63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23" t="s">
        <v>200</v>
      </c>
      <c r="L13" s="19" t="s">
        <v>50</v>
      </c>
      <c r="M13" s="17"/>
      <c r="N13" s="17"/>
    </row>
    <row r="14" spans="1:14" ht="15" customHeight="1" x14ac:dyDescent="0.25">
      <c r="A14" s="10"/>
      <c r="B14" s="11"/>
      <c r="C14" s="16" t="s">
        <v>28</v>
      </c>
      <c r="D14" s="66"/>
      <c r="E14" s="3">
        <v>100000</v>
      </c>
      <c r="F14" s="3"/>
      <c r="G14" s="3"/>
      <c r="H14" s="3"/>
      <c r="I14" s="30"/>
      <c r="J14" s="3"/>
      <c r="K14" s="48"/>
      <c r="L14" s="15"/>
      <c r="M14" s="17"/>
    </row>
    <row r="15" spans="1:14" ht="15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108000</v>
      </c>
      <c r="G15" s="3">
        <v>18000</v>
      </c>
      <c r="H15" s="3">
        <v>90000</v>
      </c>
      <c r="I15" s="3"/>
      <c r="J15" s="3">
        <f t="shared" si="0"/>
        <v>90000</v>
      </c>
      <c r="K15" s="122" t="s">
        <v>199</v>
      </c>
      <c r="L15" s="10" t="s">
        <v>63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4000</v>
      </c>
      <c r="G16" s="3">
        <v>4000</v>
      </c>
      <c r="H16" s="3">
        <v>40000</v>
      </c>
      <c r="I16" s="3"/>
      <c r="J16" s="3">
        <f t="shared" si="0"/>
        <v>40000</v>
      </c>
      <c r="K16" s="13" t="s">
        <v>201</v>
      </c>
      <c r="L16" s="15" t="s">
        <v>178</v>
      </c>
    </row>
    <row r="17" spans="1:14" ht="14.25" customHeight="1" x14ac:dyDescent="0.25">
      <c r="A17" s="10">
        <v>6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450000</v>
      </c>
      <c r="G17" s="3">
        <v>50000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121"/>
      <c r="J18" s="121"/>
      <c r="K18" s="121"/>
      <c r="L18" s="121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/>
      <c r="G19" s="3"/>
      <c r="H19" s="3">
        <v>40000</v>
      </c>
      <c r="I19" s="3"/>
      <c r="J19" s="3">
        <f>H19+I19</f>
        <v>40000</v>
      </c>
      <c r="K19" s="13" t="s">
        <v>194</v>
      </c>
      <c r="L19" s="30" t="s">
        <v>195</v>
      </c>
      <c r="N19" s="17"/>
    </row>
    <row r="20" spans="1:14" ht="18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296000</v>
      </c>
      <c r="G20" s="3">
        <v>81000</v>
      </c>
      <c r="H20" s="3"/>
      <c r="I20" s="30"/>
      <c r="J20" s="3">
        <f>H20+I20</f>
        <v>0</v>
      </c>
      <c r="K20" s="13"/>
      <c r="L20" s="15"/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G21" si="1">SUM(E10:E20)</f>
        <v>810000</v>
      </c>
      <c r="F21" s="79">
        <f t="shared" si="1"/>
        <v>966000</v>
      </c>
      <c r="G21" s="21">
        <f t="shared" si="1"/>
        <v>171000</v>
      </c>
      <c r="H21" s="21">
        <f>SUM(H10:H20)</f>
        <v>380000</v>
      </c>
      <c r="I21" s="21">
        <f t="shared" ref="I21:J21" si="2">SUM(I10:I20)</f>
        <v>0</v>
      </c>
      <c r="J21" s="21">
        <f t="shared" si="2"/>
        <v>380000</v>
      </c>
      <c r="K21" s="13" t="s">
        <v>203</v>
      </c>
      <c r="L21" s="120" t="s">
        <v>35</v>
      </c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-38000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342000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-6500</v>
      </c>
    </row>
    <row r="25" spans="1:14" ht="12.75" customHeight="1" x14ac:dyDescent="0.25">
      <c r="A25" s="174" t="s">
        <v>91</v>
      </c>
      <c r="B25" s="175"/>
      <c r="C25" s="175"/>
      <c r="D25" s="175"/>
      <c r="E25" s="175"/>
      <c r="F25" s="175"/>
      <c r="G25" s="175"/>
      <c r="H25" s="175"/>
      <c r="I25" s="176"/>
      <c r="J25" s="5">
        <v>-120000</v>
      </c>
    </row>
    <row r="26" spans="1:14" ht="15.75" customHeight="1" x14ac:dyDescent="0.25">
      <c r="A26" s="167" t="s">
        <v>204</v>
      </c>
      <c r="B26" s="167"/>
      <c r="C26" s="167"/>
      <c r="D26" s="167"/>
      <c r="E26" s="167"/>
      <c r="F26" s="167"/>
      <c r="G26" s="167"/>
      <c r="H26" s="167"/>
      <c r="I26" s="167"/>
      <c r="J26" s="5">
        <f>SUM(J23:J25)</f>
        <v>215500</v>
      </c>
      <c r="K26" s="185"/>
      <c r="L26" s="166"/>
      <c r="M26" s="166"/>
      <c r="N26" s="166"/>
    </row>
    <row r="27" spans="1:14" ht="17.25" customHeight="1" x14ac:dyDescent="0.25">
      <c r="A27" s="10">
        <v>8</v>
      </c>
      <c r="B27" s="26" t="s">
        <v>192</v>
      </c>
      <c r="C27" s="16" t="s">
        <v>31</v>
      </c>
      <c r="D27" s="66" t="s">
        <v>193</v>
      </c>
      <c r="E27" s="3">
        <v>40000</v>
      </c>
      <c r="F27" s="3"/>
      <c r="G27" s="3"/>
      <c r="H27" s="3">
        <v>40000</v>
      </c>
      <c r="I27" s="3"/>
      <c r="J27" s="3">
        <f>H27+I27</f>
        <v>40000</v>
      </c>
      <c r="K27" s="13" t="s">
        <v>194</v>
      </c>
      <c r="L27" s="30" t="s">
        <v>195</v>
      </c>
      <c r="M27" s="117"/>
      <c r="N27" s="117"/>
    </row>
    <row r="28" spans="1:14" ht="5.25" customHeight="1" x14ac:dyDescent="0.25">
      <c r="A28" s="203" t="s">
        <v>198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</row>
    <row r="29" spans="1:14" x14ac:dyDescent="0.25">
      <c r="A29" s="204"/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</row>
    <row r="31" spans="1:14" ht="15.75" x14ac:dyDescent="0.25">
      <c r="A31" s="10">
        <v>2</v>
      </c>
      <c r="B31" s="11" t="s">
        <v>38</v>
      </c>
      <c r="C31" s="16" t="s">
        <v>33</v>
      </c>
      <c r="D31" s="66" t="s">
        <v>120</v>
      </c>
      <c r="E31" s="3">
        <v>90000</v>
      </c>
      <c r="F31" s="3">
        <v>108000</v>
      </c>
      <c r="G31" s="3">
        <v>18000</v>
      </c>
      <c r="H31" s="199" t="s">
        <v>196</v>
      </c>
      <c r="I31" s="200"/>
      <c r="J31" s="200"/>
      <c r="K31" s="200"/>
      <c r="L31" s="201"/>
    </row>
    <row r="32" spans="1:14" x14ac:dyDescent="0.25">
      <c r="A32" s="203" t="s">
        <v>197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</row>
  </sheetData>
  <mergeCells count="16">
    <mergeCell ref="A28:L29"/>
    <mergeCell ref="H31:L31"/>
    <mergeCell ref="A32:L32"/>
    <mergeCell ref="A26:I26"/>
    <mergeCell ref="K26:N26"/>
    <mergeCell ref="A21:D21"/>
    <mergeCell ref="A22:I22"/>
    <mergeCell ref="A23:I23"/>
    <mergeCell ref="A24:I24"/>
    <mergeCell ref="A25:I25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2" zoomScaleNormal="100" workbookViewId="0">
      <selection activeCell="M13" sqref="M13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25"/>
      <c r="C1" s="125"/>
      <c r="D1" s="125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4" ht="12" customHeight="1" x14ac:dyDescent="0.25">
      <c r="A3" s="1" t="s">
        <v>13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1:14" ht="23.25" x14ac:dyDescent="0.25">
      <c r="A4" s="168" t="s">
        <v>202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26" t="s">
        <v>19</v>
      </c>
      <c r="E6" s="126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/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>H11+I11</f>
        <v>80000</v>
      </c>
      <c r="K11" s="123" t="s">
        <v>209</v>
      </c>
      <c r="L11" s="19" t="s">
        <v>50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108000</v>
      </c>
      <c r="G12" s="3">
        <v>18000</v>
      </c>
      <c r="H12" s="3">
        <v>90000</v>
      </c>
      <c r="I12" s="3"/>
      <c r="J12" s="3">
        <f t="shared" ref="J12:J20" si="0">H12+I12</f>
        <v>90000</v>
      </c>
      <c r="K12" s="122" t="s">
        <v>210</v>
      </c>
      <c r="L12" s="10" t="s">
        <v>63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23" t="s">
        <v>209</v>
      </c>
      <c r="L13" s="19" t="s">
        <v>50</v>
      </c>
      <c r="M13" s="17"/>
      <c r="N13" s="17"/>
    </row>
    <row r="14" spans="1:14" ht="15" customHeight="1" x14ac:dyDescent="0.25">
      <c r="A14" s="10"/>
      <c r="B14" s="11" t="s">
        <v>207</v>
      </c>
      <c r="C14" s="16" t="s">
        <v>28</v>
      </c>
      <c r="D14" s="66" t="s">
        <v>208</v>
      </c>
      <c r="E14" s="3">
        <v>100000</v>
      </c>
      <c r="F14" s="3"/>
      <c r="G14" s="3"/>
      <c r="H14" s="3">
        <v>100000</v>
      </c>
      <c r="I14" s="30">
        <v>100000</v>
      </c>
      <c r="J14" s="3">
        <f t="shared" si="0"/>
        <v>200000</v>
      </c>
      <c r="K14" s="48" t="s">
        <v>209</v>
      </c>
      <c r="L14" s="15" t="s">
        <v>211</v>
      </c>
      <c r="M14" s="17"/>
    </row>
    <row r="15" spans="1:14" ht="15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108000</v>
      </c>
      <c r="G15" s="3">
        <v>18000</v>
      </c>
      <c r="H15" s="3">
        <v>90000</v>
      </c>
      <c r="I15" s="3"/>
      <c r="J15" s="3">
        <f t="shared" si="0"/>
        <v>90000</v>
      </c>
      <c r="K15" s="122" t="s">
        <v>210</v>
      </c>
      <c r="L15" s="10" t="s">
        <v>63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8000</v>
      </c>
      <c r="G16" s="3">
        <v>8000</v>
      </c>
      <c r="H16" s="3">
        <v>40000</v>
      </c>
      <c r="I16" s="3"/>
      <c r="J16" s="3">
        <f t="shared" si="0"/>
        <v>40000</v>
      </c>
      <c r="K16" s="13" t="s">
        <v>209</v>
      </c>
      <c r="L16" s="15" t="s">
        <v>212</v>
      </c>
    </row>
    <row r="17" spans="1:14" ht="14.25" customHeight="1" x14ac:dyDescent="0.25">
      <c r="A17" s="10">
        <v>6</v>
      </c>
      <c r="B17" s="11"/>
      <c r="C17" s="16" t="s">
        <v>30</v>
      </c>
      <c r="D17" s="66"/>
      <c r="E17" s="3">
        <v>100000</v>
      </c>
      <c r="F17" s="3">
        <v>560000</v>
      </c>
      <c r="G17" s="3">
        <v>60000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121"/>
      <c r="J18" s="3">
        <f t="shared" si="0"/>
        <v>0</v>
      </c>
      <c r="K18" s="121"/>
      <c r="L18" s="121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/>
      <c r="G19" s="3"/>
      <c r="H19" s="3"/>
      <c r="I19" s="3"/>
      <c r="J19" s="3">
        <f t="shared" si="0"/>
        <v>0</v>
      </c>
      <c r="K19" s="13"/>
      <c r="L19" s="30"/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395000</v>
      </c>
      <c r="G20" s="3">
        <v>90000</v>
      </c>
      <c r="H20" s="3"/>
      <c r="I20" s="30">
        <v>80000</v>
      </c>
      <c r="J20" s="3">
        <f t="shared" si="0"/>
        <v>80000</v>
      </c>
      <c r="K20" s="13"/>
      <c r="L20" s="10" t="s">
        <v>205</v>
      </c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G21" si="1">SUM(E10:E20)</f>
        <v>810000</v>
      </c>
      <c r="F21" s="79">
        <f t="shared" si="1"/>
        <v>1179000</v>
      </c>
      <c r="G21" s="21">
        <f t="shared" si="1"/>
        <v>194000</v>
      </c>
      <c r="H21" s="21">
        <f>SUM(H11:H20)</f>
        <v>440000</v>
      </c>
      <c r="I21" s="21">
        <f t="shared" ref="I21:J21" si="2">SUM(I11:I20)</f>
        <v>180000</v>
      </c>
      <c r="J21" s="21">
        <f t="shared" si="2"/>
        <v>620000</v>
      </c>
      <c r="K21" s="13" t="s">
        <v>213</v>
      </c>
      <c r="L21" s="127" t="s">
        <v>35</v>
      </c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-62000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558000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24500</v>
      </c>
    </row>
    <row r="25" spans="1:14" ht="12.75" customHeight="1" x14ac:dyDescent="0.25">
      <c r="A25" s="174" t="s">
        <v>91</v>
      </c>
      <c r="B25" s="175"/>
      <c r="C25" s="175"/>
      <c r="D25" s="175"/>
      <c r="E25" s="175"/>
      <c r="F25" s="175"/>
      <c r="G25" s="175"/>
      <c r="H25" s="175"/>
      <c r="I25" s="176"/>
      <c r="J25" s="5">
        <v>-120000</v>
      </c>
    </row>
    <row r="26" spans="1:14" ht="12.75" customHeight="1" x14ac:dyDescent="0.25">
      <c r="A26" s="174" t="s">
        <v>214</v>
      </c>
      <c r="B26" s="175"/>
      <c r="C26" s="175"/>
      <c r="D26" s="175"/>
      <c r="E26" s="175"/>
      <c r="F26" s="175"/>
      <c r="G26" s="175"/>
      <c r="H26" s="175"/>
      <c r="I26" s="176"/>
      <c r="J26" s="5">
        <v>100000</v>
      </c>
    </row>
    <row r="27" spans="1:14" ht="15.75" customHeight="1" x14ac:dyDescent="0.25">
      <c r="A27" s="167" t="s">
        <v>215</v>
      </c>
      <c r="B27" s="167"/>
      <c r="C27" s="167"/>
      <c r="D27" s="167"/>
      <c r="E27" s="167"/>
      <c r="F27" s="167"/>
      <c r="G27" s="167"/>
      <c r="H27" s="167"/>
      <c r="I27" s="167"/>
      <c r="J27" s="5">
        <f>SUM(J23:J26)</f>
        <v>562500</v>
      </c>
      <c r="K27" s="185"/>
      <c r="L27" s="166"/>
      <c r="M27" s="166"/>
      <c r="N27" s="166"/>
    </row>
    <row r="28" spans="1:14" ht="17.25" customHeight="1" x14ac:dyDescent="0.25">
      <c r="A28" s="10">
        <v>8</v>
      </c>
      <c r="B28" s="26" t="s">
        <v>192</v>
      </c>
      <c r="C28" s="16" t="s">
        <v>31</v>
      </c>
      <c r="D28" s="66" t="s">
        <v>193</v>
      </c>
      <c r="E28" s="3">
        <v>40000</v>
      </c>
      <c r="F28" s="3"/>
      <c r="G28" s="3"/>
      <c r="H28" s="3">
        <v>40000</v>
      </c>
      <c r="I28" s="3"/>
      <c r="J28" s="3">
        <f>H28+I28</f>
        <v>40000</v>
      </c>
      <c r="K28" s="13" t="s">
        <v>194</v>
      </c>
      <c r="L28" s="30" t="s">
        <v>195</v>
      </c>
      <c r="M28" s="124"/>
      <c r="N28" s="124"/>
    </row>
    <row r="29" spans="1:14" ht="5.25" customHeight="1" x14ac:dyDescent="0.25">
      <c r="A29" s="203" t="s">
        <v>198</v>
      </c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</row>
    <row r="30" spans="1:14" x14ac:dyDescent="0.25">
      <c r="A30" s="204"/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</row>
    <row r="32" spans="1:14" ht="15.75" x14ac:dyDescent="0.25">
      <c r="A32" s="10">
        <v>2</v>
      </c>
      <c r="B32" s="11" t="s">
        <v>38</v>
      </c>
      <c r="C32" s="16" t="s">
        <v>33</v>
      </c>
      <c r="D32" s="66" t="s">
        <v>120</v>
      </c>
      <c r="E32" s="3">
        <v>90000</v>
      </c>
      <c r="F32" s="3">
        <v>108000</v>
      </c>
      <c r="G32" s="3">
        <v>18000</v>
      </c>
      <c r="H32" s="199" t="s">
        <v>196</v>
      </c>
      <c r="I32" s="200"/>
      <c r="J32" s="200"/>
      <c r="K32" s="200"/>
      <c r="L32" s="201"/>
    </row>
    <row r="33" spans="1:12" x14ac:dyDescent="0.25">
      <c r="A33" s="179" t="s">
        <v>197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</row>
    <row r="35" spans="1:12" ht="15.75" x14ac:dyDescent="0.25">
      <c r="A35" s="10">
        <v>6</v>
      </c>
      <c r="B35" s="11" t="s">
        <v>97</v>
      </c>
      <c r="C35" s="16" t="s">
        <v>30</v>
      </c>
      <c r="D35" s="66" t="s">
        <v>119</v>
      </c>
      <c r="E35" s="3">
        <v>100000</v>
      </c>
      <c r="F35" s="3">
        <v>560000</v>
      </c>
      <c r="G35" s="3">
        <v>60000</v>
      </c>
      <c r="H35" s="205" t="s">
        <v>206</v>
      </c>
      <c r="I35" s="206"/>
      <c r="J35" s="206"/>
      <c r="K35" s="206"/>
      <c r="L35" s="207"/>
    </row>
  </sheetData>
  <mergeCells count="18">
    <mergeCell ref="A26:I26"/>
    <mergeCell ref="A25:I25"/>
    <mergeCell ref="A27:I27"/>
    <mergeCell ref="H35:L35"/>
    <mergeCell ref="A8:L8"/>
    <mergeCell ref="K27:N27"/>
    <mergeCell ref="A29:L30"/>
    <mergeCell ref="H32:L32"/>
    <mergeCell ref="A33:L33"/>
    <mergeCell ref="A21:D21"/>
    <mergeCell ref="A22:I22"/>
    <mergeCell ref="A23:I23"/>
    <mergeCell ref="A24:I24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2" zoomScaleNormal="100" workbookViewId="0">
      <selection activeCell="H36" sqref="H36:L36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29"/>
      <c r="C1" s="129"/>
      <c r="D1" s="129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4" ht="12" customHeight="1" x14ac:dyDescent="0.25">
      <c r="A3" s="1" t="s">
        <v>13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4" spans="1:14" ht="23.25" x14ac:dyDescent="0.25">
      <c r="A4" s="168" t="s">
        <v>216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30" t="s">
        <v>19</v>
      </c>
      <c r="E6" s="130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/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>H11+I11</f>
        <v>80000</v>
      </c>
      <c r="K11" s="123" t="s">
        <v>223</v>
      </c>
      <c r="L11" s="19" t="s">
        <v>178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108000</v>
      </c>
      <c r="G12" s="3">
        <v>18000</v>
      </c>
      <c r="H12" s="3"/>
      <c r="I12" s="3">
        <v>90000</v>
      </c>
      <c r="J12" s="3">
        <f t="shared" ref="J12:J20" si="0">H12+I12</f>
        <v>90000</v>
      </c>
      <c r="K12" s="122"/>
      <c r="L12" s="18" t="s">
        <v>217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23" t="s">
        <v>224</v>
      </c>
      <c r="L13" s="19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/>
      <c r="G14" s="3"/>
      <c r="H14" s="3"/>
      <c r="I14" s="30"/>
      <c r="J14" s="3">
        <f t="shared" si="0"/>
        <v>0</v>
      </c>
      <c r="K14" s="48" t="s">
        <v>209</v>
      </c>
      <c r="L14" s="19" t="s">
        <v>230</v>
      </c>
      <c r="M14" s="17"/>
    </row>
    <row r="15" spans="1:14" ht="15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108000</v>
      </c>
      <c r="G15" s="3">
        <v>18000</v>
      </c>
      <c r="H15" s="3"/>
      <c r="I15" s="3">
        <v>90000</v>
      </c>
      <c r="J15" s="3">
        <f t="shared" si="0"/>
        <v>90000</v>
      </c>
      <c r="K15" s="122"/>
      <c r="L15" s="18" t="s">
        <v>217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8000</v>
      </c>
      <c r="G16" s="3">
        <v>8000</v>
      </c>
      <c r="H16" s="3">
        <v>40000</v>
      </c>
      <c r="I16" s="3"/>
      <c r="J16" s="3">
        <f t="shared" si="0"/>
        <v>40000</v>
      </c>
      <c r="K16" s="13" t="s">
        <v>224</v>
      </c>
      <c r="L16" s="15" t="s">
        <v>178</v>
      </c>
    </row>
    <row r="17" spans="1:14" ht="14.25" customHeight="1" x14ac:dyDescent="0.25">
      <c r="A17" s="10">
        <v>6</v>
      </c>
      <c r="B17" s="11"/>
      <c r="C17" s="16" t="s">
        <v>30</v>
      </c>
      <c r="D17" s="66"/>
      <c r="E17" s="3">
        <v>100000</v>
      </c>
      <c r="F17" s="3">
        <v>560000</v>
      </c>
      <c r="G17" s="3">
        <v>60000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>
        <v>90000</v>
      </c>
      <c r="J18" s="3">
        <f t="shared" si="0"/>
        <v>90000</v>
      </c>
      <c r="K18" s="121"/>
      <c r="L18" s="18" t="s">
        <v>217</v>
      </c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/>
      <c r="G19" s="3"/>
      <c r="H19" s="3">
        <v>40000</v>
      </c>
      <c r="I19" s="3">
        <v>40000</v>
      </c>
      <c r="J19" s="3">
        <f t="shared" si="0"/>
        <v>80000</v>
      </c>
      <c r="K19" s="13" t="s">
        <v>227</v>
      </c>
      <c r="L19" s="30" t="s">
        <v>218</v>
      </c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395000</v>
      </c>
      <c r="G20" s="3">
        <v>90000</v>
      </c>
      <c r="H20" s="3">
        <v>90000</v>
      </c>
      <c r="I20" s="30">
        <v>30000</v>
      </c>
      <c r="J20" s="3">
        <f t="shared" si="0"/>
        <v>120000</v>
      </c>
      <c r="K20" s="13" t="s">
        <v>222</v>
      </c>
      <c r="L20" s="10" t="s">
        <v>34</v>
      </c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G21" si="1">SUM(E10:E20)</f>
        <v>810000</v>
      </c>
      <c r="F21" s="79">
        <f t="shared" si="1"/>
        <v>1179000</v>
      </c>
      <c r="G21" s="21">
        <f t="shared" si="1"/>
        <v>194000</v>
      </c>
      <c r="H21" s="21">
        <f>SUM(H10:H20)</f>
        <v>290000</v>
      </c>
      <c r="I21" s="21">
        <f>SUM(I10:I20)</f>
        <v>340000</v>
      </c>
      <c r="J21" s="21">
        <f>SUM(J10:J20)</f>
        <v>630000</v>
      </c>
      <c r="K21" s="13" t="s">
        <v>225</v>
      </c>
      <c r="L21" s="131" t="s">
        <v>35</v>
      </c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-63000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567000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38500</v>
      </c>
    </row>
    <row r="25" spans="1:14" ht="12.75" customHeight="1" x14ac:dyDescent="0.25">
      <c r="A25" s="174" t="s">
        <v>219</v>
      </c>
      <c r="B25" s="175"/>
      <c r="C25" s="175"/>
      <c r="D25" s="175"/>
      <c r="E25" s="175"/>
      <c r="F25" s="175"/>
      <c r="G25" s="175"/>
      <c r="H25" s="175"/>
      <c r="I25" s="176"/>
      <c r="J25" s="5">
        <v>-270000</v>
      </c>
    </row>
    <row r="26" spans="1:14" ht="12.75" customHeight="1" x14ac:dyDescent="0.25">
      <c r="A26" s="174" t="s">
        <v>220</v>
      </c>
      <c r="B26" s="175"/>
      <c r="C26" s="175"/>
      <c r="D26" s="175"/>
      <c r="E26" s="175"/>
      <c r="F26" s="175"/>
      <c r="G26" s="175"/>
      <c r="H26" s="175"/>
      <c r="I26" s="176"/>
      <c r="J26" s="5">
        <v>-40000</v>
      </c>
    </row>
    <row r="27" spans="1:14" ht="12.75" customHeight="1" x14ac:dyDescent="0.25">
      <c r="A27" s="174" t="s">
        <v>229</v>
      </c>
      <c r="B27" s="175"/>
      <c r="C27" s="175"/>
      <c r="D27" s="175"/>
      <c r="E27" s="175"/>
      <c r="F27" s="175"/>
      <c r="G27" s="175"/>
      <c r="H27" s="175"/>
      <c r="I27" s="176"/>
      <c r="J27" s="5">
        <v>-100000</v>
      </c>
    </row>
    <row r="28" spans="1:14" ht="15.75" customHeight="1" x14ac:dyDescent="0.25">
      <c r="A28" s="167" t="s">
        <v>221</v>
      </c>
      <c r="B28" s="167"/>
      <c r="C28" s="167"/>
      <c r="D28" s="167"/>
      <c r="E28" s="167"/>
      <c r="F28" s="167"/>
      <c r="G28" s="167"/>
      <c r="H28" s="167"/>
      <c r="I28" s="167"/>
      <c r="J28" s="5">
        <f>SUM(J23:J27)</f>
        <v>195500</v>
      </c>
      <c r="K28" s="185"/>
      <c r="L28" s="166"/>
      <c r="M28" s="166"/>
      <c r="N28" s="166"/>
    </row>
    <row r="29" spans="1:14" ht="17.25" customHeight="1" x14ac:dyDescent="0.25">
      <c r="A29" s="10">
        <v>8</v>
      </c>
      <c r="B29" s="26" t="s">
        <v>192</v>
      </c>
      <c r="C29" s="16" t="s">
        <v>31</v>
      </c>
      <c r="D29" s="66" t="s">
        <v>193</v>
      </c>
      <c r="E29" s="3">
        <v>40000</v>
      </c>
      <c r="F29" s="3"/>
      <c r="G29" s="3"/>
      <c r="H29" s="3">
        <v>40000</v>
      </c>
      <c r="I29" s="3"/>
      <c r="J29" s="3">
        <f>H29+I29</f>
        <v>40000</v>
      </c>
      <c r="K29" s="13" t="s">
        <v>194</v>
      </c>
      <c r="L29" s="30" t="s">
        <v>195</v>
      </c>
      <c r="M29" s="128"/>
      <c r="N29" s="128"/>
    </row>
    <row r="30" spans="1:14" ht="5.25" customHeight="1" x14ac:dyDescent="0.25">
      <c r="A30" s="203" t="s">
        <v>198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</row>
    <row r="31" spans="1:14" x14ac:dyDescent="0.25">
      <c r="A31" s="204"/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</row>
    <row r="32" spans="1:14" ht="5.25" customHeight="1" x14ac:dyDescent="0.25"/>
    <row r="33" spans="1:12" ht="15.75" x14ac:dyDescent="0.25">
      <c r="A33" s="10">
        <v>2</v>
      </c>
      <c r="B33" s="11" t="s">
        <v>38</v>
      </c>
      <c r="C33" s="16" t="s">
        <v>33</v>
      </c>
      <c r="D33" s="66" t="s">
        <v>120</v>
      </c>
      <c r="E33" s="3">
        <v>90000</v>
      </c>
      <c r="F33" s="3">
        <v>108000</v>
      </c>
      <c r="G33" s="3">
        <v>18000</v>
      </c>
      <c r="H33" s="199" t="s">
        <v>196</v>
      </c>
      <c r="I33" s="200"/>
      <c r="J33" s="200"/>
      <c r="K33" s="200"/>
      <c r="L33" s="201"/>
    </row>
    <row r="34" spans="1:12" x14ac:dyDescent="0.25">
      <c r="A34" s="179" t="s">
        <v>197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</row>
    <row r="35" spans="1:12" ht="3" customHeight="1" x14ac:dyDescent="0.25"/>
    <row r="36" spans="1:12" ht="15.75" x14ac:dyDescent="0.25">
      <c r="A36" s="10">
        <v>6</v>
      </c>
      <c r="B36" s="11" t="s">
        <v>97</v>
      </c>
      <c r="C36" s="16" t="s">
        <v>30</v>
      </c>
      <c r="D36" s="66" t="s">
        <v>119</v>
      </c>
      <c r="E36" s="3">
        <v>100000</v>
      </c>
      <c r="F36" s="3">
        <v>560000</v>
      </c>
      <c r="G36" s="3">
        <v>60000</v>
      </c>
      <c r="H36" s="205" t="s">
        <v>240</v>
      </c>
      <c r="I36" s="206"/>
      <c r="J36" s="206"/>
      <c r="K36" s="206"/>
      <c r="L36" s="207"/>
    </row>
    <row r="37" spans="1:12" ht="18.75" customHeight="1" x14ac:dyDescent="0.25">
      <c r="A37" s="10">
        <v>4</v>
      </c>
      <c r="B37" s="11" t="s">
        <v>207</v>
      </c>
      <c r="C37" s="16" t="s">
        <v>28</v>
      </c>
      <c r="D37" s="186" t="s">
        <v>228</v>
      </c>
      <c r="E37" s="187"/>
      <c r="F37" s="187"/>
      <c r="G37" s="187"/>
      <c r="H37" s="187"/>
      <c r="I37" s="187"/>
      <c r="J37" s="187"/>
      <c r="K37" s="187"/>
      <c r="L37" s="188"/>
    </row>
  </sheetData>
  <mergeCells count="20">
    <mergeCell ref="D37:L37"/>
    <mergeCell ref="H36:L36"/>
    <mergeCell ref="A21:D21"/>
    <mergeCell ref="A22:I22"/>
    <mergeCell ref="A23:I23"/>
    <mergeCell ref="A24:I24"/>
    <mergeCell ref="A25:I25"/>
    <mergeCell ref="A27:I27"/>
    <mergeCell ref="A26:I26"/>
    <mergeCell ref="A28:I28"/>
    <mergeCell ref="K28:N28"/>
    <mergeCell ref="A30:L31"/>
    <mergeCell ref="H33:L33"/>
    <mergeCell ref="A34:L34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2" zoomScaleNormal="100" workbookViewId="0">
      <selection activeCell="M12" sqref="M12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33"/>
      <c r="C1" s="133"/>
      <c r="D1" s="133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</row>
    <row r="3" spans="1:14" ht="12" customHeight="1" x14ac:dyDescent="0.25">
      <c r="A3" s="1" t="s">
        <v>13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14" ht="23.25" x14ac:dyDescent="0.25">
      <c r="A4" s="168" t="s">
        <v>226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34" t="s">
        <v>19</v>
      </c>
      <c r="E6" s="134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8000</v>
      </c>
      <c r="G11" s="3">
        <v>8000</v>
      </c>
      <c r="H11" s="3">
        <v>80000</v>
      </c>
      <c r="I11" s="30"/>
      <c r="J11" s="3">
        <f t="shared" ref="J11:J20" si="0">SUM(H11:I11)</f>
        <v>80000</v>
      </c>
      <c r="K11" s="13" t="s">
        <v>233</v>
      </c>
      <c r="L11" s="19" t="s">
        <v>50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117000</v>
      </c>
      <c r="G12" s="3">
        <v>27000</v>
      </c>
      <c r="H12" s="3">
        <v>90000</v>
      </c>
      <c r="I12" s="3">
        <v>90000</v>
      </c>
      <c r="J12" s="3">
        <f t="shared" si="0"/>
        <v>180000</v>
      </c>
      <c r="K12" s="13" t="s">
        <v>234</v>
      </c>
      <c r="L12" s="10" t="s">
        <v>63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233</v>
      </c>
      <c r="L13" s="19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/>
      <c r="G14" s="3"/>
      <c r="H14" s="3">
        <v>100000</v>
      </c>
      <c r="I14" s="30"/>
      <c r="J14" s="3">
        <f t="shared" si="0"/>
        <v>100000</v>
      </c>
      <c r="K14" s="13" t="s">
        <v>235</v>
      </c>
      <c r="L14" s="15" t="s">
        <v>34</v>
      </c>
      <c r="M14" s="17"/>
    </row>
    <row r="15" spans="1:14" ht="15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207000</v>
      </c>
      <c r="G15" s="3">
        <v>27000</v>
      </c>
      <c r="H15" s="3">
        <v>90000</v>
      </c>
      <c r="I15" s="3">
        <v>90000</v>
      </c>
      <c r="J15" s="3">
        <f t="shared" si="0"/>
        <v>180000</v>
      </c>
      <c r="K15" s="13" t="s">
        <v>234</v>
      </c>
      <c r="L15" s="10" t="s">
        <v>63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8000</v>
      </c>
      <c r="G16" s="3">
        <v>8000</v>
      </c>
      <c r="H16" s="3">
        <v>40000</v>
      </c>
      <c r="I16" s="3"/>
      <c r="J16" s="3">
        <f t="shared" si="0"/>
        <v>40000</v>
      </c>
      <c r="K16" s="13" t="s">
        <v>232</v>
      </c>
      <c r="L16" s="15" t="s">
        <v>178</v>
      </c>
    </row>
    <row r="17" spans="1:14" ht="14.25" customHeight="1" x14ac:dyDescent="0.25">
      <c r="A17" s="10">
        <v>6</v>
      </c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/>
      <c r="G19" s="3"/>
      <c r="H19" s="3"/>
      <c r="I19" s="3"/>
      <c r="J19" s="3">
        <f t="shared" si="0"/>
        <v>0</v>
      </c>
      <c r="K19" s="13"/>
      <c r="L19" s="30"/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365000</v>
      </c>
      <c r="G20" s="3">
        <v>90000</v>
      </c>
      <c r="H20" s="3"/>
      <c r="I20" s="30"/>
      <c r="J20" s="3">
        <f t="shared" si="0"/>
        <v>0</v>
      </c>
      <c r="K20" s="13"/>
      <c r="L20" s="10"/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J21" si="1">SUM(E10:E20)</f>
        <v>810000</v>
      </c>
      <c r="F21" s="79">
        <f t="shared" si="1"/>
        <v>705000</v>
      </c>
      <c r="G21" s="21">
        <f t="shared" si="1"/>
        <v>160000</v>
      </c>
      <c r="H21" s="35">
        <f t="shared" si="1"/>
        <v>440000</v>
      </c>
      <c r="I21" s="21">
        <f t="shared" si="1"/>
        <v>180000</v>
      </c>
      <c r="J21" s="35">
        <f t="shared" si="1"/>
        <v>620000</v>
      </c>
      <c r="K21" s="13" t="s">
        <v>236</v>
      </c>
      <c r="L21" s="135" t="s">
        <v>35</v>
      </c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-62000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558000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25000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-120000</v>
      </c>
    </row>
    <row r="26" spans="1:14" ht="15.75" customHeight="1" x14ac:dyDescent="0.25">
      <c r="A26" s="167" t="s">
        <v>231</v>
      </c>
      <c r="B26" s="167"/>
      <c r="C26" s="167"/>
      <c r="D26" s="167"/>
      <c r="E26" s="167"/>
      <c r="F26" s="167"/>
      <c r="G26" s="167"/>
      <c r="H26" s="167"/>
      <c r="I26" s="167"/>
      <c r="J26" s="5">
        <f>SUM(J23:J25)</f>
        <v>463000</v>
      </c>
      <c r="K26" s="185"/>
      <c r="L26" s="166"/>
      <c r="M26" s="166"/>
      <c r="N26" s="166"/>
    </row>
    <row r="27" spans="1:14" ht="6.75" customHeight="1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6"/>
      <c r="K27" s="97"/>
      <c r="L27" s="97"/>
      <c r="M27" s="132"/>
      <c r="N27" s="132"/>
    </row>
    <row r="28" spans="1:14" ht="17.25" customHeight="1" x14ac:dyDescent="0.25">
      <c r="A28" s="10">
        <v>8</v>
      </c>
      <c r="B28" s="26" t="s">
        <v>192</v>
      </c>
      <c r="C28" s="16" t="s">
        <v>31</v>
      </c>
      <c r="D28" s="66" t="s">
        <v>193</v>
      </c>
      <c r="E28" s="3">
        <v>40000</v>
      </c>
      <c r="F28" s="3"/>
      <c r="G28" s="3"/>
      <c r="H28" s="3">
        <v>40000</v>
      </c>
      <c r="I28" s="3"/>
      <c r="J28" s="3">
        <f>H28+I28</f>
        <v>40000</v>
      </c>
      <c r="K28" s="13" t="s">
        <v>194</v>
      </c>
      <c r="L28" s="30" t="s">
        <v>195</v>
      </c>
      <c r="M28" s="132"/>
      <c r="N28" s="132"/>
    </row>
    <row r="29" spans="1:14" ht="5.25" customHeight="1" x14ac:dyDescent="0.25">
      <c r="A29" s="203" t="s">
        <v>198</v>
      </c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</row>
    <row r="30" spans="1:14" x14ac:dyDescent="0.25">
      <c r="A30" s="204"/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</row>
    <row r="31" spans="1:14" ht="6" customHeight="1" x14ac:dyDescent="0.25"/>
    <row r="32" spans="1:14" ht="15.75" x14ac:dyDescent="0.25">
      <c r="A32" s="10">
        <v>2</v>
      </c>
      <c r="B32" s="11" t="s">
        <v>38</v>
      </c>
      <c r="C32" s="16" t="s">
        <v>33</v>
      </c>
      <c r="D32" s="66" t="s">
        <v>120</v>
      </c>
      <c r="E32" s="3">
        <v>90000</v>
      </c>
      <c r="F32" s="3">
        <v>108000</v>
      </c>
      <c r="G32" s="3">
        <v>18000</v>
      </c>
      <c r="H32" s="199" t="s">
        <v>196</v>
      </c>
      <c r="I32" s="200"/>
      <c r="J32" s="200"/>
      <c r="K32" s="200"/>
      <c r="L32" s="201"/>
    </row>
    <row r="33" spans="1:12" x14ac:dyDescent="0.25">
      <c r="A33" s="179" t="s">
        <v>197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</row>
    <row r="34" spans="1:12" ht="5.25" customHeight="1" x14ac:dyDescent="0.25"/>
    <row r="35" spans="1:12" ht="15.75" x14ac:dyDescent="0.25">
      <c r="A35" s="10">
        <v>6</v>
      </c>
      <c r="B35" s="11" t="s">
        <v>97</v>
      </c>
      <c r="C35" s="16" t="s">
        <v>30</v>
      </c>
      <c r="D35" s="66" t="s">
        <v>119</v>
      </c>
      <c r="E35" s="3">
        <v>100000</v>
      </c>
      <c r="F35" s="3">
        <v>560000</v>
      </c>
      <c r="G35" s="3">
        <v>60000</v>
      </c>
      <c r="H35" s="205" t="s">
        <v>206</v>
      </c>
      <c r="I35" s="206"/>
      <c r="J35" s="206"/>
      <c r="K35" s="206"/>
      <c r="L35" s="207"/>
    </row>
    <row r="36" spans="1:12" ht="15.75" x14ac:dyDescent="0.25">
      <c r="A36" s="10">
        <v>4</v>
      </c>
      <c r="B36" s="11" t="s">
        <v>207</v>
      </c>
      <c r="C36" s="16" t="s">
        <v>28</v>
      </c>
      <c r="D36" s="186" t="s">
        <v>228</v>
      </c>
      <c r="E36" s="187"/>
      <c r="F36" s="187"/>
      <c r="G36" s="187"/>
      <c r="H36" s="187"/>
      <c r="I36" s="187"/>
      <c r="J36" s="187"/>
      <c r="K36" s="187"/>
      <c r="L36" s="188"/>
    </row>
  </sheetData>
  <mergeCells count="18">
    <mergeCell ref="D36:L36"/>
    <mergeCell ref="A26:I26"/>
    <mergeCell ref="K26:N26"/>
    <mergeCell ref="A29:L30"/>
    <mergeCell ref="H32:L32"/>
    <mergeCell ref="A33:L33"/>
    <mergeCell ref="H35:L35"/>
    <mergeCell ref="A21:D21"/>
    <mergeCell ref="A22:I22"/>
    <mergeCell ref="A23:I23"/>
    <mergeCell ref="A24:I24"/>
    <mergeCell ref="A25:I25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4" zoomScaleNormal="100" workbookViewId="0">
      <selection activeCell="M23" sqref="M23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37"/>
      <c r="C1" s="137"/>
      <c r="D1" s="137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</row>
    <row r="3" spans="1:14" ht="12" customHeight="1" x14ac:dyDescent="0.25">
      <c r="A3" s="1" t="s">
        <v>13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4" spans="1:14" ht="23.25" x14ac:dyDescent="0.25">
      <c r="A4" s="168" t="s">
        <v>237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38" t="s">
        <v>19</v>
      </c>
      <c r="E6" s="138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8000</v>
      </c>
      <c r="G11" s="3">
        <v>8000</v>
      </c>
      <c r="H11" s="3">
        <v>80000</v>
      </c>
      <c r="I11" s="30"/>
      <c r="J11" s="3">
        <f t="shared" ref="J11:J20" si="0">SUM(H11:I11)</f>
        <v>80000</v>
      </c>
      <c r="K11" s="13" t="s">
        <v>241</v>
      </c>
      <c r="L11" s="15" t="s">
        <v>178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36000</v>
      </c>
      <c r="G12" s="3">
        <v>36000</v>
      </c>
      <c r="H12" s="3">
        <v>90000</v>
      </c>
      <c r="I12" s="3"/>
      <c r="J12" s="3">
        <f t="shared" si="0"/>
        <v>90000</v>
      </c>
      <c r="K12" s="13" t="s">
        <v>242</v>
      </c>
      <c r="L12" s="15" t="s">
        <v>63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241</v>
      </c>
      <c r="L13" s="19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>
        <v>10000</v>
      </c>
      <c r="G14" s="3">
        <v>10000</v>
      </c>
      <c r="H14" s="3"/>
      <c r="I14" s="30"/>
      <c r="J14" s="3">
        <f t="shared" si="0"/>
        <v>0</v>
      </c>
      <c r="K14" s="13"/>
      <c r="L14" s="15"/>
      <c r="M14" s="17"/>
    </row>
    <row r="15" spans="1:14" ht="18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36000</v>
      </c>
      <c r="G15" s="3">
        <v>36000</v>
      </c>
      <c r="H15" s="3">
        <v>90000</v>
      </c>
      <c r="I15" s="3"/>
      <c r="J15" s="3">
        <f t="shared" si="0"/>
        <v>90000</v>
      </c>
      <c r="K15" s="13" t="s">
        <v>242</v>
      </c>
      <c r="L15" s="15" t="s">
        <v>63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8000</v>
      </c>
      <c r="G16" s="3">
        <v>8000</v>
      </c>
      <c r="H16" s="3">
        <v>40000</v>
      </c>
      <c r="I16" s="3"/>
      <c r="J16" s="3">
        <f t="shared" si="0"/>
        <v>40000</v>
      </c>
      <c r="K16" s="13" t="s">
        <v>241</v>
      </c>
      <c r="L16" s="15" t="s">
        <v>178</v>
      </c>
    </row>
    <row r="17" spans="1:14" ht="14.25" customHeight="1" x14ac:dyDescent="0.25">
      <c r="A17" s="10">
        <v>6</v>
      </c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>
        <v>44000</v>
      </c>
      <c r="G19" s="3">
        <v>4000</v>
      </c>
      <c r="H19" s="3"/>
      <c r="I19" s="3">
        <v>40000</v>
      </c>
      <c r="J19" s="3">
        <f t="shared" si="0"/>
        <v>40000</v>
      </c>
      <c r="K19" s="13"/>
      <c r="L19" s="30" t="s">
        <v>239</v>
      </c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464000</v>
      </c>
      <c r="G20" s="3">
        <v>99000</v>
      </c>
      <c r="H20" s="3"/>
      <c r="I20" s="30"/>
      <c r="J20" s="3">
        <f t="shared" si="0"/>
        <v>0</v>
      </c>
      <c r="K20" s="13"/>
      <c r="L20" s="10"/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I21" si="1">SUM(E10:E20)</f>
        <v>810000</v>
      </c>
      <c r="F21" s="79">
        <f t="shared" si="1"/>
        <v>606000</v>
      </c>
      <c r="G21" s="21">
        <f t="shared" si="1"/>
        <v>201000</v>
      </c>
      <c r="H21" s="5">
        <f t="shared" si="1"/>
        <v>340000</v>
      </c>
      <c r="I21" s="21">
        <f t="shared" si="1"/>
        <v>40000</v>
      </c>
      <c r="J21" s="5">
        <f>SUM(J10:J20)</f>
        <v>380000</v>
      </c>
      <c r="K21" s="13" t="s">
        <v>243</v>
      </c>
      <c r="L21" s="139"/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-38000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342000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-26500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-40000</v>
      </c>
    </row>
    <row r="26" spans="1:14" ht="15.75" customHeight="1" x14ac:dyDescent="0.25">
      <c r="A26" s="167" t="s">
        <v>238</v>
      </c>
      <c r="B26" s="167"/>
      <c r="C26" s="167"/>
      <c r="D26" s="167"/>
      <c r="E26" s="167"/>
      <c r="F26" s="167"/>
      <c r="G26" s="167"/>
      <c r="H26" s="167"/>
      <c r="I26" s="167"/>
      <c r="J26" s="5">
        <f>SUM(J23:J25)</f>
        <v>275500</v>
      </c>
      <c r="K26" s="185"/>
      <c r="L26" s="166"/>
      <c r="M26" s="166"/>
      <c r="N26" s="166"/>
    </row>
    <row r="27" spans="1:14" ht="6.75" customHeight="1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6"/>
      <c r="K27" s="97"/>
      <c r="L27" s="97"/>
      <c r="M27" s="136"/>
      <c r="N27" s="136"/>
    </row>
    <row r="28" spans="1:14" ht="17.25" customHeight="1" x14ac:dyDescent="0.25">
      <c r="A28" s="10">
        <v>8</v>
      </c>
      <c r="B28" s="26" t="s">
        <v>192</v>
      </c>
      <c r="C28" s="16" t="s">
        <v>31</v>
      </c>
      <c r="D28" s="66" t="s">
        <v>193</v>
      </c>
      <c r="E28" s="3">
        <v>40000</v>
      </c>
      <c r="F28" s="3"/>
      <c r="G28" s="3"/>
      <c r="H28" s="3">
        <v>40000</v>
      </c>
      <c r="I28" s="3"/>
      <c r="J28" s="3">
        <f>H28+I28</f>
        <v>40000</v>
      </c>
      <c r="K28" s="13" t="s">
        <v>194</v>
      </c>
      <c r="L28" s="30" t="s">
        <v>195</v>
      </c>
      <c r="M28" s="136"/>
      <c r="N28" s="136"/>
    </row>
    <row r="29" spans="1:14" ht="5.25" customHeight="1" x14ac:dyDescent="0.25">
      <c r="A29" s="203" t="s">
        <v>198</v>
      </c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</row>
    <row r="30" spans="1:14" ht="10.5" customHeight="1" x14ac:dyDescent="0.25">
      <c r="A30" s="204"/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</row>
    <row r="31" spans="1:14" ht="6" customHeight="1" x14ac:dyDescent="0.25"/>
    <row r="32" spans="1:14" ht="15.75" x14ac:dyDescent="0.25">
      <c r="A32" s="10">
        <v>2</v>
      </c>
      <c r="B32" s="11" t="s">
        <v>38</v>
      </c>
      <c r="C32" s="16" t="s">
        <v>33</v>
      </c>
      <c r="D32" s="66" t="s">
        <v>120</v>
      </c>
      <c r="E32" s="3">
        <v>90000</v>
      </c>
      <c r="F32" s="3">
        <v>108000</v>
      </c>
      <c r="G32" s="3">
        <v>18000</v>
      </c>
      <c r="H32" s="199" t="s">
        <v>196</v>
      </c>
      <c r="I32" s="200"/>
      <c r="J32" s="200"/>
      <c r="K32" s="200"/>
      <c r="L32" s="201"/>
    </row>
    <row r="33" spans="1:12" x14ac:dyDescent="0.25">
      <c r="A33" s="179" t="s">
        <v>197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</row>
    <row r="34" spans="1:12" ht="5.25" customHeight="1" x14ac:dyDescent="0.25"/>
    <row r="35" spans="1:12" ht="15.75" x14ac:dyDescent="0.25">
      <c r="A35" s="10">
        <v>6</v>
      </c>
      <c r="B35" s="11" t="s">
        <v>97</v>
      </c>
      <c r="C35" s="16" t="s">
        <v>30</v>
      </c>
      <c r="D35" s="66" t="s">
        <v>119</v>
      </c>
      <c r="E35" s="3">
        <v>100000</v>
      </c>
      <c r="F35" s="3">
        <v>560000</v>
      </c>
      <c r="G35" s="3">
        <v>60000</v>
      </c>
      <c r="H35" s="205" t="s">
        <v>240</v>
      </c>
      <c r="I35" s="206"/>
      <c r="J35" s="206"/>
      <c r="K35" s="206"/>
      <c r="L35" s="207"/>
    </row>
    <row r="36" spans="1:12" ht="15.75" x14ac:dyDescent="0.25">
      <c r="A36" s="10">
        <v>4</v>
      </c>
      <c r="B36" s="11" t="s">
        <v>207</v>
      </c>
      <c r="C36" s="16" t="s">
        <v>28</v>
      </c>
      <c r="D36" s="186" t="s">
        <v>228</v>
      </c>
      <c r="E36" s="187"/>
      <c r="F36" s="187"/>
      <c r="G36" s="187"/>
      <c r="H36" s="187"/>
      <c r="I36" s="187"/>
      <c r="J36" s="187"/>
      <c r="K36" s="187"/>
      <c r="L36" s="188"/>
    </row>
  </sheetData>
  <mergeCells count="18">
    <mergeCell ref="A8:L8"/>
    <mergeCell ref="A4:L4"/>
    <mergeCell ref="C5:I5"/>
    <mergeCell ref="J5:L5"/>
    <mergeCell ref="F6:L6"/>
    <mergeCell ref="A7:L7"/>
    <mergeCell ref="D36:L36"/>
    <mergeCell ref="A21:D21"/>
    <mergeCell ref="A22:I22"/>
    <mergeCell ref="A23:I23"/>
    <mergeCell ref="A24:I24"/>
    <mergeCell ref="A25:I25"/>
    <mergeCell ref="A26:I26"/>
    <mergeCell ref="K26:N26"/>
    <mergeCell ref="A29:L30"/>
    <mergeCell ref="H32:L32"/>
    <mergeCell ref="A33:L33"/>
    <mergeCell ref="H35:L35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Normal="100"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41"/>
      <c r="C1" s="141"/>
      <c r="D1" s="141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4" ht="12" customHeight="1" x14ac:dyDescent="0.25">
      <c r="A3" s="1" t="s">
        <v>13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1:14" ht="23.25" x14ac:dyDescent="0.25">
      <c r="A4" s="168" t="s">
        <v>244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42" t="s">
        <v>19</v>
      </c>
      <c r="E6" s="142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8000</v>
      </c>
      <c r="G11" s="3">
        <v>8000</v>
      </c>
      <c r="H11" s="3">
        <v>80000</v>
      </c>
      <c r="I11" s="30"/>
      <c r="J11" s="3">
        <f t="shared" ref="J11:J20" si="0">SUM(H11:I11)</f>
        <v>80000</v>
      </c>
      <c r="K11" s="13" t="s">
        <v>250</v>
      </c>
      <c r="L11" s="15" t="s">
        <v>178</v>
      </c>
      <c r="N11" s="17"/>
    </row>
    <row r="12" spans="1:14" ht="16.5" customHeight="1" x14ac:dyDescent="0.25">
      <c r="A12" s="10">
        <v>2</v>
      </c>
      <c r="B12" s="11"/>
      <c r="C12" s="16" t="s">
        <v>29</v>
      </c>
      <c r="D12" s="66"/>
      <c r="E12" s="3">
        <v>90000</v>
      </c>
      <c r="F12" s="3"/>
      <c r="G12" s="3"/>
      <c r="H12" s="3"/>
      <c r="I12" s="3"/>
      <c r="J12" s="3"/>
      <c r="K12" s="13"/>
      <c r="L12" s="15"/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250</v>
      </c>
      <c r="L13" s="19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>
        <v>120000</v>
      </c>
      <c r="G14" s="3">
        <v>20000</v>
      </c>
      <c r="H14" s="3">
        <v>100000</v>
      </c>
      <c r="I14" s="30">
        <v>100000</v>
      </c>
      <c r="J14" s="3">
        <f t="shared" si="0"/>
        <v>200000</v>
      </c>
      <c r="K14" s="13" t="s">
        <v>254</v>
      </c>
      <c r="L14" s="10" t="s">
        <v>245</v>
      </c>
      <c r="M14" s="17"/>
      <c r="N14" t="s">
        <v>247</v>
      </c>
    </row>
    <row r="15" spans="1:14" ht="18.75" x14ac:dyDescent="0.25">
      <c r="A15" s="10">
        <v>5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45000</v>
      </c>
      <c r="G15" s="3">
        <v>45000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8.75" x14ac:dyDescent="0.25">
      <c r="A16" s="10">
        <v>6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8000</v>
      </c>
      <c r="G16" s="3">
        <v>8000</v>
      </c>
      <c r="H16" s="3">
        <v>40000</v>
      </c>
      <c r="I16" s="3"/>
      <c r="J16" s="3">
        <f t="shared" si="0"/>
        <v>40000</v>
      </c>
      <c r="K16" s="13" t="s">
        <v>251</v>
      </c>
      <c r="L16" s="15" t="s">
        <v>178</v>
      </c>
    </row>
    <row r="17" spans="1:14" ht="14.25" customHeight="1" x14ac:dyDescent="0.25">
      <c r="A17" s="10"/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>
        <v>44000</v>
      </c>
      <c r="G19" s="3">
        <v>4000</v>
      </c>
      <c r="H19" s="3">
        <v>40000</v>
      </c>
      <c r="I19" s="3">
        <v>40000</v>
      </c>
      <c r="J19" s="3">
        <f t="shared" si="0"/>
        <v>80000</v>
      </c>
      <c r="K19" s="13" t="s">
        <v>248</v>
      </c>
      <c r="L19" s="10" t="s">
        <v>249</v>
      </c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563000</v>
      </c>
      <c r="G20" s="21">
        <v>108000</v>
      </c>
      <c r="H20" s="3">
        <v>90000</v>
      </c>
      <c r="I20" s="30">
        <v>20000</v>
      </c>
      <c r="J20" s="3">
        <f t="shared" si="0"/>
        <v>110000</v>
      </c>
      <c r="K20" s="13" t="s">
        <v>243</v>
      </c>
      <c r="L20" s="10" t="s">
        <v>34</v>
      </c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J21" si="1">SUM(E10:E20)</f>
        <v>810000</v>
      </c>
      <c r="F21" s="79">
        <f t="shared" si="1"/>
        <v>788000</v>
      </c>
      <c r="G21" s="21">
        <f t="shared" si="1"/>
        <v>193000</v>
      </c>
      <c r="H21" s="21">
        <f t="shared" si="1"/>
        <v>390000</v>
      </c>
      <c r="I21" s="21">
        <f t="shared" si="1"/>
        <v>160000</v>
      </c>
      <c r="J21" s="21">
        <f t="shared" si="1"/>
        <v>550000</v>
      </c>
      <c r="K21" s="13" t="s">
        <v>258</v>
      </c>
      <c r="L21" s="146" t="s">
        <v>35</v>
      </c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-55000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495000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73500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-40000</v>
      </c>
    </row>
    <row r="26" spans="1:14" ht="12.75" customHeight="1" x14ac:dyDescent="0.25">
      <c r="A26" s="174" t="s">
        <v>252</v>
      </c>
      <c r="B26" s="175"/>
      <c r="C26" s="175"/>
      <c r="D26" s="175"/>
      <c r="E26" s="175"/>
      <c r="F26" s="175"/>
      <c r="G26" s="175"/>
      <c r="H26" s="175"/>
      <c r="I26" s="176"/>
      <c r="J26" s="5">
        <v>-50000</v>
      </c>
    </row>
    <row r="27" spans="1:14" ht="12.75" customHeight="1" x14ac:dyDescent="0.25">
      <c r="A27" s="174" t="s">
        <v>253</v>
      </c>
      <c r="B27" s="175"/>
      <c r="C27" s="175"/>
      <c r="D27" s="175"/>
      <c r="E27" s="175"/>
      <c r="F27" s="175"/>
      <c r="G27" s="175"/>
      <c r="H27" s="175"/>
      <c r="I27" s="176"/>
      <c r="J27" s="5">
        <v>-10000</v>
      </c>
    </row>
    <row r="28" spans="1:14" ht="15.75" customHeight="1" x14ac:dyDescent="0.25">
      <c r="A28" s="167" t="s">
        <v>257</v>
      </c>
      <c r="B28" s="167"/>
      <c r="C28" s="167"/>
      <c r="D28" s="167"/>
      <c r="E28" s="167"/>
      <c r="F28" s="167"/>
      <c r="G28" s="167"/>
      <c r="H28" s="167"/>
      <c r="I28" s="167"/>
      <c r="J28" s="5">
        <f>SUM(J23:J27)</f>
        <v>468500</v>
      </c>
      <c r="K28" s="185"/>
      <c r="L28" s="166"/>
      <c r="M28" s="166"/>
      <c r="N28" s="166"/>
    </row>
    <row r="29" spans="1:14" ht="6.75" customHeight="1" x14ac:dyDescent="0.25">
      <c r="A29" s="95"/>
      <c r="B29" s="95"/>
      <c r="C29" s="95"/>
      <c r="D29" s="95"/>
      <c r="E29" s="95"/>
      <c r="F29" s="95"/>
      <c r="G29" s="95"/>
      <c r="H29" s="95"/>
      <c r="I29" s="95"/>
      <c r="J29" s="96"/>
      <c r="K29" s="97"/>
      <c r="L29" s="97"/>
      <c r="M29" s="140"/>
      <c r="N29" s="140"/>
    </row>
    <row r="30" spans="1:14" ht="5.25" customHeight="1" x14ac:dyDescent="0.25"/>
    <row r="31" spans="1:14" ht="15.75" x14ac:dyDescent="0.25">
      <c r="A31" s="10">
        <v>4</v>
      </c>
      <c r="B31" s="11" t="s">
        <v>207</v>
      </c>
      <c r="C31" s="16" t="s">
        <v>28</v>
      </c>
      <c r="D31" s="186" t="s">
        <v>228</v>
      </c>
      <c r="E31" s="187"/>
      <c r="F31" s="187"/>
      <c r="G31" s="187"/>
      <c r="H31" s="187"/>
      <c r="I31" s="187"/>
      <c r="J31" s="187"/>
      <c r="K31" s="187"/>
      <c r="L31" s="188"/>
    </row>
    <row r="32" spans="1:14" x14ac:dyDescent="0.25">
      <c r="A32" s="179" t="s">
        <v>246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</row>
    <row r="33" spans="1:12" ht="18.75" customHeight="1" x14ac:dyDescent="0.25">
      <c r="A33" s="10">
        <v>2</v>
      </c>
      <c r="B33" s="11" t="s">
        <v>38</v>
      </c>
      <c r="C33" s="16" t="s">
        <v>29</v>
      </c>
      <c r="D33" s="66" t="s">
        <v>120</v>
      </c>
      <c r="E33" s="3">
        <v>90000</v>
      </c>
      <c r="F33" s="3">
        <v>45000</v>
      </c>
      <c r="G33" s="3">
        <v>45000</v>
      </c>
      <c r="H33" s="199" t="s">
        <v>255</v>
      </c>
      <c r="I33" s="200"/>
      <c r="J33" s="200"/>
      <c r="K33" s="200"/>
      <c r="L33" s="201"/>
    </row>
    <row r="34" spans="1:12" x14ac:dyDescent="0.25">
      <c r="A34" s="179" t="s">
        <v>256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</row>
    <row r="35" spans="1:12" x14ac:dyDescent="0.25">
      <c r="A35" s="166" t="s">
        <v>259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</row>
  </sheetData>
  <mergeCells count="20">
    <mergeCell ref="A25:I25"/>
    <mergeCell ref="A28:I28"/>
    <mergeCell ref="K28:N28"/>
    <mergeCell ref="A26:I26"/>
    <mergeCell ref="A35:L35"/>
    <mergeCell ref="A27:I27"/>
    <mergeCell ref="H33:L33"/>
    <mergeCell ref="A34:L34"/>
    <mergeCell ref="A32:L32"/>
    <mergeCell ref="D31:L31"/>
    <mergeCell ref="A4:L4"/>
    <mergeCell ref="C5:I5"/>
    <mergeCell ref="J5:L5"/>
    <mergeCell ref="F6:L6"/>
    <mergeCell ref="A7:L7"/>
    <mergeCell ref="A21:D21"/>
    <mergeCell ref="A22:I22"/>
    <mergeCell ref="A23:I23"/>
    <mergeCell ref="A24:I24"/>
    <mergeCell ref="A8:L8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I11" sqref="I11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44"/>
      <c r="C1" s="144"/>
      <c r="D1" s="144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</row>
    <row r="3" spans="1:14" ht="12" customHeight="1" x14ac:dyDescent="0.25">
      <c r="A3" s="1" t="s">
        <v>13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</row>
    <row r="4" spans="1:14" ht="23.25" x14ac:dyDescent="0.25">
      <c r="A4" s="168" t="s">
        <v>260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45" t="s">
        <v>19</v>
      </c>
      <c r="E6" s="145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8000</v>
      </c>
      <c r="G11" s="3">
        <v>8000</v>
      </c>
      <c r="H11" s="3">
        <v>80000</v>
      </c>
      <c r="I11" s="30"/>
      <c r="J11" s="3">
        <f t="shared" ref="J11:J20" si="0">SUM(H11:I11)</f>
        <v>80000</v>
      </c>
      <c r="K11" s="13" t="s">
        <v>262</v>
      </c>
      <c r="L11" s="10" t="s">
        <v>178</v>
      </c>
      <c r="N11" s="17"/>
    </row>
    <row r="12" spans="1:14" ht="16.5" customHeight="1" x14ac:dyDescent="0.25">
      <c r="A12" s="10">
        <v>2</v>
      </c>
      <c r="B12" s="11"/>
      <c r="C12" s="16" t="s">
        <v>29</v>
      </c>
      <c r="D12" s="66"/>
      <c r="E12" s="3">
        <v>90000</v>
      </c>
      <c r="F12" s="3"/>
      <c r="G12" s="3"/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262</v>
      </c>
      <c r="L13" s="19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>
        <v>20000</v>
      </c>
      <c r="G14" s="3">
        <v>20000</v>
      </c>
      <c r="H14" s="3">
        <v>100000</v>
      </c>
      <c r="I14" s="30"/>
      <c r="J14" s="3">
        <f t="shared" si="0"/>
        <v>100000</v>
      </c>
      <c r="K14" s="13" t="s">
        <v>261</v>
      </c>
      <c r="L14" s="10" t="s">
        <v>34</v>
      </c>
      <c r="M14" s="17"/>
      <c r="N14" t="s">
        <v>247</v>
      </c>
    </row>
    <row r="15" spans="1:14" ht="18.75" x14ac:dyDescent="0.25">
      <c r="A15" s="10">
        <v>5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144000</v>
      </c>
      <c r="G15" s="3">
        <v>54000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5.75" x14ac:dyDescent="0.25">
      <c r="A16" s="10">
        <v>6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12000</v>
      </c>
      <c r="G16" s="3">
        <v>12000</v>
      </c>
      <c r="H16" s="3">
        <v>40000</v>
      </c>
      <c r="I16" s="3"/>
      <c r="J16" s="3">
        <f t="shared" si="0"/>
        <v>40000</v>
      </c>
      <c r="K16" s="13" t="s">
        <v>263</v>
      </c>
      <c r="L16" s="19" t="s">
        <v>50</v>
      </c>
    </row>
    <row r="17" spans="1:14" ht="14.25" customHeight="1" x14ac:dyDescent="0.25">
      <c r="A17" s="10"/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>
        <v>4000</v>
      </c>
      <c r="G19" s="3">
        <v>4000</v>
      </c>
      <c r="H19" s="3">
        <v>40000</v>
      </c>
      <c r="I19" s="3"/>
      <c r="J19" s="3">
        <f t="shared" si="0"/>
        <v>40000</v>
      </c>
      <c r="K19" s="13" t="s">
        <v>262</v>
      </c>
      <c r="L19" s="10" t="s">
        <v>178</v>
      </c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543000</v>
      </c>
      <c r="G20" s="21">
        <v>108000</v>
      </c>
      <c r="H20" s="3"/>
      <c r="I20" s="30"/>
      <c r="J20" s="3">
        <f t="shared" si="0"/>
        <v>0</v>
      </c>
      <c r="K20" s="13"/>
      <c r="L20" s="19"/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J21" si="1">SUM(E10:E20)</f>
        <v>810000</v>
      </c>
      <c r="F21" s="79">
        <f t="shared" si="1"/>
        <v>731000</v>
      </c>
      <c r="G21" s="21">
        <f t="shared" si="1"/>
        <v>206000</v>
      </c>
      <c r="H21" s="5">
        <f t="shared" si="1"/>
        <v>300000</v>
      </c>
      <c r="I21" s="21">
        <f t="shared" si="1"/>
        <v>0</v>
      </c>
      <c r="J21" s="5">
        <f t="shared" si="1"/>
        <v>300000</v>
      </c>
      <c r="K21" s="13" t="s">
        <v>265</v>
      </c>
      <c r="L21" s="146"/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-300000*0.1</f>
        <v>-30000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270000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78500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-80000</v>
      </c>
    </row>
    <row r="26" spans="1:14" ht="15.75" customHeight="1" x14ac:dyDescent="0.25">
      <c r="A26" s="167" t="s">
        <v>264</v>
      </c>
      <c r="B26" s="167"/>
      <c r="C26" s="167"/>
      <c r="D26" s="167"/>
      <c r="E26" s="167"/>
      <c r="F26" s="167"/>
      <c r="G26" s="167"/>
      <c r="H26" s="167"/>
      <c r="I26" s="167"/>
      <c r="J26" s="5">
        <f>SUM(J23:J25)</f>
        <v>268500</v>
      </c>
      <c r="K26" s="185"/>
      <c r="L26" s="166"/>
      <c r="M26" s="166"/>
      <c r="N26" s="166"/>
    </row>
    <row r="27" spans="1:14" ht="6.75" customHeight="1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6"/>
      <c r="K27" s="97"/>
      <c r="L27" s="97"/>
      <c r="M27" s="143"/>
      <c r="N27" s="143"/>
    </row>
    <row r="28" spans="1:14" ht="5.25" customHeight="1" x14ac:dyDescent="0.25"/>
    <row r="29" spans="1:14" ht="15.75" x14ac:dyDescent="0.25">
      <c r="A29" s="10">
        <v>4</v>
      </c>
      <c r="B29" s="11" t="s">
        <v>207</v>
      </c>
      <c r="C29" s="16" t="s">
        <v>28</v>
      </c>
      <c r="D29" s="186" t="s">
        <v>228</v>
      </c>
      <c r="E29" s="187"/>
      <c r="F29" s="187"/>
      <c r="G29" s="187"/>
      <c r="H29" s="187"/>
      <c r="I29" s="187"/>
      <c r="J29" s="187"/>
      <c r="K29" s="187"/>
      <c r="L29" s="188"/>
    </row>
    <row r="30" spans="1:14" x14ac:dyDescent="0.25">
      <c r="A30" s="179" t="s">
        <v>246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</row>
    <row r="31" spans="1:14" ht="18.75" customHeight="1" x14ac:dyDescent="0.25">
      <c r="A31" s="10">
        <v>2</v>
      </c>
      <c r="B31" s="11" t="s">
        <v>38</v>
      </c>
      <c r="C31" s="16" t="s">
        <v>29</v>
      </c>
      <c r="D31" s="66" t="s">
        <v>120</v>
      </c>
      <c r="E31" s="3">
        <v>90000</v>
      </c>
      <c r="F31" s="3">
        <v>45000</v>
      </c>
      <c r="G31" s="3">
        <v>45000</v>
      </c>
      <c r="H31" s="199" t="s">
        <v>255</v>
      </c>
      <c r="I31" s="200"/>
      <c r="J31" s="200"/>
      <c r="K31" s="200"/>
      <c r="L31" s="201"/>
    </row>
    <row r="32" spans="1:14" x14ac:dyDescent="0.25">
      <c r="A32" s="179" t="s">
        <v>256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</row>
    <row r="33" spans="1:12" x14ac:dyDescent="0.25">
      <c r="A33" s="166" t="s">
        <v>259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</row>
  </sheetData>
  <mergeCells count="18">
    <mergeCell ref="A8:L8"/>
    <mergeCell ref="A4:L4"/>
    <mergeCell ref="C5:I5"/>
    <mergeCell ref="J5:L5"/>
    <mergeCell ref="F6:L6"/>
    <mergeCell ref="A7:L7"/>
    <mergeCell ref="A21:D21"/>
    <mergeCell ref="A22:I22"/>
    <mergeCell ref="A23:I23"/>
    <mergeCell ref="A24:I24"/>
    <mergeCell ref="A25:I25"/>
    <mergeCell ref="A32:L32"/>
    <mergeCell ref="A33:L33"/>
    <mergeCell ref="A26:I26"/>
    <mergeCell ref="K26:N26"/>
    <mergeCell ref="D29:L29"/>
    <mergeCell ref="A30:L30"/>
    <mergeCell ref="H31:L31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A30" sqref="A30:L30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51"/>
      <c r="C1" s="151"/>
      <c r="D1" s="151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3" spans="1:14" ht="12" customHeight="1" x14ac:dyDescent="0.25">
      <c r="A3" s="1" t="s">
        <v>13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</row>
    <row r="4" spans="1:14" ht="23.25" x14ac:dyDescent="0.25">
      <c r="A4" s="168" t="s">
        <v>267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52" t="s">
        <v>19</v>
      </c>
      <c r="E6" s="152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8000</v>
      </c>
      <c r="G11" s="3">
        <v>8000</v>
      </c>
      <c r="H11" s="3"/>
      <c r="I11" s="30"/>
      <c r="J11" s="3"/>
      <c r="K11" s="13"/>
      <c r="L11" s="10"/>
      <c r="N11" s="17"/>
    </row>
    <row r="12" spans="1:14" ht="16.5" customHeight="1" x14ac:dyDescent="0.25">
      <c r="A12" s="10">
        <v>2</v>
      </c>
      <c r="B12" s="11"/>
      <c r="C12" s="16" t="s">
        <v>29</v>
      </c>
      <c r="D12" s="66"/>
      <c r="E12" s="3">
        <v>90000</v>
      </c>
      <c r="F12" s="3"/>
      <c r="G12" s="3"/>
      <c r="H12" s="3"/>
      <c r="I12" s="3"/>
      <c r="J12" s="3">
        <f t="shared" ref="J12:J20" si="0">SUM(H12:I12)</f>
        <v>0</v>
      </c>
      <c r="K12" s="13"/>
      <c r="L12" s="15"/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262</v>
      </c>
      <c r="L13" s="19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>
        <v>20000</v>
      </c>
      <c r="G14" s="3">
        <v>20000</v>
      </c>
      <c r="H14" s="3">
        <v>100000</v>
      </c>
      <c r="I14" s="30"/>
      <c r="J14" s="3">
        <f t="shared" si="0"/>
        <v>100000</v>
      </c>
      <c r="K14" s="13" t="s">
        <v>261</v>
      </c>
      <c r="L14" s="10" t="s">
        <v>34</v>
      </c>
      <c r="M14" s="17"/>
      <c r="N14" t="s">
        <v>247</v>
      </c>
    </row>
    <row r="15" spans="1:14" ht="18.75" x14ac:dyDescent="0.25">
      <c r="A15" s="10">
        <v>5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144000</v>
      </c>
      <c r="G15" s="3">
        <v>54000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5.75" x14ac:dyDescent="0.25">
      <c r="A16" s="10">
        <v>6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12000</v>
      </c>
      <c r="G16" s="3">
        <v>12000</v>
      </c>
      <c r="H16" s="3">
        <v>40000</v>
      </c>
      <c r="I16" s="3"/>
      <c r="J16" s="3">
        <f t="shared" si="0"/>
        <v>40000</v>
      </c>
      <c r="K16" s="13" t="s">
        <v>263</v>
      </c>
      <c r="L16" s="19" t="s">
        <v>50</v>
      </c>
    </row>
    <row r="17" spans="1:14" ht="14.25" customHeight="1" x14ac:dyDescent="0.25">
      <c r="A17" s="10"/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>
        <v>4000</v>
      </c>
      <c r="G19" s="3">
        <v>4000</v>
      </c>
      <c r="H19" s="3">
        <v>40000</v>
      </c>
      <c r="I19" s="3"/>
      <c r="J19" s="3">
        <f t="shared" si="0"/>
        <v>40000</v>
      </c>
      <c r="K19" s="13" t="s">
        <v>262</v>
      </c>
      <c r="L19" s="10" t="s">
        <v>178</v>
      </c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543000</v>
      </c>
      <c r="G20" s="21">
        <v>108000</v>
      </c>
      <c r="H20" s="3"/>
      <c r="I20" s="30"/>
      <c r="J20" s="3">
        <f t="shared" si="0"/>
        <v>0</v>
      </c>
      <c r="K20" s="13"/>
      <c r="L20" s="19"/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J21" si="1">SUM(E10:E20)</f>
        <v>810000</v>
      </c>
      <c r="F21" s="79">
        <f t="shared" si="1"/>
        <v>731000</v>
      </c>
      <c r="G21" s="21">
        <f t="shared" si="1"/>
        <v>206000</v>
      </c>
      <c r="H21" s="5">
        <f t="shared" si="1"/>
        <v>220000</v>
      </c>
      <c r="I21" s="21">
        <f t="shared" si="1"/>
        <v>0</v>
      </c>
      <c r="J21" s="5">
        <f t="shared" si="1"/>
        <v>220000</v>
      </c>
      <c r="K21" s="13" t="s">
        <v>270</v>
      </c>
      <c r="L21" s="146"/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-300000*0.1</f>
        <v>-30000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190000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78500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-80000</v>
      </c>
    </row>
    <row r="26" spans="1:14" ht="15.75" customHeight="1" x14ac:dyDescent="0.25">
      <c r="A26" s="167" t="s">
        <v>269</v>
      </c>
      <c r="B26" s="167"/>
      <c r="C26" s="167"/>
      <c r="D26" s="167"/>
      <c r="E26" s="167"/>
      <c r="F26" s="167"/>
      <c r="G26" s="167"/>
      <c r="H26" s="167"/>
      <c r="I26" s="167"/>
      <c r="J26" s="5">
        <f>SUM(J23:J25)</f>
        <v>188500</v>
      </c>
      <c r="K26" s="185"/>
      <c r="L26" s="166"/>
      <c r="M26" s="166"/>
      <c r="N26" s="166"/>
    </row>
    <row r="27" spans="1:14" ht="6.75" customHeight="1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6"/>
      <c r="K27" s="97"/>
      <c r="L27" s="97"/>
      <c r="M27" s="150"/>
      <c r="N27" s="150"/>
    </row>
    <row r="28" spans="1:14" ht="5.25" customHeight="1" x14ac:dyDescent="0.25"/>
    <row r="29" spans="1:14" ht="15.75" x14ac:dyDescent="0.25">
      <c r="A29" s="10">
        <v>4</v>
      </c>
      <c r="B29" s="11" t="s">
        <v>207</v>
      </c>
      <c r="C29" s="16" t="s">
        <v>28</v>
      </c>
      <c r="D29" s="186" t="s">
        <v>228</v>
      </c>
      <c r="E29" s="187"/>
      <c r="F29" s="187"/>
      <c r="G29" s="187"/>
      <c r="H29" s="187"/>
      <c r="I29" s="187"/>
      <c r="J29" s="187"/>
      <c r="K29" s="187"/>
      <c r="L29" s="188"/>
    </row>
    <row r="30" spans="1:14" x14ac:dyDescent="0.25">
      <c r="A30" s="179" t="s">
        <v>246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</row>
    <row r="31" spans="1:14" ht="18.75" customHeight="1" x14ac:dyDescent="0.25">
      <c r="A31" s="10">
        <v>2</v>
      </c>
      <c r="B31" s="11" t="s">
        <v>38</v>
      </c>
      <c r="C31" s="16" t="s">
        <v>29</v>
      </c>
      <c r="D31" s="66" t="s">
        <v>120</v>
      </c>
      <c r="E31" s="3">
        <v>90000</v>
      </c>
      <c r="F31" s="3">
        <v>45000</v>
      </c>
      <c r="G31" s="3">
        <v>45000</v>
      </c>
      <c r="H31" s="199" t="s">
        <v>255</v>
      </c>
      <c r="I31" s="200"/>
      <c r="J31" s="200"/>
      <c r="K31" s="200"/>
      <c r="L31" s="201"/>
    </row>
    <row r="32" spans="1:14" x14ac:dyDescent="0.25">
      <c r="A32" s="179" t="s">
        <v>256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</row>
    <row r="33" spans="1:12" x14ac:dyDescent="0.25">
      <c r="A33" s="166" t="s">
        <v>259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</row>
    <row r="35" spans="1:12" ht="15.75" x14ac:dyDescent="0.25">
      <c r="A35" s="24">
        <v>1</v>
      </c>
      <c r="B35" s="44" t="s">
        <v>42</v>
      </c>
      <c r="C35" s="45" t="s">
        <v>43</v>
      </c>
      <c r="D35" s="67" t="s">
        <v>113</v>
      </c>
      <c r="E35" s="22">
        <v>80000</v>
      </c>
      <c r="F35" s="22">
        <v>8000</v>
      </c>
      <c r="G35" s="22">
        <v>8000</v>
      </c>
      <c r="H35" s="22">
        <v>80000</v>
      </c>
      <c r="I35" s="68"/>
      <c r="J35" s="22">
        <f t="shared" ref="J35" si="2">SUM(H35:I35)</f>
        <v>80000</v>
      </c>
      <c r="K35" s="23" t="s">
        <v>262</v>
      </c>
      <c r="L35" s="24" t="s">
        <v>178</v>
      </c>
    </row>
    <row r="36" spans="1:12" x14ac:dyDescent="0.25">
      <c r="A36" s="203" t="s">
        <v>268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</row>
  </sheetData>
  <mergeCells count="19">
    <mergeCell ref="A36:L36"/>
    <mergeCell ref="K26:N26"/>
    <mergeCell ref="D29:L29"/>
    <mergeCell ref="A30:L30"/>
    <mergeCell ref="H31:L31"/>
    <mergeCell ref="A32:L32"/>
    <mergeCell ref="A33:L33"/>
    <mergeCell ref="A26:I26"/>
    <mergeCell ref="A21:D21"/>
    <mergeCell ref="A22:I22"/>
    <mergeCell ref="A23:I23"/>
    <mergeCell ref="A24:I24"/>
    <mergeCell ref="A25:I25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Normal="100" workbookViewId="0">
      <selection activeCell="N22" sqref="N22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48"/>
      <c r="C1" s="148"/>
      <c r="D1" s="148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</row>
    <row r="3" spans="1:14" ht="12" customHeight="1" x14ac:dyDescent="0.25">
      <c r="A3" s="1" t="s">
        <v>13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</row>
    <row r="4" spans="1:14" ht="23.25" x14ac:dyDescent="0.25">
      <c r="A4" s="168" t="s">
        <v>266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49" t="s">
        <v>19</v>
      </c>
      <c r="E6" s="149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96000</v>
      </c>
      <c r="G11" s="3">
        <v>16000</v>
      </c>
      <c r="H11" s="3">
        <v>80000</v>
      </c>
      <c r="I11" s="30">
        <v>80000</v>
      </c>
      <c r="J11" s="3">
        <f t="shared" ref="J11:J20" si="0">SUM(H11:I11)</f>
        <v>160000</v>
      </c>
      <c r="K11" s="13" t="s">
        <v>272</v>
      </c>
      <c r="L11" s="13" t="s">
        <v>271</v>
      </c>
      <c r="N11" s="17"/>
    </row>
    <row r="12" spans="1:14" ht="16.5" customHeight="1" x14ac:dyDescent="0.25">
      <c r="A12" s="10">
        <v>2</v>
      </c>
      <c r="B12" s="11"/>
      <c r="C12" s="16" t="s">
        <v>29</v>
      </c>
      <c r="D12" s="66"/>
      <c r="E12" s="3">
        <v>90000</v>
      </c>
      <c r="F12" s="3"/>
      <c r="G12" s="3"/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/>
      <c r="I13" s="3"/>
      <c r="J13" s="3">
        <f t="shared" si="0"/>
        <v>0</v>
      </c>
      <c r="K13" s="13"/>
      <c r="L13" s="19"/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>
        <v>20000</v>
      </c>
      <c r="G14" s="3">
        <v>20000</v>
      </c>
      <c r="H14" s="3">
        <v>100000</v>
      </c>
      <c r="I14" s="30"/>
      <c r="J14" s="3">
        <f t="shared" si="0"/>
        <v>100000</v>
      </c>
      <c r="K14" s="13" t="s">
        <v>274</v>
      </c>
      <c r="L14" s="10" t="s">
        <v>34</v>
      </c>
      <c r="M14" s="17"/>
      <c r="N14" t="s">
        <v>247</v>
      </c>
    </row>
    <row r="15" spans="1:14" ht="18.75" x14ac:dyDescent="0.25">
      <c r="A15" s="10">
        <v>5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243000</v>
      </c>
      <c r="G15" s="3">
        <v>63000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5.75" x14ac:dyDescent="0.25">
      <c r="A16" s="10">
        <v>6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12000</v>
      </c>
      <c r="G16" s="3">
        <v>12000</v>
      </c>
      <c r="H16" s="3">
        <v>40000</v>
      </c>
      <c r="I16" s="3"/>
      <c r="J16" s="3">
        <f t="shared" si="0"/>
        <v>40000</v>
      </c>
      <c r="K16" s="13" t="s">
        <v>275</v>
      </c>
      <c r="L16" s="19" t="s">
        <v>50</v>
      </c>
    </row>
    <row r="17" spans="1:14" ht="14.25" customHeight="1" x14ac:dyDescent="0.25">
      <c r="A17" s="10"/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>
        <v>4000</v>
      </c>
      <c r="G19" s="3">
        <v>4000</v>
      </c>
      <c r="H19" s="3"/>
      <c r="I19" s="3"/>
      <c r="J19" s="3">
        <f t="shared" si="0"/>
        <v>0</v>
      </c>
      <c r="K19" s="13"/>
      <c r="L19" s="10"/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142000</v>
      </c>
      <c r="G20" s="28">
        <v>72000</v>
      </c>
      <c r="H20" s="3"/>
      <c r="I20" s="30"/>
      <c r="J20" s="3">
        <f t="shared" si="0"/>
        <v>0</v>
      </c>
      <c r="K20" s="13"/>
      <c r="L20" s="19"/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J21" si="1">SUM(E10:E20)</f>
        <v>810000</v>
      </c>
      <c r="F21" s="79">
        <f t="shared" si="1"/>
        <v>517000</v>
      </c>
      <c r="G21" s="21">
        <f t="shared" si="1"/>
        <v>187000</v>
      </c>
      <c r="H21" s="5">
        <f t="shared" si="1"/>
        <v>220000</v>
      </c>
      <c r="I21" s="21">
        <f>SUM(I10:I20)</f>
        <v>80000</v>
      </c>
      <c r="J21" s="5">
        <f t="shared" si="1"/>
        <v>300000</v>
      </c>
      <c r="K21" s="13" t="s">
        <v>270</v>
      </c>
      <c r="L21" s="146" t="s">
        <v>35</v>
      </c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-30000</v>
      </c>
      <c r="M22" s="17"/>
      <c r="N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270000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78000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-40000</v>
      </c>
    </row>
    <row r="26" spans="1:14" ht="12.75" customHeight="1" x14ac:dyDescent="0.25">
      <c r="A26" s="174" t="s">
        <v>273</v>
      </c>
      <c r="B26" s="175"/>
      <c r="C26" s="175"/>
      <c r="D26" s="175"/>
      <c r="E26" s="175"/>
      <c r="F26" s="175"/>
      <c r="G26" s="175"/>
      <c r="H26" s="175"/>
      <c r="I26" s="176"/>
      <c r="J26" s="5">
        <v>-80000</v>
      </c>
    </row>
    <row r="27" spans="1:14" ht="15.75" customHeight="1" x14ac:dyDescent="0.25">
      <c r="A27" s="167" t="s">
        <v>276</v>
      </c>
      <c r="B27" s="167"/>
      <c r="C27" s="167"/>
      <c r="D27" s="167"/>
      <c r="E27" s="167"/>
      <c r="F27" s="167"/>
      <c r="G27" s="167"/>
      <c r="H27" s="167"/>
      <c r="I27" s="167"/>
      <c r="J27" s="5">
        <f>SUM(J23:J26)</f>
        <v>228000</v>
      </c>
      <c r="K27" s="185"/>
      <c r="L27" s="166"/>
      <c r="M27" s="166"/>
      <c r="N27" s="166"/>
    </row>
    <row r="28" spans="1:14" ht="6.75" customHeight="1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6"/>
      <c r="K28" s="97"/>
      <c r="L28" s="97"/>
      <c r="M28" s="147"/>
      <c r="N28" s="147"/>
    </row>
    <row r="29" spans="1:14" ht="5.25" customHeight="1" x14ac:dyDescent="0.25"/>
    <row r="30" spans="1:14" ht="15.75" x14ac:dyDescent="0.25">
      <c r="A30" s="10">
        <v>4</v>
      </c>
      <c r="B30" s="11" t="s">
        <v>207</v>
      </c>
      <c r="C30" s="16" t="s">
        <v>28</v>
      </c>
      <c r="D30" s="186" t="s">
        <v>228</v>
      </c>
      <c r="E30" s="187"/>
      <c r="F30" s="187"/>
      <c r="G30" s="187"/>
      <c r="H30" s="187"/>
      <c r="I30" s="187"/>
      <c r="J30" s="187"/>
      <c r="K30" s="187"/>
      <c r="L30" s="188"/>
    </row>
    <row r="31" spans="1:14" x14ac:dyDescent="0.25">
      <c r="A31" s="179" t="s">
        <v>246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</row>
    <row r="32" spans="1:14" ht="18.75" customHeight="1" x14ac:dyDescent="0.25">
      <c r="A32" s="10">
        <v>2</v>
      </c>
      <c r="B32" s="11" t="s">
        <v>38</v>
      </c>
      <c r="C32" s="16" t="s">
        <v>29</v>
      </c>
      <c r="D32" s="66" t="s">
        <v>120</v>
      </c>
      <c r="E32" s="3">
        <v>90000</v>
      </c>
      <c r="F32" s="3">
        <v>45000</v>
      </c>
      <c r="G32" s="3">
        <v>45000</v>
      </c>
      <c r="H32" s="199" t="s">
        <v>255</v>
      </c>
      <c r="I32" s="200"/>
      <c r="J32" s="200"/>
      <c r="K32" s="200"/>
      <c r="L32" s="201"/>
    </row>
    <row r="33" spans="1:12" x14ac:dyDescent="0.25">
      <c r="A33" s="179" t="s">
        <v>256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</row>
    <row r="34" spans="1:12" x14ac:dyDescent="0.25">
      <c r="A34" s="166" t="s">
        <v>259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</row>
  </sheetData>
  <mergeCells count="19">
    <mergeCell ref="A8:L8"/>
    <mergeCell ref="A4:L4"/>
    <mergeCell ref="C5:I5"/>
    <mergeCell ref="J5:L5"/>
    <mergeCell ref="F6:L6"/>
    <mergeCell ref="A7:L7"/>
    <mergeCell ref="A34:L34"/>
    <mergeCell ref="A21:D21"/>
    <mergeCell ref="A22:I22"/>
    <mergeCell ref="A23:I23"/>
    <mergeCell ref="A24:I24"/>
    <mergeCell ref="A25:I25"/>
    <mergeCell ref="A27:I27"/>
    <mergeCell ref="K27:N27"/>
    <mergeCell ref="D30:L30"/>
    <mergeCell ref="A31:L31"/>
    <mergeCell ref="H32:L32"/>
    <mergeCell ref="A33:L33"/>
    <mergeCell ref="A26:I26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zoomScaleNormal="100" workbookViewId="0">
      <selection activeCell="A35" sqref="A35:L35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38"/>
      <c r="C1" s="38"/>
      <c r="D1" s="38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4" ht="12" customHeight="1" x14ac:dyDescent="0.25">
      <c r="A3" s="1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4" ht="23.25" x14ac:dyDescent="0.25">
      <c r="A4" s="168" t="s">
        <v>70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37" t="s">
        <v>19</v>
      </c>
      <c r="E6" s="37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3</v>
      </c>
      <c r="B10" s="11" t="s">
        <v>25</v>
      </c>
      <c r="C10" s="16" t="s">
        <v>44</v>
      </c>
      <c r="D10" s="2" t="s">
        <v>36</v>
      </c>
      <c r="E10" s="3">
        <v>40000</v>
      </c>
      <c r="F10" s="3">
        <v>56000</v>
      </c>
      <c r="G10" s="3">
        <v>16000</v>
      </c>
      <c r="H10" s="3"/>
      <c r="I10" s="3"/>
      <c r="J10" s="3"/>
      <c r="K10" s="13"/>
      <c r="L10" s="27"/>
      <c r="N10" s="17"/>
    </row>
    <row r="11" spans="1:14" ht="12.75" customHeight="1" x14ac:dyDescent="0.25">
      <c r="A11" s="10">
        <v>4</v>
      </c>
      <c r="B11" s="11" t="s">
        <v>42</v>
      </c>
      <c r="C11" s="16" t="s">
        <v>43</v>
      </c>
      <c r="D11" s="2" t="s">
        <v>45</v>
      </c>
      <c r="E11" s="3">
        <v>80000</v>
      </c>
      <c r="F11" s="3">
        <v>314000</v>
      </c>
      <c r="G11" s="3">
        <v>24000</v>
      </c>
      <c r="H11" s="3">
        <v>80000</v>
      </c>
      <c r="I11" s="3"/>
      <c r="J11" s="3">
        <f t="shared" ref="J11:J15" si="0">H11+I11</f>
        <v>80000</v>
      </c>
      <c r="K11" s="13" t="s">
        <v>90</v>
      </c>
      <c r="L11" s="27" t="s">
        <v>73</v>
      </c>
      <c r="N11" s="17"/>
    </row>
    <row r="12" spans="1:14" ht="18.75" customHeight="1" x14ac:dyDescent="0.25">
      <c r="A12" s="10">
        <v>5</v>
      </c>
      <c r="B12" s="11" t="s">
        <v>38</v>
      </c>
      <c r="C12" s="16" t="s">
        <v>29</v>
      </c>
      <c r="D12" s="4">
        <v>59578360</v>
      </c>
      <c r="E12" s="3">
        <v>90000</v>
      </c>
      <c r="F12" s="3"/>
      <c r="G12" s="3"/>
      <c r="H12" s="3">
        <v>90000</v>
      </c>
      <c r="I12" s="3"/>
      <c r="J12" s="3">
        <f t="shared" si="0"/>
        <v>90000</v>
      </c>
      <c r="K12" s="13" t="s">
        <v>87</v>
      </c>
      <c r="L12" s="15" t="s">
        <v>88</v>
      </c>
      <c r="M12" s="17"/>
      <c r="N12" s="17"/>
    </row>
    <row r="13" spans="1:14" ht="18" customHeight="1" x14ac:dyDescent="0.25">
      <c r="A13" s="10">
        <v>6</v>
      </c>
      <c r="B13" s="14" t="s">
        <v>48</v>
      </c>
      <c r="C13" s="16" t="s">
        <v>27</v>
      </c>
      <c r="D13" s="2" t="s">
        <v>37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90</v>
      </c>
      <c r="L13" s="27" t="s">
        <v>73</v>
      </c>
      <c r="N13" s="17"/>
    </row>
    <row r="14" spans="1:14" ht="15" customHeight="1" x14ac:dyDescent="0.25">
      <c r="A14" s="10">
        <v>7</v>
      </c>
      <c r="B14" s="11" t="s">
        <v>53</v>
      </c>
      <c r="C14" s="16" t="s">
        <v>28</v>
      </c>
      <c r="D14" s="2" t="s">
        <v>54</v>
      </c>
      <c r="E14" s="3">
        <v>100000</v>
      </c>
      <c r="F14" s="3">
        <v>30000</v>
      </c>
      <c r="G14" s="3">
        <v>30000</v>
      </c>
      <c r="H14" s="3"/>
      <c r="I14" s="30"/>
      <c r="J14" s="3">
        <f t="shared" si="0"/>
        <v>0</v>
      </c>
      <c r="K14" s="13"/>
      <c r="L14" s="36"/>
    </row>
    <row r="15" spans="1:14" ht="18.75" x14ac:dyDescent="0.25">
      <c r="A15" s="10">
        <v>8</v>
      </c>
      <c r="B15" s="11" t="s">
        <v>38</v>
      </c>
      <c r="C15" s="16" t="s">
        <v>66</v>
      </c>
      <c r="D15" s="2" t="s">
        <v>39</v>
      </c>
      <c r="E15" s="3">
        <v>90000</v>
      </c>
      <c r="F15" s="3"/>
      <c r="G15" s="3"/>
      <c r="H15" s="3">
        <v>90000</v>
      </c>
      <c r="I15" s="3"/>
      <c r="J15" s="3">
        <f t="shared" si="0"/>
        <v>90000</v>
      </c>
      <c r="K15" s="13" t="s">
        <v>87</v>
      </c>
      <c r="L15" s="15" t="s">
        <v>88</v>
      </c>
      <c r="M15" s="17"/>
    </row>
    <row r="16" spans="1:14" ht="15.75" x14ac:dyDescent="0.25">
      <c r="A16" s="24">
        <v>9</v>
      </c>
      <c r="B16" s="44" t="s">
        <v>46</v>
      </c>
      <c r="C16" s="45" t="s">
        <v>26</v>
      </c>
      <c r="D16" s="46" t="s">
        <v>47</v>
      </c>
      <c r="E16" s="22"/>
      <c r="F16" s="22">
        <v>52000</v>
      </c>
      <c r="G16" s="22">
        <v>12000</v>
      </c>
      <c r="H16" s="22"/>
      <c r="I16" s="22">
        <v>40000</v>
      </c>
      <c r="J16" s="22">
        <f>SUM(H16:I16)</f>
        <v>40000</v>
      </c>
      <c r="K16" s="23" t="s">
        <v>76</v>
      </c>
      <c r="L16" s="47" t="s">
        <v>75</v>
      </c>
    </row>
    <row r="17" spans="1:14" ht="15.75" x14ac:dyDescent="0.25">
      <c r="A17" s="10">
        <v>9</v>
      </c>
      <c r="B17" s="11" t="s">
        <v>77</v>
      </c>
      <c r="C17" s="16" t="s">
        <v>26</v>
      </c>
      <c r="D17" s="2" t="s">
        <v>78</v>
      </c>
      <c r="E17" s="3">
        <v>40000</v>
      </c>
      <c r="F17" s="3"/>
      <c r="G17" s="3"/>
      <c r="H17" s="3">
        <v>40000</v>
      </c>
      <c r="I17" s="3">
        <v>40000</v>
      </c>
      <c r="J17" s="3">
        <f t="shared" ref="J17:J21" si="1">SUM(H17:I17)</f>
        <v>80000</v>
      </c>
      <c r="K17" s="13" t="s">
        <v>76</v>
      </c>
      <c r="L17" s="43" t="s">
        <v>83</v>
      </c>
    </row>
    <row r="18" spans="1:14" ht="14.25" customHeight="1" x14ac:dyDescent="0.25">
      <c r="A18" s="10">
        <v>10</v>
      </c>
      <c r="B18" s="11" t="s">
        <v>71</v>
      </c>
      <c r="C18" s="16" t="s">
        <v>30</v>
      </c>
      <c r="D18" s="2" t="s">
        <v>82</v>
      </c>
      <c r="E18" s="3">
        <v>100000</v>
      </c>
      <c r="F18" s="3"/>
      <c r="G18" s="3"/>
      <c r="H18" s="3">
        <v>100000</v>
      </c>
      <c r="I18" s="3"/>
      <c r="J18" s="3">
        <f t="shared" si="1"/>
        <v>100000</v>
      </c>
      <c r="K18" s="13" t="s">
        <v>72</v>
      </c>
      <c r="L18" s="18" t="s">
        <v>83</v>
      </c>
    </row>
    <row r="19" spans="1:14" ht="16.5" customHeight="1" x14ac:dyDescent="0.25">
      <c r="A19" s="10">
        <v>11</v>
      </c>
      <c r="B19" s="11" t="s">
        <v>38</v>
      </c>
      <c r="C19" s="16" t="s">
        <v>33</v>
      </c>
      <c r="D19" s="2" t="s">
        <v>40</v>
      </c>
      <c r="E19" s="3">
        <v>90000</v>
      </c>
      <c r="F19" s="3"/>
      <c r="G19" s="3"/>
      <c r="H19" s="3">
        <v>90000</v>
      </c>
      <c r="I19" s="3"/>
      <c r="J19" s="3">
        <f t="shared" si="1"/>
        <v>90000</v>
      </c>
      <c r="K19" s="13" t="s">
        <v>87</v>
      </c>
      <c r="L19" s="15" t="s">
        <v>88</v>
      </c>
    </row>
    <row r="20" spans="1:14" ht="18" customHeight="1" x14ac:dyDescent="0.25">
      <c r="A20" s="10">
        <v>12</v>
      </c>
      <c r="B20" s="11" t="s">
        <v>58</v>
      </c>
      <c r="C20" s="16" t="s">
        <v>31</v>
      </c>
      <c r="D20" s="2" t="s">
        <v>59</v>
      </c>
      <c r="E20" s="3">
        <v>40000</v>
      </c>
      <c r="F20" s="3"/>
      <c r="G20" s="3"/>
      <c r="H20" s="3">
        <v>40000</v>
      </c>
      <c r="I20" s="3"/>
      <c r="J20" s="3">
        <f t="shared" si="1"/>
        <v>40000</v>
      </c>
      <c r="K20" s="13" t="s">
        <v>90</v>
      </c>
      <c r="L20" s="27" t="s">
        <v>73</v>
      </c>
    </row>
    <row r="21" spans="1:14" ht="15.75" x14ac:dyDescent="0.25">
      <c r="A21" s="10">
        <v>13</v>
      </c>
      <c r="B21" s="26" t="s">
        <v>55</v>
      </c>
      <c r="C21" s="16" t="s">
        <v>32</v>
      </c>
      <c r="D21" s="2" t="s">
        <v>56</v>
      </c>
      <c r="E21" s="3">
        <v>90000</v>
      </c>
      <c r="F21" s="3">
        <v>405000</v>
      </c>
      <c r="G21" s="3">
        <v>45000</v>
      </c>
      <c r="H21" s="3">
        <v>40000</v>
      </c>
      <c r="I21" s="3">
        <v>50000</v>
      </c>
      <c r="J21" s="3">
        <f t="shared" si="1"/>
        <v>90000</v>
      </c>
      <c r="K21" s="48" t="s">
        <v>86</v>
      </c>
      <c r="L21" s="42" t="s">
        <v>84</v>
      </c>
    </row>
    <row r="22" spans="1:14" ht="15.75" customHeight="1" x14ac:dyDescent="0.25">
      <c r="A22" s="172" t="s">
        <v>6</v>
      </c>
      <c r="B22" s="172"/>
      <c r="C22" s="172"/>
      <c r="D22" s="172"/>
      <c r="E22" s="5">
        <f>SUM(E10:E21)</f>
        <v>800000</v>
      </c>
      <c r="F22" s="5">
        <f>SUM(F10:F21)</f>
        <v>857000</v>
      </c>
      <c r="G22" s="21">
        <f>SUM(G10:G21)</f>
        <v>127000</v>
      </c>
      <c r="H22" s="5">
        <f>SUM(H10:H21)</f>
        <v>610000</v>
      </c>
      <c r="I22" s="21">
        <f t="shared" ref="I22:J22" si="2">SUM(I10:I21)</f>
        <v>130000</v>
      </c>
      <c r="J22" s="5">
        <f t="shared" si="2"/>
        <v>740000</v>
      </c>
      <c r="K22" s="13" t="s">
        <v>92</v>
      </c>
      <c r="L22" s="39" t="s">
        <v>35</v>
      </c>
      <c r="M22" s="17"/>
    </row>
    <row r="23" spans="1:14" ht="16.5" customHeight="1" x14ac:dyDescent="0.3">
      <c r="A23" s="173" t="s">
        <v>16</v>
      </c>
      <c r="B23" s="173"/>
      <c r="C23" s="173"/>
      <c r="D23" s="173"/>
      <c r="E23" s="173"/>
      <c r="F23" s="173"/>
      <c r="G23" s="173"/>
      <c r="H23" s="173"/>
      <c r="I23" s="173"/>
      <c r="J23" s="29">
        <f>-J22*0.1</f>
        <v>-74000</v>
      </c>
      <c r="M23" s="17"/>
    </row>
    <row r="24" spans="1:14" ht="14.25" customHeight="1" x14ac:dyDescent="0.25">
      <c r="A24" s="167" t="s">
        <v>52</v>
      </c>
      <c r="B24" s="167"/>
      <c r="C24" s="167"/>
      <c r="D24" s="167"/>
      <c r="E24" s="167"/>
      <c r="F24" s="167"/>
      <c r="G24" s="167"/>
      <c r="H24" s="167"/>
      <c r="I24" s="167"/>
      <c r="J24" s="5">
        <f>J22+J23</f>
        <v>666000</v>
      </c>
    </row>
    <row r="25" spans="1:14" ht="12.75" customHeight="1" x14ac:dyDescent="0.25">
      <c r="A25" s="173" t="s">
        <v>51</v>
      </c>
      <c r="B25" s="173"/>
      <c r="C25" s="173"/>
      <c r="D25" s="173"/>
      <c r="E25" s="173"/>
      <c r="F25" s="173"/>
      <c r="G25" s="173"/>
      <c r="H25" s="173"/>
      <c r="I25" s="173"/>
      <c r="J25" s="3">
        <v>46500</v>
      </c>
    </row>
    <row r="26" spans="1:14" ht="12.75" customHeight="1" x14ac:dyDescent="0.25">
      <c r="A26" s="174" t="s">
        <v>57</v>
      </c>
      <c r="B26" s="175"/>
      <c r="C26" s="175"/>
      <c r="D26" s="175"/>
      <c r="E26" s="175"/>
      <c r="F26" s="175"/>
      <c r="G26" s="175"/>
      <c r="H26" s="175"/>
      <c r="I26" s="176"/>
      <c r="J26" s="3">
        <v>-52000</v>
      </c>
      <c r="K26" s="180" t="s">
        <v>89</v>
      </c>
      <c r="L26" s="181"/>
    </row>
    <row r="27" spans="1:14" ht="12.75" customHeight="1" x14ac:dyDescent="0.25">
      <c r="A27" s="174" t="s">
        <v>91</v>
      </c>
      <c r="B27" s="175"/>
      <c r="C27" s="175"/>
      <c r="D27" s="175"/>
      <c r="E27" s="175"/>
      <c r="F27" s="175"/>
      <c r="G27" s="175"/>
      <c r="H27" s="175"/>
      <c r="I27" s="176"/>
      <c r="J27" s="3">
        <v>-160000</v>
      </c>
      <c r="K27" s="49"/>
      <c r="L27" s="50"/>
    </row>
    <row r="28" spans="1:14" ht="17.25" customHeight="1" x14ac:dyDescent="0.25">
      <c r="A28" s="167" t="s">
        <v>93</v>
      </c>
      <c r="B28" s="167"/>
      <c r="C28" s="167"/>
      <c r="D28" s="167"/>
      <c r="E28" s="167"/>
      <c r="F28" s="167"/>
      <c r="G28" s="167"/>
      <c r="H28" s="167"/>
      <c r="I28" s="167"/>
      <c r="J28" s="5">
        <f>SUM(J24:J27)</f>
        <v>500500</v>
      </c>
      <c r="K28" s="185"/>
      <c r="L28" s="166"/>
      <c r="M28" s="166"/>
      <c r="N28" s="166"/>
    </row>
    <row r="29" spans="1:14" ht="7.5" customHeight="1" x14ac:dyDescent="0.25"/>
    <row r="30" spans="1:14" ht="15.75" x14ac:dyDescent="0.25">
      <c r="A30" s="10">
        <v>9</v>
      </c>
      <c r="B30" s="11" t="s">
        <v>46</v>
      </c>
      <c r="C30" s="16" t="s">
        <v>26</v>
      </c>
      <c r="D30" s="2" t="s">
        <v>47</v>
      </c>
      <c r="E30" s="3">
        <v>40000</v>
      </c>
      <c r="F30" s="3">
        <v>52000</v>
      </c>
      <c r="G30" s="3">
        <v>12000</v>
      </c>
      <c r="H30" s="3"/>
      <c r="I30" s="3"/>
      <c r="J30" s="3"/>
      <c r="K30" s="13"/>
      <c r="L30" s="42"/>
    </row>
    <row r="31" spans="1:14" x14ac:dyDescent="0.25">
      <c r="A31" s="179" t="s">
        <v>74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</row>
    <row r="32" spans="1:14" ht="8.25" customHeight="1" x14ac:dyDescent="0.25"/>
    <row r="33" spans="1:12" ht="15.75" x14ac:dyDescent="0.25">
      <c r="A33" s="10">
        <v>9</v>
      </c>
      <c r="B33" s="11" t="s">
        <v>77</v>
      </c>
      <c r="C33" s="16" t="s">
        <v>26</v>
      </c>
      <c r="D33" s="2" t="s">
        <v>78</v>
      </c>
      <c r="E33" s="182" t="s">
        <v>79</v>
      </c>
      <c r="F33" s="183"/>
      <c r="G33" s="183"/>
      <c r="H33" s="183"/>
      <c r="I33" s="183"/>
      <c r="J33" s="183"/>
      <c r="K33" s="183"/>
      <c r="L33" s="184"/>
    </row>
    <row r="34" spans="1:12" ht="15.75" x14ac:dyDescent="0.25">
      <c r="A34" s="10">
        <v>10</v>
      </c>
      <c r="B34" s="11" t="s">
        <v>71</v>
      </c>
      <c r="C34" s="16" t="s">
        <v>30</v>
      </c>
      <c r="D34" s="2" t="s">
        <v>82</v>
      </c>
      <c r="E34" s="182" t="s">
        <v>80</v>
      </c>
      <c r="F34" s="183"/>
      <c r="G34" s="183"/>
      <c r="H34" s="183"/>
      <c r="I34" s="183"/>
      <c r="J34" s="183"/>
      <c r="K34" s="183"/>
      <c r="L34" s="184"/>
    </row>
    <row r="35" spans="1:12" x14ac:dyDescent="0.25">
      <c r="A35" s="179" t="s">
        <v>81</v>
      </c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</row>
    <row r="36" spans="1:12" x14ac:dyDescent="0.25">
      <c r="A36" s="166" t="s">
        <v>96</v>
      </c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</row>
  </sheetData>
  <mergeCells count="20">
    <mergeCell ref="A36:L36"/>
    <mergeCell ref="A22:D22"/>
    <mergeCell ref="A23:I23"/>
    <mergeCell ref="A24:I24"/>
    <mergeCell ref="A25:I25"/>
    <mergeCell ref="A26:I26"/>
    <mergeCell ref="A31:L31"/>
    <mergeCell ref="K26:L26"/>
    <mergeCell ref="E33:L33"/>
    <mergeCell ref="E34:L34"/>
    <mergeCell ref="A35:L35"/>
    <mergeCell ref="A28:I28"/>
    <mergeCell ref="K28:N28"/>
    <mergeCell ref="A27:I27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F34" sqref="F3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54"/>
      <c r="C1" s="154"/>
      <c r="D1" s="154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</row>
    <row r="3" spans="1:14" ht="12" customHeight="1" x14ac:dyDescent="0.25">
      <c r="A3" s="1" t="s">
        <v>13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14" ht="23.25" x14ac:dyDescent="0.25">
      <c r="A4" s="168" t="s">
        <v>277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55" t="s">
        <v>19</v>
      </c>
      <c r="E6" s="155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16000</v>
      </c>
      <c r="G11" s="3">
        <v>16000</v>
      </c>
      <c r="H11" s="3">
        <v>80000</v>
      </c>
      <c r="I11" s="30"/>
      <c r="J11" s="3">
        <f t="shared" ref="J11:J20" si="0">SUM(H11:I11)</f>
        <v>80000</v>
      </c>
      <c r="K11" s="13" t="s">
        <v>281</v>
      </c>
      <c r="L11" s="123" t="s">
        <v>50</v>
      </c>
      <c r="N11" s="17"/>
    </row>
    <row r="12" spans="1:14" ht="16.5" customHeight="1" x14ac:dyDescent="0.25">
      <c r="A12" s="10">
        <v>2</v>
      </c>
      <c r="B12" s="11"/>
      <c r="C12" s="16" t="s">
        <v>29</v>
      </c>
      <c r="D12" s="66"/>
      <c r="E12" s="3">
        <v>90000</v>
      </c>
      <c r="F12" s="3"/>
      <c r="G12" s="3"/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>
        <v>44000</v>
      </c>
      <c r="G13" s="3">
        <v>4000</v>
      </c>
      <c r="H13" s="3">
        <v>40000</v>
      </c>
      <c r="I13" s="3"/>
      <c r="J13" s="3">
        <f t="shared" si="0"/>
        <v>40000</v>
      </c>
      <c r="K13" s="13" t="s">
        <v>281</v>
      </c>
      <c r="L13" s="123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>
        <v>20000</v>
      </c>
      <c r="G14" s="3">
        <v>20000</v>
      </c>
      <c r="H14" s="3">
        <v>100000</v>
      </c>
      <c r="I14" s="30"/>
      <c r="J14" s="3">
        <f t="shared" si="0"/>
        <v>100000</v>
      </c>
      <c r="K14" s="13" t="s">
        <v>279</v>
      </c>
      <c r="L14" s="156" t="s">
        <v>34</v>
      </c>
      <c r="M14" s="17"/>
      <c r="N14" t="s">
        <v>247</v>
      </c>
    </row>
    <row r="15" spans="1:14" ht="18.75" x14ac:dyDescent="0.25">
      <c r="A15" s="10">
        <v>5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342000</v>
      </c>
      <c r="G15" s="3">
        <v>72000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5.75" x14ac:dyDescent="0.25">
      <c r="A16" s="10">
        <v>6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12000</v>
      </c>
      <c r="G16" s="3">
        <v>12000</v>
      </c>
      <c r="H16" s="3">
        <v>40000</v>
      </c>
      <c r="I16" s="3"/>
      <c r="J16" s="3">
        <f t="shared" si="0"/>
        <v>40000</v>
      </c>
      <c r="K16" s="13" t="s">
        <v>281</v>
      </c>
      <c r="L16" s="123" t="s">
        <v>50</v>
      </c>
    </row>
    <row r="17" spans="1:14" ht="14.25" customHeight="1" x14ac:dyDescent="0.25">
      <c r="A17" s="10"/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>
        <v>48000</v>
      </c>
      <c r="G19" s="3">
        <v>8000</v>
      </c>
      <c r="H19" s="3"/>
      <c r="I19" s="3"/>
      <c r="J19" s="3">
        <f t="shared" si="0"/>
        <v>0</v>
      </c>
      <c r="K19" s="13"/>
      <c r="L19" s="10"/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241000</v>
      </c>
      <c r="G20" s="28">
        <v>81000</v>
      </c>
      <c r="H20" s="3"/>
      <c r="I20" s="30"/>
      <c r="J20" s="3">
        <f t="shared" si="0"/>
        <v>0</v>
      </c>
      <c r="K20" s="13"/>
      <c r="L20" s="19"/>
      <c r="M20" s="17"/>
    </row>
    <row r="21" spans="1:14" ht="15.75" customHeight="1" x14ac:dyDescent="0.25">
      <c r="A21" s="172" t="s">
        <v>280</v>
      </c>
      <c r="B21" s="172"/>
      <c r="C21" s="172"/>
      <c r="D21" s="172"/>
      <c r="E21" s="5">
        <f>SUM(E10:E20)</f>
        <v>810000</v>
      </c>
      <c r="F21" s="5">
        <f t="shared" ref="F21:J21" si="1">SUM(F10:F20)</f>
        <v>723000</v>
      </c>
      <c r="G21" s="21">
        <f t="shared" si="1"/>
        <v>213000</v>
      </c>
      <c r="H21" s="5">
        <f t="shared" si="1"/>
        <v>260000</v>
      </c>
      <c r="I21" s="5">
        <f t="shared" si="1"/>
        <v>0</v>
      </c>
      <c r="J21" s="5">
        <f t="shared" si="1"/>
        <v>260000</v>
      </c>
      <c r="K21" s="13" t="s">
        <v>282</v>
      </c>
      <c r="L21" s="146"/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-26000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234000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-11500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-160000</v>
      </c>
    </row>
    <row r="26" spans="1:14" ht="15.75" customHeight="1" x14ac:dyDescent="0.25">
      <c r="A26" s="167" t="s">
        <v>278</v>
      </c>
      <c r="B26" s="167"/>
      <c r="C26" s="167"/>
      <c r="D26" s="167"/>
      <c r="E26" s="167"/>
      <c r="F26" s="167"/>
      <c r="G26" s="167"/>
      <c r="H26" s="167"/>
      <c r="I26" s="167"/>
      <c r="J26" s="5">
        <f>SUM(J23:J25)</f>
        <v>62500</v>
      </c>
      <c r="K26" s="185"/>
      <c r="L26" s="166"/>
      <c r="M26" s="166"/>
      <c r="N26" s="166"/>
    </row>
    <row r="27" spans="1:14" ht="6.75" customHeight="1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6"/>
      <c r="K27" s="97"/>
      <c r="L27" s="97"/>
      <c r="M27" s="153"/>
      <c r="N27" s="153"/>
    </row>
    <row r="28" spans="1:14" ht="5.25" customHeight="1" x14ac:dyDescent="0.25"/>
    <row r="29" spans="1:14" ht="15.75" x14ac:dyDescent="0.25">
      <c r="A29" s="10">
        <v>4</v>
      </c>
      <c r="B29" s="11" t="s">
        <v>207</v>
      </c>
      <c r="C29" s="16" t="s">
        <v>28</v>
      </c>
      <c r="D29" s="186" t="s">
        <v>228</v>
      </c>
      <c r="E29" s="187"/>
      <c r="F29" s="187"/>
      <c r="G29" s="187"/>
      <c r="H29" s="187"/>
      <c r="I29" s="187"/>
      <c r="J29" s="187"/>
      <c r="K29" s="187"/>
      <c r="L29" s="188"/>
    </row>
    <row r="30" spans="1:14" x14ac:dyDescent="0.25">
      <c r="A30" s="179" t="s">
        <v>246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</row>
    <row r="31" spans="1:14" ht="18.75" customHeight="1" x14ac:dyDescent="0.25">
      <c r="A31" s="10">
        <v>2</v>
      </c>
      <c r="B31" s="11" t="s">
        <v>38</v>
      </c>
      <c r="C31" s="16" t="s">
        <v>29</v>
      </c>
      <c r="D31" s="66" t="s">
        <v>120</v>
      </c>
      <c r="E31" s="3">
        <v>90000</v>
      </c>
      <c r="F31" s="3">
        <v>45000</v>
      </c>
      <c r="G31" s="3">
        <v>45000</v>
      </c>
      <c r="H31" s="199" t="s">
        <v>255</v>
      </c>
      <c r="I31" s="200"/>
      <c r="J31" s="200"/>
      <c r="K31" s="200"/>
      <c r="L31" s="201"/>
    </row>
    <row r="32" spans="1:14" x14ac:dyDescent="0.25">
      <c r="A32" s="179" t="s">
        <v>256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</row>
    <row r="33" spans="1:12" x14ac:dyDescent="0.25">
      <c r="A33" s="166" t="s">
        <v>259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</row>
  </sheetData>
  <mergeCells count="18">
    <mergeCell ref="A8:L8"/>
    <mergeCell ref="A4:L4"/>
    <mergeCell ref="C5:I5"/>
    <mergeCell ref="J5:L5"/>
    <mergeCell ref="F6:L6"/>
    <mergeCell ref="A7:L7"/>
    <mergeCell ref="A21:D21"/>
    <mergeCell ref="A22:I22"/>
    <mergeCell ref="A23:I23"/>
    <mergeCell ref="A24:I24"/>
    <mergeCell ref="A25:I25"/>
    <mergeCell ref="A33:L33"/>
    <mergeCell ref="A26:I26"/>
    <mergeCell ref="K26:N26"/>
    <mergeCell ref="D29:L29"/>
    <mergeCell ref="A30:L30"/>
    <mergeCell ref="H31:L31"/>
    <mergeCell ref="A32:L32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G21" sqref="G21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58"/>
      <c r="C1" s="158"/>
      <c r="D1" s="158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</row>
    <row r="3" spans="1:14" ht="12" customHeight="1" x14ac:dyDescent="0.25">
      <c r="A3" s="1" t="s">
        <v>13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14" ht="23.25" x14ac:dyDescent="0.25">
      <c r="A4" s="168" t="s">
        <v>283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59" t="s">
        <v>19</v>
      </c>
      <c r="E6" s="159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24000</v>
      </c>
      <c r="G11" s="3">
        <v>24000</v>
      </c>
      <c r="H11" s="3">
        <v>80000</v>
      </c>
      <c r="I11" s="30"/>
      <c r="J11" s="3">
        <f t="shared" ref="J11:J20" si="0">SUM(H11:I11)</f>
        <v>80000</v>
      </c>
      <c r="K11" s="13" t="s">
        <v>285</v>
      </c>
      <c r="L11" s="15" t="s">
        <v>178</v>
      </c>
      <c r="N11" s="17"/>
    </row>
    <row r="12" spans="1:14" ht="16.5" customHeight="1" x14ac:dyDescent="0.25">
      <c r="A12" s="10">
        <v>2</v>
      </c>
      <c r="B12" s="11"/>
      <c r="C12" s="16" t="s">
        <v>29</v>
      </c>
      <c r="D12" s="66"/>
      <c r="E12" s="3">
        <v>90000</v>
      </c>
      <c r="F12" s="3"/>
      <c r="G12" s="3"/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>
        <v>44000</v>
      </c>
      <c r="G13" s="3">
        <v>4000</v>
      </c>
      <c r="H13" s="3">
        <v>40000</v>
      </c>
      <c r="I13" s="3"/>
      <c r="J13" s="3">
        <f t="shared" si="0"/>
        <v>40000</v>
      </c>
      <c r="K13" s="13" t="s">
        <v>286</v>
      </c>
      <c r="L13" s="123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>
        <v>20000</v>
      </c>
      <c r="G14" s="3">
        <v>20000</v>
      </c>
      <c r="H14" s="3">
        <v>100000</v>
      </c>
      <c r="I14" s="30"/>
      <c r="J14" s="3">
        <f t="shared" si="0"/>
        <v>100000</v>
      </c>
      <c r="K14" s="13" t="s">
        <v>284</v>
      </c>
      <c r="L14" s="156" t="s">
        <v>34</v>
      </c>
      <c r="M14" s="17"/>
      <c r="N14" t="s">
        <v>247</v>
      </c>
    </row>
    <row r="15" spans="1:14" ht="18.75" x14ac:dyDescent="0.25">
      <c r="A15" s="10">
        <v>5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342000</v>
      </c>
      <c r="G15" s="3">
        <v>72000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5.75" x14ac:dyDescent="0.25">
      <c r="A16" s="10">
        <v>6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12000</v>
      </c>
      <c r="G16" s="3">
        <v>12000</v>
      </c>
      <c r="H16" s="3">
        <v>40000</v>
      </c>
      <c r="I16" s="3"/>
      <c r="J16" s="3">
        <f t="shared" si="0"/>
        <v>40000</v>
      </c>
      <c r="K16" s="13" t="s">
        <v>286</v>
      </c>
      <c r="L16" s="123" t="s">
        <v>50</v>
      </c>
    </row>
    <row r="17" spans="1:14" ht="14.25" customHeight="1" x14ac:dyDescent="0.25">
      <c r="A17" s="10"/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>
        <v>48000</v>
      </c>
      <c r="G19" s="3">
        <v>8000</v>
      </c>
      <c r="H19" s="3"/>
      <c r="I19" s="3"/>
      <c r="J19" s="3">
        <f t="shared" si="0"/>
        <v>0</v>
      </c>
      <c r="K19" s="13"/>
      <c r="L19" s="10"/>
      <c r="N19" s="17"/>
    </row>
    <row r="20" spans="1:14" ht="21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340000</v>
      </c>
      <c r="G20" s="28">
        <v>90000</v>
      </c>
      <c r="H20" s="3">
        <v>90000</v>
      </c>
      <c r="I20" s="30">
        <v>50000</v>
      </c>
      <c r="J20" s="3">
        <f t="shared" si="0"/>
        <v>140000</v>
      </c>
      <c r="K20" s="13" t="s">
        <v>287</v>
      </c>
      <c r="L20" s="156" t="s">
        <v>34</v>
      </c>
      <c r="M20" s="17"/>
    </row>
    <row r="21" spans="1:14" ht="15.75" customHeight="1" x14ac:dyDescent="0.25">
      <c r="A21" s="172" t="s">
        <v>280</v>
      </c>
      <c r="B21" s="172"/>
      <c r="C21" s="172"/>
      <c r="D21" s="172"/>
      <c r="E21" s="5">
        <f>SUM(E10:E20)</f>
        <v>810000</v>
      </c>
      <c r="F21" s="5">
        <f t="shared" ref="F21:I21" si="1">SUM(F10:F20)</f>
        <v>830000</v>
      </c>
      <c r="G21" s="21">
        <f t="shared" si="1"/>
        <v>230000</v>
      </c>
      <c r="H21" s="5">
        <f t="shared" si="1"/>
        <v>350000</v>
      </c>
      <c r="I21" s="5">
        <f t="shared" si="1"/>
        <v>50000</v>
      </c>
      <c r="J21" s="5">
        <f>SUM(J10:J20)</f>
        <v>400000</v>
      </c>
      <c r="K21" s="13" t="s">
        <v>288</v>
      </c>
      <c r="L21" s="146" t="s">
        <v>35</v>
      </c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-40000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360000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-11500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-80000</v>
      </c>
    </row>
    <row r="26" spans="1:14" ht="15.75" customHeight="1" x14ac:dyDescent="0.25">
      <c r="A26" s="167" t="s">
        <v>289</v>
      </c>
      <c r="B26" s="167"/>
      <c r="C26" s="167"/>
      <c r="D26" s="167"/>
      <c r="E26" s="167"/>
      <c r="F26" s="167"/>
      <c r="G26" s="167"/>
      <c r="H26" s="167"/>
      <c r="I26" s="167"/>
      <c r="J26" s="5">
        <f>SUM(J23:J25)</f>
        <v>268500</v>
      </c>
      <c r="K26" s="185"/>
      <c r="L26" s="166"/>
      <c r="M26" s="166"/>
      <c r="N26" s="166"/>
    </row>
    <row r="27" spans="1:14" ht="6.75" customHeight="1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6"/>
      <c r="K27" s="97"/>
      <c r="L27" s="97"/>
      <c r="M27" s="157"/>
      <c r="N27" s="157"/>
    </row>
    <row r="28" spans="1:14" ht="5.25" customHeight="1" x14ac:dyDescent="0.25"/>
    <row r="29" spans="1:14" ht="15.75" x14ac:dyDescent="0.25">
      <c r="A29" s="10">
        <v>4</v>
      </c>
      <c r="B29" s="11" t="s">
        <v>207</v>
      </c>
      <c r="C29" s="16" t="s">
        <v>28</v>
      </c>
      <c r="D29" s="186" t="s">
        <v>228</v>
      </c>
      <c r="E29" s="187"/>
      <c r="F29" s="187"/>
      <c r="G29" s="187"/>
      <c r="H29" s="187"/>
      <c r="I29" s="187"/>
      <c r="J29" s="187"/>
      <c r="K29" s="187"/>
      <c r="L29" s="188"/>
    </row>
    <row r="30" spans="1:14" x14ac:dyDescent="0.25">
      <c r="A30" s="179" t="s">
        <v>246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</row>
    <row r="31" spans="1:14" ht="18.75" customHeight="1" x14ac:dyDescent="0.25">
      <c r="A31" s="10">
        <v>2</v>
      </c>
      <c r="B31" s="11" t="s">
        <v>38</v>
      </c>
      <c r="C31" s="16" t="s">
        <v>29</v>
      </c>
      <c r="D31" s="66" t="s">
        <v>120</v>
      </c>
      <c r="E31" s="3">
        <v>90000</v>
      </c>
      <c r="F31" s="3">
        <v>45000</v>
      </c>
      <c r="G31" s="3">
        <v>45000</v>
      </c>
      <c r="H31" s="199" t="s">
        <v>255</v>
      </c>
      <c r="I31" s="200"/>
      <c r="J31" s="200"/>
      <c r="K31" s="200"/>
      <c r="L31" s="201"/>
    </row>
    <row r="32" spans="1:14" x14ac:dyDescent="0.25">
      <c r="A32" s="179" t="s">
        <v>256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</row>
    <row r="33" spans="1:12" x14ac:dyDescent="0.25">
      <c r="A33" s="166" t="s">
        <v>259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</row>
  </sheetData>
  <mergeCells count="18">
    <mergeCell ref="A8:L8"/>
    <mergeCell ref="A4:L4"/>
    <mergeCell ref="C5:I5"/>
    <mergeCell ref="J5:L5"/>
    <mergeCell ref="F6:L6"/>
    <mergeCell ref="A7:L7"/>
    <mergeCell ref="A33:L33"/>
    <mergeCell ref="A21:D21"/>
    <mergeCell ref="A22:I22"/>
    <mergeCell ref="A23:I23"/>
    <mergeCell ref="A24:I24"/>
    <mergeCell ref="A25:I25"/>
    <mergeCell ref="A26:I26"/>
    <mergeCell ref="K26:N26"/>
    <mergeCell ref="D29:L29"/>
    <mergeCell ref="A30:L30"/>
    <mergeCell ref="H31:L31"/>
    <mergeCell ref="A32:L32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zoomScaleNormal="100" workbookViewId="0">
      <selection activeCell="F21" sqref="F21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61"/>
      <c r="C1" s="161"/>
      <c r="D1" s="161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</row>
    <row r="3" spans="1:14" ht="12" customHeight="1" x14ac:dyDescent="0.25">
      <c r="A3" s="1" t="s">
        <v>13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</row>
    <row r="4" spans="1:14" ht="23.25" x14ac:dyDescent="0.25">
      <c r="A4" s="168" t="s">
        <v>290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62" t="s">
        <v>19</v>
      </c>
      <c r="E6" s="162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32000</v>
      </c>
      <c r="G11" s="3">
        <v>32000</v>
      </c>
      <c r="H11" s="3"/>
      <c r="I11" s="30"/>
      <c r="J11" s="3">
        <f t="shared" ref="J11:J20" si="0">SUM(H11:I11)</f>
        <v>0</v>
      </c>
      <c r="K11" s="13"/>
      <c r="L11" s="15"/>
      <c r="N11" s="17"/>
    </row>
    <row r="12" spans="1:14" ht="16.5" customHeight="1" x14ac:dyDescent="0.25">
      <c r="A12" s="10">
        <v>2</v>
      </c>
      <c r="B12" s="11"/>
      <c r="C12" s="16" t="s">
        <v>29</v>
      </c>
      <c r="D12" s="66"/>
      <c r="E12" s="3">
        <v>90000</v>
      </c>
      <c r="F12" s="3"/>
      <c r="G12" s="3"/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>
        <v>44000</v>
      </c>
      <c r="G13" s="3">
        <v>4000</v>
      </c>
      <c r="H13" s="3">
        <v>40000</v>
      </c>
      <c r="I13" s="3"/>
      <c r="J13" s="3">
        <f t="shared" si="0"/>
        <v>40000</v>
      </c>
      <c r="K13" s="13" t="s">
        <v>295</v>
      </c>
      <c r="L13" s="123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>
        <v>20000</v>
      </c>
      <c r="G14" s="3">
        <v>20000</v>
      </c>
      <c r="H14" s="3">
        <v>100000</v>
      </c>
      <c r="I14" s="30"/>
      <c r="J14" s="3">
        <f t="shared" si="0"/>
        <v>100000</v>
      </c>
      <c r="K14" s="13" t="s">
        <v>294</v>
      </c>
      <c r="L14" s="156" t="s">
        <v>34</v>
      </c>
      <c r="M14" s="17"/>
      <c r="N14" t="s">
        <v>247</v>
      </c>
    </row>
    <row r="15" spans="1:14" ht="18.75" x14ac:dyDescent="0.25">
      <c r="A15" s="10">
        <v>5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342000</v>
      </c>
      <c r="G15" s="3">
        <v>72000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5.75" x14ac:dyDescent="0.25">
      <c r="A16" s="10">
        <v>6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12000</v>
      </c>
      <c r="G16" s="3">
        <v>12000</v>
      </c>
      <c r="H16" s="3"/>
      <c r="I16" s="3"/>
      <c r="J16" s="3">
        <f t="shared" si="0"/>
        <v>0</v>
      </c>
      <c r="K16" s="13"/>
      <c r="L16" s="123"/>
    </row>
    <row r="17" spans="1:14" ht="14.25" customHeight="1" x14ac:dyDescent="0.25">
      <c r="A17" s="10"/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>
        <v>48000</v>
      </c>
      <c r="G19" s="3">
        <v>8000</v>
      </c>
      <c r="H19" s="3"/>
      <c r="I19" s="3">
        <v>40000</v>
      </c>
      <c r="J19" s="3">
        <f t="shared" si="0"/>
        <v>40000</v>
      </c>
      <c r="K19" s="13" t="s">
        <v>291</v>
      </c>
      <c r="L19" s="10" t="s">
        <v>178</v>
      </c>
      <c r="N19" s="17"/>
    </row>
    <row r="20" spans="1:14" ht="21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290000</v>
      </c>
      <c r="G20" s="28">
        <v>90000</v>
      </c>
      <c r="H20" s="3"/>
      <c r="I20" s="30"/>
      <c r="J20" s="3">
        <f t="shared" si="0"/>
        <v>0</v>
      </c>
      <c r="K20" s="13"/>
      <c r="L20" s="156"/>
      <c r="M20" s="17"/>
    </row>
    <row r="21" spans="1:14" ht="15.75" customHeight="1" x14ac:dyDescent="0.25">
      <c r="A21" s="172" t="s">
        <v>280</v>
      </c>
      <c r="B21" s="172"/>
      <c r="C21" s="172"/>
      <c r="D21" s="172"/>
      <c r="E21" s="5">
        <f>SUM(E10:E20)</f>
        <v>810000</v>
      </c>
      <c r="F21" s="5">
        <f t="shared" ref="F21:J21" si="1">SUM(F10:F20)</f>
        <v>788000</v>
      </c>
      <c r="G21" s="21">
        <f t="shared" si="1"/>
        <v>238000</v>
      </c>
      <c r="H21" s="35">
        <f t="shared" si="1"/>
        <v>140000</v>
      </c>
      <c r="I21" s="55">
        <f t="shared" si="1"/>
        <v>40000</v>
      </c>
      <c r="J21" s="35">
        <f t="shared" si="1"/>
        <v>180000</v>
      </c>
      <c r="K21" s="13"/>
      <c r="L21" s="146"/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v>-18000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v>162000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115000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-11500</v>
      </c>
    </row>
    <row r="26" spans="1:14" ht="15.75" customHeight="1" x14ac:dyDescent="0.25">
      <c r="A26" s="167" t="s">
        <v>289</v>
      </c>
      <c r="B26" s="167"/>
      <c r="C26" s="167"/>
      <c r="D26" s="167"/>
      <c r="E26" s="167"/>
      <c r="F26" s="167"/>
      <c r="G26" s="167"/>
      <c r="H26" s="167"/>
      <c r="I26" s="167"/>
      <c r="J26" s="5">
        <v>110500</v>
      </c>
      <c r="K26" s="185"/>
      <c r="L26" s="166"/>
      <c r="M26" s="166"/>
      <c r="N26" s="166"/>
    </row>
    <row r="27" spans="1:14" ht="6.75" customHeight="1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6"/>
      <c r="K27" s="97"/>
      <c r="L27" s="97"/>
      <c r="M27" s="160"/>
      <c r="N27" s="160"/>
    </row>
    <row r="28" spans="1:14" ht="5.25" customHeight="1" x14ac:dyDescent="0.25"/>
    <row r="29" spans="1:14" ht="15.75" x14ac:dyDescent="0.25">
      <c r="A29" s="10">
        <v>4</v>
      </c>
      <c r="B29" s="11" t="s">
        <v>207</v>
      </c>
      <c r="C29" s="16" t="s">
        <v>28</v>
      </c>
      <c r="D29" s="186" t="s">
        <v>228</v>
      </c>
      <c r="E29" s="187"/>
      <c r="F29" s="187"/>
      <c r="G29" s="187"/>
      <c r="H29" s="187"/>
      <c r="I29" s="187"/>
      <c r="J29" s="187"/>
      <c r="K29" s="187"/>
      <c r="L29" s="188"/>
    </row>
    <row r="30" spans="1:14" x14ac:dyDescent="0.25">
      <c r="A30" s="179" t="s">
        <v>246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</row>
    <row r="31" spans="1:14" ht="18.75" customHeight="1" x14ac:dyDescent="0.25">
      <c r="A31" s="10">
        <v>2</v>
      </c>
      <c r="B31" s="11" t="s">
        <v>38</v>
      </c>
      <c r="C31" s="16" t="s">
        <v>29</v>
      </c>
      <c r="D31" s="66" t="s">
        <v>120</v>
      </c>
      <c r="E31" s="3">
        <v>90000</v>
      </c>
      <c r="F31" s="3">
        <v>45000</v>
      </c>
      <c r="G31" s="3">
        <v>45000</v>
      </c>
      <c r="H31" s="199" t="s">
        <v>255</v>
      </c>
      <c r="I31" s="200"/>
      <c r="J31" s="200"/>
      <c r="K31" s="200"/>
      <c r="L31" s="201"/>
    </row>
    <row r="32" spans="1:14" x14ac:dyDescent="0.25">
      <c r="A32" s="179" t="s">
        <v>256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</row>
    <row r="33" spans="1:12" x14ac:dyDescent="0.25">
      <c r="A33" s="166" t="s">
        <v>259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</row>
    <row r="35" spans="1:12" ht="21" customHeight="1" x14ac:dyDescent="0.25">
      <c r="A35" s="10">
        <v>4</v>
      </c>
      <c r="B35" s="11" t="s">
        <v>207</v>
      </c>
      <c r="C35" s="16" t="s">
        <v>28</v>
      </c>
      <c r="D35" s="66" t="s">
        <v>208</v>
      </c>
      <c r="E35" s="3">
        <v>100000</v>
      </c>
      <c r="F35" s="3">
        <v>20000</v>
      </c>
      <c r="G35" s="199" t="s">
        <v>292</v>
      </c>
      <c r="H35" s="200"/>
      <c r="I35" s="200"/>
      <c r="J35" s="200"/>
      <c r="K35" s="200"/>
      <c r="L35" s="201"/>
    </row>
    <row r="36" spans="1:12" x14ac:dyDescent="0.25">
      <c r="A36" s="203" t="s">
        <v>293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</row>
  </sheetData>
  <mergeCells count="20">
    <mergeCell ref="G35:L35"/>
    <mergeCell ref="A36:L36"/>
    <mergeCell ref="A33:L33"/>
    <mergeCell ref="A21:D21"/>
    <mergeCell ref="A22:I22"/>
    <mergeCell ref="A23:I23"/>
    <mergeCell ref="A24:I24"/>
    <mergeCell ref="A25:I25"/>
    <mergeCell ref="A26:I26"/>
    <mergeCell ref="K26:N26"/>
    <mergeCell ref="D29:L29"/>
    <mergeCell ref="A30:L30"/>
    <mergeCell ref="H31:L31"/>
    <mergeCell ref="A32:L32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zoomScaleNormal="100" workbookViewId="0">
      <selection activeCell="H30" sqref="H30:L30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64"/>
      <c r="C1" s="164"/>
      <c r="D1" s="164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</row>
    <row r="3" spans="1:14" ht="12" customHeight="1" x14ac:dyDescent="0.25">
      <c r="A3" s="1" t="s">
        <v>13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</row>
    <row r="4" spans="1:14" ht="23.25" x14ac:dyDescent="0.25">
      <c r="A4" s="168" t="s">
        <v>296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65" t="s">
        <v>19</v>
      </c>
      <c r="E6" s="165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120000</v>
      </c>
      <c r="G11" s="3">
        <v>40000</v>
      </c>
      <c r="H11" s="3"/>
      <c r="I11" s="30"/>
      <c r="J11" s="3">
        <f t="shared" ref="J11:J20" si="0">SUM(H11:I11)</f>
        <v>0</v>
      </c>
      <c r="K11" s="13"/>
      <c r="L11" s="15"/>
      <c r="N11" s="17"/>
    </row>
    <row r="12" spans="1:14" ht="16.5" customHeight="1" x14ac:dyDescent="0.25">
      <c r="A12" s="10">
        <v>2</v>
      </c>
      <c r="B12" s="11"/>
      <c r="C12" s="16" t="s">
        <v>29</v>
      </c>
      <c r="D12" s="66"/>
      <c r="E12" s="3">
        <v>90000</v>
      </c>
      <c r="F12" s="3"/>
      <c r="G12" s="3"/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>
        <v>44000</v>
      </c>
      <c r="G13" s="3">
        <v>4000</v>
      </c>
      <c r="H13" s="3"/>
      <c r="I13" s="3"/>
      <c r="J13" s="3">
        <f t="shared" si="0"/>
        <v>0</v>
      </c>
      <c r="K13" s="13"/>
      <c r="L13" s="123"/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>
        <v>20000</v>
      </c>
      <c r="G14" s="3">
        <v>20000</v>
      </c>
      <c r="H14" s="3"/>
      <c r="I14" s="30"/>
      <c r="J14" s="3">
        <f t="shared" si="0"/>
        <v>0</v>
      </c>
      <c r="K14" s="13"/>
      <c r="L14" s="156"/>
      <c r="M14" s="17"/>
      <c r="N14" t="s">
        <v>247</v>
      </c>
    </row>
    <row r="15" spans="1:14" ht="18.75" x14ac:dyDescent="0.25">
      <c r="A15" s="10">
        <v>5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441000</v>
      </c>
      <c r="G15" s="3">
        <v>81000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5.75" x14ac:dyDescent="0.25">
      <c r="A16" s="10">
        <v>6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56000</v>
      </c>
      <c r="G16" s="3">
        <v>16000</v>
      </c>
      <c r="H16" s="3"/>
      <c r="I16" s="3"/>
      <c r="J16" s="3">
        <f t="shared" si="0"/>
        <v>0</v>
      </c>
      <c r="K16" s="13"/>
      <c r="L16" s="123"/>
    </row>
    <row r="17" spans="1:14" ht="14.25" customHeight="1" x14ac:dyDescent="0.25">
      <c r="A17" s="10"/>
      <c r="B17" s="11"/>
      <c r="C17" s="16" t="s">
        <v>30</v>
      </c>
      <c r="D17" s="66"/>
      <c r="E17" s="3">
        <v>100000</v>
      </c>
      <c r="F17" s="3"/>
      <c r="G17" s="3"/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/>
      <c r="J18" s="3">
        <f t="shared" si="0"/>
        <v>0</v>
      </c>
      <c r="K18" s="121"/>
      <c r="L18" s="18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>
        <v>52000</v>
      </c>
      <c r="G19" s="3">
        <v>10000</v>
      </c>
      <c r="H19" s="3">
        <v>40000</v>
      </c>
      <c r="I19" s="3"/>
      <c r="J19" s="3">
        <f t="shared" si="0"/>
        <v>40000</v>
      </c>
      <c r="K19" s="13" t="s">
        <v>299</v>
      </c>
      <c r="L19" s="10" t="s">
        <v>178</v>
      </c>
      <c r="N19" s="17"/>
    </row>
    <row r="20" spans="1:14" ht="21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389000</v>
      </c>
      <c r="G20" s="28">
        <v>99000</v>
      </c>
      <c r="H20" s="3"/>
      <c r="I20" s="30"/>
      <c r="J20" s="3">
        <f t="shared" si="0"/>
        <v>0</v>
      </c>
      <c r="K20" s="13"/>
      <c r="L20" s="156"/>
      <c r="M20" s="17"/>
    </row>
    <row r="21" spans="1:14" ht="15.75" customHeight="1" x14ac:dyDescent="0.25">
      <c r="A21" s="172" t="s">
        <v>280</v>
      </c>
      <c r="B21" s="172"/>
      <c r="C21" s="172"/>
      <c r="D21" s="172"/>
      <c r="E21" s="5">
        <f>SUM(E10:E20)</f>
        <v>810000</v>
      </c>
      <c r="F21" s="79">
        <f t="shared" ref="F21:J21" si="1">SUM(F10:F20)</f>
        <v>1122000</v>
      </c>
      <c r="G21" s="21">
        <f t="shared" si="1"/>
        <v>270000</v>
      </c>
      <c r="H21" s="35">
        <f t="shared" si="1"/>
        <v>40000</v>
      </c>
      <c r="I21" s="55">
        <f t="shared" si="1"/>
        <v>0</v>
      </c>
      <c r="J21" s="35">
        <f t="shared" si="1"/>
        <v>40000</v>
      </c>
      <c r="K21" s="13" t="s">
        <v>300</v>
      </c>
      <c r="L21" s="146" t="s">
        <v>35</v>
      </c>
      <c r="M21" s="17"/>
      <c r="N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-4000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36000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0</v>
      </c>
    </row>
    <row r="25" spans="1:14" ht="12.75" customHeight="1" x14ac:dyDescent="0.25">
      <c r="A25" s="174" t="s">
        <v>220</v>
      </c>
      <c r="B25" s="175"/>
      <c r="C25" s="175"/>
      <c r="D25" s="175"/>
      <c r="E25" s="175"/>
      <c r="F25" s="175"/>
      <c r="G25" s="175"/>
      <c r="H25" s="175"/>
      <c r="I25" s="176"/>
      <c r="J25" s="5">
        <v>0</v>
      </c>
    </row>
    <row r="26" spans="1:14" ht="15.75" customHeight="1" x14ac:dyDescent="0.25">
      <c r="A26" s="167" t="s">
        <v>297</v>
      </c>
      <c r="B26" s="167"/>
      <c r="C26" s="167"/>
      <c r="D26" s="167"/>
      <c r="E26" s="167"/>
      <c r="F26" s="167"/>
      <c r="G26" s="167"/>
      <c r="H26" s="167"/>
      <c r="I26" s="167"/>
      <c r="J26" s="5">
        <f>SUM(J23:J25)</f>
        <v>36000</v>
      </c>
      <c r="K26" s="185"/>
      <c r="L26" s="166"/>
      <c r="M26" s="166"/>
      <c r="N26" s="166"/>
    </row>
    <row r="27" spans="1:14" ht="6.75" customHeight="1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6"/>
      <c r="K27" s="97"/>
      <c r="L27" s="97"/>
      <c r="M27" s="163"/>
      <c r="N27" s="163"/>
    </row>
    <row r="28" spans="1:14" ht="15.75" x14ac:dyDescent="0.25">
      <c r="A28" s="10">
        <v>4</v>
      </c>
      <c r="B28" s="11" t="s">
        <v>207</v>
      </c>
      <c r="C28" s="16" t="s">
        <v>28</v>
      </c>
      <c r="D28" s="186" t="s">
        <v>228</v>
      </c>
      <c r="E28" s="187"/>
      <c r="F28" s="187"/>
      <c r="G28" s="187"/>
      <c r="H28" s="187"/>
      <c r="I28" s="187"/>
      <c r="J28" s="187"/>
      <c r="K28" s="187"/>
      <c r="L28" s="188"/>
    </row>
    <row r="29" spans="1:14" x14ac:dyDescent="0.25">
      <c r="A29" s="179" t="s">
        <v>246</v>
      </c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</row>
    <row r="30" spans="1:14" ht="18.75" customHeight="1" x14ac:dyDescent="0.25">
      <c r="A30" s="10">
        <v>2</v>
      </c>
      <c r="B30" s="11" t="s">
        <v>38</v>
      </c>
      <c r="C30" s="16" t="s">
        <v>29</v>
      </c>
      <c r="D30" s="66" t="s">
        <v>120</v>
      </c>
      <c r="E30" s="3">
        <v>90000</v>
      </c>
      <c r="F30" s="3">
        <v>45000</v>
      </c>
      <c r="G30" s="3">
        <v>45000</v>
      </c>
      <c r="H30" s="199" t="s">
        <v>255</v>
      </c>
      <c r="I30" s="200"/>
      <c r="J30" s="200"/>
      <c r="K30" s="200"/>
      <c r="L30" s="201"/>
    </row>
    <row r="31" spans="1:14" x14ac:dyDescent="0.25">
      <c r="A31" s="179" t="s">
        <v>256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</row>
    <row r="32" spans="1:14" x14ac:dyDescent="0.25">
      <c r="A32" s="166" t="s">
        <v>259</v>
      </c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</row>
    <row r="33" spans="1:12" ht="17.25" customHeight="1" x14ac:dyDescent="0.25">
      <c r="A33" s="10">
        <v>4</v>
      </c>
      <c r="B33" s="11" t="s">
        <v>207</v>
      </c>
      <c r="C33" s="16" t="s">
        <v>28</v>
      </c>
      <c r="D33" s="66" t="s">
        <v>208</v>
      </c>
      <c r="E33" s="3">
        <v>100000</v>
      </c>
      <c r="F33" s="3">
        <v>20000</v>
      </c>
      <c r="G33" s="199" t="s">
        <v>292</v>
      </c>
      <c r="H33" s="200"/>
      <c r="I33" s="200"/>
      <c r="J33" s="200"/>
      <c r="K33" s="200"/>
      <c r="L33" s="201"/>
    </row>
    <row r="34" spans="1:12" x14ac:dyDescent="0.25">
      <c r="A34" s="179" t="s">
        <v>293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</row>
    <row r="35" spans="1:12" x14ac:dyDescent="0.25">
      <c r="A35" s="166" t="s">
        <v>298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</row>
  </sheetData>
  <mergeCells count="21">
    <mergeCell ref="A8:L8"/>
    <mergeCell ref="A35:L35"/>
    <mergeCell ref="A4:L4"/>
    <mergeCell ref="C5:I5"/>
    <mergeCell ref="J5:L5"/>
    <mergeCell ref="F6:L6"/>
    <mergeCell ref="A7:L7"/>
    <mergeCell ref="A21:D21"/>
    <mergeCell ref="A22:I22"/>
    <mergeCell ref="A23:I23"/>
    <mergeCell ref="A24:I24"/>
    <mergeCell ref="A25:I25"/>
    <mergeCell ref="G33:L33"/>
    <mergeCell ref="A34:L34"/>
    <mergeCell ref="K26:N26"/>
    <mergeCell ref="D28:L28"/>
    <mergeCell ref="A29:L29"/>
    <mergeCell ref="H30:L30"/>
    <mergeCell ref="A31:L31"/>
    <mergeCell ref="A32:L32"/>
    <mergeCell ref="A26:I26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zoomScaleNormal="100" workbookViewId="0">
      <selection activeCell="L25" sqref="L25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52"/>
      <c r="C1" s="52"/>
      <c r="D1" s="52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4" ht="12" customHeight="1" x14ac:dyDescent="0.25">
      <c r="A3" s="1" t="s">
        <v>13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4" ht="20.25" customHeight="1" x14ac:dyDescent="0.25">
      <c r="A4" s="168" t="s">
        <v>94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7.7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51" t="s">
        <v>19</v>
      </c>
      <c r="E6" s="51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x14ac:dyDescent="0.25">
      <c r="A8" s="6" t="s">
        <v>0</v>
      </c>
      <c r="B8" s="7" t="s">
        <v>1</v>
      </c>
      <c r="C8" s="7" t="s">
        <v>10</v>
      </c>
      <c r="D8" s="7" t="s">
        <v>9</v>
      </c>
      <c r="E8" s="7" t="s">
        <v>2</v>
      </c>
      <c r="F8" s="7" t="s">
        <v>3</v>
      </c>
      <c r="G8" s="7" t="s">
        <v>15</v>
      </c>
      <c r="H8" s="8" t="s">
        <v>8</v>
      </c>
      <c r="I8" s="7" t="s">
        <v>5</v>
      </c>
      <c r="J8" s="9" t="s">
        <v>4</v>
      </c>
      <c r="K8" s="7" t="s">
        <v>7</v>
      </c>
      <c r="L8" s="9" t="s">
        <v>14</v>
      </c>
    </row>
    <row r="9" spans="1:14" ht="16.5" customHeight="1" x14ac:dyDescent="0.25">
      <c r="A9" s="10">
        <v>1</v>
      </c>
      <c r="B9" s="11" t="s">
        <v>25</v>
      </c>
      <c r="C9" s="16" t="s">
        <v>44</v>
      </c>
      <c r="D9" s="66" t="s">
        <v>112</v>
      </c>
      <c r="E9" s="3">
        <v>40000</v>
      </c>
      <c r="F9" s="3">
        <v>100000</v>
      </c>
      <c r="G9" s="3">
        <v>20000</v>
      </c>
      <c r="H9" s="3"/>
      <c r="I9" s="3"/>
      <c r="J9" s="3">
        <f>SUM(H9:I9)</f>
        <v>0</v>
      </c>
      <c r="K9" s="13"/>
      <c r="L9" s="27"/>
      <c r="N9" s="17"/>
    </row>
    <row r="10" spans="1:14" ht="12.75" customHeight="1" x14ac:dyDescent="0.25">
      <c r="A10" s="10">
        <v>2</v>
      </c>
      <c r="B10" s="11" t="s">
        <v>42</v>
      </c>
      <c r="C10" s="16" t="s">
        <v>43</v>
      </c>
      <c r="D10" s="66" t="s">
        <v>113</v>
      </c>
      <c r="E10" s="3">
        <v>80000</v>
      </c>
      <c r="F10" s="3">
        <v>314000</v>
      </c>
      <c r="G10" s="3">
        <v>24000</v>
      </c>
      <c r="H10" s="3">
        <v>80000</v>
      </c>
      <c r="I10" s="3"/>
      <c r="J10" s="3">
        <f t="shared" ref="J10:J20" si="0">SUM(H10:I10)</f>
        <v>80000</v>
      </c>
      <c r="K10" s="13" t="s">
        <v>123</v>
      </c>
      <c r="L10" s="27" t="s">
        <v>50</v>
      </c>
      <c r="N10" s="17"/>
    </row>
    <row r="11" spans="1:14" ht="12" customHeight="1" x14ac:dyDescent="0.25">
      <c r="A11" s="10">
        <v>3</v>
      </c>
      <c r="B11" s="11" t="s">
        <v>38</v>
      </c>
      <c r="C11" s="16" t="s">
        <v>29</v>
      </c>
      <c r="D11" s="66" t="s">
        <v>114</v>
      </c>
      <c r="E11" s="3">
        <v>90000</v>
      </c>
      <c r="F11" s="3"/>
      <c r="G11" s="3"/>
      <c r="H11" s="3">
        <v>90000</v>
      </c>
      <c r="I11" s="3"/>
      <c r="J11" s="3">
        <f t="shared" si="0"/>
        <v>90000</v>
      </c>
      <c r="K11" s="13" t="s">
        <v>106</v>
      </c>
      <c r="L11" s="15" t="s">
        <v>63</v>
      </c>
      <c r="M11" s="17"/>
      <c r="N11" s="17"/>
    </row>
    <row r="12" spans="1:14" ht="17.25" customHeight="1" x14ac:dyDescent="0.25">
      <c r="A12" s="10">
        <v>4</v>
      </c>
      <c r="B12" s="14" t="s">
        <v>48</v>
      </c>
      <c r="C12" s="16" t="s">
        <v>27</v>
      </c>
      <c r="D12" s="66" t="s">
        <v>115</v>
      </c>
      <c r="E12" s="3">
        <v>40000</v>
      </c>
      <c r="F12" s="3"/>
      <c r="G12" s="3"/>
      <c r="H12" s="3">
        <v>40000</v>
      </c>
      <c r="I12" s="3"/>
      <c r="J12" s="3">
        <f t="shared" si="0"/>
        <v>40000</v>
      </c>
      <c r="K12" s="13" t="s">
        <v>99</v>
      </c>
      <c r="L12" s="27" t="s">
        <v>50</v>
      </c>
      <c r="N12" s="17"/>
    </row>
    <row r="13" spans="1:14" ht="15" customHeight="1" x14ac:dyDescent="0.25">
      <c r="A13" s="10">
        <v>5</v>
      </c>
      <c r="B13" s="63" t="s">
        <v>53</v>
      </c>
      <c r="C13" s="64" t="s">
        <v>28</v>
      </c>
      <c r="D13" s="67" t="s">
        <v>116</v>
      </c>
      <c r="E13" s="22">
        <v>100000</v>
      </c>
      <c r="F13" s="22">
        <v>140000</v>
      </c>
      <c r="G13" s="22">
        <v>40000</v>
      </c>
      <c r="H13" s="22">
        <v>100000</v>
      </c>
      <c r="I13" s="68"/>
      <c r="J13" s="22">
        <f t="shared" ref="J13" si="1">H13+I13</f>
        <v>100000</v>
      </c>
      <c r="K13" s="23" t="s">
        <v>109</v>
      </c>
      <c r="L13" s="65" t="s">
        <v>75</v>
      </c>
      <c r="N13" s="17"/>
    </row>
    <row r="14" spans="1:14" ht="15" customHeight="1" x14ac:dyDescent="0.25">
      <c r="A14" s="10">
        <v>6</v>
      </c>
      <c r="B14" s="11" t="s">
        <v>104</v>
      </c>
      <c r="C14" s="16" t="s">
        <v>28</v>
      </c>
      <c r="D14" s="66" t="s">
        <v>105</v>
      </c>
      <c r="E14" s="3">
        <v>100000</v>
      </c>
      <c r="F14" s="3"/>
      <c r="G14" s="3"/>
      <c r="H14" s="3">
        <v>100000</v>
      </c>
      <c r="I14" s="30">
        <v>100000</v>
      </c>
      <c r="J14" s="3">
        <f t="shared" si="0"/>
        <v>200000</v>
      </c>
      <c r="K14" s="13" t="s">
        <v>106</v>
      </c>
      <c r="L14" s="43" t="s">
        <v>100</v>
      </c>
    </row>
    <row r="15" spans="1:14" ht="16.5" customHeight="1" x14ac:dyDescent="0.25">
      <c r="A15" s="10">
        <v>7</v>
      </c>
      <c r="B15" s="11" t="s">
        <v>38</v>
      </c>
      <c r="C15" s="16" t="s">
        <v>66</v>
      </c>
      <c r="D15" s="66" t="s">
        <v>117</v>
      </c>
      <c r="E15" s="3">
        <v>90000</v>
      </c>
      <c r="F15" s="3"/>
      <c r="G15" s="3"/>
      <c r="H15" s="3">
        <v>90000</v>
      </c>
      <c r="I15" s="3"/>
      <c r="J15" s="3">
        <f t="shared" si="0"/>
        <v>90000</v>
      </c>
      <c r="K15" s="13" t="s">
        <v>106</v>
      </c>
      <c r="L15" s="15" t="s">
        <v>63</v>
      </c>
      <c r="M15" s="17"/>
    </row>
    <row r="16" spans="1:14" ht="16.5" customHeight="1" x14ac:dyDescent="0.25">
      <c r="A16" s="10">
        <v>8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0"/>
        <v>40000</v>
      </c>
      <c r="K16" s="13" t="s">
        <v>99</v>
      </c>
      <c r="L16" s="15" t="s">
        <v>103</v>
      </c>
    </row>
    <row r="17" spans="1:13" ht="14.25" customHeight="1" x14ac:dyDescent="0.25">
      <c r="A17" s="10">
        <v>9</v>
      </c>
      <c r="B17" s="11" t="s">
        <v>97</v>
      </c>
      <c r="C17" s="16" t="s">
        <v>30</v>
      </c>
      <c r="D17" s="66" t="s">
        <v>119</v>
      </c>
      <c r="E17" s="3">
        <v>100000</v>
      </c>
      <c r="F17" s="3"/>
      <c r="G17" s="3"/>
      <c r="H17" s="3">
        <v>100000</v>
      </c>
      <c r="I17" s="30">
        <v>100000</v>
      </c>
      <c r="J17" s="3">
        <f t="shared" si="0"/>
        <v>200000</v>
      </c>
      <c r="K17" s="13" t="s">
        <v>99</v>
      </c>
      <c r="L17" s="18" t="s">
        <v>100</v>
      </c>
    </row>
    <row r="18" spans="1:13" ht="16.5" customHeight="1" x14ac:dyDescent="0.25">
      <c r="A18" s="10">
        <v>10</v>
      </c>
      <c r="B18" s="11" t="s">
        <v>38</v>
      </c>
      <c r="C18" s="16" t="s">
        <v>33</v>
      </c>
      <c r="D18" s="66" t="s">
        <v>120</v>
      </c>
      <c r="E18" s="3">
        <v>90000</v>
      </c>
      <c r="F18" s="3"/>
      <c r="G18" s="3"/>
      <c r="H18" s="3">
        <v>90000</v>
      </c>
      <c r="I18" s="3"/>
      <c r="J18" s="3">
        <f t="shared" si="0"/>
        <v>90000</v>
      </c>
      <c r="K18" s="13" t="s">
        <v>106</v>
      </c>
      <c r="L18" s="15" t="s">
        <v>63</v>
      </c>
    </row>
    <row r="19" spans="1:13" ht="15" customHeight="1" x14ac:dyDescent="0.25">
      <c r="A19" s="10">
        <v>11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0"/>
        <v>40000</v>
      </c>
      <c r="K19" s="13" t="s">
        <v>99</v>
      </c>
      <c r="L19" s="27" t="s">
        <v>50</v>
      </c>
    </row>
    <row r="20" spans="1:13" ht="18.75" x14ac:dyDescent="0.3">
      <c r="A20" s="10">
        <v>12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405000</v>
      </c>
      <c r="G20" s="3">
        <v>45000</v>
      </c>
      <c r="H20" s="3">
        <v>40000</v>
      </c>
      <c r="I20" s="3"/>
      <c r="J20" s="3">
        <f t="shared" si="0"/>
        <v>40000</v>
      </c>
      <c r="K20" s="13" t="s">
        <v>124</v>
      </c>
      <c r="L20" s="73" t="s">
        <v>34</v>
      </c>
    </row>
    <row r="21" spans="1:13" ht="15.75" customHeight="1" x14ac:dyDescent="0.25">
      <c r="A21" s="172" t="s">
        <v>6</v>
      </c>
      <c r="B21" s="172"/>
      <c r="C21" s="172"/>
      <c r="D21" s="172"/>
      <c r="E21" s="5">
        <f t="shared" ref="E21:I21" si="2">SUM(E9:E20)</f>
        <v>900000</v>
      </c>
      <c r="F21" s="5">
        <f t="shared" si="2"/>
        <v>959000</v>
      </c>
      <c r="G21" s="21">
        <f t="shared" si="2"/>
        <v>129000</v>
      </c>
      <c r="H21" s="5">
        <f t="shared" si="2"/>
        <v>810000</v>
      </c>
      <c r="I21" s="55">
        <f t="shared" si="2"/>
        <v>200000</v>
      </c>
      <c r="J21" s="5">
        <f>SUM(J9:J20)</f>
        <v>1010000</v>
      </c>
      <c r="K21" s="13" t="s">
        <v>125</v>
      </c>
      <c r="L21" s="53" t="s">
        <v>35</v>
      </c>
      <c r="M21" s="17"/>
    </row>
    <row r="22" spans="1:13" ht="12.75" customHeight="1" x14ac:dyDescent="0.25">
      <c r="A22" s="195" t="s">
        <v>16</v>
      </c>
      <c r="B22" s="195"/>
      <c r="C22" s="195"/>
      <c r="D22" s="195"/>
      <c r="E22" s="195"/>
      <c r="F22" s="195"/>
      <c r="G22" s="195"/>
      <c r="H22" s="195"/>
      <c r="I22" s="195"/>
      <c r="J22" s="72">
        <f>-J21*0.1</f>
        <v>-101000</v>
      </c>
      <c r="M22" s="17"/>
    </row>
    <row r="23" spans="1:13" ht="12.75" customHeight="1" x14ac:dyDescent="0.25">
      <c r="A23" s="194" t="s">
        <v>52</v>
      </c>
      <c r="B23" s="194"/>
      <c r="C23" s="194"/>
      <c r="D23" s="194"/>
      <c r="E23" s="194"/>
      <c r="F23" s="194"/>
      <c r="G23" s="194"/>
      <c r="H23" s="194"/>
      <c r="I23" s="194"/>
      <c r="J23" s="21">
        <f>J21+J22</f>
        <v>909000</v>
      </c>
    </row>
    <row r="24" spans="1:13" ht="11.25" customHeight="1" x14ac:dyDescent="0.25">
      <c r="A24" s="194" t="s">
        <v>51</v>
      </c>
      <c r="B24" s="194"/>
      <c r="C24" s="194"/>
      <c r="D24" s="194"/>
      <c r="E24" s="194"/>
      <c r="F24" s="194"/>
      <c r="G24" s="194"/>
      <c r="H24" s="194"/>
      <c r="I24" s="194"/>
      <c r="J24" s="21">
        <v>296000</v>
      </c>
    </row>
    <row r="25" spans="1:13" ht="12.75" customHeight="1" x14ac:dyDescent="0.25">
      <c r="A25" s="196" t="s">
        <v>129</v>
      </c>
      <c r="B25" s="197"/>
      <c r="C25" s="197"/>
      <c r="D25" s="197"/>
      <c r="E25" s="197"/>
      <c r="F25" s="197"/>
      <c r="G25" s="197"/>
      <c r="H25" s="197"/>
      <c r="I25" s="198"/>
      <c r="J25" s="21">
        <v>400000</v>
      </c>
    </row>
    <row r="26" spans="1:13" ht="12.75" customHeight="1" x14ac:dyDescent="0.25">
      <c r="A26" s="191" t="s">
        <v>126</v>
      </c>
      <c r="B26" s="192"/>
      <c r="C26" s="192"/>
      <c r="D26" s="192"/>
      <c r="E26" s="192"/>
      <c r="F26" s="192"/>
      <c r="G26" s="192"/>
      <c r="H26" s="192"/>
      <c r="I26" s="193"/>
      <c r="J26" s="28">
        <v>-150000</v>
      </c>
      <c r="K26" s="190"/>
      <c r="L26" s="190"/>
    </row>
    <row r="27" spans="1:13" ht="12.75" customHeight="1" x14ac:dyDescent="0.25">
      <c r="A27" s="191" t="s">
        <v>95</v>
      </c>
      <c r="B27" s="192"/>
      <c r="C27" s="192"/>
      <c r="D27" s="192"/>
      <c r="E27" s="192"/>
      <c r="F27" s="192"/>
      <c r="G27" s="192"/>
      <c r="H27" s="192"/>
      <c r="I27" s="193"/>
      <c r="J27" s="28">
        <v>-31500</v>
      </c>
      <c r="K27" s="49"/>
      <c r="L27" s="50"/>
    </row>
    <row r="28" spans="1:13" ht="12.75" customHeight="1" x14ac:dyDescent="0.25">
      <c r="A28" s="191" t="s">
        <v>108</v>
      </c>
      <c r="B28" s="192"/>
      <c r="C28" s="192"/>
      <c r="D28" s="192"/>
      <c r="E28" s="192"/>
      <c r="F28" s="192"/>
      <c r="G28" s="192"/>
      <c r="H28" s="192"/>
      <c r="I28" s="193"/>
      <c r="J28" s="28">
        <v>-193800</v>
      </c>
      <c r="K28" s="49"/>
      <c r="L28" s="56"/>
    </row>
    <row r="29" spans="1:13" ht="12.75" customHeight="1" x14ac:dyDescent="0.25">
      <c r="A29" s="191" t="s">
        <v>127</v>
      </c>
      <c r="B29" s="192"/>
      <c r="C29" s="192"/>
      <c r="D29" s="192"/>
      <c r="E29" s="192"/>
      <c r="F29" s="192"/>
      <c r="G29" s="192"/>
      <c r="H29" s="192"/>
      <c r="I29" s="193"/>
      <c r="J29" s="28">
        <v>-140000</v>
      </c>
      <c r="K29" s="49"/>
      <c r="L29" s="58"/>
    </row>
    <row r="30" spans="1:13" ht="12.75" customHeight="1" x14ac:dyDescent="0.25">
      <c r="A30" s="191" t="s">
        <v>111</v>
      </c>
      <c r="B30" s="192"/>
      <c r="C30" s="192"/>
      <c r="D30" s="192"/>
      <c r="E30" s="192"/>
      <c r="F30" s="192"/>
      <c r="G30" s="192"/>
      <c r="H30" s="192"/>
      <c r="I30" s="193"/>
      <c r="J30" s="28">
        <v>-136800</v>
      </c>
      <c r="K30" s="49"/>
      <c r="L30" s="58"/>
    </row>
    <row r="31" spans="1:13" ht="12.75" customHeight="1" x14ac:dyDescent="0.25">
      <c r="A31" s="191" t="s">
        <v>91</v>
      </c>
      <c r="B31" s="192"/>
      <c r="C31" s="192"/>
      <c r="D31" s="192"/>
      <c r="E31" s="192"/>
      <c r="F31" s="192"/>
      <c r="G31" s="192"/>
      <c r="H31" s="192"/>
      <c r="I31" s="193"/>
      <c r="J31" s="28">
        <v>-160000</v>
      </c>
      <c r="K31" s="49"/>
      <c r="L31" s="50"/>
    </row>
    <row r="32" spans="1:13" ht="12.75" customHeight="1" x14ac:dyDescent="0.25">
      <c r="A32" s="191" t="s">
        <v>130</v>
      </c>
      <c r="B32" s="192"/>
      <c r="C32" s="192"/>
      <c r="D32" s="192"/>
      <c r="E32" s="192"/>
      <c r="F32" s="192"/>
      <c r="G32" s="192"/>
      <c r="H32" s="192"/>
      <c r="I32" s="193"/>
      <c r="J32" s="28">
        <v>-10000</v>
      </c>
      <c r="K32" s="49"/>
      <c r="L32" s="74"/>
    </row>
    <row r="33" spans="1:14" ht="12" customHeight="1" x14ac:dyDescent="0.25">
      <c r="A33" s="194" t="s">
        <v>132</v>
      </c>
      <c r="B33" s="194"/>
      <c r="C33" s="194"/>
      <c r="D33" s="194"/>
      <c r="E33" s="194"/>
      <c r="F33" s="194"/>
      <c r="G33" s="194"/>
      <c r="H33" s="194"/>
      <c r="I33" s="194"/>
      <c r="J33" s="21">
        <f>SUM(J23:J32)</f>
        <v>782900</v>
      </c>
      <c r="K33" s="185"/>
      <c r="L33" s="166"/>
      <c r="M33" s="166"/>
      <c r="N33" s="166"/>
    </row>
    <row r="34" spans="1:14" ht="5.25" customHeight="1" x14ac:dyDescent="0.25"/>
    <row r="35" spans="1:14" ht="13.5" customHeight="1" x14ac:dyDescent="0.25">
      <c r="A35" s="4">
        <v>10</v>
      </c>
      <c r="B35" s="14" t="s">
        <v>71</v>
      </c>
      <c r="C35" s="69" t="s">
        <v>30</v>
      </c>
      <c r="D35" s="70" t="s">
        <v>82</v>
      </c>
      <c r="E35" s="186" t="s">
        <v>80</v>
      </c>
      <c r="F35" s="187"/>
      <c r="G35" s="187"/>
      <c r="H35" s="187"/>
      <c r="I35" s="187"/>
      <c r="J35" s="187"/>
      <c r="K35" s="187"/>
      <c r="L35" s="188"/>
    </row>
    <row r="36" spans="1:14" ht="12" customHeight="1" x14ac:dyDescent="0.25">
      <c r="A36" s="189" t="s">
        <v>110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</row>
    <row r="37" spans="1:14" ht="4.5" customHeight="1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</row>
    <row r="38" spans="1:14" ht="14.25" customHeight="1" x14ac:dyDescent="0.25">
      <c r="A38" s="4">
        <v>10</v>
      </c>
      <c r="B38" s="14" t="s">
        <v>97</v>
      </c>
      <c r="C38" s="69" t="s">
        <v>30</v>
      </c>
      <c r="D38" s="70" t="s">
        <v>98</v>
      </c>
      <c r="E38" s="186" t="s">
        <v>101</v>
      </c>
      <c r="F38" s="187"/>
      <c r="G38" s="187"/>
      <c r="H38" s="187"/>
      <c r="I38" s="187"/>
      <c r="J38" s="187"/>
      <c r="K38" s="187"/>
      <c r="L38" s="188"/>
    </row>
    <row r="39" spans="1:14" x14ac:dyDescent="0.25">
      <c r="A39" s="189" t="s">
        <v>102</v>
      </c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</row>
    <row r="40" spans="1:14" ht="4.5" customHeight="1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 spans="1:14" ht="12.75" customHeight="1" x14ac:dyDescent="0.25">
      <c r="A41" s="4">
        <v>7</v>
      </c>
      <c r="B41" s="14" t="s">
        <v>104</v>
      </c>
      <c r="C41" s="69" t="s">
        <v>28</v>
      </c>
      <c r="D41" s="70" t="s">
        <v>105</v>
      </c>
      <c r="E41" s="186" t="s">
        <v>107</v>
      </c>
      <c r="F41" s="187"/>
      <c r="G41" s="187"/>
      <c r="H41" s="187"/>
      <c r="I41" s="187"/>
      <c r="J41" s="187"/>
      <c r="K41" s="187"/>
      <c r="L41" s="188"/>
    </row>
    <row r="42" spans="1:14" ht="12.75" customHeight="1" x14ac:dyDescent="0.25">
      <c r="A42" s="189" t="s">
        <v>102</v>
      </c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</row>
  </sheetData>
  <mergeCells count="26">
    <mergeCell ref="A21:D21"/>
    <mergeCell ref="A22:I22"/>
    <mergeCell ref="A23:I23"/>
    <mergeCell ref="A24:I24"/>
    <mergeCell ref="A29:I29"/>
    <mergeCell ref="A25:I25"/>
    <mergeCell ref="A4:L4"/>
    <mergeCell ref="C5:I5"/>
    <mergeCell ref="J5:L5"/>
    <mergeCell ref="F6:L6"/>
    <mergeCell ref="A7:L7"/>
    <mergeCell ref="E41:L41"/>
    <mergeCell ref="A42:L42"/>
    <mergeCell ref="E38:L38"/>
    <mergeCell ref="A39:L39"/>
    <mergeCell ref="K26:L26"/>
    <mergeCell ref="A26:I26"/>
    <mergeCell ref="A36:L36"/>
    <mergeCell ref="E35:L35"/>
    <mergeCell ref="A27:I27"/>
    <mergeCell ref="A31:I31"/>
    <mergeCell ref="A33:I33"/>
    <mergeCell ref="K33:N33"/>
    <mergeCell ref="A28:I28"/>
    <mergeCell ref="A32:I32"/>
    <mergeCell ref="A30:I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Normal="100" workbookViewId="0">
      <selection activeCell="F12" sqref="F12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60"/>
      <c r="C1" s="60"/>
      <c r="D1" s="60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4" ht="12" customHeight="1" x14ac:dyDescent="0.25">
      <c r="A3" s="1" t="s">
        <v>13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4" ht="23.25" x14ac:dyDescent="0.25">
      <c r="A4" s="168" t="s">
        <v>128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59" t="s">
        <v>19</v>
      </c>
      <c r="E6" s="59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 t="s">
        <v>25</v>
      </c>
      <c r="C10" s="16" t="s">
        <v>44</v>
      </c>
      <c r="D10" s="66" t="s">
        <v>112</v>
      </c>
      <c r="E10" s="3">
        <v>40000</v>
      </c>
      <c r="F10" s="3">
        <v>144000</v>
      </c>
      <c r="G10" s="3">
        <v>24000</v>
      </c>
      <c r="H10" s="3"/>
      <c r="I10" s="3">
        <v>40000</v>
      </c>
      <c r="J10" s="3">
        <f t="shared" ref="J10:J15" si="0">H10+I10</f>
        <v>40000</v>
      </c>
      <c r="K10" s="13"/>
      <c r="L10" s="3" t="s">
        <v>131</v>
      </c>
      <c r="M10" s="17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314000</v>
      </c>
      <c r="G11" s="3">
        <v>24000</v>
      </c>
      <c r="H11" s="3">
        <v>80000</v>
      </c>
      <c r="I11" s="3">
        <v>50000</v>
      </c>
      <c r="J11" s="3">
        <f t="shared" si="0"/>
        <v>130000</v>
      </c>
      <c r="K11" s="13" t="s">
        <v>134</v>
      </c>
      <c r="L11" s="27" t="s">
        <v>73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114</v>
      </c>
      <c r="E12" s="3">
        <v>90000</v>
      </c>
      <c r="F12" s="3"/>
      <c r="G12" s="3"/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134</v>
      </c>
      <c r="L13" s="27" t="s">
        <v>73</v>
      </c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/>
      <c r="G14" s="3"/>
      <c r="H14" s="3"/>
      <c r="I14" s="30"/>
      <c r="J14" s="3">
        <f t="shared" si="0"/>
        <v>0</v>
      </c>
      <c r="K14" s="13" t="s">
        <v>106</v>
      </c>
      <c r="L14" s="43" t="s">
        <v>100</v>
      </c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/>
      <c r="G15" s="3"/>
      <c r="H15" s="3"/>
      <c r="I15" s="3"/>
      <c r="J15" s="3">
        <f t="shared" si="0"/>
        <v>0</v>
      </c>
      <c r="K15" s="13"/>
      <c r="L15" s="15"/>
      <c r="M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>H16+I16</f>
        <v>40000</v>
      </c>
      <c r="K16" s="13" t="s">
        <v>133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/>
      <c r="G17" s="3"/>
      <c r="H17" s="3"/>
      <c r="I17" s="30"/>
      <c r="J17" s="3">
        <f t="shared" ref="J17:J20" si="1">H17+I17</f>
        <v>0</v>
      </c>
      <c r="K17" s="13" t="s">
        <v>99</v>
      </c>
      <c r="L17" s="18" t="s">
        <v>100</v>
      </c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/>
      <c r="G18" s="3"/>
      <c r="H18" s="3"/>
      <c r="I18" s="3"/>
      <c r="J18" s="3">
        <f t="shared" si="1"/>
        <v>0</v>
      </c>
      <c r="K18" s="13"/>
      <c r="L18" s="15"/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1"/>
        <v>40000</v>
      </c>
      <c r="K19" s="13" t="s">
        <v>134</v>
      </c>
      <c r="L19" s="27" t="s">
        <v>73</v>
      </c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405000</v>
      </c>
      <c r="G20" s="3">
        <v>45000</v>
      </c>
      <c r="H20" s="3">
        <v>90000</v>
      </c>
      <c r="I20" s="28">
        <v>230000</v>
      </c>
      <c r="J20" s="3">
        <f t="shared" si="1"/>
        <v>320000</v>
      </c>
      <c r="K20" s="13" t="s">
        <v>136</v>
      </c>
      <c r="L20" s="15" t="s">
        <v>34</v>
      </c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G21" si="2">SUM(E10:E20)</f>
        <v>800000</v>
      </c>
      <c r="F21" s="5">
        <f t="shared" si="2"/>
        <v>863000</v>
      </c>
      <c r="G21" s="21">
        <f t="shared" si="2"/>
        <v>93000</v>
      </c>
      <c r="H21" s="5">
        <f>SUM(H10:H20)</f>
        <v>290000</v>
      </c>
      <c r="I21" s="21">
        <f t="shared" ref="I21" si="3">SUM(I10:I20)</f>
        <v>320000</v>
      </c>
      <c r="J21" s="5">
        <f>SUM(J10:J20)</f>
        <v>610000</v>
      </c>
      <c r="K21" s="13" t="s">
        <v>136</v>
      </c>
      <c r="L21" s="61" t="s">
        <v>35</v>
      </c>
      <c r="M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-61000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549000</v>
      </c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-13500</v>
      </c>
    </row>
    <row r="25" spans="1:14" ht="13.5" customHeight="1" x14ac:dyDescent="0.25">
      <c r="A25" s="174" t="s">
        <v>91</v>
      </c>
      <c r="B25" s="175"/>
      <c r="C25" s="175"/>
      <c r="D25" s="175"/>
      <c r="E25" s="175"/>
      <c r="F25" s="175"/>
      <c r="G25" s="175"/>
      <c r="H25" s="175"/>
      <c r="I25" s="176"/>
      <c r="J25" s="3">
        <v>-250000</v>
      </c>
      <c r="K25" s="49"/>
      <c r="L25" s="62"/>
      <c r="M25" s="17"/>
    </row>
    <row r="26" spans="1:14" ht="13.5" customHeight="1" x14ac:dyDescent="0.25">
      <c r="A26" s="174" t="s">
        <v>137</v>
      </c>
      <c r="B26" s="175"/>
      <c r="C26" s="175"/>
      <c r="D26" s="175"/>
      <c r="E26" s="175"/>
      <c r="F26" s="175"/>
      <c r="G26" s="175"/>
      <c r="H26" s="175"/>
      <c r="I26" s="176"/>
      <c r="J26" s="3">
        <v>-500000</v>
      </c>
      <c r="K26" s="49"/>
      <c r="L26" s="80"/>
    </row>
    <row r="27" spans="1:14" ht="17.25" customHeight="1" x14ac:dyDescent="0.25">
      <c r="A27" s="167" t="s">
        <v>138</v>
      </c>
      <c r="B27" s="167"/>
      <c r="C27" s="167"/>
      <c r="D27" s="167"/>
      <c r="E27" s="167"/>
      <c r="F27" s="167"/>
      <c r="G27" s="167"/>
      <c r="H27" s="167"/>
      <c r="I27" s="167"/>
      <c r="J27" s="5">
        <f>SUM(J23:J26)</f>
        <v>-214500</v>
      </c>
      <c r="K27" s="185"/>
      <c r="L27" s="166"/>
      <c r="M27" s="166"/>
      <c r="N27" s="166"/>
    </row>
    <row r="28" spans="1:14" ht="7.5" customHeight="1" x14ac:dyDescent="0.25"/>
    <row r="29" spans="1:14" ht="4.5" customHeight="1" x14ac:dyDescent="0.25"/>
    <row r="30" spans="1:14" ht="19.5" customHeight="1" x14ac:dyDescent="0.25">
      <c r="A30" s="10">
        <v>10</v>
      </c>
      <c r="B30" s="11" t="s">
        <v>97</v>
      </c>
      <c r="C30" s="16" t="s">
        <v>30</v>
      </c>
      <c r="D30" s="54" t="s">
        <v>98</v>
      </c>
      <c r="E30" s="182" t="s">
        <v>101</v>
      </c>
      <c r="F30" s="183"/>
      <c r="G30" s="183"/>
      <c r="H30" s="183"/>
      <c r="I30" s="183"/>
      <c r="J30" s="183"/>
      <c r="K30" s="183"/>
      <c r="L30" s="184"/>
      <c r="M30" s="17"/>
    </row>
    <row r="31" spans="1:14" x14ac:dyDescent="0.25">
      <c r="A31" s="179" t="s">
        <v>102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</row>
    <row r="32" spans="1:14" ht="4.5" customHeight="1" x14ac:dyDescent="0.25"/>
    <row r="33" spans="1:12" ht="15.75" x14ac:dyDescent="0.25">
      <c r="A33" s="10">
        <v>7</v>
      </c>
      <c r="B33" s="11" t="s">
        <v>104</v>
      </c>
      <c r="C33" s="16" t="s">
        <v>28</v>
      </c>
      <c r="D33" s="2" t="s">
        <v>105</v>
      </c>
      <c r="E33" s="182" t="s">
        <v>107</v>
      </c>
      <c r="F33" s="183"/>
      <c r="G33" s="183"/>
      <c r="H33" s="183"/>
      <c r="I33" s="183"/>
      <c r="J33" s="183"/>
      <c r="K33" s="183"/>
      <c r="L33" s="184"/>
    </row>
    <row r="34" spans="1:12" x14ac:dyDescent="0.25">
      <c r="A34" s="179" t="s">
        <v>102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</row>
    <row r="35" spans="1:12" x14ac:dyDescent="0.25">
      <c r="L35" s="17"/>
    </row>
  </sheetData>
  <mergeCells count="18">
    <mergeCell ref="E33:L33"/>
    <mergeCell ref="A34:L34"/>
    <mergeCell ref="A27:I27"/>
    <mergeCell ref="K27:N27"/>
    <mergeCell ref="E30:L30"/>
    <mergeCell ref="A31:L31"/>
    <mergeCell ref="A26:I26"/>
    <mergeCell ref="A8:L8"/>
    <mergeCell ref="A4:L4"/>
    <mergeCell ref="C5:I5"/>
    <mergeCell ref="J5:L5"/>
    <mergeCell ref="F6:L6"/>
    <mergeCell ref="A7:L7"/>
    <mergeCell ref="A25:I25"/>
    <mergeCell ref="A21:D21"/>
    <mergeCell ref="A22:I22"/>
    <mergeCell ref="A23:I23"/>
    <mergeCell ref="A24:I24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Normal="100" workbookViewId="0">
      <selection activeCell="A34" sqref="A34:L3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76"/>
      <c r="C1" s="76"/>
      <c r="D1" s="76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4" ht="12" customHeight="1" x14ac:dyDescent="0.25">
      <c r="A3" s="1" t="s">
        <v>13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4" ht="23.25" x14ac:dyDescent="0.25">
      <c r="A4" s="168" t="s">
        <v>135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75" t="s">
        <v>19</v>
      </c>
      <c r="E6" s="75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 t="s">
        <v>25</v>
      </c>
      <c r="C10" s="16" t="s">
        <v>44</v>
      </c>
      <c r="D10" s="66" t="s">
        <v>112</v>
      </c>
      <c r="E10" s="3">
        <v>40000</v>
      </c>
      <c r="F10" s="3">
        <v>144000</v>
      </c>
      <c r="G10" s="3">
        <v>24000</v>
      </c>
      <c r="H10" s="3">
        <v>40000</v>
      </c>
      <c r="I10" s="3">
        <v>40000</v>
      </c>
      <c r="J10" s="3">
        <f t="shared" ref="J10:J15" si="0">H10+I10</f>
        <v>80000</v>
      </c>
      <c r="K10" s="13" t="s">
        <v>141</v>
      </c>
      <c r="L10" s="30" t="s">
        <v>142</v>
      </c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264000</v>
      </c>
      <c r="G11" s="3">
        <v>24000</v>
      </c>
      <c r="H11" s="3">
        <v>80000</v>
      </c>
      <c r="I11" s="3"/>
      <c r="J11" s="3">
        <f t="shared" si="0"/>
        <v>80000</v>
      </c>
      <c r="K11" s="13" t="s">
        <v>141</v>
      </c>
      <c r="L11" s="30" t="s">
        <v>142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99000</v>
      </c>
      <c r="G12" s="3">
        <v>9000</v>
      </c>
      <c r="H12" s="3">
        <v>90000</v>
      </c>
      <c r="I12" s="3"/>
      <c r="J12" s="3">
        <f t="shared" si="0"/>
        <v>90000</v>
      </c>
      <c r="K12" s="13" t="s">
        <v>140</v>
      </c>
      <c r="L12" s="15" t="s">
        <v>34</v>
      </c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141</v>
      </c>
      <c r="L13" s="30" t="s">
        <v>142</v>
      </c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/>
      <c r="G14" s="3"/>
      <c r="H14" s="3"/>
      <c r="I14" s="30"/>
      <c r="J14" s="3">
        <f t="shared" si="0"/>
        <v>0</v>
      </c>
      <c r="K14" s="13"/>
      <c r="L14" s="43"/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99000</v>
      </c>
      <c r="G15" s="3">
        <v>9000</v>
      </c>
      <c r="H15" s="3">
        <v>90000</v>
      </c>
      <c r="I15" s="3"/>
      <c r="J15" s="3">
        <f t="shared" si="0"/>
        <v>90000</v>
      </c>
      <c r="K15" s="13" t="s">
        <v>140</v>
      </c>
      <c r="L15" s="15" t="s">
        <v>34</v>
      </c>
      <c r="M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>H16+I16</f>
        <v>40000</v>
      </c>
      <c r="K16" s="13" t="s">
        <v>140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/>
      <c r="G17" s="3"/>
      <c r="H17" s="3"/>
      <c r="I17" s="30"/>
      <c r="J17" s="3">
        <f t="shared" ref="J17:J20" si="1">H17+I17</f>
        <v>0</v>
      </c>
      <c r="K17" s="13"/>
      <c r="L17" s="18"/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99000</v>
      </c>
      <c r="G18" s="3">
        <v>9000</v>
      </c>
      <c r="H18" s="3">
        <v>90000</v>
      </c>
      <c r="I18" s="3"/>
      <c r="J18" s="3">
        <f t="shared" si="1"/>
        <v>90000</v>
      </c>
      <c r="K18" s="13" t="s">
        <v>140</v>
      </c>
      <c r="L18" s="15" t="s">
        <v>34</v>
      </c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1"/>
        <v>40000</v>
      </c>
      <c r="K19" s="13" t="s">
        <v>141</v>
      </c>
      <c r="L19" s="30" t="s">
        <v>142</v>
      </c>
    </row>
    <row r="20" spans="1:14" ht="15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184000</v>
      </c>
      <c r="G20" s="3">
        <v>54000</v>
      </c>
      <c r="H20" s="3"/>
      <c r="I20" s="30"/>
      <c r="J20" s="3">
        <f t="shared" si="1"/>
        <v>0</v>
      </c>
      <c r="K20" s="13"/>
      <c r="L20" s="5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G21" si="2">SUM(E10:E20)</f>
        <v>800000</v>
      </c>
      <c r="F21" s="79">
        <f t="shared" si="2"/>
        <v>889000</v>
      </c>
      <c r="G21" s="21">
        <f t="shared" si="2"/>
        <v>129000</v>
      </c>
      <c r="H21" s="5">
        <f>SUM(H10:H20)</f>
        <v>510000</v>
      </c>
      <c r="I21" s="5">
        <f t="shared" ref="I21:J21" si="3">SUM(I10:I20)</f>
        <v>40000</v>
      </c>
      <c r="J21" s="5">
        <f t="shared" si="3"/>
        <v>550000</v>
      </c>
      <c r="K21" s="13" t="s">
        <v>144</v>
      </c>
      <c r="L21" s="77" t="s">
        <v>35</v>
      </c>
      <c r="M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-55000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495000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-25000</v>
      </c>
    </row>
    <row r="25" spans="1:14" ht="13.5" customHeight="1" x14ac:dyDescent="0.25">
      <c r="A25" s="174" t="s">
        <v>91</v>
      </c>
      <c r="B25" s="175"/>
      <c r="C25" s="175"/>
      <c r="D25" s="175"/>
      <c r="E25" s="175"/>
      <c r="F25" s="175"/>
      <c r="G25" s="175"/>
      <c r="H25" s="175"/>
      <c r="I25" s="176"/>
      <c r="J25" s="3">
        <v>-240000</v>
      </c>
      <c r="K25" s="49"/>
      <c r="L25" s="78"/>
    </row>
    <row r="26" spans="1:14" ht="13.5" customHeight="1" x14ac:dyDescent="0.25">
      <c r="A26" s="174" t="s">
        <v>139</v>
      </c>
      <c r="B26" s="175"/>
      <c r="C26" s="175"/>
      <c r="D26" s="175"/>
      <c r="E26" s="175"/>
      <c r="F26" s="175"/>
      <c r="G26" s="175"/>
      <c r="H26" s="175"/>
      <c r="I26" s="176"/>
      <c r="J26" s="3">
        <v>-214500</v>
      </c>
      <c r="K26" s="49"/>
      <c r="L26" s="80"/>
    </row>
    <row r="27" spans="1:14" ht="17.25" customHeight="1" x14ac:dyDescent="0.25">
      <c r="A27" s="167" t="s">
        <v>143</v>
      </c>
      <c r="B27" s="167"/>
      <c r="C27" s="167"/>
      <c r="D27" s="167"/>
      <c r="E27" s="167"/>
      <c r="F27" s="167"/>
      <c r="G27" s="167"/>
      <c r="H27" s="167"/>
      <c r="I27" s="167"/>
      <c r="J27" s="5">
        <f>SUM(J23:J26)</f>
        <v>15500</v>
      </c>
      <c r="K27" s="185"/>
      <c r="L27" s="166"/>
      <c r="M27" s="166"/>
      <c r="N27" s="166"/>
    </row>
    <row r="28" spans="1:14" ht="7.5" customHeight="1" x14ac:dyDescent="0.25"/>
    <row r="29" spans="1:14" ht="4.5" customHeight="1" x14ac:dyDescent="0.25"/>
    <row r="30" spans="1:14" ht="19.5" customHeight="1" x14ac:dyDescent="0.25">
      <c r="A30" s="10">
        <v>10</v>
      </c>
      <c r="B30" s="11" t="s">
        <v>97</v>
      </c>
      <c r="C30" s="16" t="s">
        <v>30</v>
      </c>
      <c r="D30" s="54" t="s">
        <v>98</v>
      </c>
      <c r="E30" s="182" t="s">
        <v>101</v>
      </c>
      <c r="F30" s="183"/>
      <c r="G30" s="183"/>
      <c r="H30" s="183"/>
      <c r="I30" s="183"/>
      <c r="J30" s="183"/>
      <c r="K30" s="183"/>
      <c r="L30" s="184"/>
    </row>
    <row r="31" spans="1:14" x14ac:dyDescent="0.25">
      <c r="A31" s="179" t="s">
        <v>182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</row>
    <row r="32" spans="1:14" ht="4.5" customHeight="1" x14ac:dyDescent="0.25"/>
    <row r="33" spans="1:12" ht="15.75" x14ac:dyDescent="0.25">
      <c r="A33" s="10">
        <v>7</v>
      </c>
      <c r="B33" s="11" t="s">
        <v>104</v>
      </c>
      <c r="C33" s="16" t="s">
        <v>28</v>
      </c>
      <c r="D33" s="2" t="s">
        <v>105</v>
      </c>
      <c r="E33" s="182" t="s">
        <v>107</v>
      </c>
      <c r="F33" s="183"/>
      <c r="G33" s="183"/>
      <c r="H33" s="183"/>
      <c r="I33" s="183"/>
      <c r="J33" s="183"/>
      <c r="K33" s="183"/>
      <c r="L33" s="184"/>
    </row>
    <row r="34" spans="1:12" x14ac:dyDescent="0.25">
      <c r="A34" s="179" t="s">
        <v>182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</row>
    <row r="35" spans="1:12" x14ac:dyDescent="0.25">
      <c r="L35" s="17"/>
    </row>
  </sheetData>
  <mergeCells count="18">
    <mergeCell ref="A8:L8"/>
    <mergeCell ref="A4:L4"/>
    <mergeCell ref="C5:I5"/>
    <mergeCell ref="J5:L5"/>
    <mergeCell ref="F6:L6"/>
    <mergeCell ref="A7:L7"/>
    <mergeCell ref="A34:L34"/>
    <mergeCell ref="A27:I27"/>
    <mergeCell ref="A21:D21"/>
    <mergeCell ref="A22:I22"/>
    <mergeCell ref="A23:I23"/>
    <mergeCell ref="A24:I24"/>
    <mergeCell ref="A25:I25"/>
    <mergeCell ref="A26:I26"/>
    <mergeCell ref="K27:N27"/>
    <mergeCell ref="E30:L30"/>
    <mergeCell ref="A31:L31"/>
    <mergeCell ref="E33:L33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J12" sqref="J12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82"/>
      <c r="C1" s="82"/>
      <c r="D1" s="82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4" ht="12" customHeight="1" x14ac:dyDescent="0.25">
      <c r="A3" s="1" t="s">
        <v>13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4" ht="23.25" x14ac:dyDescent="0.25">
      <c r="A4" s="168" t="s">
        <v>145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81" t="s">
        <v>19</v>
      </c>
      <c r="E6" s="81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/>
      <c r="K10" s="13"/>
      <c r="L10" s="30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264000</v>
      </c>
      <c r="G11" s="3">
        <v>24000</v>
      </c>
      <c r="H11" s="3">
        <v>80000</v>
      </c>
      <c r="I11" s="3"/>
      <c r="J11" s="3">
        <f t="shared" ref="J11:J13" si="0">H11+I11</f>
        <v>80000</v>
      </c>
      <c r="K11" s="13" t="s">
        <v>152</v>
      </c>
      <c r="L11" s="30" t="s">
        <v>50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99000</v>
      </c>
      <c r="G12" s="3">
        <v>9000</v>
      </c>
      <c r="H12" s="3">
        <v>90000</v>
      </c>
      <c r="I12" s="3">
        <v>90000</v>
      </c>
      <c r="J12" s="3">
        <f t="shared" si="0"/>
        <v>180000</v>
      </c>
      <c r="K12" s="13" t="s">
        <v>151</v>
      </c>
      <c r="L12" s="15" t="s">
        <v>63</v>
      </c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152</v>
      </c>
      <c r="L13" s="30" t="s">
        <v>50</v>
      </c>
      <c r="M13" s="17"/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>
        <v>110000</v>
      </c>
      <c r="G14" s="3">
        <v>10000</v>
      </c>
      <c r="H14" s="3">
        <v>100000</v>
      </c>
      <c r="I14" s="30">
        <v>100000</v>
      </c>
      <c r="J14" s="3">
        <f>H14+I14</f>
        <v>200000</v>
      </c>
      <c r="K14" s="48" t="s">
        <v>150</v>
      </c>
      <c r="L14" s="43" t="s">
        <v>147</v>
      </c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99000</v>
      </c>
      <c r="G15" s="3">
        <v>9000</v>
      </c>
      <c r="H15" s="3">
        <v>90000</v>
      </c>
      <c r="I15" s="3">
        <v>90000</v>
      </c>
      <c r="J15" s="3">
        <f t="shared" ref="J15:J20" si="1">H15+I15</f>
        <v>180000</v>
      </c>
      <c r="K15" s="13" t="s">
        <v>151</v>
      </c>
      <c r="L15" s="15" t="s">
        <v>63</v>
      </c>
      <c r="M15" s="17"/>
      <c r="N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1"/>
        <v>40000</v>
      </c>
      <c r="K16" s="13" t="s">
        <v>149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110000</v>
      </c>
      <c r="G17" s="3">
        <v>10000</v>
      </c>
      <c r="H17" s="3">
        <v>100000</v>
      </c>
      <c r="I17" s="30">
        <v>100000</v>
      </c>
      <c r="J17" s="3">
        <f t="shared" si="1"/>
        <v>200000</v>
      </c>
      <c r="K17" s="13" t="s">
        <v>146</v>
      </c>
      <c r="L17" s="30" t="s">
        <v>50</v>
      </c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99000</v>
      </c>
      <c r="G18" s="3">
        <v>9000</v>
      </c>
      <c r="H18" s="3">
        <v>90000</v>
      </c>
      <c r="I18" s="3">
        <v>90000</v>
      </c>
      <c r="J18" s="3">
        <f t="shared" si="1"/>
        <v>180000</v>
      </c>
      <c r="K18" s="13" t="s">
        <v>151</v>
      </c>
      <c r="L18" s="15" t="s">
        <v>63</v>
      </c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1"/>
        <v>40000</v>
      </c>
      <c r="K19" s="13" t="s">
        <v>152</v>
      </c>
      <c r="L19" s="30" t="s">
        <v>50</v>
      </c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283000</v>
      </c>
      <c r="G20" s="3">
        <v>63000</v>
      </c>
      <c r="H20" s="3">
        <v>90000</v>
      </c>
      <c r="I20" s="30"/>
      <c r="J20" s="3">
        <f t="shared" si="1"/>
        <v>90000</v>
      </c>
      <c r="K20" s="13" t="s">
        <v>149</v>
      </c>
      <c r="L20" s="15" t="s">
        <v>34</v>
      </c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G21" si="2">SUM(E10:E20)</f>
        <v>800000</v>
      </c>
      <c r="F21" s="79">
        <f t="shared" si="2"/>
        <v>1064000</v>
      </c>
      <c r="G21" s="21">
        <f t="shared" si="2"/>
        <v>134000</v>
      </c>
      <c r="H21" s="5">
        <f>SUM(H10:H20)</f>
        <v>760000</v>
      </c>
      <c r="I21" s="21">
        <f t="shared" ref="I21:J21" si="3">SUM(I10:I20)</f>
        <v>470000</v>
      </c>
      <c r="J21" s="5">
        <f t="shared" si="3"/>
        <v>1230000</v>
      </c>
      <c r="K21" s="13" t="s">
        <v>154</v>
      </c>
      <c r="L21" s="83" t="s">
        <v>35</v>
      </c>
      <c r="M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-123000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1107000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241000</v>
      </c>
    </row>
    <row r="25" spans="1:14" ht="13.5" customHeight="1" x14ac:dyDescent="0.25">
      <c r="A25" s="174" t="s">
        <v>91</v>
      </c>
      <c r="B25" s="175"/>
      <c r="C25" s="175"/>
      <c r="D25" s="175"/>
      <c r="E25" s="175"/>
      <c r="F25" s="175"/>
      <c r="G25" s="175"/>
      <c r="H25" s="175"/>
      <c r="I25" s="176"/>
      <c r="J25" s="3">
        <v>-360000</v>
      </c>
      <c r="K25" s="49"/>
      <c r="L25" s="84"/>
    </row>
    <row r="26" spans="1:14" ht="17.25" customHeight="1" x14ac:dyDescent="0.25">
      <c r="A26" s="167" t="s">
        <v>153</v>
      </c>
      <c r="B26" s="167"/>
      <c r="C26" s="167"/>
      <c r="D26" s="167"/>
      <c r="E26" s="167"/>
      <c r="F26" s="167"/>
      <c r="G26" s="167"/>
      <c r="H26" s="167"/>
      <c r="I26" s="167"/>
      <c r="J26" s="5">
        <f>SUM(J23:J25)</f>
        <v>988000</v>
      </c>
      <c r="K26" s="185"/>
      <c r="L26" s="166"/>
      <c r="M26" s="166"/>
      <c r="N26" s="166"/>
    </row>
    <row r="27" spans="1:14" ht="7.5" customHeight="1" x14ac:dyDescent="0.25"/>
    <row r="28" spans="1:14" ht="4.5" customHeight="1" x14ac:dyDescent="0.25"/>
    <row r="29" spans="1:14" x14ac:dyDescent="0.25">
      <c r="L29" s="17"/>
    </row>
    <row r="30" spans="1:14" ht="15.75" x14ac:dyDescent="0.25">
      <c r="A30" s="10">
        <v>1</v>
      </c>
      <c r="B30" s="11" t="s">
        <v>25</v>
      </c>
      <c r="C30" s="16" t="s">
        <v>44</v>
      </c>
      <c r="D30" s="66" t="s">
        <v>112</v>
      </c>
      <c r="E30" s="3">
        <v>40000</v>
      </c>
      <c r="F30" s="3">
        <v>104000</v>
      </c>
      <c r="G30" s="3">
        <v>24000</v>
      </c>
      <c r="H30" s="199" t="s">
        <v>148</v>
      </c>
      <c r="I30" s="200"/>
      <c r="J30" s="200"/>
      <c r="K30" s="200"/>
      <c r="L30" s="201"/>
    </row>
  </sheetData>
  <mergeCells count="14">
    <mergeCell ref="A8:L8"/>
    <mergeCell ref="A4:L4"/>
    <mergeCell ref="C5:I5"/>
    <mergeCell ref="J5:L5"/>
    <mergeCell ref="F6:L6"/>
    <mergeCell ref="A7:L7"/>
    <mergeCell ref="H30:L30"/>
    <mergeCell ref="A26:I26"/>
    <mergeCell ref="K26:N26"/>
    <mergeCell ref="A21:D21"/>
    <mergeCell ref="A22:I22"/>
    <mergeCell ref="A23:I23"/>
    <mergeCell ref="A24:I24"/>
    <mergeCell ref="A25:I25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J24" sqref="J2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85"/>
      <c r="C1" s="85"/>
      <c r="D1" s="85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4" ht="12" customHeight="1" x14ac:dyDescent="0.25">
      <c r="A3" s="1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14" ht="23.25" x14ac:dyDescent="0.25">
      <c r="A4" s="168" t="s">
        <v>155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86" t="s">
        <v>19</v>
      </c>
      <c r="E6" s="86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 t="shared" ref="J10:J13" si="0">H10+I10</f>
        <v>0</v>
      </c>
      <c r="K10" s="13"/>
      <c r="L10" s="30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264000</v>
      </c>
      <c r="G11" s="3">
        <v>24000</v>
      </c>
      <c r="H11" s="3">
        <v>80000</v>
      </c>
      <c r="I11" s="3"/>
      <c r="J11" s="3">
        <f t="shared" si="0"/>
        <v>80000</v>
      </c>
      <c r="K11" s="13" t="s">
        <v>157</v>
      </c>
      <c r="L11" s="30" t="s">
        <v>50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9000</v>
      </c>
      <c r="G12" s="3">
        <v>9000</v>
      </c>
      <c r="H12" s="3">
        <v>90000</v>
      </c>
      <c r="I12" s="3"/>
      <c r="J12" s="3">
        <f t="shared" si="0"/>
        <v>90000</v>
      </c>
      <c r="K12" s="13" t="s">
        <v>157</v>
      </c>
      <c r="L12" s="15" t="s">
        <v>63</v>
      </c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156</v>
      </c>
      <c r="L13" s="30" t="s">
        <v>50</v>
      </c>
      <c r="M13" s="17"/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>
        <v>10000</v>
      </c>
      <c r="G14" s="3">
        <v>10000</v>
      </c>
      <c r="H14" s="3">
        <v>100000</v>
      </c>
      <c r="I14" s="30"/>
      <c r="J14" s="3">
        <f>H14+I14</f>
        <v>100000</v>
      </c>
      <c r="K14" s="48" t="s">
        <v>161</v>
      </c>
      <c r="L14" s="15" t="s">
        <v>34</v>
      </c>
      <c r="M14" s="17"/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9000</v>
      </c>
      <c r="G15" s="3">
        <v>9000</v>
      </c>
      <c r="H15" s="3">
        <v>90000</v>
      </c>
      <c r="I15" s="3"/>
      <c r="J15" s="3">
        <f t="shared" ref="J15:J20" si="1">H15+I15</f>
        <v>90000</v>
      </c>
      <c r="K15" s="13" t="s">
        <v>157</v>
      </c>
      <c r="L15" s="15" t="s">
        <v>63</v>
      </c>
      <c r="M15" s="17"/>
      <c r="N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1"/>
        <v>40000</v>
      </c>
      <c r="K16" s="13" t="s">
        <v>156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10000</v>
      </c>
      <c r="G17" s="3">
        <v>10000</v>
      </c>
      <c r="H17" s="3"/>
      <c r="I17" s="30"/>
      <c r="J17" s="3">
        <f t="shared" si="1"/>
        <v>0</v>
      </c>
      <c r="K17" s="13"/>
      <c r="L17" s="30"/>
      <c r="M17" s="17"/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9000</v>
      </c>
      <c r="G18" s="3">
        <v>9000</v>
      </c>
      <c r="H18" s="3">
        <v>90000</v>
      </c>
      <c r="I18" s="3"/>
      <c r="J18" s="3">
        <f t="shared" si="1"/>
        <v>90000</v>
      </c>
      <c r="K18" s="13" t="s">
        <v>157</v>
      </c>
      <c r="L18" s="15" t="s">
        <v>63</v>
      </c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1"/>
        <v>40000</v>
      </c>
      <c r="K19" s="13" t="s">
        <v>156</v>
      </c>
      <c r="L19" s="30" t="s">
        <v>50</v>
      </c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283000</v>
      </c>
      <c r="G20" s="3">
        <v>63000</v>
      </c>
      <c r="H20" s="3">
        <v>85000</v>
      </c>
      <c r="I20" s="30"/>
      <c r="J20" s="3">
        <f t="shared" si="1"/>
        <v>85000</v>
      </c>
      <c r="K20" s="13" t="s">
        <v>157</v>
      </c>
      <c r="L20" s="15" t="s">
        <v>34</v>
      </c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G21" si="2">SUM(E10:E20)</f>
        <v>800000</v>
      </c>
      <c r="F21" s="79">
        <f t="shared" si="2"/>
        <v>594000</v>
      </c>
      <c r="G21" s="21">
        <f t="shared" si="2"/>
        <v>134000</v>
      </c>
      <c r="H21" s="5">
        <f>SUM(H10:H20)</f>
        <v>655000</v>
      </c>
      <c r="I21" s="5">
        <f t="shared" ref="I21:J21" si="3">SUM(I10:I20)</f>
        <v>0</v>
      </c>
      <c r="J21" s="5">
        <f t="shared" si="3"/>
        <v>655000</v>
      </c>
      <c r="K21" s="13" t="s">
        <v>158</v>
      </c>
      <c r="L21" s="87" t="s">
        <v>35</v>
      </c>
      <c r="M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-65500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589500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56500</v>
      </c>
    </row>
    <row r="25" spans="1:14" ht="13.5" customHeight="1" x14ac:dyDescent="0.25">
      <c r="A25" s="174" t="s">
        <v>91</v>
      </c>
      <c r="B25" s="175"/>
      <c r="C25" s="175"/>
      <c r="D25" s="175"/>
      <c r="E25" s="175"/>
      <c r="F25" s="175"/>
      <c r="G25" s="175"/>
      <c r="H25" s="175"/>
      <c r="I25" s="176"/>
      <c r="J25" s="3">
        <f>-(J11+J13+J19)</f>
        <v>-160000</v>
      </c>
      <c r="K25" s="49"/>
      <c r="L25" s="88"/>
    </row>
    <row r="26" spans="1:14" ht="13.5" customHeight="1" x14ac:dyDescent="0.25">
      <c r="A26" s="174" t="s">
        <v>170</v>
      </c>
      <c r="B26" s="175"/>
      <c r="C26" s="175"/>
      <c r="D26" s="175"/>
      <c r="E26" s="175"/>
      <c r="F26" s="175"/>
      <c r="G26" s="175"/>
      <c r="H26" s="175"/>
      <c r="I26" s="176"/>
      <c r="J26" s="3">
        <v>-500000</v>
      </c>
      <c r="K26" s="49"/>
      <c r="L26" s="93"/>
    </row>
    <row r="27" spans="1:14" ht="17.25" customHeight="1" x14ac:dyDescent="0.25">
      <c r="A27" s="167" t="s">
        <v>159</v>
      </c>
      <c r="B27" s="167"/>
      <c r="C27" s="167"/>
      <c r="D27" s="167"/>
      <c r="E27" s="167"/>
      <c r="F27" s="167"/>
      <c r="G27" s="167"/>
      <c r="H27" s="167"/>
      <c r="I27" s="167"/>
      <c r="J27" s="5">
        <f>SUM(J23:J26)</f>
        <v>-14000</v>
      </c>
      <c r="K27" s="185"/>
      <c r="L27" s="166"/>
      <c r="M27" s="166"/>
      <c r="N27" s="166"/>
    </row>
    <row r="28" spans="1:14" ht="17.25" customHeight="1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6"/>
      <c r="K28" s="97"/>
      <c r="L28" s="89"/>
      <c r="M28" s="89"/>
      <c r="N28" s="89"/>
    </row>
    <row r="29" spans="1:14" ht="7.5" customHeight="1" x14ac:dyDescent="0.25"/>
    <row r="30" spans="1:14" ht="4.5" customHeight="1" x14ac:dyDescent="0.25"/>
    <row r="31" spans="1:14" x14ac:dyDescent="0.25">
      <c r="L31" s="17"/>
    </row>
    <row r="32" spans="1:14" ht="15.75" x14ac:dyDescent="0.25">
      <c r="A32" s="10">
        <v>1</v>
      </c>
      <c r="B32" s="11" t="s">
        <v>25</v>
      </c>
      <c r="C32" s="16" t="s">
        <v>44</v>
      </c>
      <c r="D32" s="66" t="s">
        <v>112</v>
      </c>
      <c r="E32" s="3">
        <v>40000</v>
      </c>
      <c r="F32" s="3">
        <v>104000</v>
      </c>
      <c r="G32" s="3">
        <v>24000</v>
      </c>
      <c r="H32" s="199" t="s">
        <v>148</v>
      </c>
      <c r="I32" s="200"/>
      <c r="J32" s="200"/>
      <c r="K32" s="200"/>
      <c r="L32" s="201"/>
    </row>
  </sheetData>
  <mergeCells count="15">
    <mergeCell ref="K27:N27"/>
    <mergeCell ref="H32:L32"/>
    <mergeCell ref="A21:D21"/>
    <mergeCell ref="A22:I22"/>
    <mergeCell ref="A23:I23"/>
    <mergeCell ref="A24:I24"/>
    <mergeCell ref="A25:I25"/>
    <mergeCell ref="A27:I27"/>
    <mergeCell ref="A26:I26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zoomScaleNormal="100" workbookViewId="0">
      <selection activeCell="L29" sqref="L29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90"/>
      <c r="C1" s="90"/>
      <c r="D1" s="90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4" ht="12" customHeight="1" x14ac:dyDescent="0.25">
      <c r="A3" s="1" t="s">
        <v>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14" ht="23.25" x14ac:dyDescent="0.25">
      <c r="A4" s="168" t="s">
        <v>160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91" t="s">
        <v>19</v>
      </c>
      <c r="E6" s="91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264000</v>
      </c>
      <c r="G11" s="3">
        <v>24000</v>
      </c>
      <c r="H11" s="3">
        <v>80000</v>
      </c>
      <c r="I11" s="30">
        <v>240000</v>
      </c>
      <c r="J11" s="3">
        <f t="shared" ref="J11:J20" si="0">SUM(H11:I11)</f>
        <v>320000</v>
      </c>
      <c r="K11" s="13" t="s">
        <v>165</v>
      </c>
      <c r="L11" s="100" t="s">
        <v>166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9000</v>
      </c>
      <c r="G12" s="3">
        <v>9000</v>
      </c>
      <c r="H12" s="3">
        <v>90000</v>
      </c>
      <c r="I12" s="3"/>
      <c r="J12" s="3">
        <f t="shared" si="0"/>
        <v>90000</v>
      </c>
      <c r="K12" s="13" t="s">
        <v>164</v>
      </c>
      <c r="L12" s="15" t="s">
        <v>63</v>
      </c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165</v>
      </c>
      <c r="L13" s="100" t="s">
        <v>166</v>
      </c>
      <c r="M13" s="17"/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>
        <v>10000</v>
      </c>
      <c r="G14" s="3">
        <v>10000</v>
      </c>
      <c r="H14" s="3">
        <v>100000</v>
      </c>
      <c r="I14" s="30"/>
      <c r="J14" s="3">
        <f t="shared" si="0"/>
        <v>100000</v>
      </c>
      <c r="K14" s="48" t="s">
        <v>171</v>
      </c>
      <c r="L14" s="15" t="s">
        <v>34</v>
      </c>
      <c r="M14" s="17"/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9000</v>
      </c>
      <c r="G15" s="3">
        <v>9000</v>
      </c>
      <c r="H15" s="3">
        <v>90000</v>
      </c>
      <c r="I15" s="3"/>
      <c r="J15" s="3">
        <f t="shared" si="0"/>
        <v>90000</v>
      </c>
      <c r="K15" s="13" t="s">
        <v>164</v>
      </c>
      <c r="L15" s="15" t="s">
        <v>63</v>
      </c>
      <c r="M15" s="17"/>
      <c r="N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0"/>
        <v>40000</v>
      </c>
      <c r="K16" s="13" t="s">
        <v>164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120000</v>
      </c>
      <c r="G17" s="3">
        <v>20000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9000</v>
      </c>
      <c r="G18" s="3">
        <v>9000</v>
      </c>
      <c r="H18" s="3">
        <v>90000</v>
      </c>
      <c r="I18" s="3"/>
      <c r="J18" s="3">
        <f t="shared" si="0"/>
        <v>90000</v>
      </c>
      <c r="K18" s="13" t="s">
        <v>164</v>
      </c>
      <c r="L18" s="15" t="s">
        <v>63</v>
      </c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0"/>
        <v>40000</v>
      </c>
      <c r="K19" s="13" t="s">
        <v>165</v>
      </c>
      <c r="L19" s="100" t="s">
        <v>166</v>
      </c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283000</v>
      </c>
      <c r="G20" s="3">
        <v>63000</v>
      </c>
      <c r="H20" s="3"/>
      <c r="I20" s="30"/>
      <c r="J20" s="3">
        <f t="shared" si="0"/>
        <v>0</v>
      </c>
      <c r="K20" s="13"/>
      <c r="L20" s="15"/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I21" si="1">SUM(E10:E20)</f>
        <v>800000</v>
      </c>
      <c r="F21" s="79">
        <f t="shared" si="1"/>
        <v>704000</v>
      </c>
      <c r="G21" s="21">
        <f t="shared" si="1"/>
        <v>144000</v>
      </c>
      <c r="H21" s="21">
        <f t="shared" si="1"/>
        <v>570000</v>
      </c>
      <c r="I21" s="21">
        <f t="shared" si="1"/>
        <v>240000</v>
      </c>
      <c r="J21" s="21">
        <f>SUM(J10:J20)</f>
        <v>810000</v>
      </c>
      <c r="K21" s="13" t="s">
        <v>171</v>
      </c>
      <c r="L21" s="92" t="s">
        <v>35</v>
      </c>
      <c r="M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-81000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729000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322000</v>
      </c>
    </row>
    <row r="25" spans="1:14" ht="12.75" customHeight="1" x14ac:dyDescent="0.25">
      <c r="A25" s="174" t="s">
        <v>91</v>
      </c>
      <c r="B25" s="175"/>
      <c r="C25" s="175"/>
      <c r="D25" s="175"/>
      <c r="E25" s="175"/>
      <c r="F25" s="175"/>
      <c r="G25" s="175"/>
      <c r="H25" s="175"/>
      <c r="I25" s="176"/>
      <c r="J25" s="5">
        <v>-160000</v>
      </c>
    </row>
    <row r="26" spans="1:14" ht="13.5" customHeight="1" x14ac:dyDescent="0.25">
      <c r="A26" s="174" t="s">
        <v>168</v>
      </c>
      <c r="B26" s="175"/>
      <c r="C26" s="175"/>
      <c r="D26" s="175"/>
      <c r="E26" s="175"/>
      <c r="F26" s="175"/>
      <c r="G26" s="175"/>
      <c r="H26" s="175"/>
      <c r="I26" s="176"/>
      <c r="J26" s="3">
        <v>-240000</v>
      </c>
      <c r="K26" s="49" t="s">
        <v>43</v>
      </c>
      <c r="L26" s="93"/>
    </row>
    <row r="27" spans="1:14" ht="13.5" customHeight="1" x14ac:dyDescent="0.25">
      <c r="A27" s="174" t="s">
        <v>167</v>
      </c>
      <c r="B27" s="175"/>
      <c r="C27" s="175"/>
      <c r="D27" s="175"/>
      <c r="E27" s="175"/>
      <c r="F27" s="175"/>
      <c r="G27" s="175"/>
      <c r="H27" s="175"/>
      <c r="I27" s="176"/>
      <c r="J27" s="3">
        <v>-24000</v>
      </c>
      <c r="K27" s="49" t="s">
        <v>43</v>
      </c>
      <c r="L27" s="99"/>
    </row>
    <row r="28" spans="1:14" ht="13.5" customHeight="1" x14ac:dyDescent="0.25">
      <c r="A28" s="174" t="s">
        <v>169</v>
      </c>
      <c r="B28" s="175"/>
      <c r="C28" s="175"/>
      <c r="D28" s="175"/>
      <c r="E28" s="175"/>
      <c r="F28" s="175"/>
      <c r="G28" s="175"/>
      <c r="H28" s="175"/>
      <c r="I28" s="176"/>
      <c r="J28" s="3">
        <v>-14000</v>
      </c>
      <c r="K28" s="49"/>
      <c r="L28" s="93"/>
    </row>
    <row r="29" spans="1:14" ht="13.5" customHeight="1" x14ac:dyDescent="0.25">
      <c r="A29" s="174" t="s">
        <v>162</v>
      </c>
      <c r="B29" s="175"/>
      <c r="C29" s="175"/>
      <c r="D29" s="175"/>
      <c r="E29" s="175"/>
      <c r="F29" s="175"/>
      <c r="G29" s="175"/>
      <c r="H29" s="175"/>
      <c r="I29" s="176"/>
      <c r="J29" s="3">
        <v>-100000</v>
      </c>
      <c r="K29" s="49"/>
      <c r="L29" s="94"/>
    </row>
    <row r="30" spans="1:14" ht="13.5" customHeight="1" x14ac:dyDescent="0.25">
      <c r="A30" s="174" t="s">
        <v>163</v>
      </c>
      <c r="B30" s="175"/>
      <c r="C30" s="175"/>
      <c r="D30" s="175"/>
      <c r="E30" s="175"/>
      <c r="F30" s="175"/>
      <c r="G30" s="175"/>
      <c r="H30" s="175"/>
      <c r="I30" s="176"/>
      <c r="J30" s="3">
        <v>-102000</v>
      </c>
      <c r="K30" s="49"/>
      <c r="L30" s="98"/>
    </row>
    <row r="31" spans="1:14" ht="17.25" customHeight="1" x14ac:dyDescent="0.25">
      <c r="A31" s="167" t="s">
        <v>172</v>
      </c>
      <c r="B31" s="167"/>
      <c r="C31" s="167"/>
      <c r="D31" s="167"/>
      <c r="E31" s="167"/>
      <c r="F31" s="167"/>
      <c r="G31" s="167"/>
      <c r="H31" s="167"/>
      <c r="I31" s="167"/>
      <c r="J31" s="5">
        <f>SUM(J23:J30)</f>
        <v>411000</v>
      </c>
      <c r="K31" s="185"/>
      <c r="L31" s="166"/>
      <c r="M31" s="166"/>
      <c r="N31" s="166"/>
    </row>
    <row r="32" spans="1:14" ht="17.25" customHeight="1" x14ac:dyDescent="0.25">
      <c r="A32" s="95"/>
      <c r="B32" s="95"/>
      <c r="C32" s="95"/>
      <c r="D32" s="95"/>
      <c r="E32" s="95"/>
      <c r="F32" s="95"/>
      <c r="G32" s="95"/>
      <c r="H32" s="95"/>
      <c r="I32" s="95"/>
      <c r="J32" s="96"/>
      <c r="K32" s="97"/>
      <c r="L32" s="89"/>
      <c r="M32" s="89"/>
      <c r="N32" s="89"/>
    </row>
    <row r="33" spans="10:12" ht="7.5" customHeight="1" x14ac:dyDescent="0.25"/>
    <row r="34" spans="10:12" ht="4.5" customHeight="1" x14ac:dyDescent="0.25"/>
    <row r="35" spans="10:12" x14ac:dyDescent="0.25">
      <c r="J35" s="17"/>
      <c r="L35" s="17"/>
    </row>
  </sheetData>
  <mergeCells count="18">
    <mergeCell ref="A8:L8"/>
    <mergeCell ref="A29:I29"/>
    <mergeCell ref="A4:L4"/>
    <mergeCell ref="C5:I5"/>
    <mergeCell ref="J5:L5"/>
    <mergeCell ref="F6:L6"/>
    <mergeCell ref="A7:L7"/>
    <mergeCell ref="A31:I31"/>
    <mergeCell ref="K31:N31"/>
    <mergeCell ref="A21:D21"/>
    <mergeCell ref="A22:I22"/>
    <mergeCell ref="A23:I23"/>
    <mergeCell ref="A24:I24"/>
    <mergeCell ref="A26:I26"/>
    <mergeCell ref="A28:I28"/>
    <mergeCell ref="A30:I30"/>
    <mergeCell ref="A27:I27"/>
    <mergeCell ref="A25:I25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01"/>
      <c r="C1" s="101"/>
      <c r="D1" s="101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4" ht="12" customHeight="1" x14ac:dyDescent="0.25">
      <c r="A3" s="1" t="s">
        <v>13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1:14" ht="23.25" x14ac:dyDescent="0.25">
      <c r="A4" s="168" t="s">
        <v>173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</row>
    <row r="5" spans="1:14" ht="25.5" customHeight="1" x14ac:dyDescent="0.4">
      <c r="A5" s="1"/>
      <c r="C5" s="169" t="s">
        <v>17</v>
      </c>
      <c r="D5" s="169"/>
      <c r="E5" s="169"/>
      <c r="F5" s="169"/>
      <c r="G5" s="169"/>
      <c r="H5" s="169"/>
      <c r="I5" s="169"/>
      <c r="J5" s="170" t="s">
        <v>18</v>
      </c>
      <c r="K5" s="170"/>
      <c r="L5" s="170"/>
    </row>
    <row r="6" spans="1:14" ht="18.75" x14ac:dyDescent="0.3">
      <c r="A6" s="1"/>
      <c r="D6" s="102" t="s">
        <v>19</v>
      </c>
      <c r="E6" s="102"/>
      <c r="F6" s="170" t="s">
        <v>20</v>
      </c>
      <c r="G6" s="170"/>
      <c r="H6" s="170"/>
      <c r="I6" s="170"/>
      <c r="J6" s="170"/>
      <c r="K6" s="170"/>
      <c r="L6" s="170"/>
    </row>
    <row r="7" spans="1:14" ht="18.75" customHeight="1" x14ac:dyDescent="0.3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</row>
    <row r="8" spans="1:14" ht="18.75" customHeight="1" x14ac:dyDescent="0.3">
      <c r="A8" s="171" t="s">
        <v>21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 t="shared" ref="J11:J20" si="0">SUM(H11:I11)</f>
        <v>80000</v>
      </c>
      <c r="K11" s="13" t="s">
        <v>176</v>
      </c>
      <c r="L11" s="100" t="s">
        <v>50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9000</v>
      </c>
      <c r="G12" s="3">
        <v>9000</v>
      </c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176</v>
      </c>
      <c r="L13" s="100" t="s">
        <v>50</v>
      </c>
      <c r="M13" s="17"/>
      <c r="N13" s="17"/>
    </row>
    <row r="14" spans="1:14" ht="15" customHeight="1" x14ac:dyDescent="0.25">
      <c r="A14" s="10">
        <v>5</v>
      </c>
      <c r="B14" s="11"/>
      <c r="C14" s="16" t="s">
        <v>28</v>
      </c>
      <c r="D14" s="66"/>
      <c r="E14" s="3"/>
      <c r="F14" s="3"/>
      <c r="G14" s="3"/>
      <c r="H14" s="3"/>
      <c r="I14" s="30"/>
      <c r="J14" s="3">
        <f t="shared" si="0"/>
        <v>0</v>
      </c>
      <c r="K14" s="48"/>
      <c r="L14" s="15"/>
      <c r="M14" s="17"/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9000</v>
      </c>
      <c r="G15" s="3">
        <v>9000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0"/>
        <v>40000</v>
      </c>
      <c r="K16" s="13" t="s">
        <v>177</v>
      </c>
      <c r="L16" s="15" t="s">
        <v>178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230000</v>
      </c>
      <c r="G17" s="3">
        <v>30000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9000</v>
      </c>
      <c r="G18" s="3">
        <v>9000</v>
      </c>
      <c r="H18" s="3"/>
      <c r="I18" s="3"/>
      <c r="J18" s="3">
        <f t="shared" si="0"/>
        <v>0</v>
      </c>
      <c r="K18" s="13"/>
      <c r="L18" s="15"/>
    </row>
    <row r="19" spans="1:14" ht="18" customHeight="1" x14ac:dyDescent="0.25">
      <c r="A19" s="10"/>
      <c r="B19" s="11"/>
      <c r="C19" s="16" t="s">
        <v>31</v>
      </c>
      <c r="D19" s="66"/>
      <c r="E19" s="3"/>
      <c r="F19" s="3"/>
      <c r="G19" s="3"/>
      <c r="H19" s="3"/>
      <c r="I19" s="3"/>
      <c r="J19" s="3"/>
      <c r="K19" s="13"/>
      <c r="L19" s="100"/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382000</v>
      </c>
      <c r="G20" s="3">
        <v>72000</v>
      </c>
      <c r="H20" s="3"/>
      <c r="I20" s="30"/>
      <c r="J20" s="3">
        <f t="shared" si="0"/>
        <v>0</v>
      </c>
      <c r="K20" s="13"/>
      <c r="L20" s="15"/>
      <c r="M20" s="17"/>
    </row>
    <row r="21" spans="1:14" ht="15.75" customHeight="1" x14ac:dyDescent="0.25">
      <c r="A21" s="172" t="s">
        <v>6</v>
      </c>
      <c r="B21" s="172"/>
      <c r="C21" s="172"/>
      <c r="D21" s="172"/>
      <c r="E21" s="5">
        <f t="shared" ref="E21:J21" si="1">SUM(E10:E20)</f>
        <v>660000</v>
      </c>
      <c r="F21" s="79">
        <f t="shared" si="1"/>
        <v>639000</v>
      </c>
      <c r="G21" s="21">
        <f t="shared" si="1"/>
        <v>129000</v>
      </c>
      <c r="H21" s="21">
        <f t="shared" si="1"/>
        <v>160000</v>
      </c>
      <c r="I21" s="21">
        <f t="shared" si="1"/>
        <v>0</v>
      </c>
      <c r="J21" s="21">
        <f t="shared" si="1"/>
        <v>160000</v>
      </c>
      <c r="K21" s="13" t="s">
        <v>183</v>
      </c>
      <c r="L21" s="103" t="s">
        <v>35</v>
      </c>
      <c r="M21" s="17"/>
    </row>
    <row r="22" spans="1:14" ht="16.5" customHeight="1" x14ac:dyDescent="0.3">
      <c r="A22" s="173" t="s">
        <v>16</v>
      </c>
      <c r="B22" s="173"/>
      <c r="C22" s="173"/>
      <c r="D22" s="173"/>
      <c r="E22" s="173"/>
      <c r="F22" s="173"/>
      <c r="G22" s="173"/>
      <c r="H22" s="173"/>
      <c r="I22" s="173"/>
      <c r="J22" s="29">
        <f>-J21*0.1</f>
        <v>-16000</v>
      </c>
      <c r="M22" s="17"/>
    </row>
    <row r="23" spans="1:14" ht="14.25" customHeight="1" x14ac:dyDescent="0.25">
      <c r="A23" s="167" t="s">
        <v>52</v>
      </c>
      <c r="B23" s="167"/>
      <c r="C23" s="167"/>
      <c r="D23" s="167"/>
      <c r="E23" s="167"/>
      <c r="F23" s="167"/>
      <c r="G23" s="167"/>
      <c r="H23" s="167"/>
      <c r="I23" s="167"/>
      <c r="J23" s="5">
        <f>SUM(J21:J22)</f>
        <v>144000</v>
      </c>
      <c r="L23" s="17"/>
    </row>
    <row r="24" spans="1:14" ht="12.75" customHeight="1" x14ac:dyDescent="0.25">
      <c r="A24" s="167" t="s">
        <v>51</v>
      </c>
      <c r="B24" s="167"/>
      <c r="C24" s="167"/>
      <c r="D24" s="167"/>
      <c r="E24" s="167"/>
      <c r="F24" s="167"/>
      <c r="G24" s="167"/>
      <c r="H24" s="167"/>
      <c r="I24" s="167"/>
      <c r="J24" s="5">
        <v>241000</v>
      </c>
    </row>
    <row r="25" spans="1:14" ht="12.75" customHeight="1" x14ac:dyDescent="0.25">
      <c r="A25" s="174" t="s">
        <v>91</v>
      </c>
      <c r="B25" s="175"/>
      <c r="C25" s="175"/>
      <c r="D25" s="175"/>
      <c r="E25" s="175"/>
      <c r="F25" s="175"/>
      <c r="G25" s="175"/>
      <c r="H25" s="175"/>
      <c r="I25" s="176"/>
      <c r="J25" s="5">
        <v>-120000</v>
      </c>
    </row>
    <row r="26" spans="1:14" ht="12.75" customHeight="1" x14ac:dyDescent="0.25">
      <c r="A26" s="174" t="s">
        <v>179</v>
      </c>
      <c r="B26" s="175"/>
      <c r="C26" s="175"/>
      <c r="D26" s="175"/>
      <c r="E26" s="175"/>
      <c r="F26" s="175"/>
      <c r="G26" s="175"/>
      <c r="H26" s="175"/>
      <c r="I26" s="176"/>
      <c r="J26" s="5">
        <v>-85400</v>
      </c>
    </row>
    <row r="27" spans="1:14" ht="12.75" customHeight="1" x14ac:dyDescent="0.25">
      <c r="A27" s="174" t="s">
        <v>180</v>
      </c>
      <c r="B27" s="175"/>
      <c r="C27" s="175"/>
      <c r="D27" s="175"/>
      <c r="E27" s="175"/>
      <c r="F27" s="175"/>
      <c r="G27" s="175"/>
      <c r="H27" s="175"/>
      <c r="I27" s="176"/>
      <c r="J27" s="5">
        <v>-147500</v>
      </c>
    </row>
    <row r="28" spans="1:14" ht="17.25" customHeight="1" x14ac:dyDescent="0.25">
      <c r="A28" s="167" t="s">
        <v>184</v>
      </c>
      <c r="B28" s="167"/>
      <c r="C28" s="167"/>
      <c r="D28" s="167"/>
      <c r="E28" s="167"/>
      <c r="F28" s="167"/>
      <c r="G28" s="167"/>
      <c r="H28" s="167"/>
      <c r="I28" s="167"/>
      <c r="J28" s="5">
        <f>SUM(J23:J27)</f>
        <v>32100</v>
      </c>
      <c r="K28" s="185"/>
      <c r="L28" s="166"/>
      <c r="M28" s="166"/>
      <c r="N28" s="166"/>
    </row>
    <row r="29" spans="1:14" ht="17.25" customHeight="1" x14ac:dyDescent="0.25">
      <c r="A29" s="10">
        <v>5</v>
      </c>
      <c r="B29" s="11" t="s">
        <v>104</v>
      </c>
      <c r="C29" s="16" t="s">
        <v>28</v>
      </c>
      <c r="D29" s="66" t="s">
        <v>175</v>
      </c>
      <c r="E29" s="3">
        <v>100000</v>
      </c>
      <c r="F29" s="3">
        <v>20000</v>
      </c>
      <c r="G29" s="3">
        <v>20000</v>
      </c>
      <c r="H29" s="199" t="s">
        <v>174</v>
      </c>
      <c r="I29" s="200"/>
      <c r="J29" s="200"/>
      <c r="K29" s="200"/>
      <c r="L29" s="201"/>
      <c r="M29" s="104"/>
      <c r="N29" s="104"/>
    </row>
    <row r="30" spans="1:14" ht="4.5" customHeight="1" x14ac:dyDescent="0.25"/>
    <row r="32" spans="1:14" ht="15.75" x14ac:dyDescent="0.25">
      <c r="A32" s="10">
        <v>10</v>
      </c>
      <c r="B32" s="11" t="s">
        <v>58</v>
      </c>
      <c r="C32" s="16" t="s">
        <v>31</v>
      </c>
      <c r="D32" s="66" t="s">
        <v>121</v>
      </c>
      <c r="E32" s="3">
        <v>40000</v>
      </c>
      <c r="F32" s="3"/>
      <c r="G32" s="3"/>
      <c r="H32" s="3"/>
      <c r="I32" s="3"/>
      <c r="J32" s="3">
        <f t="shared" ref="J32" si="2">SUM(H32:I32)</f>
        <v>0</v>
      </c>
      <c r="K32" s="13"/>
      <c r="L32" s="100"/>
    </row>
  </sheetData>
  <mergeCells count="16">
    <mergeCell ref="H29:L29"/>
    <mergeCell ref="K28:N28"/>
    <mergeCell ref="A21:D21"/>
    <mergeCell ref="A22:I22"/>
    <mergeCell ref="A23:I23"/>
    <mergeCell ref="A24:I24"/>
    <mergeCell ref="A25:I25"/>
    <mergeCell ref="A28:I28"/>
    <mergeCell ref="A26:I26"/>
    <mergeCell ref="A27:I27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  <vt:lpstr>JANVIER 2022</vt:lpstr>
      <vt:lpstr>FEVRIER 2022</vt:lpstr>
      <vt:lpstr>MARS 2022</vt:lpstr>
      <vt:lpstr>AVRIL 2022</vt:lpstr>
      <vt:lpstr>AVRIL 2022 (2)</vt:lpstr>
      <vt:lpstr>MAI 2022</vt:lpstr>
      <vt:lpstr>JUIN 2022</vt:lpstr>
      <vt:lpstr>JUILLET 2022</vt:lpstr>
      <vt:lpstr>AOUT 2022 </vt:lpstr>
      <vt:lpstr>SEPTEMBRE 2022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2022-09-15T11:01:46Z</cp:lastPrinted>
  <dcterms:created xsi:type="dcterms:W3CDTF">2013-02-10T07:37:00Z</dcterms:created>
  <dcterms:modified xsi:type="dcterms:W3CDTF">2022-09-26T10:21:42Z</dcterms:modified>
</cp:coreProperties>
</file>