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NL\Analytics career\Excel course_Jon Hopkins\"/>
    </mc:Choice>
  </mc:AlternateContent>
  <bookViews>
    <workbookView xWindow="0" yWindow="0" windowWidth="20490" windowHeight="7335"/>
  </bookViews>
  <sheets>
    <sheet name="The 19th Ho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" i="1" l="1"/>
  <c r="B22" i="1"/>
  <c r="C22" i="1"/>
  <c r="G22" i="1" s="1"/>
  <c r="D22" i="1"/>
  <c r="H22" i="1" s="1"/>
  <c r="F22" i="1"/>
  <c r="F34" i="1" s="1"/>
  <c r="B23" i="1"/>
  <c r="F23" i="1" s="1"/>
  <c r="C23" i="1"/>
  <c r="G23" i="1" s="1"/>
  <c r="D23" i="1"/>
  <c r="H23" i="1"/>
  <c r="B24" i="1"/>
  <c r="C24" i="1"/>
  <c r="G24" i="1" s="1"/>
  <c r="D24" i="1"/>
  <c r="H24" i="1" s="1"/>
  <c r="F24" i="1"/>
  <c r="B25" i="1"/>
  <c r="F25" i="1" s="1"/>
  <c r="C25" i="1"/>
  <c r="G25" i="1" s="1"/>
  <c r="D25" i="1"/>
  <c r="H25" i="1"/>
  <c r="B26" i="1"/>
  <c r="C26" i="1"/>
  <c r="G26" i="1" s="1"/>
  <c r="D26" i="1"/>
  <c r="H26" i="1" s="1"/>
  <c r="F26" i="1"/>
  <c r="B27" i="1"/>
  <c r="F27" i="1" s="1"/>
  <c r="C27" i="1"/>
  <c r="G27" i="1" s="1"/>
  <c r="D27" i="1"/>
  <c r="H27" i="1"/>
  <c r="B28" i="1"/>
  <c r="C28" i="1"/>
  <c r="G28" i="1" s="1"/>
  <c r="D28" i="1"/>
  <c r="H28" i="1" s="1"/>
  <c r="F28" i="1"/>
  <c r="B29" i="1"/>
  <c r="F29" i="1" s="1"/>
  <c r="C29" i="1"/>
  <c r="G29" i="1" s="1"/>
  <c r="D29" i="1"/>
  <c r="H29" i="1"/>
  <c r="B30" i="1"/>
  <c r="C30" i="1"/>
  <c r="G30" i="1" s="1"/>
  <c r="D30" i="1"/>
  <c r="H30" i="1" s="1"/>
  <c r="F30" i="1"/>
  <c r="B31" i="1"/>
  <c r="F31" i="1" s="1"/>
  <c r="C31" i="1"/>
  <c r="G31" i="1" s="1"/>
  <c r="D31" i="1"/>
  <c r="H31" i="1"/>
  <c r="B32" i="1"/>
  <c r="C32" i="1"/>
  <c r="G32" i="1" s="1"/>
  <c r="D32" i="1"/>
  <c r="H32" i="1" s="1"/>
  <c r="F32" i="1"/>
  <c r="B33" i="1"/>
  <c r="F33" i="1" s="1"/>
  <c r="C33" i="1"/>
  <c r="G33" i="1" s="1"/>
  <c r="D33" i="1"/>
  <c r="H33" i="1"/>
  <c r="B39" i="1"/>
  <c r="B41" i="1" s="1"/>
  <c r="B43" i="1" s="1"/>
  <c r="B40" i="1"/>
  <c r="B42" i="1" s="1"/>
  <c r="B49" i="1" s="1"/>
  <c r="B48" i="1" l="1"/>
  <c r="B51" i="1" s="1"/>
  <c r="B55" i="1" s="1"/>
  <c r="H34" i="1"/>
  <c r="G34" i="1"/>
  <c r="B44" i="1"/>
  <c r="B46" i="1" s="1"/>
  <c r="E124" i="1" s="1"/>
  <c r="F38" i="1" l="1"/>
</calcChain>
</file>

<file path=xl/sharedStrings.xml><?xml version="1.0" encoding="utf-8"?>
<sst xmlns="http://schemas.openxmlformats.org/spreadsheetml/2006/main" count="59" uniqueCount="41">
  <si>
    <t>Price</t>
  </si>
  <si>
    <t>Unit cost</t>
  </si>
  <si>
    <t>Profit</t>
  </si>
  <si>
    <t xml:space="preserve">Difference of </t>
  </si>
  <si>
    <t>&lt;--from the exp model</t>
  </si>
  <si>
    <t>Profit:</t>
  </si>
  <si>
    <t>Revenue:</t>
  </si>
  <si>
    <t>Cost:</t>
  </si>
  <si>
    <t>Actual demand:</t>
  </si>
  <si>
    <t>Demand(00's)</t>
  </si>
  <si>
    <t>&lt;--from the power model</t>
  </si>
  <si>
    <t>with unit cost $250</t>
  </si>
  <si>
    <t>&lt;--multiple of 10</t>
  </si>
  <si>
    <t>Sale Price:</t>
  </si>
  <si>
    <t>per set of clubs</t>
  </si>
  <si>
    <t>Unit Cost:</t>
  </si>
  <si>
    <t>Model the business:</t>
  </si>
  <si>
    <t>&lt;-- Use the model with smallest error</t>
  </si>
  <si>
    <t>MAPE</t>
  </si>
  <si>
    <t xml:space="preserve">Exponential </t>
  </si>
  <si>
    <t>Power</t>
  </si>
  <si>
    <t>Linear</t>
  </si>
  <si>
    <t>Absoute percent error</t>
  </si>
  <si>
    <t>Predictions of Demand based on models</t>
  </si>
  <si>
    <t>exponent(b):</t>
  </si>
  <si>
    <t>Exponent(b):</t>
  </si>
  <si>
    <t>Intercept(b):</t>
  </si>
  <si>
    <t>constant(a):</t>
  </si>
  <si>
    <t>Constant (a):</t>
  </si>
  <si>
    <t>Slope (m):</t>
  </si>
  <si>
    <t>Exponential :y=ae^(bx)</t>
  </si>
  <si>
    <t>Power function:y=ax^b</t>
  </si>
  <si>
    <t>Linear: y=mx+b</t>
  </si>
  <si>
    <t>Summary :</t>
  </si>
  <si>
    <t>Demand (00's)</t>
  </si>
  <si>
    <t>Month</t>
  </si>
  <si>
    <t>The 19th Hole</t>
  </si>
  <si>
    <t>1. With the unit cost $250, tp get the maximum profit-$1,042,213 , the price should be $530</t>
  </si>
  <si>
    <t>The relationship between demand and price is determined and the power model is best descibes this relation. It is justified by comparing 3 different models by Mean Absolute Percentage Errror and taken least error model.</t>
  </si>
  <si>
    <t>2. Refer Two way table , shows how unit cost affect price to get max profit (optimal price)</t>
  </si>
  <si>
    <t>3. Compared with exponential model to prove that curent power model gives profit by ~ $58,000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</si>
</sst>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medium">
        <color rgb="FF00B050"/>
      </bottom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medium">
        <color rgb="FF00B050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8">
    <xf numFmtId="0" fontId="0" fillId="0" borderId="0" xfId="0"/>
    <xf numFmtId="44" fontId="0" fillId="0" borderId="2" xfId="0" applyNumberForma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44" fontId="4" fillId="0" borderId="2" xfId="0" applyNumberFormat="1" applyFont="1" applyBorder="1"/>
    <xf numFmtId="0" fontId="0" fillId="0" borderId="3" xfId="0" applyBorder="1"/>
    <xf numFmtId="164" fontId="5" fillId="0" borderId="4" xfId="1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6" xfId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0" fillId="0" borderId="0" xfId="0" applyNumberFormat="1"/>
    <xf numFmtId="164" fontId="4" fillId="0" borderId="0" xfId="1" applyNumberFormat="1" applyFont="1"/>
    <xf numFmtId="0" fontId="0" fillId="2" borderId="0" xfId="4" applyFont="1" applyBorder="1"/>
    <xf numFmtId="0" fontId="1" fillId="2" borderId="8" xfId="4" applyBorder="1"/>
    <xf numFmtId="164" fontId="1" fillId="2" borderId="3" xfId="1" applyNumberFormat="1" applyFill="1" applyBorder="1"/>
    <xf numFmtId="0" fontId="1" fillId="2" borderId="3" xfId="4" applyBorder="1"/>
    <xf numFmtId="44" fontId="1" fillId="2" borderId="3" xfId="1" applyNumberFormat="1" applyFill="1" applyBorder="1"/>
    <xf numFmtId="0" fontId="0" fillId="0" borderId="0" xfId="0" applyBorder="1"/>
    <xf numFmtId="44" fontId="0" fillId="0" borderId="0" xfId="0" applyNumberFormat="1"/>
    <xf numFmtId="164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1" applyNumberFormat="1" applyFont="1"/>
    <xf numFmtId="1" fontId="1" fillId="2" borderId="9" xfId="4" applyNumberFormat="1" applyBorder="1"/>
    <xf numFmtId="1" fontId="0" fillId="0" borderId="0" xfId="0" applyNumberFormat="1"/>
    <xf numFmtId="164" fontId="4" fillId="0" borderId="0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0" fillId="3" borderId="0" xfId="1" applyNumberFormat="1" applyFont="1" applyFill="1"/>
    <xf numFmtId="0" fontId="3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65" fontId="0" fillId="0" borderId="2" xfId="2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/>
    <xf numFmtId="0" fontId="2" fillId="0" borderId="1" xfId="3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5">
    <cellStyle name="40% - Accent5" xfId="4" builtinId="47"/>
    <cellStyle name="Currency" xfId="1" builtinId="4"/>
    <cellStyle name="Heading 2" xfId="3" builtinId="17"/>
    <cellStyle name="Normal" xfId="0" builtinId="0"/>
    <cellStyle name="Percent" xfId="2" builtinId="5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(00's)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 19th Hole1'!$C$2</c:f>
              <c:strCache>
                <c:ptCount val="1"/>
                <c:pt idx="0">
                  <c:v>Demand (00's)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743788276465441"/>
                  <c:y val="-0.657382254301545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7707823253727467"/>
                  <c:y val="0.31948853251982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8669087700244366"/>
                  <c:y val="-0.51109223974989471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 19th Hole1'!$B$3:$B$14</c:f>
              <c:numCache>
                <c:formatCode>_("$"* #,##0_);_("$"* \(#,##0\);_("$"* "-"??_);_(@_)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'The 19th Hole1'!$C$3:$C$14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7785584"/>
        <c:axId val="-1527789936"/>
      </c:scatterChart>
      <c:valAx>
        <c:axId val="-152778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789936"/>
        <c:crosses val="autoZero"/>
        <c:crossBetween val="midCat"/>
      </c:valAx>
      <c:valAx>
        <c:axId val="-15277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Demand(00's)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785584"/>
        <c:crosses val="autoZero"/>
        <c:crossBetween val="midCat"/>
      </c:valAx>
      <c:spPr>
        <a:noFill/>
        <a:ln>
          <a:solidFill>
            <a:srgbClr val="FF0000">
              <a:alpha val="98000"/>
            </a:srgb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 19th Hole1'!$F$37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 19th Hole1'!$E$38:$E$70</c:f>
              <c:numCache>
                <c:formatCode>General</c:formatCode>
                <c:ptCount val="33"/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</c:numCache>
            </c:numRef>
          </c:xVal>
          <c:yVal>
            <c:numRef>
              <c:f>'The 19th Hole1'!$F$38:$F$70</c:f>
              <c:numCache>
                <c:formatCode>_("$"* #,##0_);_("$"* \(#,##0\);_("$"* "-"??_);_(@_)</c:formatCode>
                <c:ptCount val="33"/>
                <c:pt idx="0">
                  <c:v>955163.29492261773</c:v>
                </c:pt>
                <c:pt idx="1">
                  <c:v>144859.7333631767</c:v>
                </c:pt>
                <c:pt idx="2">
                  <c:v>269590.61103188293</c:v>
                </c:pt>
                <c:pt idx="3">
                  <c:v>377277.20005081315</c:v>
                </c:pt>
                <c:pt idx="4">
                  <c:v>470458.63128963672</c:v>
                </c:pt>
                <c:pt idx="5">
                  <c:v>551238.42063043406</c:v>
                </c:pt>
                <c:pt idx="6">
                  <c:v>621369.55138175422</c:v>
                </c:pt>
                <c:pt idx="7">
                  <c:v>682320.95740564261</c:v>
                </c:pt>
                <c:pt idx="8">
                  <c:v>735329.88897763845</c:v>
                </c:pt>
                <c:pt idx="9">
                  <c:v>781443.46768281749</c:v>
                </c:pt>
                <c:pt idx="10">
                  <c:v>821551.89320915728</c:v>
                </c:pt>
                <c:pt idx="11">
                  <c:v>856415.15341888228</c:v>
                </c:pt>
                <c:pt idx="12">
                  <c:v>886684.64136779122</c:v>
                </c:pt>
                <c:pt idx="13">
                  <c:v>912920.75208805711</c:v>
                </c:pt>
                <c:pt idx="14">
                  <c:v>935607.28531027841</c:v>
                </c:pt>
                <c:pt idx="15">
                  <c:v>955163.29492261773</c:v>
                </c:pt>
                <c:pt idx="16">
                  <c:v>971952.88554741372</c:v>
                </c:pt>
                <c:pt idx="17">
                  <c:v>986293.34947080933</c:v>
                </c:pt>
                <c:pt idx="18">
                  <c:v>998461.95483501628</c:v>
                </c:pt>
                <c:pt idx="19">
                  <c:v>1008701.6323283385</c:v>
                </c:pt>
                <c:pt idx="20">
                  <c:v>1017225.7580505749</c:v>
                </c:pt>
                <c:pt idx="21">
                  <c:v>1024222.1914306658</c:v>
                </c:pt>
                <c:pt idx="22">
                  <c:v>1029856.6965222089</c:v>
                </c:pt>
                <c:pt idx="23">
                  <c:v>1034275.8508164482</c:v>
                </c:pt>
                <c:pt idx="24">
                  <c:v>1037609.526466486</c:v>
                </c:pt>
                <c:pt idx="25">
                  <c:v>1039973.0134260494</c:v>
                </c:pt>
                <c:pt idx="26">
                  <c:v>1041468.841640935</c:v>
                </c:pt>
                <c:pt idx="27">
                  <c:v>1042188.3494514957</c:v>
                </c:pt>
                <c:pt idx="28">
                  <c:v>1042213.0372753472</c:v>
                </c:pt>
                <c:pt idx="29">
                  <c:v>1041615.7390554943</c:v>
                </c:pt>
                <c:pt idx="30">
                  <c:v>1040461.6385788118</c:v>
                </c:pt>
                <c:pt idx="31">
                  <c:v>1038809.1533564464</c:v>
                </c:pt>
                <c:pt idx="32">
                  <c:v>1036710.7051241634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7793744"/>
        <c:axId val="-1527797552"/>
      </c:scatterChart>
      <c:valAx>
        <c:axId val="-152779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797552"/>
        <c:crosses val="autoZero"/>
        <c:crossBetween val="midCat"/>
      </c:valAx>
      <c:valAx>
        <c:axId val="-15277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779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47625</xdr:rowOff>
    </xdr:from>
    <xdr:to>
      <xdr:col>7</xdr:col>
      <xdr:colOff>571500</xdr:colOff>
      <xdr:row>14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323850</xdr:colOff>
      <xdr:row>35</xdr:row>
      <xdr:rowOff>9525</xdr:rowOff>
    </xdr:from>
    <xdr:to>
      <xdr:col>12</xdr:col>
      <xdr:colOff>304799</xdr:colOff>
      <xdr:row>48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629892</xdr:colOff>
      <xdr:row>0</xdr:row>
      <xdr:rowOff>76201</xdr:rowOff>
    </xdr:from>
    <xdr:ext cx="5053488" cy="8477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8042" y="76201"/>
          <a:ext cx="5053488" cy="847724"/>
        </a:xfrm>
        <a:prstGeom prst="rect">
          <a:avLst/>
        </a:prstGeom>
      </xdr:spPr>
    </xdr:pic>
    <xdr:clientData/>
  </xdr:oneCellAnchor>
  <xdr:oneCellAnchor>
    <xdr:from>
      <xdr:col>7</xdr:col>
      <xdr:colOff>598334</xdr:colOff>
      <xdr:row>4</xdr:row>
      <xdr:rowOff>180975</xdr:rowOff>
    </xdr:from>
    <xdr:ext cx="5230966" cy="1314449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9684" y="990600"/>
          <a:ext cx="5230966" cy="13144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topLeftCell="A43" workbookViewId="0">
      <selection activeCell="D56" sqref="D56"/>
    </sheetView>
  </sheetViews>
  <sheetFormatPr defaultRowHeight="15" x14ac:dyDescent="0.25"/>
  <cols>
    <col min="1" max="1" width="16.28515625" customWidth="1"/>
    <col min="2" max="2" width="14.28515625" bestFit="1" customWidth="1"/>
    <col min="3" max="3" width="14.42578125" bestFit="1" customWidth="1"/>
    <col min="4" max="4" width="12" bestFit="1" customWidth="1"/>
    <col min="5" max="5" width="13.5703125" bestFit="1" customWidth="1"/>
    <col min="6" max="6" width="20.85546875" bestFit="1" customWidth="1"/>
    <col min="7" max="7" width="13.42578125" bestFit="1" customWidth="1"/>
    <col min="8" max="11" width="15" bestFit="1" customWidth="1"/>
  </cols>
  <sheetData>
    <row r="1" spans="1:9" ht="18" thickBot="1" x14ac:dyDescent="0.35">
      <c r="A1" s="48" t="s">
        <v>36</v>
      </c>
      <c r="B1" s="48"/>
      <c r="C1" s="48"/>
    </row>
    <row r="2" spans="1:9" ht="15.75" thickTop="1" x14ac:dyDescent="0.25">
      <c r="A2" s="46" t="s">
        <v>35</v>
      </c>
      <c r="B2" s="46" t="s">
        <v>0</v>
      </c>
      <c r="C2" s="46" t="s">
        <v>34</v>
      </c>
    </row>
    <row r="3" spans="1:9" x14ac:dyDescent="0.25">
      <c r="A3" s="43">
        <v>1</v>
      </c>
      <c r="B3" s="45">
        <v>450</v>
      </c>
      <c r="C3" s="43">
        <v>45</v>
      </c>
    </row>
    <row r="4" spans="1:9" x14ac:dyDescent="0.25">
      <c r="A4" s="43">
        <v>2</v>
      </c>
      <c r="B4" s="45">
        <v>300</v>
      </c>
      <c r="C4" s="43">
        <v>103</v>
      </c>
    </row>
    <row r="5" spans="1:9" x14ac:dyDescent="0.25">
      <c r="A5" s="43">
        <v>3</v>
      </c>
      <c r="B5" s="45">
        <v>440</v>
      </c>
      <c r="C5" s="43">
        <v>49</v>
      </c>
    </row>
    <row r="6" spans="1:9" x14ac:dyDescent="0.25">
      <c r="A6" s="43">
        <v>4</v>
      </c>
      <c r="B6" s="45">
        <v>360</v>
      </c>
      <c r="C6" s="43">
        <v>86</v>
      </c>
    </row>
    <row r="7" spans="1:9" x14ac:dyDescent="0.25">
      <c r="A7" s="43">
        <v>5</v>
      </c>
      <c r="B7" s="45">
        <v>290</v>
      </c>
      <c r="C7" s="43">
        <v>125</v>
      </c>
    </row>
    <row r="8" spans="1:9" x14ac:dyDescent="0.25">
      <c r="A8" s="43">
        <v>6</v>
      </c>
      <c r="B8" s="45">
        <v>450</v>
      </c>
      <c r="C8" s="43">
        <v>52</v>
      </c>
    </row>
    <row r="9" spans="1:9" x14ac:dyDescent="0.25">
      <c r="A9" s="43">
        <v>7</v>
      </c>
      <c r="B9" s="45">
        <v>340</v>
      </c>
      <c r="C9" s="43">
        <v>87</v>
      </c>
    </row>
    <row r="10" spans="1:9" x14ac:dyDescent="0.25">
      <c r="A10" s="43">
        <v>8</v>
      </c>
      <c r="B10" s="45">
        <v>370</v>
      </c>
      <c r="C10" s="43">
        <v>68</v>
      </c>
    </row>
    <row r="11" spans="1:9" x14ac:dyDescent="0.25">
      <c r="A11" s="43">
        <v>9</v>
      </c>
      <c r="B11" s="45">
        <v>500</v>
      </c>
      <c r="C11" s="43">
        <v>45</v>
      </c>
    </row>
    <row r="12" spans="1:9" x14ac:dyDescent="0.25">
      <c r="A12" s="43">
        <v>10</v>
      </c>
      <c r="B12" s="45">
        <v>490</v>
      </c>
      <c r="C12" s="43">
        <v>44</v>
      </c>
    </row>
    <row r="13" spans="1:9" x14ac:dyDescent="0.25">
      <c r="A13" s="43">
        <v>11</v>
      </c>
      <c r="B13" s="45">
        <v>430</v>
      </c>
      <c r="C13" s="43">
        <v>58</v>
      </c>
    </row>
    <row r="14" spans="1:9" x14ac:dyDescent="0.25">
      <c r="A14" s="43">
        <v>12</v>
      </c>
      <c r="B14" s="45">
        <v>390</v>
      </c>
      <c r="C14" s="43">
        <v>68</v>
      </c>
      <c r="I14" t="s">
        <v>33</v>
      </c>
    </row>
    <row r="15" spans="1:9" x14ac:dyDescent="0.25">
      <c r="I15" t="s">
        <v>38</v>
      </c>
    </row>
    <row r="16" spans="1:9" x14ac:dyDescent="0.25">
      <c r="A16" s="49" t="s">
        <v>32</v>
      </c>
      <c r="B16" s="49"/>
      <c r="C16" s="49" t="s">
        <v>31</v>
      </c>
      <c r="D16" s="49"/>
      <c r="E16" s="49" t="s">
        <v>30</v>
      </c>
      <c r="F16" s="49"/>
      <c r="G16" s="49"/>
      <c r="I16" t="s">
        <v>37</v>
      </c>
    </row>
    <row r="17" spans="1:9" x14ac:dyDescent="0.25">
      <c r="A17" s="42" t="s">
        <v>29</v>
      </c>
      <c r="B17" s="44">
        <v>-0.35460000000000003</v>
      </c>
      <c r="C17" s="42" t="s">
        <v>28</v>
      </c>
      <c r="D17" s="2">
        <v>5871064.2000000002</v>
      </c>
      <c r="E17" s="42" t="s">
        <v>27</v>
      </c>
      <c r="F17" s="2"/>
      <c r="G17" s="2">
        <v>466.51</v>
      </c>
      <c r="I17" t="s">
        <v>39</v>
      </c>
    </row>
    <row r="18" spans="1:9" x14ac:dyDescent="0.25">
      <c r="A18" s="42" t="s">
        <v>26</v>
      </c>
      <c r="B18" s="43">
        <v>211.31</v>
      </c>
      <c r="C18" s="42" t="s">
        <v>25</v>
      </c>
      <c r="D18" s="2">
        <v>-1.9079999999999999</v>
      </c>
      <c r="E18" s="42" t="s">
        <v>24</v>
      </c>
      <c r="F18" s="2"/>
      <c r="G18" s="2">
        <v>-5.0000000000000001E-3</v>
      </c>
      <c r="I18" t="s">
        <v>40</v>
      </c>
    </row>
    <row r="19" spans="1:9" ht="15.75" thickBot="1" x14ac:dyDescent="0.3"/>
    <row r="20" spans="1:9" ht="15.75" thickBot="1" x14ac:dyDescent="0.3">
      <c r="A20" s="51" t="s">
        <v>23</v>
      </c>
      <c r="B20" s="52"/>
      <c r="C20" s="52"/>
      <c r="D20" s="53"/>
      <c r="F20" s="55" t="s">
        <v>22</v>
      </c>
      <c r="G20" s="56"/>
      <c r="H20" s="57"/>
    </row>
    <row r="21" spans="1:9" x14ac:dyDescent="0.25">
      <c r="A21" s="41" t="s">
        <v>0</v>
      </c>
      <c r="B21" s="40" t="s">
        <v>21</v>
      </c>
      <c r="C21" s="40" t="s">
        <v>20</v>
      </c>
      <c r="D21" s="40" t="s">
        <v>19</v>
      </c>
      <c r="E21" s="35" t="s">
        <v>9</v>
      </c>
      <c r="F21" s="39" t="s">
        <v>21</v>
      </c>
      <c r="G21" s="39" t="s">
        <v>20</v>
      </c>
      <c r="H21" s="39" t="s">
        <v>19</v>
      </c>
    </row>
    <row r="22" spans="1:9" x14ac:dyDescent="0.25">
      <c r="A22" s="37">
        <v>450</v>
      </c>
      <c r="B22" s="36">
        <f t="shared" ref="B22:B33" si="0">$B$17*A22+$B$18</f>
        <v>51.739999999999981</v>
      </c>
      <c r="C22" s="36">
        <f t="shared" ref="C22:C33" si="1">$D$17*A22^$D$18</f>
        <v>50.861287902528737</v>
      </c>
      <c r="D22" s="36">
        <f t="shared" ref="D22:D33" si="2">$G$17*EXP($G$18*A22)</f>
        <v>49.169792250355329</v>
      </c>
      <c r="E22" s="38">
        <v>45</v>
      </c>
      <c r="F22" s="34">
        <f t="shared" ref="F22:F33" si="3">ABS(B22-E22)/E22</f>
        <v>0.14977777777777734</v>
      </c>
      <c r="G22" s="34">
        <f t="shared" ref="G22:G33" si="4">ABS(C22-E22)/E22</f>
        <v>0.13025084227841638</v>
      </c>
      <c r="H22" s="34">
        <f t="shared" ref="H22:H33" si="5">ABS(D22-E22)/E22</f>
        <v>9.2662050007896193E-2</v>
      </c>
    </row>
    <row r="23" spans="1:9" x14ac:dyDescent="0.25">
      <c r="A23" s="37">
        <v>300</v>
      </c>
      <c r="B23" s="36">
        <f t="shared" si="0"/>
        <v>104.92999999999999</v>
      </c>
      <c r="C23" s="36">
        <f t="shared" si="1"/>
        <v>110.24768412608684</v>
      </c>
      <c r="D23" s="36">
        <f t="shared" si="2"/>
        <v>104.09245101084399</v>
      </c>
      <c r="E23" s="38">
        <v>103</v>
      </c>
      <c r="F23" s="34">
        <f t="shared" si="3"/>
        <v>1.8737864077669832E-2</v>
      </c>
      <c r="G23" s="34">
        <f t="shared" si="4"/>
        <v>7.0365865301813962E-2</v>
      </c>
      <c r="H23" s="34">
        <f t="shared" si="5"/>
        <v>1.0606320493630948E-2</v>
      </c>
    </row>
    <row r="24" spans="1:9" x14ac:dyDescent="0.25">
      <c r="A24" s="37">
        <v>440</v>
      </c>
      <c r="B24" s="36">
        <f t="shared" si="0"/>
        <v>55.286000000000001</v>
      </c>
      <c r="C24" s="36">
        <f t="shared" si="1"/>
        <v>53.089559596228341</v>
      </c>
      <c r="D24" s="36">
        <f t="shared" si="2"/>
        <v>51.69078140761237</v>
      </c>
      <c r="E24" s="35">
        <v>49</v>
      </c>
      <c r="F24" s="34">
        <f t="shared" si="3"/>
        <v>0.12828571428571431</v>
      </c>
      <c r="G24" s="34">
        <f t="shared" si="4"/>
        <v>8.3460399923027367E-2</v>
      </c>
      <c r="H24" s="34">
        <f t="shared" si="5"/>
        <v>5.4913906277803466E-2</v>
      </c>
    </row>
    <row r="25" spans="1:9" x14ac:dyDescent="0.25">
      <c r="A25" s="37">
        <v>360</v>
      </c>
      <c r="B25" s="36">
        <f t="shared" si="0"/>
        <v>83.653999999999996</v>
      </c>
      <c r="C25" s="36">
        <f t="shared" si="1"/>
        <v>77.855923038080221</v>
      </c>
      <c r="D25" s="36">
        <f t="shared" si="2"/>
        <v>77.113584344252331</v>
      </c>
      <c r="E25" s="38">
        <v>86</v>
      </c>
      <c r="F25" s="34">
        <f t="shared" si="3"/>
        <v>2.7279069767441901E-2</v>
      </c>
      <c r="G25" s="34">
        <f t="shared" si="4"/>
        <v>9.4698569324648596E-2</v>
      </c>
      <c r="H25" s="34">
        <f t="shared" si="5"/>
        <v>0.10333041460171709</v>
      </c>
    </row>
    <row r="26" spans="1:9" x14ac:dyDescent="0.25">
      <c r="A26" s="37">
        <v>290</v>
      </c>
      <c r="B26" s="36">
        <f t="shared" si="0"/>
        <v>108.476</v>
      </c>
      <c r="C26" s="36">
        <f t="shared" si="1"/>
        <v>117.61465782240921</v>
      </c>
      <c r="D26" s="36">
        <f t="shared" si="2"/>
        <v>109.42938509863754</v>
      </c>
      <c r="E26" s="38">
        <v>125</v>
      </c>
      <c r="F26" s="34">
        <f t="shared" si="3"/>
        <v>0.132192</v>
      </c>
      <c r="G26" s="34">
        <f t="shared" si="4"/>
        <v>5.908273742072629E-2</v>
      </c>
      <c r="H26" s="34">
        <f t="shared" si="5"/>
        <v>0.12456491921089968</v>
      </c>
    </row>
    <row r="27" spans="1:9" x14ac:dyDescent="0.25">
      <c r="A27" s="37">
        <v>450</v>
      </c>
      <c r="B27" s="36">
        <f t="shared" si="0"/>
        <v>51.739999999999981</v>
      </c>
      <c r="C27" s="36">
        <f t="shared" si="1"/>
        <v>50.861287902528737</v>
      </c>
      <c r="D27" s="36">
        <f t="shared" si="2"/>
        <v>49.169792250355329</v>
      </c>
      <c r="E27" s="35">
        <v>52</v>
      </c>
      <c r="F27" s="34">
        <f t="shared" si="3"/>
        <v>5.0000000000003713E-3</v>
      </c>
      <c r="G27" s="34">
        <f t="shared" si="4"/>
        <v>2.1898309566755057E-2</v>
      </c>
      <c r="H27" s="34">
        <f t="shared" si="5"/>
        <v>5.4427072108551369E-2</v>
      </c>
    </row>
    <row r="28" spans="1:9" x14ac:dyDescent="0.25">
      <c r="A28" s="37">
        <v>340</v>
      </c>
      <c r="B28" s="36">
        <f t="shared" si="0"/>
        <v>90.745999999999995</v>
      </c>
      <c r="C28" s="36">
        <f t="shared" si="1"/>
        <v>86.827051964757459</v>
      </c>
      <c r="D28" s="36">
        <f t="shared" si="2"/>
        <v>85.223690805841244</v>
      </c>
      <c r="E28" s="38">
        <v>87</v>
      </c>
      <c r="F28" s="34">
        <f t="shared" si="3"/>
        <v>4.3057471264367757E-2</v>
      </c>
      <c r="G28" s="34">
        <f t="shared" si="4"/>
        <v>1.9879084510636921E-3</v>
      </c>
      <c r="H28" s="34">
        <f t="shared" si="5"/>
        <v>2.0417347059296046E-2</v>
      </c>
    </row>
    <row r="29" spans="1:9" x14ac:dyDescent="0.25">
      <c r="A29" s="37">
        <v>370</v>
      </c>
      <c r="B29" s="36">
        <f t="shared" si="0"/>
        <v>80.108000000000004</v>
      </c>
      <c r="C29" s="36">
        <f t="shared" si="1"/>
        <v>73.89038678064928</v>
      </c>
      <c r="D29" s="36">
        <f t="shared" si="2"/>
        <v>73.352710456970414</v>
      </c>
      <c r="E29" s="38">
        <v>68</v>
      </c>
      <c r="F29" s="34">
        <f t="shared" si="3"/>
        <v>0.17805882352941182</v>
      </c>
      <c r="G29" s="34">
        <f t="shared" si="4"/>
        <v>8.6623335009548233E-2</v>
      </c>
      <c r="H29" s="34">
        <f t="shared" si="5"/>
        <v>7.8716330249564911E-2</v>
      </c>
    </row>
    <row r="30" spans="1:9" x14ac:dyDescent="0.25">
      <c r="A30" s="37">
        <v>500</v>
      </c>
      <c r="B30" s="36">
        <f t="shared" si="0"/>
        <v>34.009999999999991</v>
      </c>
      <c r="C30" s="36">
        <f t="shared" si="1"/>
        <v>41.598920537041977</v>
      </c>
      <c r="D30" s="36">
        <f t="shared" si="2"/>
        <v>38.293472708035026</v>
      </c>
      <c r="E30" s="35">
        <v>45</v>
      </c>
      <c r="F30" s="34">
        <f t="shared" si="3"/>
        <v>0.24422222222222242</v>
      </c>
      <c r="G30" s="34">
        <f t="shared" si="4"/>
        <v>7.5579543621289408E-2</v>
      </c>
      <c r="H30" s="34">
        <f t="shared" si="5"/>
        <v>0.14903393982144386</v>
      </c>
    </row>
    <row r="31" spans="1:9" x14ac:dyDescent="0.25">
      <c r="A31" s="37">
        <v>490</v>
      </c>
      <c r="B31" s="36">
        <f t="shared" si="0"/>
        <v>37.555999999999983</v>
      </c>
      <c r="C31" s="36">
        <f t="shared" si="1"/>
        <v>43.233730269436911</v>
      </c>
      <c r="D31" s="36">
        <f t="shared" si="2"/>
        <v>40.256821037821332</v>
      </c>
      <c r="E31" s="38">
        <v>44</v>
      </c>
      <c r="F31" s="34">
        <f t="shared" si="3"/>
        <v>0.14645454545454584</v>
      </c>
      <c r="G31" s="34">
        <f t="shared" si="4"/>
        <v>1.7415221149161105E-2</v>
      </c>
      <c r="H31" s="34">
        <f t="shared" si="5"/>
        <v>8.5072249140424272E-2</v>
      </c>
    </row>
    <row r="32" spans="1:9" x14ac:dyDescent="0.25">
      <c r="A32" s="37">
        <v>430</v>
      </c>
      <c r="B32" s="36">
        <f t="shared" si="0"/>
        <v>58.831999999999994</v>
      </c>
      <c r="C32" s="36">
        <f t="shared" si="1"/>
        <v>55.470108601945356</v>
      </c>
      <c r="D32" s="36">
        <f t="shared" si="2"/>
        <v>54.341024442914069</v>
      </c>
      <c r="E32" s="38">
        <v>58</v>
      </c>
      <c r="F32" s="34">
        <f t="shared" si="3"/>
        <v>1.4344827586206787E-2</v>
      </c>
      <c r="G32" s="34">
        <f t="shared" si="4"/>
        <v>4.3618817207838695E-2</v>
      </c>
      <c r="H32" s="34">
        <f t="shared" si="5"/>
        <v>6.3085785466998806E-2</v>
      </c>
    </row>
    <row r="33" spans="1:10" x14ac:dyDescent="0.25">
      <c r="A33" s="37">
        <v>390</v>
      </c>
      <c r="B33" s="36">
        <f t="shared" si="0"/>
        <v>73.015999999999991</v>
      </c>
      <c r="C33" s="36">
        <f t="shared" si="1"/>
        <v>66.82909180787702</v>
      </c>
      <c r="D33" s="36">
        <f t="shared" si="2"/>
        <v>66.372277135824447</v>
      </c>
      <c r="E33" s="35">
        <v>68</v>
      </c>
      <c r="F33" s="34">
        <f t="shared" si="3"/>
        <v>7.3764705882352816E-2</v>
      </c>
      <c r="G33" s="34">
        <f t="shared" si="4"/>
        <v>1.7219238119455582E-2</v>
      </c>
      <c r="H33" s="34">
        <f t="shared" si="5"/>
        <v>2.393710094375813E-2</v>
      </c>
    </row>
    <row r="34" spans="1:10" x14ac:dyDescent="0.25">
      <c r="E34" t="s">
        <v>18</v>
      </c>
      <c r="F34" s="32">
        <f>AVERAGE(F22:F33)</f>
        <v>9.6764585153975916E-2</v>
      </c>
      <c r="G34" s="33">
        <f>AVERAGE(G22:G33)</f>
        <v>5.8516732281145352E-2</v>
      </c>
      <c r="H34" s="32">
        <f>AVERAGE(H22:H33)</f>
        <v>7.17306196151654E-2</v>
      </c>
      <c r="I34" t="s">
        <v>17</v>
      </c>
    </row>
    <row r="36" spans="1:10" ht="15.75" thickBot="1" x14ac:dyDescent="0.3">
      <c r="A36" s="54" t="s">
        <v>16</v>
      </c>
      <c r="B36" s="54"/>
      <c r="I36" s="19"/>
      <c r="J36" s="19"/>
    </row>
    <row r="37" spans="1:10" x14ac:dyDescent="0.25">
      <c r="A37" t="s">
        <v>15</v>
      </c>
      <c r="B37" s="3">
        <v>250</v>
      </c>
      <c r="C37" t="s">
        <v>14</v>
      </c>
      <c r="E37" s="31" t="s">
        <v>0</v>
      </c>
      <c r="F37" s="30" t="s">
        <v>2</v>
      </c>
      <c r="I37" s="29"/>
      <c r="J37" s="29"/>
    </row>
    <row r="38" spans="1:10" x14ac:dyDescent="0.25">
      <c r="A38" t="s">
        <v>13</v>
      </c>
      <c r="B38" s="28">
        <v>400</v>
      </c>
      <c r="C38" t="s">
        <v>12</v>
      </c>
      <c r="E38" s="11"/>
      <c r="F38" s="27">
        <f>B46</f>
        <v>955163.29492261773</v>
      </c>
      <c r="G38" t="s">
        <v>11</v>
      </c>
      <c r="I38" s="22"/>
      <c r="J38" s="26"/>
    </row>
    <row r="39" spans="1:10" x14ac:dyDescent="0.25">
      <c r="A39" t="s">
        <v>9</v>
      </c>
      <c r="B39" s="25">
        <f>D17*B38^D18</f>
        <v>63.677552994841193</v>
      </c>
      <c r="C39" t="s">
        <v>10</v>
      </c>
      <c r="E39" s="11">
        <v>260</v>
      </c>
      <c r="F39" s="10">
        <f t="dataTable" ref="F39:F121" dt2D="0" dtr="0" r1="B38" ca="1"/>
        <v>144859.7333631767</v>
      </c>
      <c r="I39" s="22"/>
      <c r="J39" s="21"/>
    </row>
    <row r="40" spans="1:10" x14ac:dyDescent="0.25">
      <c r="A40" s="17" t="s">
        <v>9</v>
      </c>
      <c r="B40" s="24">
        <f>G17*EXP(G18*B38)</f>
        <v>63.135262982712192</v>
      </c>
      <c r="C40" s="15" t="s">
        <v>4</v>
      </c>
      <c r="E40" s="11">
        <v>270</v>
      </c>
      <c r="F40" s="10">
        <v>269590.61103188293</v>
      </c>
      <c r="I40" s="22"/>
      <c r="J40" s="21"/>
    </row>
    <row r="41" spans="1:10" x14ac:dyDescent="0.25">
      <c r="A41" t="s">
        <v>8</v>
      </c>
      <c r="B41" s="25">
        <f>B39*100</f>
        <v>6367.755299484119</v>
      </c>
      <c r="E41" s="11">
        <v>280</v>
      </c>
      <c r="F41" s="10">
        <v>377277.20005081315</v>
      </c>
      <c r="I41" s="22"/>
      <c r="J41" s="21"/>
    </row>
    <row r="42" spans="1:10" x14ac:dyDescent="0.25">
      <c r="A42" s="17" t="s">
        <v>8</v>
      </c>
      <c r="B42" s="24">
        <f>B40*100</f>
        <v>6313.5262982712193</v>
      </c>
      <c r="C42" s="15" t="s">
        <v>4</v>
      </c>
      <c r="E42" s="11">
        <v>290</v>
      </c>
      <c r="F42" s="10">
        <v>470458.63128963672</v>
      </c>
      <c r="I42" s="22"/>
      <c r="J42" s="21"/>
    </row>
    <row r="43" spans="1:10" x14ac:dyDescent="0.25">
      <c r="A43" t="s">
        <v>7</v>
      </c>
      <c r="B43" s="23">
        <f>B41*B37</f>
        <v>1591938.8248710297</v>
      </c>
      <c r="E43" s="11">
        <v>300</v>
      </c>
      <c r="F43" s="10">
        <v>551238.42063043406</v>
      </c>
      <c r="I43" s="22"/>
      <c r="J43" s="21"/>
    </row>
    <row r="44" spans="1:10" x14ac:dyDescent="0.25">
      <c r="A44" t="s">
        <v>6</v>
      </c>
      <c r="B44" s="20">
        <f>B41*B38</f>
        <v>2547102.1197936474</v>
      </c>
      <c r="E44" s="11">
        <v>310</v>
      </c>
      <c r="F44" s="10">
        <v>621369.55138175422</v>
      </c>
      <c r="I44" s="19"/>
      <c r="J44" s="19"/>
    </row>
    <row r="45" spans="1:10" x14ac:dyDescent="0.25">
      <c r="E45" s="11">
        <v>320</v>
      </c>
      <c r="F45" s="10">
        <v>682320.95740564261</v>
      </c>
    </row>
    <row r="46" spans="1:10" x14ac:dyDescent="0.25">
      <c r="A46" s="42" t="s">
        <v>5</v>
      </c>
      <c r="B46" s="47">
        <f>B44-B43</f>
        <v>955163.29492261773</v>
      </c>
      <c r="E46" s="11">
        <v>330</v>
      </c>
      <c r="F46" s="10">
        <v>735329.88897763845</v>
      </c>
    </row>
    <row r="47" spans="1:10" x14ac:dyDescent="0.25">
      <c r="E47" s="11">
        <v>340</v>
      </c>
      <c r="F47" s="10">
        <v>781443.46768281749</v>
      </c>
    </row>
    <row r="48" spans="1:10" x14ac:dyDescent="0.25">
      <c r="A48" s="17" t="s">
        <v>7</v>
      </c>
      <c r="B48" s="18">
        <f>B42*B37</f>
        <v>1578381.5745678048</v>
      </c>
      <c r="C48" s="15" t="s">
        <v>4</v>
      </c>
      <c r="E48" s="11">
        <v>350</v>
      </c>
      <c r="F48" s="10">
        <v>821551.89320915728</v>
      </c>
    </row>
    <row r="49" spans="1:9" x14ac:dyDescent="0.25">
      <c r="A49" s="17" t="s">
        <v>6</v>
      </c>
      <c r="B49" s="18">
        <f>B42*B38</f>
        <v>2525410.5193084879</v>
      </c>
      <c r="C49" s="15" t="s">
        <v>4</v>
      </c>
      <c r="E49" s="11">
        <v>360</v>
      </c>
      <c r="F49" s="10">
        <v>856415.15341888228</v>
      </c>
    </row>
    <row r="50" spans="1:9" x14ac:dyDescent="0.25">
      <c r="A50" s="17"/>
      <c r="B50" s="16"/>
      <c r="E50" s="11">
        <v>370</v>
      </c>
      <c r="F50" s="10">
        <v>886684.64136779122</v>
      </c>
      <c r="I50" s="10">
        <v>470458.63128963672</v>
      </c>
    </row>
    <row r="51" spans="1:9" x14ac:dyDescent="0.25">
      <c r="A51" s="17" t="s">
        <v>5</v>
      </c>
      <c r="B51" s="16">
        <f>B49-B48</f>
        <v>947028.94474068307</v>
      </c>
      <c r="C51" s="15" t="s">
        <v>4</v>
      </c>
      <c r="E51" s="11">
        <v>380</v>
      </c>
      <c r="F51" s="10">
        <v>912920.75208805711</v>
      </c>
      <c r="I51" s="10">
        <v>551238.42063043406</v>
      </c>
    </row>
    <row r="52" spans="1:9" x14ac:dyDescent="0.25">
      <c r="E52" s="11">
        <v>390</v>
      </c>
      <c r="F52" s="10">
        <v>935607.28531027841</v>
      </c>
      <c r="I52" s="10">
        <v>621369.55138175422</v>
      </c>
    </row>
    <row r="53" spans="1:9" x14ac:dyDescent="0.25">
      <c r="A53" s="14" t="s">
        <v>3</v>
      </c>
      <c r="E53" s="11">
        <v>400</v>
      </c>
      <c r="F53" s="10">
        <v>955163.29492261773</v>
      </c>
      <c r="I53" s="10">
        <v>682320.95740564261</v>
      </c>
    </row>
    <row r="54" spans="1:9" x14ac:dyDescent="0.25">
      <c r="A54" t="s">
        <v>0</v>
      </c>
      <c r="B54" t="s">
        <v>2</v>
      </c>
      <c r="E54" s="11">
        <v>410</v>
      </c>
      <c r="F54" s="10">
        <v>971952.88554741372</v>
      </c>
      <c r="I54" s="10">
        <v>735329.88897763845</v>
      </c>
    </row>
    <row r="55" spans="1:9" x14ac:dyDescent="0.25">
      <c r="A55" s="3"/>
      <c r="B55" s="13">
        <f>B51</f>
        <v>947028.94474068307</v>
      </c>
      <c r="E55" s="11">
        <v>420</v>
      </c>
      <c r="F55" s="10">
        <v>986293.34947080933</v>
      </c>
      <c r="I55" s="10">
        <v>781443.46768281749</v>
      </c>
    </row>
    <row r="56" spans="1:9" x14ac:dyDescent="0.25">
      <c r="A56" s="4">
        <v>260</v>
      </c>
      <c r="B56" s="3">
        <f t="dataTable" ref="B56:B138" dt2D="0" dtr="0" r1="B38"/>
        <v>127138.80676829722</v>
      </c>
      <c r="E56" s="11">
        <v>430</v>
      </c>
      <c r="F56" s="10">
        <v>998461.95483501628</v>
      </c>
    </row>
    <row r="57" spans="1:9" x14ac:dyDescent="0.25">
      <c r="A57" s="4">
        <v>270</v>
      </c>
      <c r="B57" s="3">
        <v>241876.34798782971</v>
      </c>
      <c r="E57" s="11">
        <v>440</v>
      </c>
      <c r="F57" s="10">
        <v>1008701.6323283385</v>
      </c>
    </row>
    <row r="58" spans="1:9" x14ac:dyDescent="0.25">
      <c r="A58" s="4">
        <v>280</v>
      </c>
      <c r="B58" s="3">
        <v>345119.84894519672</v>
      </c>
      <c r="E58" s="11">
        <v>450</v>
      </c>
      <c r="F58" s="10">
        <v>1017225.7580505749</v>
      </c>
    </row>
    <row r="59" spans="1:9" x14ac:dyDescent="0.25">
      <c r="A59" s="4">
        <v>290</v>
      </c>
      <c r="B59" s="3">
        <v>437717.54039455019</v>
      </c>
      <c r="E59" s="11">
        <v>460</v>
      </c>
      <c r="F59" s="10">
        <v>1024222.1914306658</v>
      </c>
    </row>
    <row r="60" spans="1:9" x14ac:dyDescent="0.25">
      <c r="A60" s="4">
        <v>300</v>
      </c>
      <c r="B60" s="3">
        <v>520462.25505421963</v>
      </c>
      <c r="E60" s="11">
        <v>470</v>
      </c>
      <c r="F60" s="10">
        <v>1029856.6965222089</v>
      </c>
    </row>
    <row r="61" spans="1:9" x14ac:dyDescent="0.25">
      <c r="A61" s="4">
        <v>310</v>
      </c>
      <c r="B61" s="3">
        <v>594094.81361948326</v>
      </c>
      <c r="E61" s="11">
        <v>480</v>
      </c>
      <c r="F61" s="10">
        <v>1034275.8508164482</v>
      </c>
    </row>
    <row r="62" spans="1:9" x14ac:dyDescent="0.25">
      <c r="A62" s="4">
        <v>320</v>
      </c>
      <c r="B62" s="3">
        <v>659307.21226780722</v>
      </c>
      <c r="E62" s="11">
        <v>490</v>
      </c>
      <c r="F62" s="10">
        <v>1037609.526466486</v>
      </c>
    </row>
    <row r="63" spans="1:9" x14ac:dyDescent="0.25">
      <c r="A63" s="4">
        <v>330</v>
      </c>
      <c r="B63" s="3">
        <v>716745.62296534376</v>
      </c>
      <c r="E63" s="11">
        <v>500</v>
      </c>
      <c r="F63" s="10">
        <v>1039973.0134260494</v>
      </c>
    </row>
    <row r="64" spans="1:9" x14ac:dyDescent="0.25">
      <c r="A64" s="4">
        <v>340</v>
      </c>
      <c r="B64" s="3">
        <v>767013.21725257114</v>
      </c>
      <c r="E64" s="11">
        <v>510</v>
      </c>
      <c r="F64" s="10">
        <v>1041468.841640935</v>
      </c>
    </row>
    <row r="65" spans="1:6" x14ac:dyDescent="0.25">
      <c r="A65" s="4">
        <v>350</v>
      </c>
      <c r="B65" s="3">
        <v>810672.82359067164</v>
      </c>
      <c r="E65" s="11">
        <v>520</v>
      </c>
      <c r="F65" s="10">
        <v>1042188.3494514957</v>
      </c>
    </row>
    <row r="66" spans="1:6" x14ac:dyDescent="0.25">
      <c r="A66" s="4">
        <v>360</v>
      </c>
      <c r="B66" s="3">
        <v>848249.42778677586</v>
      </c>
      <c r="E66" s="11">
        <v>530</v>
      </c>
      <c r="F66" s="10">
        <v>1042213.0372753472</v>
      </c>
    </row>
    <row r="67" spans="1:6" x14ac:dyDescent="0.25">
      <c r="A67" s="4">
        <v>370</v>
      </c>
      <c r="B67" s="3">
        <v>880232.5254836448</v>
      </c>
      <c r="E67" s="11">
        <v>540</v>
      </c>
      <c r="F67" s="10">
        <v>1041615.7390554943</v>
      </c>
    </row>
    <row r="68" spans="1:6" x14ac:dyDescent="0.25">
      <c r="A68" s="4">
        <v>380</v>
      </c>
      <c r="B68" s="3">
        <v>907078.33519616933</v>
      </c>
      <c r="E68" s="11">
        <v>550</v>
      </c>
      <c r="F68" s="10">
        <v>1040461.6385788118</v>
      </c>
    </row>
    <row r="69" spans="1:6" x14ac:dyDescent="0.25">
      <c r="A69" s="4">
        <v>390</v>
      </c>
      <c r="B69" s="3">
        <v>929211.8799015421</v>
      </c>
      <c r="E69" s="11">
        <v>560</v>
      </c>
      <c r="F69" s="10">
        <v>1038809.1533564464</v>
      </c>
    </row>
    <row r="70" spans="1:6" x14ac:dyDescent="0.25">
      <c r="A70" s="4">
        <v>400</v>
      </c>
      <c r="B70" s="3">
        <v>947028.94474068307</v>
      </c>
      <c r="E70" s="11">
        <v>570</v>
      </c>
      <c r="F70" s="10">
        <v>1036710.7051241634</v>
      </c>
    </row>
    <row r="71" spans="1:6" x14ac:dyDescent="0.25">
      <c r="A71" s="4">
        <v>410</v>
      </c>
      <c r="B71" s="3">
        <v>960897.91796394461</v>
      </c>
      <c r="C71" s="12">
        <f>F66-B75</f>
        <v>58817.192268240498</v>
      </c>
      <c r="E71" s="11">
        <v>580</v>
      </c>
      <c r="F71" s="10">
        <v>1034213.3930185428</v>
      </c>
    </row>
    <row r="72" spans="1:6" x14ac:dyDescent="0.25">
      <c r="A72" s="4">
        <v>420</v>
      </c>
      <c r="B72" s="3">
        <v>971161.52185307606</v>
      </c>
      <c r="E72" s="11">
        <v>590</v>
      </c>
      <c r="F72" s="10">
        <v>1031359.5829960974</v>
      </c>
    </row>
    <row r="73" spans="1:6" x14ac:dyDescent="0.25">
      <c r="A73" s="4">
        <v>430</v>
      </c>
      <c r="B73" s="3">
        <v>978138.43997245352</v>
      </c>
      <c r="E73" s="11">
        <v>600</v>
      </c>
      <c r="F73" s="10">
        <v>1028187.424992341</v>
      </c>
    </row>
    <row r="74" spans="1:6" x14ac:dyDescent="0.25">
      <c r="A74" s="4">
        <v>440</v>
      </c>
      <c r="B74" s="3">
        <v>982124.84674463491</v>
      </c>
      <c r="E74" s="11">
        <v>610</v>
      </c>
      <c r="F74" s="10">
        <v>1024731.3075905872</v>
      </c>
    </row>
    <row r="75" spans="1:6" x14ac:dyDescent="0.25">
      <c r="A75" s="4">
        <v>450</v>
      </c>
      <c r="B75" s="3">
        <v>983395.84500710666</v>
      </c>
      <c r="E75" s="11">
        <v>620</v>
      </c>
      <c r="F75" s="10">
        <v>1021022.2585247105</v>
      </c>
    </row>
    <row r="76" spans="1:6" x14ac:dyDescent="0.25">
      <c r="A76" s="4">
        <v>460</v>
      </c>
      <c r="B76" s="3">
        <v>982206.81688762805</v>
      </c>
      <c r="E76" s="11">
        <v>630</v>
      </c>
      <c r="F76" s="10">
        <v>1017088.2981268095</v>
      </c>
    </row>
    <row r="77" spans="1:6" x14ac:dyDescent="0.25">
      <c r="A77" s="4">
        <v>470</v>
      </c>
      <c r="B77" s="3">
        <v>978794.6930338731</v>
      </c>
      <c r="E77" s="11">
        <v>640</v>
      </c>
      <c r="F77" s="10">
        <v>1012954.7518093121</v>
      </c>
    </row>
    <row r="78" spans="1:6" x14ac:dyDescent="0.25">
      <c r="A78" s="4">
        <v>480</v>
      </c>
      <c r="B78" s="3">
        <v>973379.144948008</v>
      </c>
      <c r="E78" s="11">
        <v>650</v>
      </c>
      <c r="F78" s="10">
        <v>1008644.5268089763</v>
      </c>
    </row>
    <row r="79" spans="1:6" x14ac:dyDescent="0.25">
      <c r="A79" s="4">
        <v>490</v>
      </c>
      <c r="B79" s="3">
        <v>966163.70490771206</v>
      </c>
      <c r="E79" s="11">
        <v>660</v>
      </c>
      <c r="F79" s="10">
        <v>1004178.3576906486</v>
      </c>
    </row>
    <row r="80" spans="1:6" x14ac:dyDescent="0.25">
      <c r="A80" s="4">
        <v>500</v>
      </c>
      <c r="B80" s="3">
        <v>957336.81770087557</v>
      </c>
      <c r="E80" s="11">
        <v>670</v>
      </c>
      <c r="F80" s="10">
        <v>999575.02448960091</v>
      </c>
    </row>
    <row r="81" spans="1:6" x14ac:dyDescent="0.25">
      <c r="A81" s="4">
        <v>510</v>
      </c>
      <c r="B81" s="3">
        <v>947072.82816114672</v>
      </c>
      <c r="E81" s="11">
        <v>680</v>
      </c>
      <c r="F81" s="10">
        <v>994851.54684466438</v>
      </c>
    </row>
    <row r="82" spans="1:6" x14ac:dyDescent="0.25">
      <c r="A82" s="4">
        <v>520</v>
      </c>
      <c r="B82" s="3">
        <v>935532.90826476016</v>
      </c>
      <c r="E82" s="11">
        <v>690</v>
      </c>
      <c r="F82" s="10">
        <v>990023.35702546348</v>
      </c>
    </row>
    <row r="83" spans="1:6" x14ac:dyDescent="0.25">
      <c r="A83" s="4">
        <v>530</v>
      </c>
      <c r="B83" s="3">
        <v>922865.92733498837</v>
      </c>
      <c r="E83" s="11">
        <v>700</v>
      </c>
      <c r="F83" s="10">
        <v>985104.45437334513</v>
      </c>
    </row>
    <row r="84" spans="1:6" x14ac:dyDescent="0.25">
      <c r="A84" s="4">
        <v>540</v>
      </c>
      <c r="B84" s="3">
        <v>909209.26869839907</v>
      </c>
      <c r="E84" s="11">
        <v>710</v>
      </c>
      <c r="F84" s="10">
        <v>980107.54334689956</v>
      </c>
    </row>
    <row r="85" spans="1:6" x14ac:dyDescent="0.25">
      <c r="A85" s="4">
        <v>550</v>
      </c>
      <c r="B85" s="3">
        <v>894689.5959462343</v>
      </c>
      <c r="E85" s="11">
        <v>720</v>
      </c>
      <c r="F85" s="10">
        <v>975044.1570809118</v>
      </c>
    </row>
    <row r="86" spans="1:6" x14ac:dyDescent="0.25">
      <c r="A86" s="4">
        <v>560</v>
      </c>
      <c r="B86" s="3">
        <v>879423.57177400333</v>
      </c>
      <c r="E86" s="11">
        <v>730</v>
      </c>
      <c r="F86" s="10">
        <v>969924.76812483219</v>
      </c>
    </row>
    <row r="87" spans="1:6" x14ac:dyDescent="0.25">
      <c r="A87" s="4">
        <v>570</v>
      </c>
      <c r="B87" s="3">
        <v>863518.53220226837</v>
      </c>
      <c r="E87" s="11">
        <v>740</v>
      </c>
      <c r="F87" s="10">
        <v>964758.88781767269</v>
      </c>
    </row>
    <row r="88" spans="1:6" x14ac:dyDescent="0.25">
      <c r="A88" s="4">
        <v>580</v>
      </c>
      <c r="B88" s="3">
        <v>847073.11882097961</v>
      </c>
      <c r="E88" s="11">
        <v>750</v>
      </c>
      <c r="F88" s="10">
        <v>959555.1555754958</v>
      </c>
    </row>
    <row r="89" spans="1:6" x14ac:dyDescent="0.25">
      <c r="A89" s="4">
        <v>590</v>
      </c>
      <c r="B89" s="3">
        <v>830177.87154810841</v>
      </c>
      <c r="E89" s="11">
        <v>760</v>
      </c>
      <c r="F89" s="10">
        <v>954321.41921132919</v>
      </c>
    </row>
    <row r="90" spans="1:6" x14ac:dyDescent="0.25">
      <c r="A90" s="4">
        <v>600</v>
      </c>
      <c r="B90" s="3">
        <v>812915.78425022727</v>
      </c>
      <c r="E90" s="11">
        <v>770</v>
      </c>
      <c r="F90" s="10">
        <v>949064.80727166624</v>
      </c>
    </row>
    <row r="91" spans="1:6" x14ac:dyDescent="0.25">
      <c r="A91" s="4">
        <v>610</v>
      </c>
      <c r="B91" s="3">
        <v>795362.82543760119</v>
      </c>
      <c r="E91" s="11">
        <v>780</v>
      </c>
      <c r="F91" s="10">
        <v>943791.79425598891</v>
      </c>
    </row>
    <row r="92" spans="1:6" x14ac:dyDescent="0.25">
      <c r="A92" s="4">
        <v>620</v>
      </c>
      <c r="B92" s="3">
        <v>777588.42611888994</v>
      </c>
      <c r="E92" s="11">
        <v>790</v>
      </c>
      <c r="F92" s="10">
        <v>938508.25948323612</v>
      </c>
    </row>
    <row r="93" spans="1:6" x14ac:dyDescent="0.25">
      <c r="A93" s="4">
        <v>630</v>
      </c>
      <c r="B93" s="3">
        <v>759655.93678023096</v>
      </c>
      <c r="E93" s="11">
        <v>800</v>
      </c>
      <c r="F93" s="10">
        <v>933219.54027974303</v>
      </c>
    </row>
    <row r="94" spans="1:6" x14ac:dyDescent="0.25">
      <c r="A94" s="4">
        <v>640</v>
      </c>
      <c r="B94" s="3">
        <v>741623.05533995724</v>
      </c>
      <c r="E94" s="11">
        <v>810</v>
      </c>
      <c r="F94" s="10">
        <v>927930.48008524603</v>
      </c>
    </row>
    <row r="95" spans="1:6" x14ac:dyDescent="0.25">
      <c r="A95" s="4">
        <v>650</v>
      </c>
      <c r="B95" s="3">
        <v>723542.22782306536</v>
      </c>
      <c r="E95" s="11">
        <v>820</v>
      </c>
      <c r="F95" s="10">
        <v>922645.47200522153</v>
      </c>
    </row>
    <row r="96" spans="1:6" x14ac:dyDescent="0.25">
      <c r="A96" s="4">
        <v>660</v>
      </c>
      <c r="B96" s="3">
        <v>705461.02339845127</v>
      </c>
      <c r="E96" s="11">
        <v>830</v>
      </c>
      <c r="F96" s="10">
        <v>917368.49827811518</v>
      </c>
    </row>
    <row r="97" spans="1:6" x14ac:dyDescent="0.25">
      <c r="A97" s="4">
        <v>670</v>
      </c>
      <c r="B97" s="3">
        <v>687422.48532657884</v>
      </c>
      <c r="E97" s="11">
        <v>840</v>
      </c>
      <c r="F97" s="10">
        <v>912103.16607352742</v>
      </c>
    </row>
    <row r="98" spans="1:6" x14ac:dyDescent="0.25">
      <c r="A98" s="4">
        <v>680</v>
      </c>
      <c r="B98" s="3">
        <v>669465.45927524404</v>
      </c>
      <c r="E98" s="11">
        <v>850</v>
      </c>
      <c r="F98" s="10">
        <v>906852.73999137431</v>
      </c>
    </row>
    <row r="99" spans="1:6" x14ac:dyDescent="0.25">
      <c r="A99" s="4">
        <v>690</v>
      </c>
      <c r="B99" s="3">
        <v>651624.90037622885</v>
      </c>
      <c r="E99" s="11">
        <v>860</v>
      </c>
      <c r="F99" s="10">
        <v>901620.1715914458</v>
      </c>
    </row>
    <row r="100" spans="1:6" x14ac:dyDescent="0.25">
      <c r="A100" s="4">
        <v>700</v>
      </c>
      <c r="B100" s="3">
        <v>633932.16031556111</v>
      </c>
      <c r="E100" s="11">
        <v>870</v>
      </c>
      <c r="F100" s="10">
        <v>896408.12624707108</v>
      </c>
    </row>
    <row r="101" spans="1:6" x14ac:dyDescent="0.25">
      <c r="A101" s="4">
        <v>710</v>
      </c>
      <c r="B101" s="3">
        <v>616415.25567456463</v>
      </c>
      <c r="E101" s="11">
        <v>880</v>
      </c>
      <c r="F101" s="10">
        <v>891219.00758506067</v>
      </c>
    </row>
    <row r="102" spans="1:6" x14ac:dyDescent="0.25">
      <c r="A102" s="4">
        <v>720</v>
      </c>
      <c r="B102" s="3">
        <v>599099.11866766331</v>
      </c>
      <c r="E102" s="11">
        <v>890</v>
      </c>
      <c r="F102" s="10">
        <v>886054.97974616743</v>
      </c>
    </row>
    <row r="103" spans="1:6" x14ac:dyDescent="0.25">
      <c r="A103" s="4">
        <v>730</v>
      </c>
      <c r="B103" s="3">
        <v>582005.83135570353</v>
      </c>
      <c r="E103" s="11">
        <v>900</v>
      </c>
      <c r="F103" s="10">
        <v>880917.98767573573</v>
      </c>
    </row>
    <row r="104" spans="1:6" x14ac:dyDescent="0.25">
      <c r="A104" s="4">
        <v>740</v>
      </c>
      <c r="B104" s="3">
        <v>565154.84435022343</v>
      </c>
      <c r="E104" s="11">
        <v>910</v>
      </c>
      <c r="F104" s="10">
        <v>875809.77563223685</v>
      </c>
    </row>
    <row r="105" spans="1:6" x14ac:dyDescent="0.25">
      <c r="A105" s="4">
        <v>750</v>
      </c>
      <c r="B105" s="3">
        <v>548563.18096434034</v>
      </c>
      <c r="E105" s="11">
        <v>920</v>
      </c>
      <c r="F105" s="10">
        <v>870731.90408210643</v>
      </c>
    </row>
    <row r="106" spans="1:6" x14ac:dyDescent="0.25">
      <c r="A106" s="4">
        <v>760</v>
      </c>
      <c r="B106" s="3">
        <v>532245.62770961039</v>
      </c>
      <c r="E106" s="11">
        <v>930</v>
      </c>
      <c r="F106" s="10">
        <v>865685.76513198065</v>
      </c>
    </row>
    <row r="107" spans="1:6" x14ac:dyDescent="0.25">
      <c r="A107" s="4">
        <v>770</v>
      </c>
      <c r="B107" s="3">
        <v>516214.91198510129</v>
      </c>
      <c r="E107" s="11">
        <v>940</v>
      </c>
      <c r="F107" s="10">
        <v>860672.59663417772</v>
      </c>
    </row>
    <row r="108" spans="1:6" x14ac:dyDescent="0.25">
      <c r="A108" s="4">
        <v>780</v>
      </c>
      <c r="B108" s="3">
        <v>500481.86775485688</v>
      </c>
      <c r="E108" s="11">
        <v>950</v>
      </c>
      <c r="F108" s="10">
        <v>855693.49508759426</v>
      </c>
    </row>
    <row r="109" spans="1:6" x14ac:dyDescent="0.25">
      <c r="A109" s="4">
        <v>790</v>
      </c>
      <c r="B109" s="3">
        <v>485055.58996273065</v>
      </c>
      <c r="E109" s="11">
        <v>960</v>
      </c>
      <c r="F109" s="10">
        <v>850749.42744401121</v>
      </c>
    </row>
    <row r="110" spans="1:6" x14ac:dyDescent="0.25">
      <c r="A110" s="4">
        <v>800</v>
      </c>
      <c r="B110" s="3">
        <v>469943.57838908606</v>
      </c>
      <c r="E110" s="11">
        <v>970</v>
      </c>
      <c r="F110" s="10">
        <v>845841.2419190068</v>
      </c>
    </row>
    <row r="111" spans="1:6" x14ac:dyDescent="0.25">
      <c r="A111" s="4">
        <v>810</v>
      </c>
      <c r="B111" s="3">
        <v>455151.8716119267</v>
      </c>
      <c r="E111" s="11">
        <v>980</v>
      </c>
      <c r="F111" s="10">
        <v>840969.67789691105</v>
      </c>
    </row>
    <row r="112" spans="1:6" x14ac:dyDescent="0.25">
      <c r="A112" s="4">
        <v>820</v>
      </c>
      <c r="B112" s="3">
        <v>440685.17169551167</v>
      </c>
      <c r="E112" s="11">
        <v>990</v>
      </c>
      <c r="F112" s="10">
        <v>836135.37501060066</v>
      </c>
    </row>
    <row r="113" spans="1:11" x14ac:dyDescent="0.25">
      <c r="A113" s="4">
        <v>830</v>
      </c>
      <c r="B113" s="3">
        <v>426546.96019226895</v>
      </c>
      <c r="E113" s="11">
        <v>1000</v>
      </c>
      <c r="F113" s="10">
        <v>831338.88146917173</v>
      </c>
    </row>
    <row r="114" spans="1:11" x14ac:dyDescent="0.25">
      <c r="A114" s="4">
        <v>840</v>
      </c>
      <c r="B114" s="3">
        <v>412739.60600874212</v>
      </c>
      <c r="E114" s="11">
        <v>1100</v>
      </c>
      <c r="F114" s="10">
        <v>785522.287717217</v>
      </c>
    </row>
    <row r="115" spans="1:11" x14ac:dyDescent="0.25">
      <c r="A115" s="4">
        <v>850</v>
      </c>
      <c r="B115" s="3">
        <v>399264.46565323451</v>
      </c>
      <c r="E115" s="11">
        <v>1200</v>
      </c>
      <c r="F115" s="10">
        <v>743639.78603177145</v>
      </c>
    </row>
    <row r="116" spans="1:11" x14ac:dyDescent="0.25">
      <c r="A116" s="4">
        <v>860</v>
      </c>
      <c r="B116" s="3">
        <v>386121.97635169327</v>
      </c>
      <c r="E116" s="11">
        <v>1300</v>
      </c>
      <c r="F116" s="10">
        <v>705508.43786859198</v>
      </c>
    </row>
    <row r="117" spans="1:11" x14ac:dyDescent="0.25">
      <c r="A117" s="4">
        <v>870</v>
      </c>
      <c r="B117" s="3">
        <v>373311.74248901894</v>
      </c>
      <c r="E117" s="11">
        <v>1400</v>
      </c>
      <c r="F117" s="10">
        <v>670814.40138155245</v>
      </c>
    </row>
    <row r="118" spans="1:11" x14ac:dyDescent="0.25">
      <c r="A118" s="4">
        <v>880</v>
      </c>
      <c r="B118" s="3">
        <v>360832.6158053687</v>
      </c>
      <c r="E118" s="11">
        <v>1500</v>
      </c>
      <c r="F118" s="10">
        <v>639211.7066545682</v>
      </c>
    </row>
    <row r="119" spans="1:11" x14ac:dyDescent="0.25">
      <c r="A119" s="4">
        <v>890</v>
      </c>
      <c r="B119" s="3">
        <v>348682.7697509873</v>
      </c>
      <c r="E119" s="11">
        <v>1600</v>
      </c>
      <c r="F119" s="10">
        <v>610365.06882122112</v>
      </c>
    </row>
    <row r="120" spans="1:11" x14ac:dyDescent="0.25">
      <c r="A120" s="4">
        <v>900</v>
      </c>
      <c r="B120" s="3">
        <v>336859.76837860217</v>
      </c>
      <c r="E120" s="11">
        <v>1700</v>
      </c>
      <c r="F120" s="10">
        <v>583966.97827933915</v>
      </c>
    </row>
    <row r="121" spans="1:11" ht="15.75" thickBot="1" x14ac:dyDescent="0.3">
      <c r="A121" s="4">
        <v>910</v>
      </c>
      <c r="B121" s="3">
        <v>325360.63012933271</v>
      </c>
      <c r="E121" s="9">
        <v>1800</v>
      </c>
      <c r="F121" s="8">
        <v>559742.89267575787</v>
      </c>
    </row>
    <row r="122" spans="1:11" x14ac:dyDescent="0.25">
      <c r="A122" s="4">
        <v>920</v>
      </c>
      <c r="B122" s="3">
        <v>314181.88684634364</v>
      </c>
    </row>
    <row r="123" spans="1:11" x14ac:dyDescent="0.25">
      <c r="A123" s="4">
        <v>930</v>
      </c>
      <c r="B123" s="3">
        <v>303319.63833001384</v>
      </c>
      <c r="D123" s="2"/>
      <c r="E123" s="2"/>
      <c r="F123" s="49" t="s">
        <v>1</v>
      </c>
      <c r="G123" s="49"/>
      <c r="H123" s="49"/>
      <c r="I123" s="49"/>
      <c r="J123" s="49"/>
      <c r="K123" s="49"/>
    </row>
    <row r="124" spans="1:11" x14ac:dyDescent="0.25">
      <c r="A124" s="4">
        <v>940</v>
      </c>
      <c r="B124" s="3">
        <v>292769.60272913589</v>
      </c>
      <c r="D124" s="7"/>
      <c r="E124" s="6">
        <f>B46</f>
        <v>955163.29492261773</v>
      </c>
      <c r="F124" s="5">
        <v>250</v>
      </c>
      <c r="G124" s="5">
        <v>300</v>
      </c>
      <c r="H124" s="5">
        <v>350</v>
      </c>
      <c r="I124" s="5">
        <v>400</v>
      </c>
      <c r="J124" s="5">
        <v>450</v>
      </c>
      <c r="K124" s="5">
        <v>500</v>
      </c>
    </row>
    <row r="125" spans="1:11" x14ac:dyDescent="0.25">
      <c r="A125" s="4">
        <v>950</v>
      </c>
      <c r="B125" s="3">
        <v>282527.1630445465</v>
      </c>
      <c r="D125" s="50" t="s">
        <v>0</v>
      </c>
      <c r="E125" s="1">
        <v>260</v>
      </c>
      <c r="F125" s="1">
        <f t="dataTable" ref="F125:K207" dt2D="1" dtr="1" r1="B37" r2="B38" ca="1"/>
        <v>144859.7333631767</v>
      </c>
      <c r="G125" s="1">
        <v>-579438.93345270632</v>
      </c>
      <c r="H125" s="1">
        <v>-1303737.6002685889</v>
      </c>
      <c r="I125" s="1">
        <v>-2028036.2670844714</v>
      </c>
      <c r="J125" s="1">
        <v>-2752334.933900354</v>
      </c>
      <c r="K125" s="1">
        <v>-3476633.6007162365</v>
      </c>
    </row>
    <row r="126" spans="1:11" x14ac:dyDescent="0.25">
      <c r="A126" s="4">
        <v>960</v>
      </c>
      <c r="B126" s="3">
        <v>272587.41000452172</v>
      </c>
      <c r="D126" s="50"/>
      <c r="E126" s="1">
        <v>270</v>
      </c>
      <c r="F126" s="1">
        <v>269590.61103188293</v>
      </c>
      <c r="G126" s="1">
        <v>-404385.91654782509</v>
      </c>
      <c r="H126" s="1">
        <v>-1078362.4441275331</v>
      </c>
      <c r="I126" s="1">
        <v>-1752338.9717072411</v>
      </c>
      <c r="J126" s="1">
        <v>-2426315.4992869492</v>
      </c>
      <c r="K126" s="1">
        <v>-3100292.0268666572</v>
      </c>
    </row>
    <row r="127" spans="1:11" x14ac:dyDescent="0.25">
      <c r="A127" s="4">
        <v>970</v>
      </c>
      <c r="B127" s="3">
        <v>262945.18155523052</v>
      </c>
      <c r="D127" s="50"/>
      <c r="E127" s="1">
        <v>280</v>
      </c>
      <c r="F127" s="1">
        <v>377277.20005081315</v>
      </c>
      <c r="G127" s="1">
        <v>-251518.13336720876</v>
      </c>
      <c r="H127" s="1">
        <v>-880313.46678523114</v>
      </c>
      <c r="I127" s="1">
        <v>-1509108.800203253</v>
      </c>
      <c r="J127" s="1">
        <v>-2137904.133621275</v>
      </c>
      <c r="K127" s="1">
        <v>-2766699.4670392978</v>
      </c>
    </row>
    <row r="128" spans="1:11" x14ac:dyDescent="0.25">
      <c r="A128" s="4">
        <v>980</v>
      </c>
      <c r="B128" s="3">
        <v>253595.0991944347</v>
      </c>
      <c r="D128" s="50"/>
      <c r="E128" s="1">
        <v>290</v>
      </c>
      <c r="F128" s="1">
        <v>470458.63128963672</v>
      </c>
      <c r="G128" s="1">
        <v>-117614.65782240918</v>
      </c>
      <c r="H128" s="1">
        <v>-705687.94693445507</v>
      </c>
      <c r="I128" s="1">
        <v>-1293761.236046501</v>
      </c>
      <c r="J128" s="1">
        <v>-1881834.5251585473</v>
      </c>
      <c r="K128" s="1">
        <v>-2469907.8142705937</v>
      </c>
    </row>
    <row r="129" spans="1:11" x14ac:dyDescent="0.25">
      <c r="A129" s="4">
        <v>990</v>
      </c>
      <c r="B129" s="3">
        <v>244531.60136241571</v>
      </c>
      <c r="D129" s="50"/>
      <c r="E129" s="1">
        <v>300</v>
      </c>
      <c r="F129" s="1">
        <v>551238.42063043406</v>
      </c>
      <c r="G129" s="1">
        <v>0</v>
      </c>
      <c r="H129" s="1">
        <v>-551238.42063043406</v>
      </c>
      <c r="I129" s="1">
        <v>-1102476.8412608681</v>
      </c>
      <c r="J129" s="1">
        <v>-1653715.2618913027</v>
      </c>
      <c r="K129" s="1">
        <v>-2204953.6825217372</v>
      </c>
    </row>
    <row r="130" spans="1:11" x14ac:dyDescent="0.25">
      <c r="A130" s="4">
        <v>1000</v>
      </c>
      <c r="B130" s="3">
        <v>235748.9740907521</v>
      </c>
      <c r="D130" s="50"/>
      <c r="E130" s="1">
        <v>310</v>
      </c>
      <c r="F130" s="1">
        <v>621369.55138175422</v>
      </c>
      <c r="G130" s="1">
        <v>103561.59189695911</v>
      </c>
      <c r="H130" s="1">
        <v>-414246.36758783599</v>
      </c>
      <c r="I130" s="1">
        <v>-932054.3270726311</v>
      </c>
      <c r="J130" s="1">
        <v>-1449862.2865574267</v>
      </c>
      <c r="K130" s="1">
        <v>-1967670.2460422218</v>
      </c>
    </row>
    <row r="131" spans="1:11" x14ac:dyDescent="0.25">
      <c r="A131" s="4">
        <v>1100</v>
      </c>
      <c r="B131" s="3">
        <v>162054.17821941906</v>
      </c>
      <c r="D131" s="50"/>
      <c r="E131" s="1">
        <v>320</v>
      </c>
      <c r="F131" s="1">
        <v>682320.95740564261</v>
      </c>
      <c r="G131" s="1">
        <v>194948.84497304074</v>
      </c>
      <c r="H131" s="1">
        <v>-292423.26745956065</v>
      </c>
      <c r="I131" s="1">
        <v>-779795.37989216205</v>
      </c>
      <c r="J131" s="1">
        <v>-1267167.4923247639</v>
      </c>
      <c r="K131" s="1">
        <v>-1754539.6047573648</v>
      </c>
    </row>
    <row r="132" spans="1:11" x14ac:dyDescent="0.25">
      <c r="A132" s="4">
        <v>1200</v>
      </c>
      <c r="B132" s="3">
        <v>109854.45440397918</v>
      </c>
      <c r="D132" s="50"/>
      <c r="E132" s="1">
        <v>330</v>
      </c>
      <c r="F132" s="1">
        <v>735329.88897763845</v>
      </c>
      <c r="G132" s="1">
        <v>275748.7083666143</v>
      </c>
      <c r="H132" s="1">
        <v>-183832.47224440984</v>
      </c>
      <c r="I132" s="1">
        <v>-643413.65285543352</v>
      </c>
      <c r="J132" s="1">
        <v>-1102994.8334664577</v>
      </c>
      <c r="K132" s="1">
        <v>-1562576.0140774818</v>
      </c>
    </row>
    <row r="133" spans="1:11" x14ac:dyDescent="0.25">
      <c r="A133" s="4">
        <v>1300</v>
      </c>
      <c r="B133" s="3">
        <v>73643.788881176573</v>
      </c>
      <c r="D133" s="50"/>
      <c r="E133" s="1">
        <v>340</v>
      </c>
      <c r="F133" s="1">
        <v>781443.46768281749</v>
      </c>
      <c r="G133" s="1">
        <v>347308.20785902999</v>
      </c>
      <c r="H133" s="1">
        <v>-86827.051964757498</v>
      </c>
      <c r="I133" s="1">
        <v>-520962.31178854452</v>
      </c>
      <c r="J133" s="1">
        <v>-955097.57161233202</v>
      </c>
      <c r="K133" s="1">
        <v>-1389232.831436119</v>
      </c>
    </row>
    <row r="134" spans="1:11" x14ac:dyDescent="0.25">
      <c r="A134" s="4">
        <v>1400</v>
      </c>
      <c r="B134" s="3">
        <v>48921.23641134629</v>
      </c>
      <c r="D134" s="50"/>
      <c r="E134" s="1">
        <v>350</v>
      </c>
      <c r="F134" s="1">
        <v>821551.89320915728</v>
      </c>
      <c r="G134" s="1">
        <v>410775.94660457876</v>
      </c>
      <c r="H134" s="1">
        <v>0</v>
      </c>
      <c r="I134" s="1">
        <v>-410775.94660457876</v>
      </c>
      <c r="J134" s="1">
        <v>-821551.89320915751</v>
      </c>
      <c r="K134" s="1">
        <v>-1232327.8398137363</v>
      </c>
    </row>
    <row r="135" spans="1:11" x14ac:dyDescent="0.25">
      <c r="A135" s="4">
        <v>1500</v>
      </c>
      <c r="B135" s="3">
        <v>32252.42368970823</v>
      </c>
      <c r="D135" s="50"/>
      <c r="E135" s="1">
        <v>360</v>
      </c>
      <c r="F135" s="1">
        <v>856415.15341888228</v>
      </c>
      <c r="G135" s="1">
        <v>467135.53822848154</v>
      </c>
      <c r="H135" s="1">
        <v>77855.923038080335</v>
      </c>
      <c r="I135" s="1">
        <v>-311423.69215232087</v>
      </c>
      <c r="J135" s="1">
        <v>-700703.30734272208</v>
      </c>
      <c r="K135" s="1">
        <v>-1089982.9225331233</v>
      </c>
    </row>
    <row r="136" spans="1:11" x14ac:dyDescent="0.25">
      <c r="A136" s="4">
        <v>1600</v>
      </c>
      <c r="B136" s="3">
        <v>21127.050523278107</v>
      </c>
      <c r="D136" s="50"/>
      <c r="E136" s="1">
        <v>370</v>
      </c>
      <c r="F136" s="1">
        <v>886684.64136779122</v>
      </c>
      <c r="G136" s="1">
        <v>517232.70746454457</v>
      </c>
      <c r="H136" s="1">
        <v>147780.77356129838</v>
      </c>
      <c r="I136" s="1">
        <v>-221671.16034194827</v>
      </c>
      <c r="J136" s="1">
        <v>-591123.09424519446</v>
      </c>
      <c r="K136" s="1">
        <v>-960575.02814844064</v>
      </c>
    </row>
    <row r="137" spans="1:11" x14ac:dyDescent="0.25">
      <c r="A137" s="4">
        <v>1700</v>
      </c>
      <c r="B137" s="3">
        <v>13763.404179937563</v>
      </c>
      <c r="D137" s="50"/>
      <c r="E137" s="1">
        <v>380</v>
      </c>
      <c r="F137" s="1">
        <v>912920.75208805711</v>
      </c>
      <c r="G137" s="1">
        <v>561797.38590034284</v>
      </c>
      <c r="H137" s="1">
        <v>210674.01971262833</v>
      </c>
      <c r="I137" s="1">
        <v>-140449.34647508571</v>
      </c>
      <c r="J137" s="1">
        <v>-491572.71266280022</v>
      </c>
      <c r="K137" s="1">
        <v>-842696.07885051426</v>
      </c>
    </row>
    <row r="138" spans="1:11" x14ac:dyDescent="0.25">
      <c r="A138" s="4">
        <v>1800</v>
      </c>
      <c r="B138" s="3">
        <v>8923.6456941939141</v>
      </c>
      <c r="D138" s="50"/>
      <c r="E138" s="1">
        <v>390</v>
      </c>
      <c r="F138" s="1">
        <v>935607.28531027841</v>
      </c>
      <c r="G138" s="1">
        <v>601461.82627089322</v>
      </c>
      <c r="H138" s="1">
        <v>267316.36723150825</v>
      </c>
      <c r="I138" s="1">
        <v>-66829.091807876714</v>
      </c>
      <c r="J138" s="1">
        <v>-400974.55084726214</v>
      </c>
      <c r="K138" s="1">
        <v>-735120.00988664711</v>
      </c>
    </row>
    <row r="139" spans="1:11" x14ac:dyDescent="0.25">
      <c r="D139" s="50"/>
      <c r="E139" s="1">
        <v>400</v>
      </c>
      <c r="F139" s="1">
        <v>955163.29492261773</v>
      </c>
      <c r="G139" s="1">
        <v>636775.52994841174</v>
      </c>
      <c r="H139" s="1">
        <v>318387.76497420575</v>
      </c>
      <c r="I139" s="1">
        <v>0</v>
      </c>
      <c r="J139" s="1">
        <v>-318387.76497420622</v>
      </c>
      <c r="K139" s="1">
        <v>-636775.52994841198</v>
      </c>
    </row>
    <row r="140" spans="1:11" x14ac:dyDescent="0.25">
      <c r="D140" s="50"/>
      <c r="E140" s="1">
        <v>410</v>
      </c>
      <c r="F140" s="1">
        <v>971952.88554741372</v>
      </c>
      <c r="G140" s="1">
        <v>668217.60881384718</v>
      </c>
      <c r="H140" s="1">
        <v>364482.33208028041</v>
      </c>
      <c r="I140" s="1">
        <v>60747.055346713401</v>
      </c>
      <c r="J140" s="1">
        <v>-242988.22138685314</v>
      </c>
      <c r="K140" s="1">
        <v>-546723.49812042015</v>
      </c>
    </row>
    <row r="141" spans="1:11" x14ac:dyDescent="0.25">
      <c r="D141" s="50"/>
      <c r="E141" s="1">
        <v>420</v>
      </c>
      <c r="F141" s="1">
        <v>986293.34947080933</v>
      </c>
      <c r="G141" s="1">
        <v>696207.07021468901</v>
      </c>
      <c r="H141" s="1">
        <v>406120.79095856869</v>
      </c>
      <c r="I141" s="1">
        <v>116034.51170244813</v>
      </c>
      <c r="J141" s="1">
        <v>-174051.76755367219</v>
      </c>
      <c r="K141" s="1">
        <v>-464138.04680979252</v>
      </c>
    </row>
    <row r="142" spans="1:11" x14ac:dyDescent="0.25">
      <c r="D142" s="50"/>
      <c r="E142" s="1">
        <v>430</v>
      </c>
      <c r="F142" s="1">
        <v>998461.95483501628</v>
      </c>
      <c r="G142" s="1">
        <v>721111.41182528948</v>
      </c>
      <c r="H142" s="1">
        <v>443760.86881556269</v>
      </c>
      <c r="I142" s="1">
        <v>166410.32580583589</v>
      </c>
      <c r="J142" s="1">
        <v>-110940.2172038909</v>
      </c>
      <c r="K142" s="1">
        <v>-388290.7602136177</v>
      </c>
    </row>
    <row r="143" spans="1:11" x14ac:dyDescent="0.25">
      <c r="E143" s="1">
        <v>440</v>
      </c>
      <c r="F143" s="1">
        <v>1008701.6323283385</v>
      </c>
      <c r="G143" s="1">
        <v>743253.83434719685</v>
      </c>
      <c r="H143" s="1">
        <v>477806.03636605502</v>
      </c>
      <c r="I143" s="1">
        <v>212358.23838491365</v>
      </c>
      <c r="J143" s="1">
        <v>-53089.559596228413</v>
      </c>
      <c r="K143" s="1">
        <v>-318537.35757737001</v>
      </c>
    </row>
    <row r="144" spans="1:11" x14ac:dyDescent="0.25">
      <c r="E144" s="1">
        <v>450</v>
      </c>
      <c r="F144" s="1">
        <v>1017225.7580505749</v>
      </c>
      <c r="G144" s="1">
        <v>762919.31853793119</v>
      </c>
      <c r="H144" s="1">
        <v>508612.87902528746</v>
      </c>
      <c r="I144" s="1">
        <v>254306.43951264373</v>
      </c>
      <c r="J144" s="1">
        <v>0</v>
      </c>
      <c r="K144" s="1">
        <v>-254306.4395126435</v>
      </c>
    </row>
    <row r="145" spans="5:11" x14ac:dyDescent="0.25">
      <c r="E145" s="1">
        <v>460</v>
      </c>
      <c r="F145" s="1">
        <v>1024222.1914306658</v>
      </c>
      <c r="G145" s="1">
        <v>780359.7648995549</v>
      </c>
      <c r="H145" s="1">
        <v>536497.33836844401</v>
      </c>
      <c r="I145" s="1">
        <v>292634.91183733311</v>
      </c>
      <c r="J145" s="1">
        <v>48772.485306222457</v>
      </c>
      <c r="K145" s="1">
        <v>-195089.94122488843</v>
      </c>
    </row>
    <row r="146" spans="5:11" x14ac:dyDescent="0.25">
      <c r="E146" s="1">
        <v>470</v>
      </c>
      <c r="F146" s="1">
        <v>1029856.6965222089</v>
      </c>
      <c r="G146" s="1">
        <v>795798.35640352499</v>
      </c>
      <c r="H146" s="1">
        <v>561740.01628484135</v>
      </c>
      <c r="I146" s="1">
        <v>327681.67616615747</v>
      </c>
      <c r="J146" s="1">
        <v>93623.336047473829</v>
      </c>
      <c r="K146" s="1">
        <v>-140435.00407121005</v>
      </c>
    </row>
    <row r="147" spans="5:11" x14ac:dyDescent="0.25">
      <c r="E147" s="1">
        <v>480</v>
      </c>
      <c r="F147" s="1">
        <v>1034275.8508164482</v>
      </c>
      <c r="G147" s="1">
        <v>809433.27455200301</v>
      </c>
      <c r="H147" s="1">
        <v>584590.69828755781</v>
      </c>
      <c r="I147" s="1">
        <v>359748.12202311237</v>
      </c>
      <c r="J147" s="1">
        <v>134905.54575866717</v>
      </c>
      <c r="K147" s="1">
        <v>-89937.030505778268</v>
      </c>
    </row>
    <row r="148" spans="5:11" x14ac:dyDescent="0.25">
      <c r="E148" s="1">
        <v>490</v>
      </c>
      <c r="F148" s="1">
        <v>1037609.526466486</v>
      </c>
      <c r="G148" s="1">
        <v>821440.87511930149</v>
      </c>
      <c r="H148" s="1">
        <v>605272.22377211694</v>
      </c>
      <c r="I148" s="1">
        <v>389103.57242493238</v>
      </c>
      <c r="J148" s="1">
        <v>172934.92107774783</v>
      </c>
      <c r="K148" s="1">
        <v>-43233.730269436724</v>
      </c>
    </row>
    <row r="149" spans="5:11" x14ac:dyDescent="0.25">
      <c r="E149" s="1">
        <v>500</v>
      </c>
      <c r="F149" s="1">
        <v>1039973.0134260494</v>
      </c>
      <c r="G149" s="1">
        <v>831978.41074083955</v>
      </c>
      <c r="H149" s="1">
        <v>623983.80805562949</v>
      </c>
      <c r="I149" s="1">
        <v>415989.20537041966</v>
      </c>
      <c r="J149" s="1">
        <v>207994.60268520983</v>
      </c>
      <c r="K149" s="1">
        <v>0</v>
      </c>
    </row>
    <row r="150" spans="5:11" x14ac:dyDescent="0.25">
      <c r="E150" s="2">
        <v>510</v>
      </c>
      <c r="F150" s="1">
        <v>1041468.841640935</v>
      </c>
      <c r="G150" s="1">
        <v>841186.37209460139</v>
      </c>
      <c r="H150" s="1">
        <v>640903.90254826774</v>
      </c>
      <c r="I150" s="1">
        <v>440621.43300193409</v>
      </c>
      <c r="J150" s="1">
        <v>240338.96345560043</v>
      </c>
      <c r="K150" s="1">
        <v>40056.493909266777</v>
      </c>
    </row>
    <row r="151" spans="5:11" x14ac:dyDescent="0.25">
      <c r="E151" s="2">
        <v>520</v>
      </c>
      <c r="F151" s="1">
        <v>1042188.3494514957</v>
      </c>
      <c r="G151" s="1">
        <v>849190.50696047791</v>
      </c>
      <c r="H151" s="1">
        <v>656192.66446946026</v>
      </c>
      <c r="I151" s="1">
        <v>463194.8219784426</v>
      </c>
      <c r="J151" s="1">
        <v>270196.97948742495</v>
      </c>
      <c r="K151" s="1">
        <v>77199.136996407062</v>
      </c>
    </row>
    <row r="152" spans="5:11" x14ac:dyDescent="0.25">
      <c r="E152" s="2">
        <v>530</v>
      </c>
      <c r="F152" s="1">
        <v>1042213.0372753472</v>
      </c>
      <c r="G152" s="1">
        <v>856103.56633332092</v>
      </c>
      <c r="H152" s="1">
        <v>669994.09539129445</v>
      </c>
      <c r="I152" s="1">
        <v>483884.62444926822</v>
      </c>
      <c r="J152" s="1">
        <v>297775.15350724198</v>
      </c>
      <c r="K152" s="1">
        <v>111665.68256521574</v>
      </c>
    </row>
    <row r="153" spans="5:11" x14ac:dyDescent="0.25">
      <c r="E153" s="2">
        <v>540</v>
      </c>
      <c r="F153" s="1">
        <v>1041615.7390554943</v>
      </c>
      <c r="G153" s="1">
        <v>862026.81852868502</v>
      </c>
      <c r="H153" s="1">
        <v>682437.89800187573</v>
      </c>
      <c r="I153" s="1">
        <v>502848.9774750662</v>
      </c>
      <c r="J153" s="1">
        <v>323260.05694825691</v>
      </c>
      <c r="K153" s="1">
        <v>143671.13642144739</v>
      </c>
    </row>
    <row r="154" spans="5:11" x14ac:dyDescent="0.25">
      <c r="E154" s="2">
        <v>550</v>
      </c>
      <c r="F154" s="1">
        <v>1040461.6385788118</v>
      </c>
      <c r="G154" s="1">
        <v>867051.36548234313</v>
      </c>
      <c r="H154" s="1">
        <v>693641.0923858746</v>
      </c>
      <c r="I154" s="1">
        <v>520230.81928940583</v>
      </c>
      <c r="J154" s="1">
        <v>346820.5461929373</v>
      </c>
      <c r="K154" s="1">
        <v>173410.27309646877</v>
      </c>
    </row>
    <row r="155" spans="5:11" x14ac:dyDescent="0.25">
      <c r="E155" s="2">
        <v>560</v>
      </c>
      <c r="F155" s="1">
        <v>1038809.1533564464</v>
      </c>
      <c r="G155" s="1">
        <v>871259.28991185827</v>
      </c>
      <c r="H155" s="1">
        <v>703709.42646727012</v>
      </c>
      <c r="I155" s="1">
        <v>536159.56302268198</v>
      </c>
      <c r="J155" s="1">
        <v>368609.69957809383</v>
      </c>
      <c r="K155" s="1">
        <v>201059.83613350568</v>
      </c>
    </row>
    <row r="156" spans="5:11" x14ac:dyDescent="0.25">
      <c r="E156" s="2">
        <v>570</v>
      </c>
      <c r="F156" s="1">
        <v>1036710.7051241634</v>
      </c>
      <c r="G156" s="1">
        <v>874724.65744851285</v>
      </c>
      <c r="H156" s="1">
        <v>712738.6097728624</v>
      </c>
      <c r="I156" s="1">
        <v>550752.56209721183</v>
      </c>
      <c r="J156" s="1">
        <v>388766.51442156127</v>
      </c>
      <c r="K156" s="1">
        <v>226780.4667459107</v>
      </c>
    </row>
    <row r="157" spans="5:11" x14ac:dyDescent="0.25">
      <c r="E157" s="2">
        <v>580</v>
      </c>
      <c r="F157" s="1">
        <v>1034213.3930185428</v>
      </c>
      <c r="G157" s="1">
        <v>877514.39407633932</v>
      </c>
      <c r="H157" s="1">
        <v>720815.39513413585</v>
      </c>
      <c r="I157" s="1">
        <v>564116.39619193226</v>
      </c>
      <c r="J157" s="1">
        <v>407417.39724972891</v>
      </c>
      <c r="K157" s="1">
        <v>250718.39830752555</v>
      </c>
    </row>
    <row r="158" spans="5:11" x14ac:dyDescent="0.25">
      <c r="E158" s="2">
        <v>590</v>
      </c>
      <c r="F158" s="1">
        <v>1031359.5829960974</v>
      </c>
      <c r="G158" s="1">
        <v>879689.05608490657</v>
      </c>
      <c r="H158" s="1">
        <v>728018.52917371574</v>
      </c>
      <c r="I158" s="1">
        <v>576348.00226252503</v>
      </c>
      <c r="J158" s="1">
        <v>424677.47535133432</v>
      </c>
      <c r="K158" s="1">
        <v>273006.94844014361</v>
      </c>
    </row>
    <row r="159" spans="5:11" x14ac:dyDescent="0.25">
      <c r="E159" s="2">
        <v>600</v>
      </c>
      <c r="F159" s="1">
        <v>1028187.424992341</v>
      </c>
      <c r="G159" s="1">
        <v>881303.50713629229</v>
      </c>
      <c r="H159" s="1">
        <v>734419.5892802435</v>
      </c>
      <c r="I159" s="1">
        <v>587535.6714241947</v>
      </c>
      <c r="J159" s="1">
        <v>440651.75356814614</v>
      </c>
      <c r="K159" s="1">
        <v>293767.83571209735</v>
      </c>
    </row>
    <row r="160" spans="5:11" x14ac:dyDescent="0.25">
      <c r="E160" s="2">
        <v>610</v>
      </c>
      <c r="F160" s="1">
        <v>1024731.3075905872</v>
      </c>
      <c r="G160" s="1">
        <v>882407.51486967225</v>
      </c>
      <c r="H160" s="1">
        <v>740083.72214875743</v>
      </c>
      <c r="I160" s="1">
        <v>597759.92942784261</v>
      </c>
      <c r="J160" s="1">
        <v>455436.13670692756</v>
      </c>
      <c r="K160" s="1">
        <v>313112.34398601274</v>
      </c>
    </row>
    <row r="161" spans="5:11" x14ac:dyDescent="0.25">
      <c r="E161" s="2">
        <v>620</v>
      </c>
      <c r="F161" s="1">
        <v>1021022.2585247105</v>
      </c>
      <c r="G161" s="1">
        <v>883046.27764299291</v>
      </c>
      <c r="H161" s="1">
        <v>745070.29676127527</v>
      </c>
      <c r="I161" s="1">
        <v>607094.31587955751</v>
      </c>
      <c r="J161" s="1">
        <v>469118.33499783999</v>
      </c>
      <c r="K161" s="1">
        <v>331142.35411612247</v>
      </c>
    </row>
    <row r="162" spans="5:11" x14ac:dyDescent="0.25">
      <c r="E162" s="2">
        <v>630</v>
      </c>
      <c r="F162" s="1">
        <v>1017088.2981268095</v>
      </c>
      <c r="G162" s="1">
        <v>883260.89047854522</v>
      </c>
      <c r="H162" s="1">
        <v>749433.48283028079</v>
      </c>
      <c r="I162" s="1">
        <v>615606.07518201624</v>
      </c>
      <c r="J162" s="1">
        <v>481778.66753375181</v>
      </c>
      <c r="K162" s="1">
        <v>347951.25988548738</v>
      </c>
    </row>
    <row r="163" spans="5:11" x14ac:dyDescent="0.25">
      <c r="E163" s="2">
        <v>640</v>
      </c>
      <c r="F163" s="1">
        <v>1012954.7518093121</v>
      </c>
      <c r="G163" s="1">
        <v>883088.75798760552</v>
      </c>
      <c r="H163" s="1">
        <v>753222.76416589878</v>
      </c>
      <c r="I163" s="1">
        <v>623356.77034419216</v>
      </c>
      <c r="J163" s="1">
        <v>493490.77652248554</v>
      </c>
      <c r="K163" s="1">
        <v>363624.78270077868</v>
      </c>
    </row>
    <row r="164" spans="5:11" x14ac:dyDescent="0.25">
      <c r="E164" s="2">
        <v>650</v>
      </c>
      <c r="F164" s="1">
        <v>1008644.5268089763</v>
      </c>
      <c r="G164" s="1">
        <v>882563.96095785429</v>
      </c>
      <c r="H164" s="1">
        <v>756483.39510673226</v>
      </c>
      <c r="I164" s="1">
        <v>630402.82925561024</v>
      </c>
      <c r="J164" s="1">
        <v>504322.2634044881</v>
      </c>
      <c r="K164" s="1">
        <v>378241.69755336596</v>
      </c>
    </row>
    <row r="165" spans="5:11" x14ac:dyDescent="0.25">
      <c r="E165" s="2">
        <v>660</v>
      </c>
      <c r="F165" s="1">
        <v>1004178.3576906486</v>
      </c>
      <c r="G165" s="1">
        <v>881717.58236252074</v>
      </c>
      <c r="H165" s="1">
        <v>759256.80703439284</v>
      </c>
      <c r="I165" s="1">
        <v>636796.03170626494</v>
      </c>
      <c r="J165" s="1">
        <v>514335.25637813704</v>
      </c>
      <c r="K165" s="1">
        <v>391874.48105000914</v>
      </c>
    </row>
    <row r="166" spans="5:11" x14ac:dyDescent="0.25">
      <c r="E166" s="2">
        <v>670</v>
      </c>
      <c r="F166" s="1">
        <v>999575.02448960091</v>
      </c>
      <c r="G166" s="1">
        <v>880577.9977646484</v>
      </c>
      <c r="H166" s="1">
        <v>761580.9710396959</v>
      </c>
      <c r="I166" s="1">
        <v>642583.94431474339</v>
      </c>
      <c r="J166" s="1">
        <v>523586.91758979089</v>
      </c>
      <c r="K166" s="1">
        <v>404589.89086483838</v>
      </c>
    </row>
    <row r="167" spans="5:11" x14ac:dyDescent="0.25">
      <c r="E167" s="2">
        <v>680</v>
      </c>
      <c r="F167" s="1">
        <v>994851.54684466438</v>
      </c>
      <c r="G167" s="1">
        <v>879171.13442086626</v>
      </c>
      <c r="H167" s="1">
        <v>763490.72199706803</v>
      </c>
      <c r="I167" s="1">
        <v>647810.30957326991</v>
      </c>
      <c r="J167" s="1">
        <v>532129.89714947168</v>
      </c>
      <c r="K167" s="1">
        <v>416449.48472567345</v>
      </c>
    </row>
    <row r="168" spans="5:11" x14ac:dyDescent="0.25">
      <c r="E168" s="2">
        <v>690</v>
      </c>
      <c r="F168" s="1">
        <v>990023.35702546348</v>
      </c>
      <c r="G168" s="1">
        <v>877520.70281802444</v>
      </c>
      <c r="H168" s="1">
        <v>765018.04861058551</v>
      </c>
      <c r="I168" s="1">
        <v>652515.39440314646</v>
      </c>
      <c r="J168" s="1">
        <v>540012.74019570742</v>
      </c>
      <c r="K168" s="1">
        <v>427510.08598826826</v>
      </c>
    </row>
    <row r="169" spans="5:11" x14ac:dyDescent="0.25">
      <c r="E169" s="2">
        <v>700</v>
      </c>
      <c r="F169" s="1">
        <v>985104.45437334513</v>
      </c>
      <c r="G169" s="1">
        <v>875648.40388741787</v>
      </c>
      <c r="H169" s="1">
        <v>766192.3534014906</v>
      </c>
      <c r="I169" s="1">
        <v>656736.30291556346</v>
      </c>
      <c r="J169" s="1">
        <v>547280.2524296362</v>
      </c>
      <c r="K169" s="1">
        <v>437824.20194370905</v>
      </c>
    </row>
    <row r="170" spans="5:11" x14ac:dyDescent="0.25">
      <c r="E170" s="2">
        <v>710</v>
      </c>
      <c r="F170" s="1">
        <v>980107.54334689956</v>
      </c>
      <c r="G170" s="1">
        <v>873574.11472223653</v>
      </c>
      <c r="H170" s="1">
        <v>767040.68609757349</v>
      </c>
      <c r="I170" s="1">
        <v>660507.25747291057</v>
      </c>
      <c r="J170" s="1">
        <v>553973.82884824753</v>
      </c>
      <c r="K170" s="1">
        <v>447440.40022358461</v>
      </c>
    </row>
    <row r="171" spans="5:11" x14ac:dyDescent="0.25">
      <c r="E171" s="2">
        <v>720</v>
      </c>
      <c r="F171" s="1">
        <v>975044.1570809118</v>
      </c>
      <c r="G171" s="1">
        <v>871316.05526379356</v>
      </c>
      <c r="H171" s="1">
        <v>767587.95344667532</v>
      </c>
      <c r="I171" s="1">
        <v>663859.85162955709</v>
      </c>
      <c r="J171" s="1">
        <v>560131.74981243873</v>
      </c>
      <c r="K171" s="1">
        <v>456403.6479953205</v>
      </c>
    </row>
    <row r="172" spans="5:11" x14ac:dyDescent="0.25">
      <c r="E172" s="2">
        <v>730</v>
      </c>
      <c r="F172" s="1">
        <v>969924.76812483219</v>
      </c>
      <c r="G172" s="1">
        <v>868890.93811182887</v>
      </c>
      <c r="H172" s="1">
        <v>767857.10809882544</v>
      </c>
      <c r="I172" s="1">
        <v>666823.27808582212</v>
      </c>
      <c r="J172" s="1">
        <v>565789.44807281869</v>
      </c>
      <c r="K172" s="1">
        <v>464755.61805981537</v>
      </c>
    </row>
    <row r="173" spans="5:11" x14ac:dyDescent="0.25">
      <c r="E173" s="2">
        <v>740</v>
      </c>
      <c r="F173" s="1">
        <v>964758.88781767269</v>
      </c>
      <c r="G173" s="1">
        <v>866314.10334648157</v>
      </c>
      <c r="H173" s="1">
        <v>767869.31887529045</v>
      </c>
      <c r="I173" s="1">
        <v>669424.53440409934</v>
      </c>
      <c r="J173" s="1">
        <v>570979.74993290822</v>
      </c>
      <c r="K173" s="1">
        <v>472534.96546171722</v>
      </c>
    </row>
    <row r="174" spans="5:11" x14ac:dyDescent="0.25">
      <c r="E174" s="2">
        <v>750</v>
      </c>
      <c r="F174" s="1">
        <v>959555.1555754958</v>
      </c>
      <c r="G174" s="1">
        <v>863599.64001794625</v>
      </c>
      <c r="H174" s="1">
        <v>767644.12446039671</v>
      </c>
      <c r="I174" s="1">
        <v>671688.60890284705</v>
      </c>
      <c r="J174" s="1">
        <v>575733.0933452975</v>
      </c>
      <c r="K174" s="1">
        <v>479777.57778774784</v>
      </c>
    </row>
    <row r="175" spans="5:11" x14ac:dyDescent="0.25">
      <c r="E175" s="2">
        <v>760</v>
      </c>
      <c r="F175" s="1">
        <v>954321.41921132919</v>
      </c>
      <c r="G175" s="1">
        <v>860760.49575923802</v>
      </c>
      <c r="H175" s="1">
        <v>767199.57230714697</v>
      </c>
      <c r="I175" s="1">
        <v>673638.64885505592</v>
      </c>
      <c r="J175" s="1">
        <v>580077.72540296486</v>
      </c>
      <c r="K175" s="1">
        <v>486516.80195087381</v>
      </c>
    </row>
    <row r="176" spans="5:11" x14ac:dyDescent="0.25">
      <c r="E176" s="2">
        <v>770</v>
      </c>
      <c r="F176" s="1">
        <v>949064.80727166624</v>
      </c>
      <c r="G176" s="1">
        <v>857808.5758032368</v>
      </c>
      <c r="H176" s="1">
        <v>766552.34433480736</v>
      </c>
      <c r="I176" s="1">
        <v>675296.11286637792</v>
      </c>
      <c r="J176" s="1">
        <v>584039.88139794848</v>
      </c>
      <c r="K176" s="1">
        <v>492783.64992951904</v>
      </c>
    </row>
    <row r="177" spans="5:11" x14ac:dyDescent="0.25">
      <c r="E177" s="2">
        <v>780</v>
      </c>
      <c r="F177" s="1">
        <v>943791.79425598891</v>
      </c>
      <c r="G177" s="1">
        <v>854754.83253372577</v>
      </c>
      <c r="H177" s="1">
        <v>765717.87081146264</v>
      </c>
      <c r="I177" s="1">
        <v>676680.90908919962</v>
      </c>
      <c r="J177" s="1">
        <v>587643.94736693648</v>
      </c>
      <c r="K177" s="1">
        <v>498606.98564467335</v>
      </c>
    </row>
    <row r="178" spans="5:11" x14ac:dyDescent="0.25">
      <c r="E178" s="2">
        <v>790</v>
      </c>
      <c r="F178" s="1">
        <v>938508.25948323612</v>
      </c>
      <c r="G178" s="1">
        <v>851609.34656812169</v>
      </c>
      <c r="H178" s="1">
        <v>764710.43365300726</v>
      </c>
      <c r="I178" s="1">
        <v>677811.52073789272</v>
      </c>
      <c r="J178" s="1">
        <v>590912.60782277829</v>
      </c>
      <c r="K178" s="1">
        <v>504013.69490766386</v>
      </c>
    </row>
    <row r="179" spans="5:11" x14ac:dyDescent="0.25">
      <c r="E179" s="2">
        <v>800</v>
      </c>
      <c r="F179" s="1">
        <v>933219.54027974303</v>
      </c>
      <c r="G179" s="1">
        <v>848381.40025431197</v>
      </c>
      <c r="H179" s="1">
        <v>763543.26022888068</v>
      </c>
      <c r="I179" s="1">
        <v>678705.12020344951</v>
      </c>
      <c r="J179" s="1">
        <v>593866.98017801833</v>
      </c>
      <c r="K179" s="1">
        <v>509028.84015258716</v>
      </c>
    </row>
    <row r="180" spans="5:11" x14ac:dyDescent="0.25">
      <c r="E180" s="2">
        <v>810</v>
      </c>
      <c r="F180" s="1">
        <v>927930.48008524603</v>
      </c>
      <c r="G180" s="1">
        <v>845079.54436334898</v>
      </c>
      <c r="H180" s="1">
        <v>762228.60864145216</v>
      </c>
      <c r="I180" s="1">
        <v>679377.6729195551</v>
      </c>
      <c r="J180" s="1">
        <v>596526.73719765816</v>
      </c>
      <c r="K180" s="1">
        <v>513675.80147576123</v>
      </c>
    </row>
    <row r="181" spans="5:11" x14ac:dyDescent="0.25">
      <c r="E181" s="2">
        <v>820</v>
      </c>
      <c r="F181" s="1">
        <v>922645.47200522153</v>
      </c>
      <c r="G181" s="1">
        <v>841711.65867143008</v>
      </c>
      <c r="H181" s="1">
        <v>760777.84533763875</v>
      </c>
      <c r="I181" s="1">
        <v>679844.03200384742</v>
      </c>
      <c r="J181" s="1">
        <v>598910.21867005609</v>
      </c>
      <c r="K181" s="1">
        <v>517976.40533626464</v>
      </c>
    </row>
    <row r="182" spans="5:11" x14ac:dyDescent="0.25">
      <c r="E182" s="2">
        <v>830</v>
      </c>
      <c r="F182" s="1">
        <v>917368.49827811518</v>
      </c>
      <c r="G182" s="1">
        <v>838285.00704724318</v>
      </c>
      <c r="H182" s="1">
        <v>759201.51581637119</v>
      </c>
      <c r="I182" s="1">
        <v>680118.0245854992</v>
      </c>
      <c r="J182" s="1">
        <v>601034.5333546272</v>
      </c>
      <c r="K182" s="1">
        <v>521951.04212375521</v>
      </c>
    </row>
    <row r="183" spans="5:11" x14ac:dyDescent="0.25">
      <c r="E183" s="2">
        <v>840</v>
      </c>
      <c r="F183" s="1">
        <v>912103.16607352742</v>
      </c>
      <c r="G183" s="1">
        <v>834806.28759272001</v>
      </c>
      <c r="H183" s="1">
        <v>757509.4091119126</v>
      </c>
      <c r="I183" s="1">
        <v>680212.53063110518</v>
      </c>
      <c r="J183" s="1">
        <v>602915.65215029777</v>
      </c>
      <c r="K183" s="1">
        <v>525618.77366949036</v>
      </c>
    </row>
    <row r="184" spans="5:11" x14ac:dyDescent="0.25">
      <c r="E184" s="2">
        <v>850</v>
      </c>
      <c r="F184" s="1">
        <v>906852.73999137431</v>
      </c>
      <c r="G184" s="1">
        <v>831281.67832542653</v>
      </c>
      <c r="H184" s="1">
        <v>755710.61665947863</v>
      </c>
      <c r="I184" s="1">
        <v>680139.55499353074</v>
      </c>
      <c r="J184" s="1">
        <v>604568.49332758284</v>
      </c>
      <c r="K184" s="1">
        <v>528997.43166163506</v>
      </c>
    </row>
    <row r="185" spans="5:11" x14ac:dyDescent="0.25">
      <c r="E185" s="2">
        <v>860</v>
      </c>
      <c r="F185" s="1">
        <v>901620.1715914458</v>
      </c>
      <c r="G185" s="1">
        <v>827716.87883804855</v>
      </c>
      <c r="H185" s="1">
        <v>753813.58608465141</v>
      </c>
      <c r="I185" s="1">
        <v>679910.29333125416</v>
      </c>
      <c r="J185" s="1">
        <v>606007.00057785702</v>
      </c>
      <c r="K185" s="1">
        <v>532103.70782445977</v>
      </c>
    </row>
    <row r="186" spans="5:11" x14ac:dyDescent="0.25">
      <c r="E186" s="2">
        <v>870</v>
      </c>
      <c r="F186" s="1">
        <v>896408.12624707108</v>
      </c>
      <c r="G186" s="1">
        <v>824117.14832392009</v>
      </c>
      <c r="H186" s="1">
        <v>751826.17040076922</v>
      </c>
      <c r="I186" s="1">
        <v>679535.19247761834</v>
      </c>
      <c r="J186" s="1">
        <v>607244.21455446747</v>
      </c>
      <c r="K186" s="1">
        <v>534953.2366313166</v>
      </c>
    </row>
    <row r="187" spans="5:11" x14ac:dyDescent="0.25">
      <c r="E187" s="2">
        <v>880</v>
      </c>
      <c r="F187" s="1">
        <v>891219.00758506067</v>
      </c>
      <c r="G187" s="1">
        <v>820487.34031640505</v>
      </c>
      <c r="H187" s="1">
        <v>749755.67304774944</v>
      </c>
      <c r="I187" s="1">
        <v>679024.00577909383</v>
      </c>
      <c r="J187" s="1">
        <v>608292.33851043822</v>
      </c>
      <c r="K187" s="1">
        <v>537560.67124178261</v>
      </c>
    </row>
    <row r="188" spans="5:11" x14ac:dyDescent="0.25">
      <c r="E188" s="2">
        <v>890</v>
      </c>
      <c r="F188" s="1">
        <v>886054.97974616743</v>
      </c>
      <c r="G188" s="1">
        <v>816831.93445349811</v>
      </c>
      <c r="H188" s="1">
        <v>747608.88916082878</v>
      </c>
      <c r="I188" s="1">
        <v>678385.84386815946</v>
      </c>
      <c r="J188" s="1">
        <v>609162.79857549013</v>
      </c>
      <c r="K188" s="1">
        <v>539939.75328282081</v>
      </c>
    </row>
    <row r="189" spans="5:11" x14ac:dyDescent="0.25">
      <c r="E189" s="2">
        <v>900</v>
      </c>
      <c r="F189" s="1">
        <v>880917.98767573573</v>
      </c>
      <c r="G189" s="1">
        <v>813155.06554683298</v>
      </c>
      <c r="H189" s="1">
        <v>745392.14341793023</v>
      </c>
      <c r="I189" s="1">
        <v>677629.22128902748</v>
      </c>
      <c r="J189" s="1">
        <v>609866.29916012473</v>
      </c>
      <c r="K189" s="1">
        <v>542103.37703122199</v>
      </c>
    </row>
    <row r="190" spans="5:11" x14ac:dyDescent="0.25">
      <c r="E190" s="2">
        <v>910</v>
      </c>
      <c r="F190" s="1">
        <v>875809.77563223685</v>
      </c>
      <c r="G190" s="1">
        <v>809460.55020555225</v>
      </c>
      <c r="H190" s="1">
        <v>743111.32477886765</v>
      </c>
      <c r="I190" s="1">
        <v>676762.09935218294</v>
      </c>
      <c r="J190" s="1">
        <v>610412.87392549834</v>
      </c>
      <c r="K190" s="1">
        <v>544063.64849881374</v>
      </c>
    </row>
    <row r="191" spans="5:11" x14ac:dyDescent="0.25">
      <c r="E191" s="2">
        <v>920</v>
      </c>
      <c r="F191" s="1">
        <v>870731.90408210643</v>
      </c>
      <c r="G191" s="1">
        <v>805751.91124015814</v>
      </c>
      <c r="H191" s="1">
        <v>740771.91839820996</v>
      </c>
      <c r="I191" s="1">
        <v>675791.92555626179</v>
      </c>
      <c r="J191" s="1">
        <v>610811.9327143135</v>
      </c>
      <c r="K191" s="1">
        <v>545831.93987236521</v>
      </c>
    </row>
    <row r="192" spans="5:11" x14ac:dyDescent="0.25">
      <c r="E192" s="2">
        <v>930</v>
      </c>
      <c r="F192" s="1">
        <v>865685.76513198065</v>
      </c>
      <c r="G192" s="1">
        <v>802032.40004874673</v>
      </c>
      <c r="H192" s="1">
        <v>738379.03496551292</v>
      </c>
      <c r="I192" s="1">
        <v>674725.66988227912</v>
      </c>
      <c r="J192" s="1">
        <v>611072.3047990452</v>
      </c>
      <c r="K192" s="1">
        <v>547418.93971581128</v>
      </c>
    </row>
    <row r="193" spans="5:11" x14ac:dyDescent="0.25">
      <c r="E193" s="2">
        <v>940</v>
      </c>
      <c r="F193" s="1">
        <v>860672.59663417772</v>
      </c>
      <c r="G193" s="1">
        <v>798305.01716793305</v>
      </c>
      <c r="H193" s="1">
        <v>735937.43770168815</v>
      </c>
      <c r="I193" s="1">
        <v>673569.85823544348</v>
      </c>
      <c r="J193" s="1">
        <v>611202.27876919869</v>
      </c>
      <c r="K193" s="1">
        <v>548834.6993029539</v>
      </c>
    </row>
    <row r="194" spans="5:11" x14ac:dyDescent="0.25">
      <c r="E194" s="2">
        <v>950</v>
      </c>
      <c r="F194" s="1">
        <v>855693.49508759426</v>
      </c>
      <c r="G194" s="1">
        <v>794572.53115276608</v>
      </c>
      <c r="H194" s="1">
        <v>733451.5672179379</v>
      </c>
      <c r="I194" s="1">
        <v>672330.60328310973</v>
      </c>
      <c r="J194" s="1">
        <v>611209.63934828155</v>
      </c>
      <c r="K194" s="1">
        <v>550088.67541345349</v>
      </c>
    </row>
    <row r="195" spans="5:11" x14ac:dyDescent="0.25">
      <c r="E195" s="2">
        <v>960</v>
      </c>
      <c r="F195" s="1">
        <v>850749.42744401121</v>
      </c>
      <c r="G195" s="1">
        <v>790837.49593386962</v>
      </c>
      <c r="H195" s="1">
        <v>730925.56442372804</v>
      </c>
      <c r="I195" s="1">
        <v>671013.63291358633</v>
      </c>
      <c r="J195" s="1">
        <v>611101.70140344463</v>
      </c>
      <c r="K195" s="1">
        <v>551189.76989330305</v>
      </c>
    </row>
    <row r="196" spans="5:11" x14ac:dyDescent="0.25">
      <c r="E196" s="2">
        <v>970</v>
      </c>
      <c r="F196" s="1">
        <v>845841.2419190068</v>
      </c>
      <c r="G196" s="1">
        <v>787102.26678574248</v>
      </c>
      <c r="H196" s="1">
        <v>728363.29165247804</v>
      </c>
      <c r="I196" s="1">
        <v>669624.31651921372</v>
      </c>
      <c r="J196" s="1">
        <v>610885.3413859494</v>
      </c>
      <c r="K196" s="1">
        <v>552146.36625268497</v>
      </c>
    </row>
    <row r="197" spans="5:11" x14ac:dyDescent="0.25">
      <c r="E197" s="2">
        <v>980</v>
      </c>
      <c r="F197" s="1">
        <v>840969.67789691105</v>
      </c>
      <c r="G197" s="1">
        <v>783369.01502725959</v>
      </c>
      <c r="H197" s="1">
        <v>725768.35215760814</v>
      </c>
      <c r="I197" s="1">
        <v>668167.6892879568</v>
      </c>
      <c r="J197" s="1">
        <v>610567.02641830523</v>
      </c>
      <c r="K197" s="1">
        <v>552966.3635486539</v>
      </c>
    </row>
    <row r="198" spans="5:11" x14ac:dyDescent="0.25">
      <c r="E198" s="2">
        <v>990</v>
      </c>
      <c r="F198" s="1">
        <v>836135.37501060066</v>
      </c>
      <c r="G198" s="1">
        <v>779639.74156393844</v>
      </c>
      <c r="H198" s="1">
        <v>723144.10811727622</v>
      </c>
      <c r="I198" s="1">
        <v>666648.47467061412</v>
      </c>
      <c r="J198" s="1">
        <v>610152.84122395189</v>
      </c>
      <c r="K198" s="1">
        <v>553657.20777728967</v>
      </c>
    </row>
    <row r="199" spans="5:11" x14ac:dyDescent="0.25">
      <c r="E199" s="2">
        <v>1000</v>
      </c>
      <c r="F199" s="1">
        <v>831338.88146917173</v>
      </c>
      <c r="G199" s="1">
        <v>775916.28937122691</v>
      </c>
      <c r="H199" s="1">
        <v>720493.6972732821</v>
      </c>
      <c r="I199" s="1">
        <v>665071.10517533729</v>
      </c>
      <c r="J199" s="1">
        <v>609648.51307739248</v>
      </c>
      <c r="K199" s="1">
        <v>554225.92097944778</v>
      </c>
    </row>
    <row r="200" spans="5:11" x14ac:dyDescent="0.25">
      <c r="E200" s="2">
        <v>1100</v>
      </c>
      <c r="F200" s="1">
        <v>785522.287717217</v>
      </c>
      <c r="G200" s="1">
        <v>739315.09432208654</v>
      </c>
      <c r="H200" s="1">
        <v>693107.90092695621</v>
      </c>
      <c r="I200" s="1">
        <v>646900.70753182576</v>
      </c>
      <c r="J200" s="1">
        <v>600693.5141366953</v>
      </c>
      <c r="K200" s="1">
        <v>554486.32074156497</v>
      </c>
    </row>
    <row r="201" spans="5:11" x14ac:dyDescent="0.25">
      <c r="E201" s="2">
        <v>1200</v>
      </c>
      <c r="F201" s="1">
        <v>743639.78603177145</v>
      </c>
      <c r="G201" s="1">
        <v>704500.84992483607</v>
      </c>
      <c r="H201" s="1">
        <v>665361.9138179007</v>
      </c>
      <c r="I201" s="1">
        <v>626222.97771096544</v>
      </c>
      <c r="J201" s="1">
        <v>587084.04160403006</v>
      </c>
      <c r="K201" s="1">
        <v>547945.1054970948</v>
      </c>
    </row>
    <row r="202" spans="5:11" x14ac:dyDescent="0.25">
      <c r="E202" s="2">
        <v>1300</v>
      </c>
      <c r="F202" s="1">
        <v>705508.43786859198</v>
      </c>
      <c r="G202" s="1">
        <v>671912.79797008762</v>
      </c>
      <c r="H202" s="1">
        <v>638317.15807158325</v>
      </c>
      <c r="I202" s="1">
        <v>604721.51817307889</v>
      </c>
      <c r="J202" s="1">
        <v>571125.87827457453</v>
      </c>
      <c r="K202" s="1">
        <v>537530.23837607005</v>
      </c>
    </row>
    <row r="203" spans="5:11" x14ac:dyDescent="0.25">
      <c r="E203" s="2">
        <v>1400</v>
      </c>
      <c r="F203" s="1">
        <v>670814.40138155245</v>
      </c>
      <c r="G203" s="1">
        <v>641648.55784322415</v>
      </c>
      <c r="H203" s="1">
        <v>612482.71430489572</v>
      </c>
      <c r="I203" s="1">
        <v>583316.87076656742</v>
      </c>
      <c r="J203" s="1">
        <v>554151.02722823899</v>
      </c>
      <c r="K203" s="1">
        <v>524985.18368991069</v>
      </c>
    </row>
    <row r="204" spans="5:11" x14ac:dyDescent="0.25">
      <c r="E204" s="2">
        <v>1500</v>
      </c>
      <c r="F204" s="1">
        <v>639211.7066545682</v>
      </c>
      <c r="G204" s="1">
        <v>613643.23838838539</v>
      </c>
      <c r="H204" s="1">
        <v>588074.7701222027</v>
      </c>
      <c r="I204" s="1">
        <v>562506.30185602</v>
      </c>
      <c r="J204" s="1">
        <v>536937.8335898373</v>
      </c>
      <c r="K204" s="1">
        <v>511369.36532365455</v>
      </c>
    </row>
    <row r="205" spans="5:11" x14ac:dyDescent="0.25">
      <c r="E205" s="2">
        <v>1600</v>
      </c>
      <c r="F205" s="1">
        <v>610365.06882122112</v>
      </c>
      <c r="G205" s="1">
        <v>587758.95516117592</v>
      </c>
      <c r="H205" s="1">
        <v>565152.84150113072</v>
      </c>
      <c r="I205" s="1">
        <v>542546.72784108541</v>
      </c>
      <c r="J205" s="1">
        <v>519940.6141810402</v>
      </c>
      <c r="K205" s="1">
        <v>497334.500520995</v>
      </c>
    </row>
    <row r="206" spans="5:11" x14ac:dyDescent="0.25">
      <c r="E206" s="2">
        <v>1700</v>
      </c>
      <c r="F206" s="1">
        <v>583966.97827933915</v>
      </c>
      <c r="G206" s="1">
        <v>563830.18592487916</v>
      </c>
      <c r="H206" s="1">
        <v>543693.39357041917</v>
      </c>
      <c r="I206" s="1">
        <v>523556.60121595924</v>
      </c>
      <c r="J206" s="1">
        <v>503419.80886149924</v>
      </c>
      <c r="K206" s="1">
        <v>483283.01650703931</v>
      </c>
    </row>
    <row r="207" spans="5:11" x14ac:dyDescent="0.25">
      <c r="E207" s="2">
        <v>1800</v>
      </c>
      <c r="F207" s="1">
        <v>559742.89267575787</v>
      </c>
      <c r="G207" s="1">
        <v>541686.67033137858</v>
      </c>
      <c r="H207" s="1">
        <v>523630.44798699929</v>
      </c>
      <c r="I207" s="1">
        <v>505574.22564262</v>
      </c>
      <c r="J207" s="1">
        <v>487518.00329824071</v>
      </c>
      <c r="K207" s="1">
        <v>469461.78095386142</v>
      </c>
    </row>
  </sheetData>
  <mergeCells count="9">
    <mergeCell ref="A1:C1"/>
    <mergeCell ref="F123:K123"/>
    <mergeCell ref="D125:D142"/>
    <mergeCell ref="A16:B16"/>
    <mergeCell ref="C16:D16"/>
    <mergeCell ref="E16:G16"/>
    <mergeCell ref="A20:D20"/>
    <mergeCell ref="A36:B36"/>
    <mergeCell ref="F20:H20"/>
  </mergeCells>
  <conditionalFormatting sqref="F39:F121">
    <cfRule type="cellIs" dxfId="34" priority="27" operator="equal">
      <formula>MAX($F$39:$F$121)</formula>
    </cfRule>
    <cfRule type="cellIs" dxfId="33" priority="29" operator="equal">
      <formula>maxvalue($F$39:$F$113)</formula>
    </cfRule>
    <cfRule type="cellIs" dxfId="32" priority="30" operator="equal">
      <formula>"max($F$38:$F$112"</formula>
    </cfRule>
    <cfRule type="cellIs" dxfId="31" priority="31" operator="equal">
      <formula>"F38=max"</formula>
    </cfRule>
    <cfRule type="top10" priority="32" rank="10"/>
    <cfRule type="cellIs" dxfId="30" priority="33" operator="equal">
      <formula>max</formula>
    </cfRule>
    <cfRule type="cellIs" dxfId="29" priority="34" operator="equal">
      <formula>max</formula>
    </cfRule>
    <cfRule type="cellIs" dxfId="28" priority="35" operator="equal">
      <formula>max</formula>
    </cfRule>
    <cfRule type="cellIs" dxfId="27" priority="36" operator="equal">
      <formula>"&gt;"</formula>
    </cfRule>
    <cfRule type="cellIs" dxfId="26" priority="37" operator="equal">
      <formula>593536</formula>
    </cfRule>
    <cfRule type="cellIs" dxfId="25" priority="38" operator="equal">
      <formula>"max"</formula>
    </cfRule>
  </conditionalFormatting>
  <conditionalFormatting sqref="F125:F141 F143">
    <cfRule type="cellIs" dxfId="24" priority="28" operator="equal">
      <formula>MAX($F$125:$F$142)</formula>
    </cfRule>
  </conditionalFormatting>
  <conditionalFormatting sqref="F125:F141 F143:F207">
    <cfRule type="cellIs" dxfId="23" priority="26" operator="equal">
      <formula>MAX($F$125:$F$207)</formula>
    </cfRule>
  </conditionalFormatting>
  <conditionalFormatting sqref="G125:G207">
    <cfRule type="cellIs" dxfId="22" priority="25" operator="equal">
      <formula>MAX($G$125:$G$207)</formula>
    </cfRule>
  </conditionalFormatting>
  <conditionalFormatting sqref="B56:B138">
    <cfRule type="cellIs" dxfId="21" priority="24" operator="equal">
      <formula>MAX($B$56:$B$138)</formula>
    </cfRule>
  </conditionalFormatting>
  <conditionalFormatting sqref="J39:J43">
    <cfRule type="cellIs" dxfId="20" priority="13" operator="equal">
      <formula>MAX($F$39:$F$121)</formula>
    </cfRule>
    <cfRule type="cellIs" dxfId="19" priority="14" operator="equal">
      <formula>maxvalue($F$39:$F$113)</formula>
    </cfRule>
    <cfRule type="cellIs" dxfId="18" priority="15" operator="equal">
      <formula>"max($F$38:$F$112"</formula>
    </cfRule>
    <cfRule type="cellIs" dxfId="17" priority="16" operator="equal">
      <formula>"F38=max"</formula>
    </cfRule>
    <cfRule type="top10" priority="17" rank="10"/>
    <cfRule type="cellIs" dxfId="16" priority="18" operator="equal">
      <formula>max</formula>
    </cfRule>
    <cfRule type="cellIs" dxfId="15" priority="19" operator="equal">
      <formula>max</formula>
    </cfRule>
    <cfRule type="cellIs" dxfId="14" priority="20" operator="equal">
      <formula>max</formula>
    </cfRule>
    <cfRule type="cellIs" dxfId="13" priority="21" operator="equal">
      <formula>"&gt;"</formula>
    </cfRule>
    <cfRule type="cellIs" dxfId="12" priority="22" operator="equal">
      <formula>593536</formula>
    </cfRule>
    <cfRule type="cellIs" dxfId="11" priority="23" operator="equal">
      <formula>"max"</formula>
    </cfRule>
  </conditionalFormatting>
  <conditionalFormatting sqref="I50:I55">
    <cfRule type="cellIs" dxfId="10" priority="1" operator="equal">
      <formula>"M$I$50:$I$55"</formula>
    </cfRule>
    <cfRule type="cellIs" dxfId="9" priority="2" operator="equal">
      <formula>MAX($F$39:$F$121)</formula>
    </cfRule>
    <cfRule type="cellIs" dxfId="8" priority="3" operator="equal">
      <formula>maxvalue($F$39:$F$113)</formula>
    </cfRule>
    <cfRule type="cellIs" dxfId="7" priority="4" operator="equal">
      <formula>"max($F$38:$F$112"</formula>
    </cfRule>
    <cfRule type="cellIs" dxfId="6" priority="5" operator="equal">
      <formula>"F38=max"</formula>
    </cfRule>
    <cfRule type="top10" priority="6" rank="10"/>
    <cfRule type="cellIs" dxfId="5" priority="7" operator="equal">
      <formula>max</formula>
    </cfRule>
    <cfRule type="cellIs" dxfId="4" priority="8" operator="equal">
      <formula>max</formula>
    </cfRule>
    <cfRule type="cellIs" dxfId="3" priority="9" operator="equal">
      <formula>max</formula>
    </cfRule>
    <cfRule type="cellIs" dxfId="2" priority="10" operator="equal">
      <formula>"&gt;"</formula>
    </cfRule>
    <cfRule type="cellIs" dxfId="1" priority="11" operator="equal">
      <formula>593536</formula>
    </cfRule>
    <cfRule type="cellIs" dxfId="0" priority="12" operator="equal">
      <formula>"max"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19th Hole1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Naga Lakshmi</cp:lastModifiedBy>
  <dcterms:created xsi:type="dcterms:W3CDTF">2024-09-27T09:54:52Z</dcterms:created>
  <dcterms:modified xsi:type="dcterms:W3CDTF">2024-10-10T13:45:21Z</dcterms:modified>
</cp:coreProperties>
</file>