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779439c60d2628/"/>
    </mc:Choice>
  </mc:AlternateContent>
  <xr:revisionPtr revIDLastSave="1034" documentId="13_ncr:1_{EFF62EC6-F976-45E1-A066-804C667A5D9A}" xr6:coauthVersionLast="47" xr6:coauthVersionMax="47" xr10:uidLastSave="{1EE2482D-70FB-48F7-BF9B-A55139EA5750}"/>
  <bookViews>
    <workbookView xWindow="19090" yWindow="-110" windowWidth="19420" windowHeight="10300" xr2:uid="{00000000-000D-0000-FFFF-FFFF00000000}"/>
  </bookViews>
  <sheets>
    <sheet name="Summary" sheetId="2" r:id="rId1"/>
    <sheet name="Batch 2 Billers (iOS)" sheetId="13" r:id="rId2"/>
    <sheet name="Batch 2 Billers (Android)" sheetId="1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4" l="1"/>
  <c r="G11" i="2" s="1"/>
  <c r="H19" i="14"/>
  <c r="H18" i="14"/>
  <c r="I11" i="2" s="1"/>
  <c r="H17" i="14"/>
  <c r="H11" i="2" s="1"/>
  <c r="H21" i="13"/>
  <c r="G10" i="2" s="1"/>
  <c r="H19" i="13"/>
  <c r="H18" i="13"/>
  <c r="H17" i="13"/>
  <c r="H10" i="2" s="1"/>
  <c r="H12" i="2" l="1"/>
  <c r="E4" i="2" s="1"/>
  <c r="G12" i="2"/>
  <c r="D4" i="2" s="1"/>
  <c r="J11" i="2"/>
  <c r="H20" i="14"/>
  <c r="H20" i="13"/>
  <c r="E10" i="2" s="1"/>
  <c r="I10" i="2"/>
  <c r="I12" i="2" s="1"/>
  <c r="F4" i="2" s="1"/>
  <c r="F10" i="2"/>
  <c r="J10" i="2"/>
  <c r="J12" i="2" l="1"/>
  <c r="G4" i="2" s="1"/>
  <c r="F11" i="2"/>
  <c r="F12" i="2" s="1"/>
  <c r="E11" i="2"/>
  <c r="E12" i="2" s="1"/>
  <c r="C4" i="2"/>
  <c r="A4" i="2"/>
  <c r="G5" i="2" l="1"/>
  <c r="C5" i="2"/>
  <c r="H8" i="2"/>
  <c r="E5" i="2"/>
  <c r="I8" i="2"/>
  <c r="F5" i="2"/>
  <c r="J8" i="2" l="1"/>
  <c r="G8" i="2"/>
  <c r="D5" i="2"/>
  <c r="F8" i="2"/>
</calcChain>
</file>

<file path=xl/sharedStrings.xml><?xml version="1.0" encoding="utf-8"?>
<sst xmlns="http://schemas.openxmlformats.org/spreadsheetml/2006/main" count="177" uniqueCount="59">
  <si>
    <t>TEST SUMMARY</t>
  </si>
  <si>
    <t>Total TCS</t>
  </si>
  <si>
    <t>Executed</t>
  </si>
  <si>
    <t>Not Executed</t>
  </si>
  <si>
    <t>Passed</t>
  </si>
  <si>
    <t>Failed</t>
  </si>
  <si>
    <t>Out of Scope</t>
  </si>
  <si>
    <t>Pass #</t>
  </si>
  <si>
    <t>Sheet Name</t>
  </si>
  <si>
    <t>Comments</t>
  </si>
  <si>
    <t>Batch 2 Billers (iOS)</t>
  </si>
  <si>
    <t>Batch 2 Billers (Android)</t>
  </si>
  <si>
    <t>TOTAL</t>
  </si>
  <si>
    <t>No.</t>
  </si>
  <si>
    <t>Test Key</t>
  </si>
  <si>
    <t>Test Case</t>
  </si>
  <si>
    <t>Pre-Conditions</t>
  </si>
  <si>
    <t>Priority</t>
  </si>
  <si>
    <t>Steps</t>
  </si>
  <si>
    <t>Expected Result</t>
  </si>
  <si>
    <t>Test Result</t>
  </si>
  <si>
    <t>Test Reference</t>
  </si>
  <si>
    <t>Device and Build</t>
  </si>
  <si>
    <t>Defect</t>
  </si>
  <si>
    <t>Happy Path</t>
  </si>
  <si>
    <t>Validate the transaction flow for biller - Meralco Prepaid (KLoad) (MECOP).</t>
  </si>
  <si>
    <t>Customer is in landing page.</t>
  </si>
  <si>
    <t>High</t>
  </si>
  <si>
    <t>1. Tap Pay bills.
2. Select biller = Meralco Prepaid (KLoad).
3. Input amount and account details.
4. Do biometrics/passcode/OTP (if amount &gt; 3000).
5. Proceed until successful.
6. Swipe from below to see the receipt. Verify also whether the successful transaction has 1 GoReward point included.</t>
  </si>
  <si>
    <t>Customer is successful in paying his bill to: Meralco Prepaid (KLoad), and receives another 1 GoReward point as compensation.</t>
  </si>
  <si>
    <t>Insert a Screenshot or photo of the actual result as proof of testing or for intrabank/interbank transactions or card payments. Insert transaction details such as transaction/reference number, amount, merchant name, date and time of transaction</t>
  </si>
  <si>
    <t>GTPH-BPMVP2-001</t>
  </si>
  <si>
    <t>Validate the transaction flow for biller - Innove (INNOV).</t>
  </si>
  <si>
    <t>1. Tap Pay bills.
2. Select biller = Innove.
3. Input amount and account details.
4. Do biometrics/passcode/OTP (if amount &gt; 3000).
5. Proceed until successful.
6. Swipe from below to see the receipt. Verify also whether the successful transaction has 1 GoReward point included.</t>
  </si>
  <si>
    <t>Customer is successful in paying his bill to: Innove, and receives another 1 GoReward point as compensation.</t>
  </si>
  <si>
    <t>GTPH-BPMVP2-002</t>
  </si>
  <si>
    <t>Validate the transaction flow for biller - Globe (GLOBE).</t>
  </si>
  <si>
    <t>1. Tap Pay bills.
2. Select biller = Globe.
3. Input amount and account details.
4. Do biometrics/passcode/OTP (if amount &gt; 3000).
5. Proceed until successful.
6. Swipe from below to see the receipt. Verify also whether the successful transaction has 1 GoReward point included.</t>
  </si>
  <si>
    <t>Customer is successful in paying his bill to: Globe, and receives another 1 GoReward point as compensation.</t>
  </si>
  <si>
    <t>GTPH-BPMVP2-003</t>
  </si>
  <si>
    <t>Validate the transaction flow for biller - Bayantel (BAYAN).</t>
  </si>
  <si>
    <t>1. Tap Pay bills.
2. Select biller = Bayantel.
3. Input amount and account details.
4. Do biometrics/passcode/OTP (if amount &gt; 3000).
5. Proceed until successful.
6. Swipe from below to see the receipt. Verify also whether the successful transaction has 1 GoReward point included.</t>
  </si>
  <si>
    <t>Customer is successful in paying his bill to: Bayantel, and receives another 1 GoReward point as compensation.</t>
  </si>
  <si>
    <t>Validate the transaction flow for biller - TIEZA (TIEZA).</t>
  </si>
  <si>
    <t>1. Tap Pay bills.
2. Select biller = TIEZA.
3. Input amount and account details.
4. Do biometrics/passcode/OTP (if amount &gt; 3000).
5. Proceed until successful.
6. Swipe from below to see the receipt. Verify also whether the successful transaction has 1 GoReward point included.</t>
  </si>
  <si>
    <t>Customer is successful in paying his bill to: TIEZA, and receives another 1 GoReward point as compensation.</t>
  </si>
  <si>
    <t>Validate the transaction flow for biller - NBI (NBI02).</t>
  </si>
  <si>
    <t>1. Tap Pay bills.
2. Select biller = NBI.
3. Input amount and account details.
4. Do biometrics/passcode/OTP (if amount &gt; 3000).
5. Proceed until successful.
6. Swipe from below to see the receipt. Verify also whether the successful transaction has 1 GoReward point included.</t>
  </si>
  <si>
    <t>Customer is successful in paying his bill to: NBI, and receives another 1 GoReward point as compensation.</t>
  </si>
  <si>
    <t>Negative Scenarios</t>
  </si>
  <si>
    <t>GTPH-BPMVP2-004</t>
  </si>
  <si>
    <t>Validate when user input an invalid account number for biller - billers - Globe (GLOBE), Innove (INNOV), and Bayantel (BAYAN).</t>
  </si>
  <si>
    <t>1. Tap Pay bills.
2. Select biller = Globe.
3. Input amount and invalid account details.
4. Repeat steps for Innove and Bayantel.</t>
  </si>
  <si>
    <t xml:space="preserve">Error message is displayed. </t>
  </si>
  <si>
    <t>GTPH-BPMVP2-005</t>
  </si>
  <si>
    <t>Validate when user input an amount that is greater than the available balance for billers - Globe (GLOBE), Innove (INNOV), and Bayantel (BAYAN).</t>
  </si>
  <si>
    <t>1. Tap Pay bills.
2. Select biller = Globe.
3. Input amount that is greater than the available balance.
4. Repeat steps for Innove and Bayantel.</t>
  </si>
  <si>
    <t>GTPH-BPMVP2-006</t>
  </si>
  <si>
    <t>Validate when user input an amount that is below minimum required for billers - Globe (GLOBE), Innove (INNOV), and Bayantel (BAYAN).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</si>
</sst>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2"/>
      <color theme="1"/>
      <name val="Poppins Regular"/>
    </font>
    <font>
      <sz val="12"/>
      <color theme="1"/>
      <name val="Poppins Regular"/>
    </font>
    <font>
      <b/>
      <sz val="14"/>
      <color theme="1"/>
      <name val="Arial"/>
      <family val="2"/>
    </font>
    <font>
      <b/>
      <sz val="14"/>
      <color rgb="FFFFFFFF"/>
      <name val="Arial"/>
      <family val="2"/>
    </font>
    <font>
      <sz val="14"/>
      <color theme="1"/>
      <name val="Arial"/>
      <family val="2"/>
    </font>
    <font>
      <b/>
      <sz val="12"/>
      <color rgb="FFFFFFFF"/>
      <name val="Calibri Light"/>
      <family val="2"/>
      <scheme val="major"/>
    </font>
    <font>
      <sz val="12"/>
      <color rgb="FFFFFFFF"/>
      <name val="Calibri Light"/>
      <family val="2"/>
      <scheme val="major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11"/>
      <color rgb="FF000000"/>
      <name val="Calibri"/>
      <family val="2"/>
    </font>
    <font>
      <i/>
      <sz val="12"/>
      <color rgb="FF342AFA"/>
      <name val="Calibri Light"/>
      <family val="2"/>
      <scheme val="maj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A0BE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3A3838"/>
      </left>
      <right/>
      <top style="medium">
        <color rgb="FF3A3838"/>
      </top>
      <bottom/>
      <diagonal/>
    </border>
    <border>
      <left/>
      <right/>
      <top style="medium">
        <color rgb="FF3A3838"/>
      </top>
      <bottom/>
      <diagonal/>
    </border>
    <border>
      <left/>
      <right style="medium">
        <color rgb="FF3A3838"/>
      </right>
      <top style="medium">
        <color rgb="FF3A3838"/>
      </top>
      <bottom/>
      <diagonal/>
    </border>
    <border>
      <left style="medium">
        <color rgb="FF3A3838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AEAAAA"/>
      </left>
      <right style="medium">
        <color rgb="FF3A3838"/>
      </right>
      <top style="thin">
        <color rgb="FFAEAAAA"/>
      </top>
      <bottom style="thin">
        <color rgb="FFAEAAAA"/>
      </bottom>
      <diagonal/>
    </border>
    <border>
      <left style="medium">
        <color rgb="FF3A3838"/>
      </left>
      <right style="thin">
        <color rgb="FFAEAAAA"/>
      </right>
      <top style="thin">
        <color rgb="FFAEAAAA"/>
      </top>
      <bottom style="medium">
        <color rgb="FF3A3838"/>
      </bottom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medium">
        <color rgb="FF3A3838"/>
      </bottom>
      <diagonal/>
    </border>
    <border>
      <left style="thin">
        <color rgb="FFAEAAAA"/>
      </left>
      <right style="medium">
        <color rgb="FF3A3838"/>
      </right>
      <top style="thin">
        <color rgb="FFAEAAAA"/>
      </top>
      <bottom style="medium">
        <color rgb="FF3A3838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3">
    <xf numFmtId="0" fontId="0" fillId="0" borderId="0"/>
    <xf numFmtId="0" fontId="12" fillId="0" borderId="0"/>
    <xf numFmtId="0" fontId="15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9" fontId="3" fillId="3" borderId="9" xfId="0" applyNumberFormat="1" applyFont="1" applyFill="1" applyBorder="1" applyAlignment="1">
      <alignment horizontal="center" vertical="center"/>
    </xf>
    <xf numFmtId="9" fontId="3" fillId="4" borderId="9" xfId="0" applyNumberFormat="1" applyFont="1" applyFill="1" applyBorder="1" applyAlignment="1">
      <alignment horizontal="center" vertical="center"/>
    </xf>
    <xf numFmtId="9" fontId="3" fillId="4" borderId="1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9" fontId="6" fillId="2" borderId="14" xfId="0" applyNumberFormat="1" applyFont="1" applyFill="1" applyBorder="1" applyAlignment="1">
      <alignment horizontal="center" vertical="center" wrapText="1"/>
    </xf>
    <xf numFmtId="9" fontId="6" fillId="2" borderId="15" xfId="0" applyNumberFormat="1" applyFont="1" applyFill="1" applyBorder="1" applyAlignment="1">
      <alignment horizontal="center" vertical="center" wrapText="1"/>
    </xf>
    <xf numFmtId="9" fontId="6" fillId="2" borderId="12" xfId="0" applyNumberFormat="1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/>
    </xf>
    <xf numFmtId="0" fontId="9" fillId="0" borderId="0" xfId="0" applyFont="1" applyAlignment="1">
      <alignment vertical="top"/>
    </xf>
    <xf numFmtId="0" fontId="11" fillId="0" borderId="1" xfId="0" applyFont="1" applyBorder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0" borderId="1" xfId="0" applyFont="1" applyBorder="1" applyAlignment="1">
      <alignment vertical="top" wrapText="1"/>
    </xf>
    <xf numFmtId="0" fontId="9" fillId="0" borderId="1" xfId="0" quotePrefix="1" applyFont="1" applyBorder="1" applyAlignment="1">
      <alignment vertical="top" wrapText="1"/>
    </xf>
    <xf numFmtId="0" fontId="9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14" fontId="13" fillId="11" borderId="1" xfId="0" applyNumberFormat="1" applyFont="1" applyFill="1" applyBorder="1" applyAlignment="1">
      <alignment horizontal="center" vertical="top" wrapText="1"/>
    </xf>
    <xf numFmtId="0" fontId="9" fillId="0" borderId="23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9" fillId="0" borderId="0" xfId="0" quotePrefix="1" applyFont="1" applyAlignment="1">
      <alignment vertical="top" wrapText="1"/>
    </xf>
    <xf numFmtId="0" fontId="10" fillId="0" borderId="0" xfId="0" applyFont="1" applyAlignment="1">
      <alignment horizontal="center" vertical="top"/>
    </xf>
    <xf numFmtId="14" fontId="13" fillId="11" borderId="0" xfId="0" applyNumberFormat="1" applyFont="1" applyFill="1" applyAlignment="1">
      <alignment horizontal="center" vertical="top" wrapText="1"/>
    </xf>
    <xf numFmtId="0" fontId="11" fillId="5" borderId="1" xfId="0" applyFont="1" applyFill="1" applyBorder="1" applyAlignment="1">
      <alignment horizontal="center" vertical="top"/>
    </xf>
    <xf numFmtId="0" fontId="15" fillId="0" borderId="1" xfId="2" applyBorder="1" applyAlignment="1">
      <alignment horizontal="center" vertical="top"/>
    </xf>
    <xf numFmtId="0" fontId="10" fillId="0" borderId="24" xfId="0" applyFont="1" applyBorder="1" applyAlignment="1">
      <alignment horizontal="center" vertical="top"/>
    </xf>
    <xf numFmtId="14" fontId="13" fillId="11" borderId="25" xfId="0" applyNumberFormat="1" applyFont="1" applyFill="1" applyBorder="1" applyAlignment="1">
      <alignment horizontal="center" vertical="top" wrapText="1"/>
    </xf>
    <xf numFmtId="14" fontId="13" fillId="11" borderId="27" xfId="0" applyNumberFormat="1" applyFont="1" applyFill="1" applyBorder="1" applyAlignment="1">
      <alignment horizontal="center" vertical="top" wrapText="1"/>
    </xf>
    <xf numFmtId="14" fontId="13" fillId="11" borderId="26" xfId="0" applyNumberFormat="1" applyFont="1" applyFill="1" applyBorder="1" applyAlignment="1">
      <alignment horizontal="center" vertical="top" wrapText="1"/>
    </xf>
    <xf numFmtId="0" fontId="8" fillId="0" borderId="2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10" fillId="6" borderId="31" xfId="0" applyFont="1" applyFill="1" applyBorder="1" applyAlignment="1">
      <alignment vertical="top" wrapText="1"/>
    </xf>
    <xf numFmtId="0" fontId="9" fillId="0" borderId="32" xfId="0" applyFont="1" applyBorder="1" applyAlignment="1">
      <alignment horizontal="center" vertical="top"/>
    </xf>
    <xf numFmtId="0" fontId="10" fillId="7" borderId="33" xfId="0" applyFont="1" applyFill="1" applyBorder="1" applyAlignment="1">
      <alignment vertical="top" wrapText="1"/>
    </xf>
    <xf numFmtId="0" fontId="9" fillId="0" borderId="34" xfId="0" applyFont="1" applyBorder="1" applyAlignment="1">
      <alignment horizontal="center" vertical="top"/>
    </xf>
    <xf numFmtId="0" fontId="10" fillId="8" borderId="33" xfId="0" applyFont="1" applyFill="1" applyBorder="1" applyAlignment="1">
      <alignment vertical="top" wrapText="1"/>
    </xf>
    <xf numFmtId="0" fontId="10" fillId="9" borderId="33" xfId="0" applyFont="1" applyFill="1" applyBorder="1" applyAlignment="1">
      <alignment vertical="top" wrapText="1"/>
    </xf>
    <xf numFmtId="0" fontId="10" fillId="9" borderId="35" xfId="0" applyFont="1" applyFill="1" applyBorder="1" applyAlignment="1">
      <alignment vertical="top" wrapText="1"/>
    </xf>
    <xf numFmtId="0" fontId="9" fillId="0" borderId="36" xfId="0" applyFont="1" applyBorder="1" applyAlignment="1">
      <alignment horizontal="center" vertical="top"/>
    </xf>
    <xf numFmtId="9" fontId="6" fillId="2" borderId="11" xfId="0" applyNumberFormat="1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7" fillId="2" borderId="16" xfId="0" applyFont="1" applyFill="1" applyBorder="1"/>
    <xf numFmtId="0" fontId="6" fillId="2" borderId="14" xfId="0" applyFont="1" applyFill="1" applyBorder="1" applyAlignment="1">
      <alignment horizontal="center" vertical="center"/>
    </xf>
    <xf numFmtId="0" fontId="7" fillId="2" borderId="14" xfId="0" applyFont="1" applyFill="1" applyBorder="1"/>
    <xf numFmtId="0" fontId="7" fillId="2" borderId="12" xfId="0" applyFont="1" applyFill="1" applyBorder="1"/>
    <xf numFmtId="0" fontId="6" fillId="2" borderId="14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10" fillId="10" borderId="1" xfId="0" applyFont="1" applyFill="1" applyBorder="1" applyAlignment="1">
      <alignment horizontal="center" vertical="top"/>
    </xf>
    <xf numFmtId="0" fontId="10" fillId="10" borderId="28" xfId="0" applyFont="1" applyFill="1" applyBorder="1" applyAlignment="1">
      <alignment horizontal="center" vertical="top"/>
    </xf>
  </cellXfs>
  <cellStyles count="3">
    <cellStyle name="Hyperlink" xfId="2" builtinId="8"/>
    <cellStyle name="Normal" xfId="0" builtinId="0"/>
    <cellStyle name="Normal 2" xfId="1" xr:uid="{CAC97C38-C57B-44F7-B0A6-567B7ED4BB3C}"/>
  </cellStyles>
  <dxfs count="4">
    <dxf>
      <fill>
        <patternFill>
          <bgColor theme="9"/>
        </patternFill>
      </fill>
    </dxf>
    <dxf>
      <fill>
        <patternFill>
          <bgColor rgb="FFEE4B2E"/>
        </patternFill>
      </fill>
    </dxf>
    <dxf>
      <fill>
        <patternFill>
          <bgColor theme="9"/>
        </patternFill>
      </fill>
    </dxf>
    <dxf>
      <fill>
        <patternFill>
          <bgColor rgb="FFEE4B2E"/>
        </patternFill>
      </fill>
    </dxf>
  </dxfs>
  <tableStyles count="0" defaultTableStyle="TableStyleMedium2" defaultPivotStyle="PivotStyleMedium9"/>
  <colors>
    <mruColors>
      <color rgb="FF342AFA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AF5A-C7F8-4637-967A-2465294A96B9}">
  <dimension ref="A1:K12"/>
  <sheetViews>
    <sheetView showGridLines="0" tabSelected="1" zoomScale="70" zoomScaleNormal="70" workbookViewId="0">
      <selection activeCell="G19" sqref="G19"/>
    </sheetView>
  </sheetViews>
  <sheetFormatPr defaultColWidth="12.44140625" defaultRowHeight="14.1" customHeight="1"/>
  <cols>
    <col min="1" max="1" width="14.6640625" style="2" customWidth="1"/>
    <col min="2" max="3" width="12.44140625" style="2"/>
    <col min="4" max="4" width="26.88671875" style="2" customWidth="1"/>
    <col min="5" max="6" width="12.44140625" style="2"/>
    <col min="7" max="7" width="17.5546875" style="2" bestFit="1" customWidth="1"/>
    <col min="8" max="9" width="12.44140625" style="2"/>
    <col min="10" max="10" width="14.44140625" style="2" bestFit="1" customWidth="1"/>
    <col min="11" max="11" width="53.88671875" style="2" customWidth="1"/>
    <col min="12" max="16384" width="12.44140625" style="2"/>
  </cols>
  <sheetData>
    <row r="1" spans="1:11" ht="14.1" customHeight="1" thickBot="1"/>
    <row r="2" spans="1:11" ht="14.1" customHeight="1">
      <c r="A2" s="62" t="s">
        <v>0</v>
      </c>
      <c r="B2" s="63"/>
      <c r="C2" s="63"/>
      <c r="D2" s="63"/>
      <c r="E2" s="63"/>
      <c r="F2" s="63"/>
      <c r="G2" s="64"/>
      <c r="H2" s="1"/>
      <c r="I2" s="1"/>
      <c r="J2" s="1"/>
    </row>
    <row r="3" spans="1:11" ht="34.799999999999997">
      <c r="A3" s="65" t="s">
        <v>1</v>
      </c>
      <c r="B3" s="66"/>
      <c r="C3" s="4" t="s">
        <v>2</v>
      </c>
      <c r="D3" s="4" t="s">
        <v>3</v>
      </c>
      <c r="E3" s="5" t="s">
        <v>4</v>
      </c>
      <c r="F3" s="5" t="s">
        <v>5</v>
      </c>
      <c r="G3" s="12" t="s">
        <v>6</v>
      </c>
    </row>
    <row r="4" spans="1:11" ht="17.399999999999999">
      <c r="A4" s="67">
        <f>E12</f>
        <v>16</v>
      </c>
      <c r="B4" s="68"/>
      <c r="C4" s="6">
        <f>F12</f>
        <v>10</v>
      </c>
      <c r="D4" s="6">
        <f>G12</f>
        <v>6</v>
      </c>
      <c r="E4" s="7">
        <f>H12</f>
        <v>10</v>
      </c>
      <c r="F4" s="7">
        <f>I12</f>
        <v>0</v>
      </c>
      <c r="G4" s="8">
        <f>J12</f>
        <v>0</v>
      </c>
    </row>
    <row r="5" spans="1:11" ht="14.1" customHeight="1">
      <c r="A5" s="69"/>
      <c r="B5" s="70"/>
      <c r="C5" s="9">
        <f>C4/A4</f>
        <v>0.625</v>
      </c>
      <c r="D5" s="9">
        <f>D4/A4</f>
        <v>0.375</v>
      </c>
      <c r="E5" s="10">
        <f>E4/A4</f>
        <v>0.625</v>
      </c>
      <c r="F5" s="10">
        <f>F4/A4</f>
        <v>0</v>
      </c>
      <c r="G5" s="11">
        <f>G4/A4</f>
        <v>0</v>
      </c>
    </row>
    <row r="6" spans="1:11" ht="14.1" customHeight="1" thickBot="1">
      <c r="A6" s="3"/>
      <c r="B6" s="3"/>
      <c r="C6" s="3"/>
      <c r="D6" s="3"/>
      <c r="E6" s="3"/>
      <c r="F6" s="3"/>
      <c r="G6" s="3"/>
      <c r="H6" s="3"/>
      <c r="I6" s="3"/>
    </row>
    <row r="7" spans="1:11" ht="14.1" customHeight="1">
      <c r="A7" s="71" t="s">
        <v>7</v>
      </c>
      <c r="B7" s="73" t="s">
        <v>8</v>
      </c>
      <c r="C7" s="74"/>
      <c r="D7" s="74"/>
      <c r="E7" s="76" t="s">
        <v>1</v>
      </c>
      <c r="F7" s="73"/>
      <c r="G7" s="74"/>
      <c r="H7" s="74"/>
      <c r="I7" s="74"/>
      <c r="J7" s="13"/>
      <c r="K7" s="14"/>
    </row>
    <row r="8" spans="1:11" ht="14.1" customHeight="1">
      <c r="A8" s="72"/>
      <c r="B8" s="75"/>
      <c r="C8" s="75"/>
      <c r="D8" s="75"/>
      <c r="E8" s="75"/>
      <c r="F8" s="15">
        <f>IFERROR(F12/E12,0)</f>
        <v>0.625</v>
      </c>
      <c r="G8" s="15">
        <f>IFERROR(G12/E12,0)</f>
        <v>0.375</v>
      </c>
      <c r="H8" s="15">
        <f>IFERROR(H12/E12,0)</f>
        <v>0.625</v>
      </c>
      <c r="I8" s="15">
        <f>IFERROR(I12/E12,0)</f>
        <v>0</v>
      </c>
      <c r="J8" s="15">
        <f>IFERROR(J12/F12,0)</f>
        <v>0</v>
      </c>
      <c r="K8" s="60" t="s">
        <v>9</v>
      </c>
    </row>
    <row r="9" spans="1:11" ht="33" customHeight="1">
      <c r="A9" s="72"/>
      <c r="B9" s="75"/>
      <c r="C9" s="75"/>
      <c r="D9" s="75"/>
      <c r="E9" s="75"/>
      <c r="F9" s="16" t="s">
        <v>2</v>
      </c>
      <c r="G9" s="16" t="s">
        <v>3</v>
      </c>
      <c r="H9" s="17" t="s">
        <v>4</v>
      </c>
      <c r="I9" s="17" t="s">
        <v>5</v>
      </c>
      <c r="J9" s="17" t="s">
        <v>6</v>
      </c>
      <c r="K9" s="60"/>
    </row>
    <row r="10" spans="1:11" ht="14.1" customHeight="1">
      <c r="A10" s="36"/>
      <c r="B10" s="77" t="s">
        <v>10</v>
      </c>
      <c r="C10" s="78"/>
      <c r="D10" s="79"/>
      <c r="E10" s="22">
        <f>SUM('Batch 2 Billers (iOS)'!H19:H21)</f>
        <v>8</v>
      </c>
      <c r="F10" s="18">
        <f>'Batch 2 Billers (iOS)'!H20</f>
        <v>5</v>
      </c>
      <c r="G10" s="19">
        <f>'Batch 2 Billers (iOS)'!H21</f>
        <v>3</v>
      </c>
      <c r="H10" s="20">
        <f>'Batch 2 Billers (iOS)'!H17</f>
        <v>5</v>
      </c>
      <c r="I10" s="20">
        <f>'Batch 2 Billers (iOS)'!H18</f>
        <v>0</v>
      </c>
      <c r="J10" s="20">
        <f>'Batch 2 Billers (iOS)'!H19</f>
        <v>0</v>
      </c>
      <c r="K10" s="21"/>
    </row>
    <row r="11" spans="1:11" ht="14.1" customHeight="1">
      <c r="A11" s="36"/>
      <c r="B11" s="77" t="s">
        <v>11</v>
      </c>
      <c r="C11" s="78"/>
      <c r="D11" s="79"/>
      <c r="E11" s="47">
        <f>SUM('Batch 2 Billers (Android)'!H19:H21)</f>
        <v>8</v>
      </c>
      <c r="F11" s="48">
        <f>'Batch 2 Billers (Android)'!H20</f>
        <v>5</v>
      </c>
      <c r="G11" s="49">
        <f>'Batch 2 Billers (Android)'!H21</f>
        <v>3</v>
      </c>
      <c r="H11" s="50">
        <f>'Batch 2 Billers (Android)'!H17</f>
        <v>5</v>
      </c>
      <c r="I11" s="50">
        <f>'Batch 2 Billers (Android)'!H18</f>
        <v>0</v>
      </c>
      <c r="J11" s="50">
        <f>'Batch 2 Billers (Android)'!H19</f>
        <v>0</v>
      </c>
      <c r="K11" s="51"/>
    </row>
    <row r="12" spans="1:11" ht="14.1" customHeight="1">
      <c r="A12" s="23"/>
      <c r="B12" s="61" t="s">
        <v>12</v>
      </c>
      <c r="C12" s="61"/>
      <c r="D12" s="61"/>
      <c r="E12" s="24">
        <f t="shared" ref="E12:J12" si="0">SUM(E10:E11)</f>
        <v>16</v>
      </c>
      <c r="F12" s="24">
        <f t="shared" si="0"/>
        <v>10</v>
      </c>
      <c r="G12" s="24">
        <f t="shared" si="0"/>
        <v>6</v>
      </c>
      <c r="H12" s="24">
        <f t="shared" si="0"/>
        <v>10</v>
      </c>
      <c r="I12" s="24">
        <f t="shared" si="0"/>
        <v>0</v>
      </c>
      <c r="J12" s="24">
        <f t="shared" si="0"/>
        <v>0</v>
      </c>
      <c r="K12" s="25"/>
    </row>
  </sheetData>
  <mergeCells count="11">
    <mergeCell ref="K8:K9"/>
    <mergeCell ref="B12:D12"/>
    <mergeCell ref="A2:G2"/>
    <mergeCell ref="A3:B3"/>
    <mergeCell ref="A4:B5"/>
    <mergeCell ref="A7:A9"/>
    <mergeCell ref="B7:D9"/>
    <mergeCell ref="E7:E9"/>
    <mergeCell ref="F7:I7"/>
    <mergeCell ref="B10:D10"/>
    <mergeCell ref="B11:D11"/>
  </mergeCells>
  <pageMargins left="0.25" right="0.25" top="0.75" bottom="0.75" header="0.3" footer="0.3"/>
  <pageSetup paperSize="8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0D70-F564-46F6-99B3-B141B8E8A3E3}">
  <dimension ref="A1:L74"/>
  <sheetViews>
    <sheetView showGridLines="0" topLeftCell="F7" zoomScale="50" zoomScaleNormal="50" workbookViewId="0">
      <selection activeCell="I6" sqref="I6"/>
    </sheetView>
  </sheetViews>
  <sheetFormatPr defaultColWidth="9.109375" defaultRowHeight="15.75" customHeight="1"/>
  <cols>
    <col min="1" max="1" width="4.44140625" style="29" bestFit="1" customWidth="1"/>
    <col min="2" max="2" width="21.5546875" style="29" customWidth="1"/>
    <col min="3" max="3" width="46.6640625" style="27" customWidth="1"/>
    <col min="4" max="4" width="46.5546875" style="27" customWidth="1"/>
    <col min="5" max="5" width="9" style="30" bestFit="1" customWidth="1"/>
    <col min="6" max="6" width="79.88671875" style="27" bestFit="1" customWidth="1"/>
    <col min="7" max="7" width="46.6640625" style="27" customWidth="1"/>
    <col min="8" max="8" width="15.44140625" style="30" bestFit="1" customWidth="1"/>
    <col min="9" max="9" width="29" style="30" customWidth="1"/>
    <col min="10" max="11" width="29.6640625" style="30" customWidth="1"/>
    <col min="12" max="12" width="49.88671875" style="27" customWidth="1"/>
    <col min="13" max="16384" width="9.109375" style="27"/>
  </cols>
  <sheetData>
    <row r="1" spans="1:12" ht="15.6">
      <c r="A1" s="26" t="s">
        <v>13</v>
      </c>
      <c r="B1" s="26" t="s">
        <v>14</v>
      </c>
      <c r="C1" s="26" t="s">
        <v>15</v>
      </c>
      <c r="D1" s="26" t="s">
        <v>16</v>
      </c>
      <c r="E1" s="26" t="s">
        <v>17</v>
      </c>
      <c r="F1" s="26" t="s">
        <v>18</v>
      </c>
      <c r="G1" s="26" t="s">
        <v>19</v>
      </c>
      <c r="H1" s="26" t="s">
        <v>20</v>
      </c>
      <c r="I1" s="26" t="s">
        <v>21</v>
      </c>
      <c r="J1" s="26" t="s">
        <v>22</v>
      </c>
      <c r="K1" s="26" t="s">
        <v>23</v>
      </c>
      <c r="L1" s="26" t="s">
        <v>9</v>
      </c>
    </row>
    <row r="2" spans="1:12" ht="15.6">
      <c r="A2" s="80" t="s">
        <v>24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 ht="171.6" hidden="1">
      <c r="A3" s="41"/>
      <c r="B3" s="28"/>
      <c r="C3" s="31" t="s">
        <v>25</v>
      </c>
      <c r="D3" s="32" t="s">
        <v>26</v>
      </c>
      <c r="E3" s="33" t="s">
        <v>27</v>
      </c>
      <c r="F3" s="31" t="s">
        <v>28</v>
      </c>
      <c r="G3" s="31" t="s">
        <v>29</v>
      </c>
      <c r="H3" s="34"/>
      <c r="I3" s="46" t="s">
        <v>30</v>
      </c>
      <c r="J3" s="35"/>
      <c r="K3" s="35"/>
      <c r="L3" s="31"/>
    </row>
    <row r="4" spans="1:12" ht="109.2">
      <c r="A4" s="28">
        <v>1</v>
      </c>
      <c r="B4" s="28" t="s">
        <v>31</v>
      </c>
      <c r="C4" s="31" t="s">
        <v>32</v>
      </c>
      <c r="D4" s="32" t="s">
        <v>26</v>
      </c>
      <c r="E4" s="33" t="s">
        <v>27</v>
      </c>
      <c r="F4" s="31" t="s">
        <v>33</v>
      </c>
      <c r="G4" s="31" t="s">
        <v>34</v>
      </c>
      <c r="H4" s="43" t="s">
        <v>4</v>
      </c>
      <c r="I4" s="42"/>
      <c r="J4" s="44"/>
      <c r="K4" s="35"/>
      <c r="L4" s="31"/>
    </row>
    <row r="5" spans="1:12" ht="109.2">
      <c r="A5" s="28">
        <v>2</v>
      </c>
      <c r="B5" s="28" t="s">
        <v>35</v>
      </c>
      <c r="C5" s="31" t="s">
        <v>36</v>
      </c>
      <c r="D5" s="32" t="s">
        <v>26</v>
      </c>
      <c r="E5" s="33" t="s">
        <v>27</v>
      </c>
      <c r="F5" s="31" t="s">
        <v>37</v>
      </c>
      <c r="G5" s="31" t="s">
        <v>38</v>
      </c>
      <c r="H5" s="43" t="s">
        <v>4</v>
      </c>
      <c r="I5" s="42"/>
      <c r="J5" s="44"/>
      <c r="K5" s="35"/>
      <c r="L5" s="31"/>
    </row>
    <row r="6" spans="1:12" ht="109.2">
      <c r="A6" s="28">
        <v>3</v>
      </c>
      <c r="B6" s="28" t="s">
        <v>39</v>
      </c>
      <c r="C6" s="31" t="s">
        <v>40</v>
      </c>
      <c r="D6" s="32" t="s">
        <v>26</v>
      </c>
      <c r="E6" s="33" t="s">
        <v>27</v>
      </c>
      <c r="F6" s="31" t="s">
        <v>41</v>
      </c>
      <c r="G6" s="31" t="s">
        <v>42</v>
      </c>
      <c r="H6" s="43" t="s">
        <v>3</v>
      </c>
      <c r="I6" s="35"/>
      <c r="J6" s="44"/>
      <c r="K6" s="35"/>
      <c r="L6" s="31"/>
    </row>
    <row r="7" spans="1:12" ht="109.2">
      <c r="A7" s="41"/>
      <c r="B7" s="28"/>
      <c r="C7" s="31" t="s">
        <v>43</v>
      </c>
      <c r="D7" s="32" t="s">
        <v>26</v>
      </c>
      <c r="E7" s="33" t="s">
        <v>27</v>
      </c>
      <c r="F7" s="31" t="s">
        <v>44</v>
      </c>
      <c r="G7" s="31" t="s">
        <v>45</v>
      </c>
      <c r="H7" s="43" t="s">
        <v>3</v>
      </c>
      <c r="I7" s="35"/>
      <c r="J7" s="44"/>
      <c r="K7" s="35"/>
      <c r="L7" s="31"/>
    </row>
    <row r="8" spans="1:12" ht="109.2">
      <c r="A8" s="41"/>
      <c r="B8" s="28"/>
      <c r="C8" s="31" t="s">
        <v>46</v>
      </c>
      <c r="D8" s="32" t="s">
        <v>26</v>
      </c>
      <c r="E8" s="33" t="s">
        <v>27</v>
      </c>
      <c r="F8" s="31" t="s">
        <v>47</v>
      </c>
      <c r="G8" s="31" t="s">
        <v>48</v>
      </c>
      <c r="H8" s="43" t="s">
        <v>3</v>
      </c>
      <c r="I8" s="35"/>
      <c r="J8" s="44"/>
      <c r="K8" s="35"/>
      <c r="L8" s="31"/>
    </row>
    <row r="9" spans="1:12" ht="15.6">
      <c r="A9" s="80" t="s">
        <v>49</v>
      </c>
      <c r="B9" s="80"/>
      <c r="C9" s="80"/>
      <c r="D9" s="80"/>
      <c r="E9" s="80"/>
      <c r="F9" s="80"/>
      <c r="G9" s="80"/>
      <c r="H9" s="80"/>
      <c r="I9" s="81"/>
      <c r="J9" s="80"/>
      <c r="K9" s="80"/>
      <c r="L9" s="80"/>
    </row>
    <row r="10" spans="1:12" ht="62.4">
      <c r="A10" s="28">
        <v>4</v>
      </c>
      <c r="B10" s="28" t="s">
        <v>50</v>
      </c>
      <c r="C10" s="31" t="s">
        <v>51</v>
      </c>
      <c r="D10" s="32" t="s">
        <v>26</v>
      </c>
      <c r="E10" s="33" t="s">
        <v>27</v>
      </c>
      <c r="F10" s="31" t="s">
        <v>52</v>
      </c>
      <c r="G10" s="31" t="s">
        <v>53</v>
      </c>
      <c r="H10" s="43" t="s">
        <v>4</v>
      </c>
      <c r="I10" s="42"/>
      <c r="J10" s="44"/>
      <c r="K10" s="35"/>
      <c r="L10" s="31"/>
    </row>
    <row r="11" spans="1:12" ht="62.4">
      <c r="A11" s="28">
        <v>5</v>
      </c>
      <c r="B11" s="28" t="s">
        <v>54</v>
      </c>
      <c r="C11" s="31" t="s">
        <v>55</v>
      </c>
      <c r="D11" s="32" t="s">
        <v>26</v>
      </c>
      <c r="E11" s="33" t="s">
        <v>27</v>
      </c>
      <c r="F11" s="31" t="s">
        <v>56</v>
      </c>
      <c r="G11" s="31" t="s">
        <v>53</v>
      </c>
      <c r="H11" s="43" t="s">
        <v>4</v>
      </c>
      <c r="I11" s="42"/>
      <c r="J11" s="44"/>
      <c r="K11" s="35"/>
      <c r="L11" s="31"/>
    </row>
    <row r="12" spans="1:12" ht="62.4">
      <c r="A12" s="28">
        <v>6</v>
      </c>
      <c r="B12" s="28" t="s">
        <v>57</v>
      </c>
      <c r="C12" s="31" t="s">
        <v>58</v>
      </c>
      <c r="D12" s="32" t="s">
        <v>26</v>
      </c>
      <c r="E12" s="33" t="s">
        <v>27</v>
      </c>
      <c r="F12" s="31" t="s">
        <v>56</v>
      </c>
      <c r="G12" s="31" t="s">
        <v>53</v>
      </c>
      <c r="H12" s="43" t="s">
        <v>4</v>
      </c>
      <c r="I12" s="42"/>
      <c r="J12" s="44"/>
      <c r="K12" s="35"/>
      <c r="L12" s="31"/>
    </row>
    <row r="13" spans="1:12" ht="15.6">
      <c r="A13" s="28"/>
      <c r="B13" s="28"/>
      <c r="C13" s="31"/>
      <c r="D13" s="32"/>
      <c r="E13" s="33"/>
      <c r="F13" s="31"/>
      <c r="G13" s="31"/>
      <c r="H13" s="34"/>
      <c r="I13" s="45"/>
      <c r="J13" s="35"/>
      <c r="K13" s="35"/>
      <c r="L13" s="31"/>
    </row>
    <row r="14" spans="1:12" ht="15.6">
      <c r="C14" s="37"/>
      <c r="D14" s="38"/>
      <c r="F14" s="37"/>
      <c r="G14" s="37"/>
      <c r="H14" s="39"/>
      <c r="I14" s="40"/>
      <c r="J14" s="40"/>
      <c r="K14" s="40"/>
      <c r="L14" s="37"/>
    </row>
    <row r="15" spans="1:12" ht="15.6">
      <c r="C15" s="37"/>
      <c r="D15" s="38"/>
      <c r="F15" s="37"/>
      <c r="G15" s="37"/>
      <c r="H15" s="39"/>
      <c r="I15" s="40"/>
      <c r="J15" s="40"/>
      <c r="K15" s="40"/>
      <c r="L15" s="37"/>
    </row>
    <row r="16" spans="1:12" ht="15.6"/>
    <row r="17" spans="7:8" ht="15.6">
      <c r="G17" s="52" t="s">
        <v>4</v>
      </c>
      <c r="H17" s="53">
        <f>COUNTIF(H2:H12,"Passed")</f>
        <v>5</v>
      </c>
    </row>
    <row r="18" spans="7:8" ht="15.6">
      <c r="G18" s="54" t="s">
        <v>5</v>
      </c>
      <c r="H18" s="55">
        <f>COUNTIF(H2:H12,"Failed")</f>
        <v>0</v>
      </c>
    </row>
    <row r="19" spans="7:8" ht="15.6">
      <c r="G19" s="56" t="s">
        <v>6</v>
      </c>
      <c r="H19" s="55">
        <f>COUNTIF(H2:H12,"Out of Scope")</f>
        <v>0</v>
      </c>
    </row>
    <row r="20" spans="7:8" ht="15.6">
      <c r="G20" s="57" t="s">
        <v>2</v>
      </c>
      <c r="H20" s="55">
        <f>H18+H17</f>
        <v>5</v>
      </c>
    </row>
    <row r="21" spans="7:8" ht="15.6">
      <c r="G21" s="58" t="s">
        <v>3</v>
      </c>
      <c r="H21" s="59">
        <f>COUNTIF(H2:H12,"Not Executed")</f>
        <v>3</v>
      </c>
    </row>
    <row r="22" spans="7:8" ht="15.6"/>
    <row r="23" spans="7:8" ht="15.6"/>
    <row r="24" spans="7:8" ht="15.6"/>
    <row r="25" spans="7:8" ht="15.6"/>
    <row r="26" spans="7:8" ht="15.6"/>
    <row r="27" spans="7:8" ht="15.6"/>
    <row r="28" spans="7:8" ht="15.6"/>
    <row r="29" spans="7:8" ht="15.6"/>
    <row r="30" spans="7:8" ht="15.6"/>
    <row r="31" spans="7:8" ht="15.6"/>
    <row r="32" spans="7:8" ht="15.6"/>
    <row r="33" ht="15.6"/>
    <row r="34" ht="15.6"/>
    <row r="35" ht="15.6"/>
    <row r="36" ht="15.6"/>
    <row r="37" ht="15.6"/>
    <row r="38" ht="15.6"/>
    <row r="39" ht="15.6"/>
    <row r="40" ht="15.6"/>
    <row r="41" ht="15.6"/>
    <row r="42" ht="15.6"/>
    <row r="43" ht="15.6"/>
    <row r="44" ht="15.6"/>
    <row r="45" ht="15.6"/>
    <row r="46" ht="15.6"/>
    <row r="47" ht="15.6"/>
    <row r="48" ht="15.6"/>
    <row r="49" ht="15.6"/>
    <row r="50" ht="15.6"/>
    <row r="51" ht="15.6"/>
    <row r="52" ht="15.6"/>
    <row r="53" ht="15.6"/>
    <row r="54" ht="15.6"/>
    <row r="55" ht="15.6"/>
    <row r="56" ht="15.6"/>
    <row r="57" ht="15.6"/>
    <row r="58" ht="15.6"/>
    <row r="59" ht="15.6"/>
    <row r="60" ht="15.6"/>
    <row r="61" ht="15.6"/>
    <row r="62" ht="15.6"/>
    <row r="63" ht="15.6"/>
    <row r="64" ht="15.6"/>
    <row r="66" ht="15.6"/>
    <row r="67" ht="15.6"/>
    <row r="68" ht="15.6"/>
    <row r="69" ht="15.6"/>
    <row r="70" ht="15.6"/>
    <row r="71" ht="15.6"/>
    <row r="72" ht="15.6"/>
    <row r="73" ht="15.6"/>
    <row r="74" ht="15.6"/>
  </sheetData>
  <mergeCells count="2">
    <mergeCell ref="A2:L2"/>
    <mergeCell ref="A9:L9"/>
  </mergeCells>
  <phoneticPr fontId="14" type="noConversion"/>
  <conditionalFormatting sqref="H1:K1 H3:K3 H4:H5 J4:K5 H6:K8 H10:H12 J10:K12 H13:K1048576">
    <cfRule type="containsText" dxfId="3" priority="403" operator="containsText" text="Fail">
      <formula>NOT(ISERROR(SEARCH("Fail",H1)))</formula>
    </cfRule>
    <cfRule type="containsText" dxfId="2" priority="404" operator="containsText" text="Pass">
      <formula>NOT(ISERROR(SEARCH("Pass",H1)))</formula>
    </cfRule>
  </conditionalFormatting>
  <pageMargins left="0.25" right="0.25" top="0.75" bottom="0.75" header="0.3" footer="0.3"/>
  <pageSetup paperSize="8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FD81-2DD7-4BC0-B265-BDF8000B1D8D}">
  <dimension ref="A1:L74"/>
  <sheetViews>
    <sheetView showGridLines="0" topLeftCell="F7" zoomScale="50" zoomScaleNormal="50" workbookViewId="0">
      <selection activeCell="I12" sqref="I12"/>
    </sheetView>
  </sheetViews>
  <sheetFormatPr defaultColWidth="9.109375" defaultRowHeight="15.75" customHeight="1"/>
  <cols>
    <col min="1" max="1" width="4.44140625" style="29" bestFit="1" customWidth="1"/>
    <col min="2" max="2" width="21.5546875" style="29" customWidth="1"/>
    <col min="3" max="3" width="46.6640625" style="27" customWidth="1"/>
    <col min="4" max="4" width="46.5546875" style="27" customWidth="1"/>
    <col min="5" max="5" width="9" style="30" bestFit="1" customWidth="1"/>
    <col min="6" max="6" width="79.88671875" style="27" bestFit="1" customWidth="1"/>
    <col min="7" max="7" width="46.6640625" style="27" customWidth="1"/>
    <col min="8" max="8" width="15.44140625" style="30" bestFit="1" customWidth="1"/>
    <col min="9" max="9" width="35.33203125" style="30" customWidth="1"/>
    <col min="10" max="11" width="29.6640625" style="30" customWidth="1"/>
    <col min="12" max="12" width="49.88671875" style="27" customWidth="1"/>
    <col min="13" max="16384" width="9.109375" style="27"/>
  </cols>
  <sheetData>
    <row r="1" spans="1:12" ht="15.6">
      <c r="A1" s="26" t="s">
        <v>13</v>
      </c>
      <c r="B1" s="26" t="s">
        <v>14</v>
      </c>
      <c r="C1" s="26" t="s">
        <v>15</v>
      </c>
      <c r="D1" s="26" t="s">
        <v>16</v>
      </c>
      <c r="E1" s="26" t="s">
        <v>17</v>
      </c>
      <c r="F1" s="26" t="s">
        <v>18</v>
      </c>
      <c r="G1" s="26" t="s">
        <v>19</v>
      </c>
      <c r="H1" s="26" t="s">
        <v>20</v>
      </c>
      <c r="I1" s="26" t="s">
        <v>21</v>
      </c>
      <c r="J1" s="26" t="s">
        <v>22</v>
      </c>
      <c r="K1" s="26" t="s">
        <v>23</v>
      </c>
      <c r="L1" s="26" t="s">
        <v>9</v>
      </c>
    </row>
    <row r="2" spans="1:12" ht="15.6">
      <c r="A2" s="80" t="s">
        <v>24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 ht="109.2" hidden="1">
      <c r="A3" s="41"/>
      <c r="B3" s="28"/>
      <c r="C3" s="31" t="s">
        <v>25</v>
      </c>
      <c r="D3" s="32" t="s">
        <v>26</v>
      </c>
      <c r="E3" s="33" t="s">
        <v>27</v>
      </c>
      <c r="F3" s="31" t="s">
        <v>28</v>
      </c>
      <c r="G3" s="31" t="s">
        <v>29</v>
      </c>
      <c r="H3" s="34"/>
      <c r="I3" s="46" t="s">
        <v>30</v>
      </c>
      <c r="J3" s="35"/>
      <c r="K3" s="35"/>
      <c r="L3" s="31"/>
    </row>
    <row r="4" spans="1:12" ht="109.2">
      <c r="A4" s="28">
        <v>1</v>
      </c>
      <c r="B4" s="28" t="s">
        <v>31</v>
      </c>
      <c r="C4" s="31" t="s">
        <v>32</v>
      </c>
      <c r="D4" s="32" t="s">
        <v>26</v>
      </c>
      <c r="E4" s="33" t="s">
        <v>27</v>
      </c>
      <c r="F4" s="31" t="s">
        <v>33</v>
      </c>
      <c r="G4" s="31" t="s">
        <v>34</v>
      </c>
      <c r="H4" s="43" t="s">
        <v>4</v>
      </c>
      <c r="I4" s="42"/>
      <c r="J4" s="44"/>
      <c r="K4" s="35"/>
      <c r="L4" s="31"/>
    </row>
    <row r="5" spans="1:12" ht="109.2">
      <c r="A5" s="28">
        <v>2</v>
      </c>
      <c r="B5" s="28" t="s">
        <v>35</v>
      </c>
      <c r="C5" s="31" t="s">
        <v>36</v>
      </c>
      <c r="D5" s="32" t="s">
        <v>26</v>
      </c>
      <c r="E5" s="33" t="s">
        <v>27</v>
      </c>
      <c r="F5" s="31" t="s">
        <v>37</v>
      </c>
      <c r="G5" s="31" t="s">
        <v>38</v>
      </c>
      <c r="H5" s="43" t="s">
        <v>4</v>
      </c>
      <c r="I5" s="42"/>
      <c r="J5" s="44"/>
      <c r="K5" s="35"/>
      <c r="L5" s="31"/>
    </row>
    <row r="6" spans="1:12" ht="109.2">
      <c r="A6" s="28">
        <v>3</v>
      </c>
      <c r="B6" s="28" t="s">
        <v>39</v>
      </c>
      <c r="C6" s="31" t="s">
        <v>40</v>
      </c>
      <c r="D6" s="32" t="s">
        <v>26</v>
      </c>
      <c r="E6" s="33" t="s">
        <v>27</v>
      </c>
      <c r="F6" s="31" t="s">
        <v>41</v>
      </c>
      <c r="G6" s="31" t="s">
        <v>42</v>
      </c>
      <c r="H6" s="43" t="s">
        <v>3</v>
      </c>
      <c r="I6" s="42"/>
      <c r="J6" s="44"/>
      <c r="K6" s="35"/>
      <c r="L6" s="31"/>
    </row>
    <row r="7" spans="1:12" ht="109.2">
      <c r="A7" s="41"/>
      <c r="B7" s="28"/>
      <c r="C7" s="31" t="s">
        <v>43</v>
      </c>
      <c r="D7" s="32" t="s">
        <v>26</v>
      </c>
      <c r="E7" s="33" t="s">
        <v>27</v>
      </c>
      <c r="F7" s="31" t="s">
        <v>44</v>
      </c>
      <c r="G7" s="31" t="s">
        <v>45</v>
      </c>
      <c r="H7" s="43" t="s">
        <v>3</v>
      </c>
      <c r="I7" s="45"/>
      <c r="J7" s="44"/>
      <c r="K7" s="35"/>
      <c r="L7" s="31"/>
    </row>
    <row r="8" spans="1:12" ht="109.2">
      <c r="A8" s="41"/>
      <c r="B8" s="28"/>
      <c r="C8" s="31" t="s">
        <v>46</v>
      </c>
      <c r="D8" s="32" t="s">
        <v>26</v>
      </c>
      <c r="E8" s="33" t="s">
        <v>27</v>
      </c>
      <c r="F8" s="31" t="s">
        <v>47</v>
      </c>
      <c r="G8" s="31" t="s">
        <v>48</v>
      </c>
      <c r="H8" s="43" t="s">
        <v>3</v>
      </c>
      <c r="I8" s="35"/>
      <c r="J8" s="44"/>
      <c r="K8" s="35"/>
      <c r="L8" s="31"/>
    </row>
    <row r="9" spans="1:12" ht="15.6">
      <c r="A9" s="80" t="s">
        <v>49</v>
      </c>
      <c r="B9" s="80"/>
      <c r="C9" s="80"/>
      <c r="D9" s="80"/>
      <c r="E9" s="80"/>
      <c r="F9" s="80"/>
      <c r="G9" s="80"/>
      <c r="H9" s="80"/>
      <c r="I9" s="81"/>
      <c r="J9" s="80"/>
      <c r="K9" s="80"/>
      <c r="L9" s="80"/>
    </row>
    <row r="10" spans="1:12" ht="62.4">
      <c r="A10" s="28">
        <v>4</v>
      </c>
      <c r="B10" s="28" t="s">
        <v>50</v>
      </c>
      <c r="C10" s="31" t="s">
        <v>51</v>
      </c>
      <c r="D10" s="32" t="s">
        <v>26</v>
      </c>
      <c r="E10" s="33" t="s">
        <v>27</v>
      </c>
      <c r="F10" s="31" t="s">
        <v>52</v>
      </c>
      <c r="G10" s="31" t="s">
        <v>53</v>
      </c>
      <c r="H10" s="43" t="s">
        <v>4</v>
      </c>
      <c r="I10" s="42"/>
      <c r="J10" s="44"/>
      <c r="K10" s="35"/>
      <c r="L10" s="31"/>
    </row>
    <row r="11" spans="1:12" ht="62.4">
      <c r="A11" s="28">
        <v>5</v>
      </c>
      <c r="B11" s="28" t="s">
        <v>54</v>
      </c>
      <c r="C11" s="31" t="s">
        <v>55</v>
      </c>
      <c r="D11" s="32" t="s">
        <v>26</v>
      </c>
      <c r="E11" s="33" t="s">
        <v>27</v>
      </c>
      <c r="F11" s="31" t="s">
        <v>56</v>
      </c>
      <c r="G11" s="31" t="s">
        <v>53</v>
      </c>
      <c r="H11" s="43" t="s">
        <v>4</v>
      </c>
      <c r="I11" s="42"/>
      <c r="J11" s="44"/>
      <c r="K11" s="35"/>
      <c r="L11" s="31"/>
    </row>
    <row r="12" spans="1:12" ht="62.4">
      <c r="A12" s="28">
        <v>6</v>
      </c>
      <c r="B12" s="28" t="s">
        <v>57</v>
      </c>
      <c r="C12" s="31" t="s">
        <v>58</v>
      </c>
      <c r="D12" s="32" t="s">
        <v>26</v>
      </c>
      <c r="E12" s="33" t="s">
        <v>27</v>
      </c>
      <c r="F12" s="31" t="s">
        <v>56</v>
      </c>
      <c r="G12" s="31" t="s">
        <v>53</v>
      </c>
      <c r="H12" s="43" t="s">
        <v>4</v>
      </c>
      <c r="I12" s="42"/>
      <c r="J12" s="44"/>
      <c r="K12" s="35"/>
      <c r="L12" s="31"/>
    </row>
    <row r="13" spans="1:12" ht="15.6">
      <c r="A13" s="28"/>
      <c r="B13" s="28"/>
      <c r="C13" s="31"/>
      <c r="D13" s="32"/>
      <c r="E13" s="33"/>
      <c r="F13" s="31"/>
      <c r="G13" s="31"/>
      <c r="H13" s="34"/>
      <c r="I13" s="45"/>
      <c r="J13" s="35"/>
      <c r="K13" s="35"/>
      <c r="L13" s="31"/>
    </row>
    <row r="14" spans="1:12" ht="15.6">
      <c r="C14" s="37"/>
      <c r="D14" s="38"/>
      <c r="F14" s="37"/>
      <c r="G14" s="37"/>
      <c r="H14" s="39"/>
      <c r="I14" s="40"/>
      <c r="J14" s="40"/>
      <c r="K14" s="40"/>
      <c r="L14" s="37"/>
    </row>
    <row r="15" spans="1:12" ht="15.6">
      <c r="C15" s="37"/>
      <c r="D15" s="38"/>
      <c r="F15" s="37"/>
      <c r="G15" s="37"/>
      <c r="H15" s="39"/>
      <c r="I15" s="40"/>
      <c r="J15" s="40"/>
      <c r="K15" s="40"/>
      <c r="L15" s="37"/>
    </row>
    <row r="16" spans="1:12" ht="15.6"/>
    <row r="17" spans="7:8" ht="15.6">
      <c r="G17" s="52" t="s">
        <v>4</v>
      </c>
      <c r="H17" s="53">
        <f>COUNTIF(H2:H12,"Passed")</f>
        <v>5</v>
      </c>
    </row>
    <row r="18" spans="7:8" ht="15.6">
      <c r="G18" s="54" t="s">
        <v>5</v>
      </c>
      <c r="H18" s="55">
        <f>COUNTIF(H2:H12,"Failed")</f>
        <v>0</v>
      </c>
    </row>
    <row r="19" spans="7:8" ht="15.6">
      <c r="G19" s="56" t="s">
        <v>6</v>
      </c>
      <c r="H19" s="55">
        <f>COUNTIF(H2:H12,"Out of Scope")</f>
        <v>0</v>
      </c>
    </row>
    <row r="20" spans="7:8" ht="15.6">
      <c r="G20" s="57" t="s">
        <v>2</v>
      </c>
      <c r="H20" s="55">
        <f>H18+H17</f>
        <v>5</v>
      </c>
    </row>
    <row r="21" spans="7:8" ht="15.6">
      <c r="G21" s="58" t="s">
        <v>3</v>
      </c>
      <c r="H21" s="59">
        <f>COUNTIF(H2:H12,"Not Executed")</f>
        <v>3</v>
      </c>
    </row>
    <row r="22" spans="7:8" ht="15.6"/>
    <row r="23" spans="7:8" ht="15.6"/>
    <row r="24" spans="7:8" ht="15.6"/>
    <row r="25" spans="7:8" ht="15.6"/>
    <row r="26" spans="7:8" ht="15.6"/>
    <row r="27" spans="7:8" ht="15.6"/>
    <row r="28" spans="7:8" ht="15.6"/>
    <row r="29" spans="7:8" ht="15.6"/>
    <row r="30" spans="7:8" ht="15.6"/>
    <row r="31" spans="7:8" ht="15.6"/>
    <row r="32" spans="7:8" ht="15.6"/>
    <row r="33" ht="15.6"/>
    <row r="34" ht="15.6"/>
    <row r="35" ht="15.6"/>
    <row r="36" ht="15.6"/>
    <row r="37" ht="15.6"/>
    <row r="38" ht="15.6"/>
    <row r="39" ht="15.6"/>
    <row r="40" ht="15.6"/>
    <row r="41" ht="15.6"/>
    <row r="42" ht="15.6"/>
    <row r="43" ht="15.6"/>
    <row r="44" ht="15.6"/>
    <row r="45" ht="15.6"/>
    <row r="46" ht="15.6"/>
    <row r="47" ht="15.6"/>
    <row r="48" ht="15.6"/>
    <row r="49" ht="15.6"/>
    <row r="50" ht="15.6"/>
    <row r="51" ht="15.6"/>
    <row r="52" ht="15.6"/>
    <row r="53" ht="15.6"/>
    <row r="54" ht="15.6"/>
    <row r="55" ht="15.6"/>
    <row r="56" ht="15.6"/>
    <row r="57" ht="15.6"/>
    <row r="58" ht="15.6"/>
    <row r="59" ht="15.6"/>
    <row r="60" ht="15.6"/>
    <row r="61" ht="15.6"/>
    <row r="62" ht="15.6"/>
    <row r="63" ht="15.6"/>
    <row r="64" ht="15.6"/>
    <row r="66" ht="15.6"/>
    <row r="67" ht="15.6"/>
    <row r="68" ht="15.6"/>
    <row r="69" ht="15.6"/>
    <row r="70" ht="15.6"/>
    <row r="71" ht="15.6"/>
    <row r="72" ht="15.6"/>
    <row r="73" ht="15.6"/>
    <row r="74" ht="15.6"/>
  </sheetData>
  <mergeCells count="2">
    <mergeCell ref="A2:L2"/>
    <mergeCell ref="A9:L9"/>
  </mergeCells>
  <phoneticPr fontId="14" type="noConversion"/>
  <conditionalFormatting sqref="H1:K1 H3:K3 H4:H6 J4:K6 H10:H12 J10:K12 H13:K1048576 H7:K8">
    <cfRule type="containsText" dxfId="1" priority="1" operator="containsText" text="Fail">
      <formula>NOT(ISERROR(SEARCH("Fail",H1)))</formula>
    </cfRule>
    <cfRule type="containsText" dxfId="0" priority="2" operator="containsText" text="Pass">
      <formula>NOT(ISERROR(SEARCH("Pass",H1)))</formula>
    </cfRule>
  </conditionalFormatting>
  <pageMargins left="0.25" right="0.25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C4359692725448943B35AD028BC2B0" ma:contentTypeVersion="16" ma:contentTypeDescription="Create a new document." ma:contentTypeScope="" ma:versionID="1e31243157075416545bb4ed8ec35d47">
  <xsd:schema xmlns:xsd="http://www.w3.org/2001/XMLSchema" xmlns:xs="http://www.w3.org/2001/XMLSchema" xmlns:p="http://schemas.microsoft.com/office/2006/metadata/properties" xmlns:ns2="54c38da8-38a7-4274-a573-38517d7d462f" xmlns:ns3="973436ad-73aa-4cff-9cf0-7e65dbf1f409" targetNamespace="http://schemas.microsoft.com/office/2006/metadata/properties" ma:root="true" ma:fieldsID="7b4e2f397c24c7f2396f22c8263e9491" ns2:_="" ns3:_="">
    <xsd:import namespace="54c38da8-38a7-4274-a573-38517d7d462f"/>
    <xsd:import namespace="973436ad-73aa-4cff-9cf0-7e65dbf1f4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38da8-38a7-4274-a573-38517d7d46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90c2a502-0236-491c-966e-161aa721a9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3436ad-73aa-4cff-9cf0-7e65dbf1f4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4c4c891b-5776-4e56-92db-251b7437d01c}" ma:internalName="TaxCatchAll" ma:showField="CatchAllData" ma:web="973436ad-73aa-4cff-9cf0-7e65dbf1f4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3436ad-73aa-4cff-9cf0-7e65dbf1f409">
      <UserInfo>
        <DisplayName/>
        <AccountId xsi:nil="true"/>
        <AccountType/>
      </UserInfo>
    </SharedWithUsers>
    <TaxCatchAll xmlns="973436ad-73aa-4cff-9cf0-7e65dbf1f409" xsi:nil="true"/>
    <lcf76f155ced4ddcb4097134ff3c332f xmlns="54c38da8-38a7-4274-a573-38517d7d462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25A59F0-7177-4AC5-A173-25EE11A734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4A0410-4471-450B-919D-1273AA13C0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38da8-38a7-4274-a573-38517d7d462f"/>
    <ds:schemaRef ds:uri="973436ad-73aa-4cff-9cf0-7e65dbf1f4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E4161D-3AB4-4E6A-9E71-03B49280995E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54c38da8-38a7-4274-a573-38517d7d462f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973436ad-73aa-4cff-9cf0-7e65dbf1f409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Batch 2 Billers (iOS)</vt:lpstr>
      <vt:lpstr>Batch 2 Billers (Android)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 Paulo Austria</dc:creator>
  <cp:keywords/>
  <dc:description/>
  <cp:lastModifiedBy>Gian Paulo Austria</cp:lastModifiedBy>
  <cp:revision/>
  <cp:lastPrinted>2024-12-14T10:23:10Z</cp:lastPrinted>
  <dcterms:created xsi:type="dcterms:W3CDTF">2022-04-18T07:33:43Z</dcterms:created>
  <dcterms:modified xsi:type="dcterms:W3CDTF">2024-12-15T15:12:11Z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0x01010060C4359692725448943B35AD028BC2B0</vt:lpwstr>
  </property>
  <property fmtid="{D5CDD505-2E9C-101B-9397-08002B2CF9AE}" pid="3" name="Order">
    <vt:r8>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