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<sst xmlns="http://schemas.openxmlformats.org/spreadsheetml/2006/main" count="14" uniqueCount="14">
  <si>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Base Cylinder Volume</t>
  </si>
  <si>
    <t xml:space="preserve">Base Cylinder Pressure</t>
  </si>
  <si>
    <t xml:space="preserve">Base Cyl Cap</t>
  </si>
  <si>
    <t xml:space="preserve">Scenario</t>
  </si>
  <si>
    <t xml:space="preserve">Depth</t>
  </si>
  <si>
    <t xml:space="preserve">ATM</t>
  </si>
  <si>
    <t xml:space="preserve">Stab L</t>
  </si>
  <si>
    <t xml:space="preserve">Stab L/ATM</t>
  </si>
  <si>
    <t xml:space="preserve">Additional Lead</t>
  </si>
  <si>
    <t xml:space="preserve">Cylinder Vol</t>
  </si>
  <si>
    <t xml:space="preserve">Cylinder Pressure</t>
  </si>
  <si>
    <t xml:space="preserve">Air Consumed</t>
  </si>
  <si>
    <t xml:space="preserve">Buoyancy Value</t>
  </si>
  <si>
    <t xml:space="preserve">Buoyant Desc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</si>
</sst>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+0.#;\-0.#;0.#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22</xdr:row>
      <xdr:rowOff>0</xdr:rowOff>
    </xdr:from>
    <xdr:to>
      <xdr:col>13</xdr:col>
      <xdr:colOff>708120</xdr:colOff>
      <xdr:row>43</xdr:row>
      <xdr:rowOff>14040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775480" y="3581280"/>
          <a:ext cx="6532920" cy="3427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6" min="6" style="0" width="14.21"/>
    <col collapsed="false" customWidth="true" hidden="false" outlineLevel="0" max="7" min="7" style="0" width="13.07"/>
    <col collapsed="false" customWidth="true" hidden="false" outlineLevel="0" max="8" min="8" style="0" width="16.04"/>
    <col collapsed="false" customWidth="true" hidden="false" outlineLevel="0" max="9" min="9" style="0" width="13.07"/>
    <col collapsed="false" customWidth="true" hidden="false" outlineLevel="0" max="10" min="10" style="0" width="14.55"/>
    <col collapsed="false" customWidth="true" hidden="false" outlineLevel="0" max="11" min="11" style="0" width="15.92"/>
  </cols>
  <sheetData>
    <row r="1" customFormat="false" ht="12.8" hidden="false" customHeight="false" outlineLevel="0" collapsed="false">
      <c r="B1" s="0" t="s">
        <v>0</v>
      </c>
      <c r="C1" s="0" t="n">
        <v>12</v>
      </c>
      <c r="D1" s="0" t="s">
        <v>1</v>
      </c>
      <c r="E1" s="0" t="n">
        <v>232</v>
      </c>
      <c r="F1" s="0" t="s">
        <v>2</v>
      </c>
      <c r="G1" s="0" t="n">
        <f aca="false">C1*E1</f>
        <v>2784</v>
      </c>
    </row>
    <row r="3" s="5" customFormat="true" ht="13.2" hidden="false" customHeight="false" outlineLevel="0" collapsed="false">
      <c r="A3" s="2" t="s">
        <v>3</v>
      </c>
      <c r="B3" s="3" t="s">
        <v>4</v>
      </c>
      <c r="C3" s="4" t="s">
        <v>5</v>
      </c>
      <c r="D3" s="3" t="s">
        <v>6</v>
      </c>
      <c r="E3" s="4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4" t="s">
        <v>12</v>
      </c>
      <c r="K3" s="4" t="s">
        <v>13</v>
      </c>
    </row>
    <row r="4" customFormat="false" ht="12.8" hidden="false" customHeight="false" outlineLevel="0" collapsed="false">
      <c r="A4" s="1" t="n">
        <f aca="false">ROW()-3</f>
        <v>1</v>
      </c>
      <c r="B4" s="6" t="n">
        <v>4</v>
      </c>
      <c r="C4" s="7" t="n">
        <f aca="false">IF(ISBLANK(B4), "",INT((B4+10)/10))</f>
        <v>1</v>
      </c>
      <c r="D4" s="6" t="n">
        <v>10</v>
      </c>
      <c r="E4" s="7" t="n">
        <f aca="false">IF(AND(ISBLANK(B4), ISBLANK(D4)), "",(D4/C4)-10)</f>
        <v>0</v>
      </c>
      <c r="F4" s="6" t="n">
        <v>0</v>
      </c>
      <c r="G4" s="6" t="n">
        <v>12</v>
      </c>
      <c r="H4" s="6" t="n">
        <v>232</v>
      </c>
      <c r="I4" s="6" t="n">
        <v>0</v>
      </c>
      <c r="J4" s="8" t="n">
        <f aca="false">IF(AND(ISBLANK(E4), ISBLANK(F4), ISBLANK(I4)), "", E4-(F4-(((G4*H4)-($C$1*$E$1))/250)-(I4/100)))</f>
        <v>0</v>
      </c>
      <c r="K4" s="9" t="str">
        <f aca="false">IF(ISBLANK(J4), "", IF(J4=0,"Neutrally Buoyant", IF(J4&lt;0,"Negatively Buoyant", "Positively Buoyant")))</f>
        <v>Neutrally Buoyant</v>
      </c>
    </row>
    <row r="5" customFormat="false" ht="12.8" hidden="false" customHeight="false" outlineLevel="0" collapsed="false">
      <c r="A5" s="1" t="n">
        <f aca="false">ROW()-3</f>
        <v>2</v>
      </c>
      <c r="B5" s="6" t="n">
        <v>11</v>
      </c>
      <c r="C5" s="7" t="n">
        <f aca="false">IF(ISBLANK(B5), "",INT((B5+10)/10))</f>
        <v>2</v>
      </c>
      <c r="D5" s="6" t="n">
        <v>10</v>
      </c>
      <c r="E5" s="7" t="n">
        <f aca="false">IF(AND(ISBLANK(B5), ISBLANK(D5)), "",(D5/C5)-10)</f>
        <v>-5</v>
      </c>
      <c r="F5" s="6" t="n">
        <v>0</v>
      </c>
      <c r="G5" s="6" t="n">
        <v>12</v>
      </c>
      <c r="H5" s="6" t="n">
        <v>232</v>
      </c>
      <c r="I5" s="6" t="n">
        <v>0</v>
      </c>
      <c r="J5" s="8" t="n">
        <f aca="false">IF(AND(ISBLANK(E5), ISBLANK(F5), ISBLANK(I5)), "", E5-(F5-(((G5*H5)-($C$1*$E$1))/250)-(I5/100)))</f>
        <v>-5</v>
      </c>
      <c r="K5" s="7" t="str">
        <f aca="false">IF(ISBLANK(J5), "", IF(J5=0,"Neutrally Buoyant", IF(J5&lt;0,"Negatively Buoyant", "Positively Buoyant")))</f>
        <v>Negatively Buoyant</v>
      </c>
    </row>
    <row r="6" customFormat="false" ht="12.8" hidden="false" customHeight="false" outlineLevel="0" collapsed="false">
      <c r="A6" s="1" t="n">
        <f aca="false">ROW()-3</f>
        <v>3</v>
      </c>
      <c r="B6" s="6" t="n">
        <v>6</v>
      </c>
      <c r="C6" s="7" t="n">
        <f aca="false">IF(ISBLANK(B6), "",INT((B6+10)/10))</f>
        <v>1</v>
      </c>
      <c r="D6" s="6" t="n">
        <v>0</v>
      </c>
      <c r="E6" s="7" t="n">
        <f aca="false">IF(AND(ISBLANK(B6), ISBLANK(D6)), "",(D6/C6)-10)</f>
        <v>-10</v>
      </c>
      <c r="F6" s="6" t="n">
        <v>0</v>
      </c>
      <c r="G6" s="6" t="n">
        <v>12</v>
      </c>
      <c r="H6" s="6" t="n">
        <v>232</v>
      </c>
      <c r="I6" s="6" t="n">
        <v>0</v>
      </c>
      <c r="J6" s="8" t="n">
        <f aca="false">IF(AND(ISBLANK(E6), ISBLANK(F6), ISBLANK(I6)), "", E6-(F6-(((G6*H6)-($C$1*$E$1))/250)-(I6/100)))</f>
        <v>-10</v>
      </c>
      <c r="K6" s="7" t="str">
        <f aca="false">IF(ISBLANK(J6), "", IF(J6=0,"Neutrally Buoyant", IF(J6&lt;0,"Negatively Buoyant", "Positively Buoyant")))</f>
        <v>Negatively Buoyant</v>
      </c>
    </row>
    <row r="7" customFormat="false" ht="12.8" hidden="false" customHeight="false" outlineLevel="0" collapsed="false">
      <c r="A7" s="1" t="n">
        <f aca="false">ROW()-3</f>
        <v>4</v>
      </c>
      <c r="B7" s="6" t="n">
        <v>9</v>
      </c>
      <c r="C7" s="7" t="n">
        <f aca="false">IF(ISBLANK(B7), "",INT((B7+10)/10))</f>
        <v>1</v>
      </c>
      <c r="D7" s="6" t="n">
        <v>20</v>
      </c>
      <c r="E7" s="7" t="n">
        <f aca="false">IF(AND(ISBLANK(B7), ISBLANK(D7)), "",(D7/C7)-10)</f>
        <v>10</v>
      </c>
      <c r="F7" s="6" t="n">
        <v>0</v>
      </c>
      <c r="G7" s="6" t="n">
        <v>12</v>
      </c>
      <c r="H7" s="6" t="n">
        <v>232</v>
      </c>
      <c r="I7" s="6" t="n">
        <v>0</v>
      </c>
      <c r="J7" s="8" t="n">
        <f aca="false">IF(AND(ISBLANK(E7), ISBLANK(F7), ISBLANK(I7)), "", E7-(F7-(((G7*H7)-($C$1*$E$1))/250)-(I7/100)))</f>
        <v>10</v>
      </c>
      <c r="K7" s="7" t="str">
        <f aca="false">IF(ISBLANK(J7), "", IF(J7=0,"Neutrally Buoyant", IF(J7&lt;0,"Negatively Buoyant", "Positively Buoyant")))</f>
        <v>Positively Buoyant</v>
      </c>
    </row>
    <row r="8" customFormat="false" ht="12.8" hidden="false" customHeight="false" outlineLevel="0" collapsed="false">
      <c r="A8" s="1" t="n">
        <f aca="false">ROW()-3</f>
        <v>5</v>
      </c>
      <c r="B8" s="6" t="n">
        <v>24</v>
      </c>
      <c r="C8" s="7" t="n">
        <f aca="false">IF(ISBLANK(B8), "",INT((B8+10)/10))</f>
        <v>3</v>
      </c>
      <c r="D8" s="6" t="n">
        <v>20</v>
      </c>
      <c r="E8" s="7" t="n">
        <f aca="false">IF(AND(ISBLANK(B8), ISBLANK(D8)), "",(D8/C8)-10)</f>
        <v>-3.33333333333333</v>
      </c>
      <c r="F8" s="6" t="n">
        <v>0</v>
      </c>
      <c r="G8" s="6" t="n">
        <v>12</v>
      </c>
      <c r="H8" s="6" t="n">
        <v>232</v>
      </c>
      <c r="I8" s="6" t="n">
        <v>0</v>
      </c>
      <c r="J8" s="8" t="n">
        <f aca="false">IF(AND(ISBLANK(E8), ISBLANK(F8), ISBLANK(I8)), "", E8-(F8-(((G8*H8)-($C$1*$E$1))/250)-(I8/100)))</f>
        <v>-3.33333333333333</v>
      </c>
      <c r="K8" s="7" t="str">
        <f aca="false">IF(ISBLANK(J8), "", IF(J8=0,"Neutrally Buoyant", IF(J8&lt;0,"Negatively Buoyant", "Positively Buoyant")))</f>
        <v>Negatively Buoyant</v>
      </c>
    </row>
    <row r="9" customFormat="false" ht="12.8" hidden="false" customHeight="false" outlineLevel="0" collapsed="false">
      <c r="A9" s="1" t="n">
        <f aca="false">ROW()-3</f>
        <v>6</v>
      </c>
      <c r="B9" s="6" t="n">
        <v>32</v>
      </c>
      <c r="C9" s="7" t="n">
        <f aca="false">IF(ISBLANK(B9), "",INT((B9+10)/10))</f>
        <v>4</v>
      </c>
      <c r="D9" s="6" t="n">
        <v>20</v>
      </c>
      <c r="E9" s="7" t="n">
        <f aca="false">IF(AND(ISBLANK(B9), ISBLANK(D9)), "",(D9/C9)-10)</f>
        <v>-5</v>
      </c>
      <c r="F9" s="6" t="n">
        <v>0</v>
      </c>
      <c r="G9" s="6" t="n">
        <v>12</v>
      </c>
      <c r="H9" s="6" t="n">
        <v>232</v>
      </c>
      <c r="I9" s="6" t="n">
        <v>0</v>
      </c>
      <c r="J9" s="8" t="n">
        <f aca="false">IF(AND(ISBLANK(E9), ISBLANK(F9), ISBLANK(I9)), "", E9-(F9-(((G9*H9)-($C$1*$E$1))/250)-(I9/100)))</f>
        <v>-5</v>
      </c>
      <c r="K9" s="7" t="str">
        <f aca="false">IF(ISBLANK(J9), "", IF(J9=0,"Neutrally Buoyant", IF(J9&lt;0,"Negatively Buoyant", "Positively Buoyant")))</f>
        <v>Negatively Buoyant</v>
      </c>
    </row>
    <row r="10" customFormat="false" ht="12.8" hidden="false" customHeight="false" outlineLevel="0" collapsed="false">
      <c r="A10" s="1" t="n">
        <f aca="false">ROW()-3</f>
        <v>7</v>
      </c>
      <c r="B10" s="6" t="n">
        <v>45</v>
      </c>
      <c r="C10" s="7" t="n">
        <f aca="false">IF(ISBLANK(B10), "",INT((B10+10)/10))</f>
        <v>5</v>
      </c>
      <c r="D10" s="6" t="n">
        <v>20</v>
      </c>
      <c r="E10" s="7" t="n">
        <f aca="false">IF(AND(ISBLANK(B10), ISBLANK(D10)), "",(D10/C10)-10)</f>
        <v>-6</v>
      </c>
      <c r="F10" s="6" t="n">
        <v>0</v>
      </c>
      <c r="G10" s="6" t="n">
        <v>12</v>
      </c>
      <c r="H10" s="6" t="n">
        <v>232</v>
      </c>
      <c r="I10" s="6" t="n">
        <v>0</v>
      </c>
      <c r="J10" s="8" t="n">
        <f aca="false">IF(AND(ISBLANK(E10), ISBLANK(F10), ISBLANK(I10)), "", E10-(F10-(((G10*H10)-($C$1*$E$1))/250)-(I10/100)))</f>
        <v>-6</v>
      </c>
      <c r="K10" s="7" t="str">
        <f aca="false">IF(ISBLANK(J10), "", IF(J10=0,"Neutrally Buoyant", IF(J10&lt;0,"Negatively Buoyant", "Positively Buoyant")))</f>
        <v>Negatively Buoyant</v>
      </c>
    </row>
    <row r="11" customFormat="false" ht="12.8" hidden="false" customHeight="false" outlineLevel="0" collapsed="false">
      <c r="A11" s="1" t="n">
        <f aca="false">ROW()-3</f>
        <v>8</v>
      </c>
      <c r="B11" s="6" t="n">
        <v>33</v>
      </c>
      <c r="C11" s="7" t="n">
        <f aca="false">IF(ISBLANK(B11), "",INT((B11+10)/10))</f>
        <v>4</v>
      </c>
      <c r="D11" s="6" t="n">
        <v>30</v>
      </c>
      <c r="E11" s="7" t="n">
        <f aca="false">IF(AND(ISBLANK(B11), ISBLANK(D11)), "",(D11/C11)-10)</f>
        <v>-2.5</v>
      </c>
      <c r="F11" s="6" t="n">
        <v>0</v>
      </c>
      <c r="G11" s="6" t="n">
        <v>12</v>
      </c>
      <c r="H11" s="6" t="n">
        <v>232</v>
      </c>
      <c r="I11" s="6" t="n">
        <v>0</v>
      </c>
      <c r="J11" s="8" t="n">
        <f aca="false">IF(AND(ISBLANK(E11), ISBLANK(F11), ISBLANK(I11)), "", E11-(F11-(((G11*H11)-($C$1*$E$1))/250)-(I11/100)))</f>
        <v>-2.5</v>
      </c>
      <c r="K11" s="7" t="str">
        <f aca="false">IF(ISBLANK(J11), "", IF(J11=0,"Neutrally Buoyant", IF(J11&lt;0,"Negatively Buoyant", "Positively Buoyant")))</f>
        <v>Negatively Buoyant</v>
      </c>
    </row>
    <row r="12" customFormat="false" ht="12.8" hidden="false" customHeight="false" outlineLevel="0" collapsed="false">
      <c r="A12" s="1" t="n">
        <f aca="false">ROW()-3</f>
        <v>9</v>
      </c>
      <c r="B12" s="6" t="n">
        <v>21</v>
      </c>
      <c r="C12" s="7" t="n">
        <f aca="false">IF(ISBLANK(B12), "",INT((B12+10)/10))</f>
        <v>3</v>
      </c>
      <c r="D12" s="6" t="n">
        <v>20</v>
      </c>
      <c r="E12" s="7" t="n">
        <f aca="false">IF(AND(ISBLANK(B12), ISBLANK(D12)), "",(D12/C12)-10)</f>
        <v>-3.33333333333333</v>
      </c>
      <c r="F12" s="6" t="n">
        <v>10</v>
      </c>
      <c r="G12" s="6" t="n">
        <v>12</v>
      </c>
      <c r="H12" s="6" t="n">
        <v>232</v>
      </c>
      <c r="I12" s="6" t="n">
        <v>0</v>
      </c>
      <c r="J12" s="8" t="n">
        <f aca="false">IF(AND(ISBLANK(E12), ISBLANK(F12), ISBLANK(I12)), "", E12-(F12-(((G12*H12)-($C$1*$E$1))/250)-(I12/100)))</f>
        <v>-13.3333333333333</v>
      </c>
      <c r="K12" s="7" t="str">
        <f aca="false">IF(ISBLANK(J12), "", IF(J12=0,"Neutrally Buoyant", IF(J12&lt;0,"Negatively Buoyant", "Positively Buoyant")))</f>
        <v>Negatively Buoyant</v>
      </c>
    </row>
    <row r="13" customFormat="false" ht="12.8" hidden="false" customHeight="false" outlineLevel="0" collapsed="false">
      <c r="A13" s="1" t="n">
        <f aca="false">ROW()-3</f>
        <v>10</v>
      </c>
      <c r="B13" s="6" t="n">
        <v>21</v>
      </c>
      <c r="C13" s="7" t="n">
        <f aca="false">IF(ISBLANK(B13), "",INT((B13+10)/10))</f>
        <v>3</v>
      </c>
      <c r="D13" s="6" t="n">
        <v>20</v>
      </c>
      <c r="E13" s="7" t="n">
        <f aca="false">IF(AND(ISBLANK(B13), ISBLANK(D13)), "",(D13/C13)-10)</f>
        <v>-3.33333333333333</v>
      </c>
      <c r="F13" s="6" t="n">
        <v>0</v>
      </c>
      <c r="G13" s="6" t="n">
        <v>12</v>
      </c>
      <c r="H13" s="6" t="n">
        <v>232</v>
      </c>
      <c r="I13" s="6" t="n">
        <v>100</v>
      </c>
      <c r="J13" s="8" t="n">
        <f aca="false">IF(AND(ISBLANK(E13), ISBLANK(F13), ISBLANK(I13)), "", E13-(F13-(((G13*H13)-($C$1*$E$1))/250)-(I13/100)))</f>
        <v>-2.33333333333333</v>
      </c>
      <c r="K13" s="7" t="str">
        <f aca="false">IF(ISBLANK(J13), "", IF(J13=0,"Neutrally Buoyant", IF(J13&lt;0,"Negatively Buoyant", "Positively Buoyant")))</f>
        <v>Negatively Buoyant</v>
      </c>
      <c r="L13" s="0" t="n">
        <f aca="false">E13-(F13-(((G13*H13)-($C$1*$E$1))/250))</f>
        <v>-3.33333333333333</v>
      </c>
    </row>
    <row r="14" customFormat="false" ht="12.8" hidden="false" customHeight="false" outlineLevel="0" collapsed="false">
      <c r="A14" s="1" t="n">
        <f aca="false">ROW()-3</f>
        <v>11</v>
      </c>
      <c r="B14" s="6"/>
      <c r="C14" s="7" t="str">
        <f aca="false">IF(ISBLANK(B14), "",INT((B14+10)/10))</f>
        <v/>
      </c>
      <c r="D14" s="6"/>
      <c r="E14" s="7" t="str">
        <f aca="false">IF(AND(ISBLANK(B14), ISBLANK(D14)), "",(D14/C14)-10)</f>
        <v/>
      </c>
      <c r="F14" s="6"/>
      <c r="G14" s="6"/>
      <c r="H14" s="6"/>
      <c r="I14" s="6"/>
      <c r="J14" s="8" t="e">
        <f aca="false">IF(AND(ISBLANK(E14), ISBLANK(F14), ISBLANK(I14)), "", E14-(F14-(((G14*H14)-($C$1*$E$1))/250)-(I14/100)))</f>
        <v>#VALUE!</v>
      </c>
      <c r="K14" s="7" t="e">
        <f aca="false">IF(ISBLANK(J14), "", IF(J14=0,"Neutrally Buoyant", IF(J14&lt;0,"Negatively Buoyant", "Positively Buoyant")))</f>
        <v>#VALUE!</v>
      </c>
    </row>
    <row r="15" customFormat="false" ht="12.8" hidden="false" customHeight="false" outlineLevel="0" collapsed="false">
      <c r="A15" s="1" t="n">
        <f aca="false">ROW()-3</f>
        <v>12</v>
      </c>
      <c r="B15" s="6"/>
      <c r="C15" s="7" t="str">
        <f aca="false">IF(ISBLANK(B15), "",INT((B15+10)/10))</f>
        <v/>
      </c>
      <c r="D15" s="6"/>
      <c r="E15" s="7" t="str">
        <f aca="false">IF(AND(ISBLANK(B15), ISBLANK(D15)), "",(D15/C15)-10)</f>
        <v/>
      </c>
      <c r="F15" s="6"/>
      <c r="G15" s="6"/>
      <c r="H15" s="6"/>
      <c r="I15" s="6"/>
      <c r="J15" s="8" t="e">
        <f aca="false">IF(AND(ISBLANK(E15), ISBLANK(F15), ISBLANK(I15)), "", E15-(F15-(((G15*H15)-($C$1*$E$1))/250)-(I15/100)))</f>
        <v>#VALUE!</v>
      </c>
      <c r="K15" s="7" t="e">
        <f aca="false">IF(ISBLANK(J15), "", IF(J15=0,"Neutrally Buoyant", IF(J15&lt;0,"Negatively Buoyant", "Positively Buoyant")))</f>
        <v>#VALUE!</v>
      </c>
    </row>
    <row r="16" customFormat="false" ht="12.8" hidden="false" customHeight="false" outlineLevel="0" collapsed="false">
      <c r="A16" s="1" t="n">
        <f aca="false">ROW()-3</f>
        <v>13</v>
      </c>
      <c r="B16" s="6"/>
      <c r="C16" s="7" t="str">
        <f aca="false">IF(ISBLANK(B16), "",INT((B16+10)/10))</f>
        <v/>
      </c>
      <c r="D16" s="6"/>
      <c r="E16" s="7" t="str">
        <f aca="false">IF(AND(ISBLANK(B16), ISBLANK(D16)), "",(D16/C16)-10)</f>
        <v/>
      </c>
      <c r="F16" s="6"/>
      <c r="G16" s="6"/>
      <c r="H16" s="6"/>
      <c r="I16" s="6"/>
      <c r="J16" s="8" t="e">
        <f aca="false">IF(AND(ISBLANK(E16), ISBLANK(F16), ISBLANK(I16)), "", E16-(F16-(((G16*H16)-($C$1*$E$1))/250)-(I16/100)))</f>
        <v>#VALUE!</v>
      </c>
      <c r="K16" s="7" t="e">
        <f aca="false">IF(ISBLANK(J16), "", IF(J16=0,"Neutrally Buoyant", IF(J16&lt;0,"Negatively Buoyant", "Positively Buoyant")))</f>
        <v>#VALUE!</v>
      </c>
    </row>
    <row r="17" customFormat="false" ht="12.8" hidden="false" customHeight="false" outlineLevel="0" collapsed="false">
      <c r="B17" s="6"/>
      <c r="C17" s="7" t="str">
        <f aca="false">IF(ISBLANK(B17), "",INT((B17+10)/10))</f>
        <v/>
      </c>
      <c r="D17" s="6"/>
      <c r="E17" s="7" t="str">
        <f aca="false">IF(AND(ISBLANK(B17), ISBLANK(D17)), "",(D17/C17)-10)</f>
        <v/>
      </c>
      <c r="F17" s="6"/>
      <c r="G17" s="6"/>
      <c r="H17" s="6"/>
      <c r="I17" s="6"/>
      <c r="J17" s="8" t="e">
        <f aca="false">IF(AND(ISBLANK(E17), ISBLANK(F17), ISBLANK(I17)), "", E17-(F17-(((G17*H17)-($C$1*$E$1))/250)-(I17/100)))</f>
        <v>#VALUE!</v>
      </c>
      <c r="K17" s="7" t="e">
        <f aca="false">IF(ISBLANK(J17), "", IF(J17=0,"Neutrally Buoyant", IF(J17&lt;0,"Negatively Buoyant", "Positively Buoyant")))</f>
        <v>#VALUE!</v>
      </c>
    </row>
    <row r="18" customFormat="false" ht="12.8" hidden="false" customHeight="false" outlineLevel="0" collapsed="false">
      <c r="B18" s="6"/>
      <c r="C18" s="7" t="str">
        <f aca="false">IF(ISBLANK(B18), "",INT((B18+10)/10))</f>
        <v/>
      </c>
      <c r="D18" s="6"/>
      <c r="E18" s="7" t="str">
        <f aca="false">IF(AND(ISBLANK(B18), ISBLANK(D18)), "",(D18/C18)-10)</f>
        <v/>
      </c>
      <c r="F18" s="6"/>
      <c r="G18" s="6"/>
      <c r="H18" s="6"/>
      <c r="I18" s="6"/>
      <c r="J18" s="8" t="e">
        <f aca="false">IF(AND(ISBLANK(E18), ISBLANK(F18), ISBLANK(I18)), "", E18-(F18-(((G18*H18)-($C$1*$E$1))/250)-(I18/100)))</f>
        <v>#VALUE!</v>
      </c>
      <c r="K18" s="7" t="e">
        <f aca="false">IF(ISBLANK(J18), "", IF(J18=0,"Neutrally Buoyant", IF(J18&lt;0,"Negatively Buoyant", "Positively Buoyant")))</f>
        <v>#VALUE!</v>
      </c>
    </row>
    <row r="19" customFormat="false" ht="12.8" hidden="false" customHeight="false" outlineLevel="0" collapsed="false">
      <c r="B19" s="6"/>
      <c r="C19" s="7" t="str">
        <f aca="false">IF(ISBLANK(B19), "",INT((B19+10)/10))</f>
        <v/>
      </c>
      <c r="D19" s="6"/>
      <c r="E19" s="7" t="str">
        <f aca="false">IF(AND(ISBLANK(B19), ISBLANK(D19)), "",(D19/C19)-10)</f>
        <v/>
      </c>
      <c r="F19" s="6"/>
      <c r="G19" s="6"/>
      <c r="H19" s="6"/>
      <c r="I19" s="6"/>
      <c r="J19" s="8" t="e">
        <f aca="false">IF(AND(ISBLANK(E19), ISBLANK(F19), ISBLANK(I19)), "", E19-(F19-(((G19*H19)-($C$1*$E$1))/250)-(I19/100)))</f>
        <v>#VALUE!</v>
      </c>
      <c r="K19" s="7" t="e">
        <f aca="false">IF(ISBLANK(J19), "", IF(J19=0,"Neutrally Buoyant", IF(J19&lt;0,"Negatively Buoyant", "Positively Buoyant")))</f>
        <v>#VALUE!</v>
      </c>
    </row>
    <row r="20" customFormat="false" ht="12.8" hidden="false" customHeight="false" outlineLevel="0" collapsed="false">
      <c r="B20" s="6"/>
      <c r="C20" s="7" t="str">
        <f aca="false">IF(ISBLANK(B20), "",INT((B20+10)/10))</f>
        <v/>
      </c>
      <c r="D20" s="6"/>
      <c r="E20" s="7" t="str">
        <f aca="false">IF(AND(ISBLANK(B20), ISBLANK(D20)), "",(D20/C20)-10)</f>
        <v/>
      </c>
      <c r="F20" s="6"/>
      <c r="G20" s="6"/>
      <c r="H20" s="6"/>
      <c r="I20" s="6"/>
      <c r="J20" s="8" t="e">
        <f aca="false">IF(AND(ISBLANK(E20), ISBLANK(F20), ISBLANK(I20)), "", E20-(F20-(((G20*H20)-($C$1*$E$1))/250)-(I20/100)))</f>
        <v>#VALUE!</v>
      </c>
      <c r="K20" s="7" t="e">
        <f aca="false">IF(ISBLANK(J20), "", IF(J20=0,"Neutrally Buoyant", IF(J20&lt;0,"Negatively Buoyant", "Positively Buoyant")))</f>
        <v>#VALUE!</v>
      </c>
    </row>
    <row r="21" customFormat="false" ht="12.8" hidden="false" customHeight="false" outlineLevel="0" collapsed="false">
      <c r="B21" s="6"/>
      <c r="C21" s="7" t="str">
        <f aca="false">IF(ISBLANK(B21), "",INT((B21+10)/10))</f>
        <v/>
      </c>
      <c r="D21" s="6"/>
      <c r="E21" s="7" t="str">
        <f aca="false">IF(AND(ISBLANK(B21), ISBLANK(D21)), "",(D21/C21)-10)</f>
        <v/>
      </c>
      <c r="F21" s="6"/>
      <c r="G21" s="6"/>
      <c r="H21" s="6"/>
      <c r="I21" s="6"/>
      <c r="J21" s="8" t="e">
        <f aca="false">IF(AND(ISBLANK(E21), ISBLANK(F21), ISBLANK(I21)), "", E21-(F21-(((G21*H21)-($C$1*$E$1))/250)-(I21/100)))</f>
        <v>#VALUE!</v>
      </c>
      <c r="K21" s="7" t="e">
        <f aca="false">IF(ISBLANK(J21), "", IF(J21=0,"Neutrally Buoyant", IF(J21&lt;0,"Negatively Buoyant", "Positively Buoyant")))</f>
        <v>#VALUE!</v>
      </c>
    </row>
    <row r="22" customFormat="false" ht="12.8" hidden="false" customHeight="false" outlineLevel="0" collapsed="false">
      <c r="B22" s="6"/>
      <c r="C22" s="7" t="str">
        <f aca="false">IF(ISBLANK(B22), "",INT((B22+10)/10))</f>
        <v/>
      </c>
      <c r="D22" s="6"/>
      <c r="E22" s="7" t="str">
        <f aca="false">IF(AND(ISBLANK(B22), ISBLANK(D22)), "",(D22/C22)-10)</f>
        <v/>
      </c>
      <c r="F22" s="6"/>
      <c r="G22" s="6"/>
      <c r="H22" s="6"/>
      <c r="I22" s="6"/>
      <c r="J22" s="8" t="e">
        <f aca="false">IF(AND(ISBLANK(E22), ISBLANK(F22), ISBLANK(I22)), "", E22-(F22-(((G22*H22)-($C$1*$E$1))/250)-(I22/100)))</f>
        <v>#VALUE!</v>
      </c>
      <c r="K22" s="7" t="e">
        <f aca="false">IF(ISBLANK(J22), "", IF(J22=0,"Neutrally Buoyant", IF(J22&lt;0,"Negatively Buoyant", "Positively Buoyant")))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9021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2023-06-01T09:15:22Z</dcterms:created>
  <dc:creator/>
  <dc:description/>
  <dc:language>en-GB</dc:language>
  <cp:lastModifiedBy/>
  <dcterms:modified xsi:type="dcterms:W3CDTF">2023-06-07T15:36:23Z</dcterms:modified>
  <cp:revision>1</cp:revision>
  <dc:subject/>
  <dc:title/>
</cp:coreProperties>
</file>