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/>
  <xr:revisionPtr revIDLastSave="53" documentId="8_{9A9EAF93-8B32-431C-9B07-587FB12075A7}" xr6:coauthVersionLast="46" xr6:coauthVersionMax="46" xr10:uidLastSave="{194CEF7D-A300-4A44-B32D-EC4E8BE18EDB}"/>
  <bookViews>
    <workbookView xWindow="-108" yWindow="-108" windowWidth="23256" windowHeight="12576" xr2:uid="{00000000-000D-0000-FFFF-FFFF00000000}"/>
  </bookViews>
  <sheets>
    <sheet name="Project Timeline" sheetId="1" r:id="rId1"/>
    <sheet name="Project Data Sorted" sheetId="2" state="hidden" r:id="rId2"/>
  </sheets>
  <definedNames>
    <definedName name="ColumnTitle1">ProjectDetails[[#Headers],[DATE]]</definedName>
    <definedName name="_xlnm.Print_Titles" localSheetId="0">'Project Timeline'!$4:$4</definedName>
    <definedName name="Project_last_entry">'Project Data Sorted'!$C$5</definedName>
    <definedName name="Project_start_row">'Project Data Sorted'!$C$4</definedName>
    <definedName name="ProjectEnd" localSheetId="1">IFERROR(DATE(YEAR(VLOOKUP(1,SortedTimeline[],2,FALSE)),12,31),DATE(YEAR(TODAY()),12,31))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E5" i="1" l="1"/>
  <c r="E6" i="1"/>
  <c r="E7" i="1"/>
  <c r="E8" i="1"/>
  <c r="E9" i="1"/>
  <c r="E10" i="1"/>
  <c r="E11" i="1"/>
  <c r="E12" i="1"/>
  <c r="E13" i="1"/>
  <c r="E14" i="1"/>
  <c r="E15" i="1"/>
  <c r="C4" i="2" l="1"/>
  <c r="C5" i="2" s="1"/>
  <c r="J5" i="2" l="1"/>
  <c r="J6" i="2" s="1"/>
  <c r="J7" i="2" s="1"/>
  <c r="M5" i="2" l="1"/>
  <c r="G6" i="2"/>
  <c r="H6" i="2"/>
  <c r="H5" i="2"/>
  <c r="I6" i="2"/>
  <c r="G5" i="2"/>
  <c r="I5" i="2"/>
  <c r="H7" i="2"/>
  <c r="G7" i="2"/>
  <c r="J8" i="2"/>
  <c r="I7" i="2"/>
  <c r="M6" i="2"/>
  <c r="H8" i="2" l="1"/>
  <c r="G8" i="2"/>
  <c r="J9" i="2"/>
  <c r="I8" i="2"/>
  <c r="M7" i="2"/>
  <c r="H9" i="2" l="1"/>
  <c r="G9" i="2"/>
  <c r="J10" i="2"/>
  <c r="I9" i="2"/>
  <c r="M8" i="2"/>
  <c r="H10" i="2" l="1"/>
  <c r="G10" i="2"/>
  <c r="J11" i="2"/>
  <c r="I10" i="2"/>
  <c r="M9" i="2"/>
  <c r="H11" i="2" l="1"/>
  <c r="G11" i="2"/>
  <c r="J12" i="2"/>
  <c r="I11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F18" i="2"/>
  <c r="H20" i="2" l="1"/>
  <c r="G20" i="2"/>
  <c r="J21" i="2"/>
  <c r="I20" i="2"/>
  <c r="M19" i="2"/>
  <c r="H21" i="2" l="1"/>
  <c r="G21" i="2"/>
  <c r="J22" i="2"/>
  <c r="I21" i="2"/>
  <c r="M20" i="2"/>
  <c r="F19" i="2"/>
  <c r="H22" i="2" l="1"/>
  <c r="G22" i="2"/>
  <c r="J23" i="2"/>
  <c r="I22" i="2"/>
  <c r="F20" i="2"/>
  <c r="M21" i="2"/>
  <c r="H23" i="2" l="1"/>
  <c r="G23" i="2"/>
  <c r="J24" i="2"/>
  <c r="I23" i="2"/>
  <c r="F21" i="2"/>
  <c r="M22" i="2"/>
  <c r="F22" i="2"/>
  <c r="H24" i="2" l="1"/>
  <c r="G24" i="2"/>
  <c r="J25" i="2"/>
  <c r="I24" i="2"/>
  <c r="M23" i="2"/>
  <c r="F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F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F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F17" i="2" s="1"/>
  <c r="M348" i="2"/>
  <c r="F348" i="2"/>
  <c r="M349" i="2" l="1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H5" i="1" s="1"/>
  <c r="N5" i="2"/>
  <c r="G5" i="1" s="1"/>
  <c r="P5" i="2"/>
  <c r="F5" i="1" s="1"/>
  <c r="P6" i="2"/>
  <c r="F6" i="1" s="1"/>
  <c r="O6" i="2"/>
  <c r="H6" i="1" s="1"/>
  <c r="N6" i="2"/>
  <c r="G6" i="1" s="1"/>
  <c r="O7" i="2"/>
  <c r="H7" i="1" s="1"/>
  <c r="N7" i="2"/>
  <c r="G7" i="1" s="1"/>
  <c r="P7" i="2"/>
  <c r="F7" i="1" s="1"/>
  <c r="O8" i="2"/>
  <c r="H8" i="1" s="1"/>
  <c r="P8" i="2"/>
  <c r="F8" i="1" s="1"/>
  <c r="N8" i="2"/>
  <c r="G8" i="1" s="1"/>
  <c r="P9" i="2"/>
  <c r="F9" i="1" s="1"/>
  <c r="N9" i="2"/>
  <c r="G9" i="1" s="1"/>
  <c r="O9" i="2"/>
  <c r="H9" i="1" s="1"/>
  <c r="O10" i="2"/>
  <c r="H10" i="1" s="1"/>
  <c r="N10" i="2"/>
  <c r="G10" i="1" s="1"/>
  <c r="P10" i="2"/>
  <c r="F10" i="1" s="1"/>
  <c r="N11" i="2"/>
  <c r="G11" i="1" s="1"/>
  <c r="P11" i="2"/>
  <c r="F11" i="1" s="1"/>
  <c r="O11" i="2"/>
  <c r="H11" i="1" s="1"/>
  <c r="N12" i="2"/>
  <c r="G12" i="1" s="1"/>
  <c r="P12" i="2"/>
  <c r="F12" i="1" s="1"/>
  <c r="O12" i="2"/>
  <c r="H12" i="1" s="1"/>
  <c r="O13" i="2"/>
  <c r="H13" i="1" s="1"/>
  <c r="P13" i="2"/>
  <c r="F13" i="1" s="1"/>
  <c r="N13" i="2"/>
  <c r="G13" i="1" s="1"/>
  <c r="N14" i="2"/>
  <c r="G14" i="1" s="1"/>
  <c r="P14" i="2"/>
  <c r="F14" i="1" s="1"/>
  <c r="O14" i="2"/>
  <c r="H14" i="1" s="1"/>
  <c r="N15" i="2"/>
  <c r="P15" i="2"/>
  <c r="O15" i="2"/>
  <c r="O16" i="2"/>
  <c r="H15" i="1" s="1"/>
  <c r="P16" i="2"/>
  <c r="F15" i="1" s="1"/>
  <c r="N16" i="2"/>
  <c r="G15" i="1" s="1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<sst xmlns="http://schemas.openxmlformats.org/spreadsheetml/2006/main" count="35" uniqueCount="29">
  <si>
    <t>Project End</t>
  </si>
  <si>
    <t>DATE</t>
  </si>
  <si>
    <t>MILESTONE</t>
  </si>
  <si>
    <t>POSITION</t>
  </si>
  <si>
    <t>BASELINE</t>
  </si>
  <si>
    <t>PROJECT DETAILS</t>
  </si>
  <si>
    <t>Sort the dates to populate the timeline in chronological order</t>
  </si>
  <si>
    <t>data analysis</t>
  </si>
  <si>
    <t>Actual data to chart, which is fed into the Project Timeline worksheet via hidden columns F-H.</t>
  </si>
  <si>
    <t>start row</t>
  </si>
  <si>
    <t>TIE BREAK</t>
  </si>
  <si>
    <t>RANK</t>
  </si>
  <si>
    <t>NUM</t>
  </si>
  <si>
    <t>RANK Sorted</t>
  </si>
  <si>
    <t>last entry</t>
  </si>
  <si>
    <t>Position Adjusted</t>
  </si>
  <si>
    <t>Date adjusted</t>
  </si>
  <si>
    <t>Milestone adjusted</t>
  </si>
  <si>
    <t>PROJECT TIMELINE</t>
  </si>
  <si>
    <t xml:space="preserve">Project Start: </t>
  </si>
  <si>
    <t>Milestone 1: Handshake and Collaboration Setup</t>
  </si>
  <si>
    <t>Milestone 2: Project Kick-off</t>
  </si>
  <si>
    <t>Milestone 3: POC (Proof of concept) and Project prototyping</t>
  </si>
  <si>
    <t>Milestone 4: Train and Build the DL Model</t>
  </si>
  <si>
    <t xml:space="preserve">Milestone 5: Develop the packaged application </t>
  </si>
  <si>
    <t xml:space="preserve">Milestone 6: Testing the packaged application </t>
  </si>
  <si>
    <t>Milestone 7: Deploy the packaged application</t>
  </si>
  <si>
    <t>Milestone 8: Benchmark and publish performance review</t>
  </si>
  <si>
    <t>Milestone 9: Project Closure and Handover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</si>
</sst>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;@"/>
  </numFmts>
  <fonts count="8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rgb="FF7A6000"/>
      <name val="Franklin Gothic Medium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0">
    <xf numFmtId="0" fontId="0" fillId="0" borderId="0" xfId="0">
      <alignment horizontal="left" vertical="center" wrapText="1" indent="2"/>
    </xf>
    <xf numFmtId="14" fontId="0" fillId="0" borderId="0" xfId="0" applyNumberFormat="1">
      <alignment horizontal="left" vertical="center" wrapText="1" indent="2"/>
    </xf>
    <xf numFmtId="0" fontId="0" fillId="0" borderId="0" xfId="0" applyAlignment="1">
      <alignment horizontal="center"/>
    </xf>
    <xf numFmtId="0" fontId="0" fillId="0" borderId="0" xfId="0" applyNumberFormat="1">
      <alignment horizontal="left" vertical="center" wrapText="1" indent="2"/>
    </xf>
    <xf numFmtId="164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Fill="1" applyBorder="1">
      <alignment horizontal="left" vertical="center" wrapText="1" indent="2"/>
    </xf>
    <xf numFmtId="0" fontId="7" fillId="0" borderId="0" xfId="2" applyFill="1" applyBorder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2" borderId="0" xfId="0" applyNumberFormat="1" applyFill="1">
      <alignment horizontal="left" vertical="center" wrapText="1" indent="2"/>
    </xf>
    <xf numFmtId="14" fontId="0" fillId="2" borderId="0" xfId="0" applyNumberFormat="1" applyFill="1">
      <alignment horizontal="left" vertical="center" wrapText="1" indent="2"/>
    </xf>
    <xf numFmtId="0" fontId="2" fillId="0" borderId="0" xfId="3">
      <alignment horizontal="left" vertical="center" indent="2"/>
    </xf>
    <xf numFmtId="1" fontId="0" fillId="0" borderId="0" xfId="6" applyFont="1">
      <alignment horizontal="center" vertical="center"/>
    </xf>
    <xf numFmtId="0" fontId="5" fillId="0" borderId="0" xfId="1" applyFill="1" applyBorder="1">
      <alignment vertical="center"/>
    </xf>
    <xf numFmtId="0" fontId="5" fillId="0" borderId="0" xfId="1" applyBorder="1">
      <alignment vertical="center"/>
    </xf>
  </cellXfs>
  <cellStyles count="8">
    <cellStyle name="Comma" xfId="6" builtinId="3" customBuiltin="1"/>
    <cellStyle name="Date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3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[$-409]d\-mmm;@"/>
      <alignment horizontal="left" vertical="center" textRotation="0" wrapText="0" indent="2" justifyLastLine="0" shrinkToFit="0" readingOrder="0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22"/>
      <tableStyleElement type="headerRow" dxfId="21"/>
    </tableStyle>
  </tableStyles>
  <colors>
    <mruColors>
      <color rgb="FF0000FF"/>
      <color rgb="FF00FF00"/>
      <color rgb="FFFF0066"/>
      <color rgb="FF990099"/>
      <color rgb="FFCC0000"/>
      <color rgb="FFFF9900"/>
      <color rgb="FFCC0099"/>
      <color rgb="FF7A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Timeline'!$D$4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5.6533107200904533E-3"/>
                  <c:y val="-1.5541848430295881E-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1.4133276800226133E-3"/>
                  <c:y val="2.1501814344324743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0"/>
                  <c:y val="3.5835416678423694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1.4133276800225097E-3"/>
                  <c:y val="1.0751189340797634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2.8279940933723206E-3"/>
                  <c:y val="8.9514509949644785E-3"/>
                </c:manualLayout>
              </c:layout>
              <c:spPr>
                <a:solidFill>
                  <a:srgbClr val="FFC000"/>
                </a:solidFill>
                <a:ln w="38100" cap="flat" cmpd="sng" algn="ctr">
                  <a:solidFill>
                    <a:srgbClr val="002060"/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vertOverflow="overflow" horzOverflow="overflow" wrap="square" lIns="38100" tIns="19050" rIns="38100" bIns="19050" anchor="ctr">
                  <a:noAutofit/>
                </a:bodyPr>
                <a:lstStyle/>
                <a:p>
                  <a:pPr>
                    <a:defRPr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9.4170632750898722E-2"/>
                      <c:h val="7.06806570562385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100" cap="all" spc="10" baseline="0">
                    <a:solidFill>
                      <a:schemeClr val="tx2"/>
                    </a:solidFill>
                    <a:latin typeface="+mj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'Project Timeline'!$C$5:$C$17</c:f>
              <c:strCache>
                <c:ptCount val="11"/>
                <c:pt idx="0">
                  <c:v>Project Start: </c:v>
                </c:pt>
                <c:pt idx="1">
                  <c:v>Milestone 1: Handshake and Collaboration Setup</c:v>
                </c:pt>
                <c:pt idx="2">
                  <c:v>Milestone 2: Project Kick-off</c:v>
                </c:pt>
                <c:pt idx="3">
                  <c:v>Milestone 3: POC (Proof of concept) and Project prototyping</c:v>
                </c:pt>
                <c:pt idx="4">
                  <c:v>Milestone 4: Train and Build the DL Model</c:v>
                </c:pt>
                <c:pt idx="5">
                  <c:v>Milestone 5: Develop the packaged application </c:v>
                </c:pt>
                <c:pt idx="6">
                  <c:v>Milestone 6: Testing the packaged application </c:v>
                </c:pt>
                <c:pt idx="7">
                  <c:v>Milestone 7: Deploy the packaged application</c:v>
                </c:pt>
                <c:pt idx="8">
                  <c:v>Milestone 8: Benchmark and publish performance review</c:v>
                </c:pt>
                <c:pt idx="9">
                  <c:v>Milestone 9: Project Closure and Handover</c:v>
                </c:pt>
                <c:pt idx="10">
                  <c:v>Project End</c:v>
                </c:pt>
              </c:strCache>
            </c:strRef>
          </c:cat>
          <c:val>
            <c:numRef>
              <c:f>'Project Timeline'!$F$5:$F$17</c:f>
              <c:numCache>
                <c:formatCode>General</c:formatCode>
                <c:ptCount val="13"/>
                <c:pt idx="0">
                  <c:v>25</c:v>
                </c:pt>
                <c:pt idx="1">
                  <c:v>10</c:v>
                </c:pt>
                <c:pt idx="2">
                  <c:v>-10</c:v>
                </c:pt>
                <c:pt idx="3">
                  <c:v>20</c:v>
                </c:pt>
                <c:pt idx="4">
                  <c:v>-15</c:v>
                </c:pt>
                <c:pt idx="5">
                  <c:v>15</c:v>
                </c:pt>
                <c:pt idx="6">
                  <c:v>-8</c:v>
                </c:pt>
                <c:pt idx="7">
                  <c:v>8</c:v>
                </c:pt>
                <c:pt idx="8">
                  <c:v>-20</c:v>
                </c:pt>
                <c:pt idx="9">
                  <c:v>20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'Project Timeline'!$B$4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63500" cmpd="thinThick">
                <a:solidFill>
                  <a:srgbClr val="00FF00"/>
                </a:solidFill>
              </a:ln>
            </c:spPr>
          </c:marker>
          <c:dPt>
            <c:idx val="0"/>
            <c:bubble3D val="0"/>
            <c:spPr>
              <a:ln>
                <a:solidFill>
                  <a:srgbClr val="00FF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6A4-494C-945D-BB4E352C1C4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66A4-494C-945D-BB4E352C1C4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66A4-494C-945D-BB4E352C1C4B}"/>
              </c:ext>
            </c:extLst>
          </c:dPt>
          <c:dPt>
            <c:idx val="3"/>
            <c:marker>
              <c:spPr>
                <a:solidFill>
                  <a:srgbClr val="00FF00"/>
                </a:solidFill>
                <a:ln w="63500" cmpd="thinThick">
                  <a:solidFill>
                    <a:srgbClr val="00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6A4-494C-945D-BB4E352C1C4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66A4-494C-945D-BB4E352C1C4B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7-66A4-494C-945D-BB4E352C1C4B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8-66A4-494C-945D-BB4E352C1C4B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9-66A4-494C-945D-BB4E352C1C4B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A-66A4-494C-945D-BB4E352C1C4B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B-66A4-494C-945D-BB4E352C1C4B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2-66A4-494C-945D-BB4E352C1C4B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'Project Timeline'!$B$5:$B$17</c:f>
              <c:numCache>
                <c:formatCode>[$-409]d\-mmm;@</c:formatCode>
                <c:ptCount val="13"/>
                <c:pt idx="0">
                  <c:v>44022</c:v>
                </c:pt>
                <c:pt idx="1">
                  <c:v>44078</c:v>
                </c:pt>
                <c:pt idx="2">
                  <c:v>44094</c:v>
                </c:pt>
                <c:pt idx="3">
                  <c:v>44115</c:v>
                </c:pt>
                <c:pt idx="4">
                  <c:v>44160</c:v>
                </c:pt>
                <c:pt idx="5">
                  <c:v>44216</c:v>
                </c:pt>
                <c:pt idx="6">
                  <c:v>44229</c:v>
                </c:pt>
                <c:pt idx="7">
                  <c:v>44256</c:v>
                </c:pt>
                <c:pt idx="8">
                  <c:v>44274</c:v>
                </c:pt>
                <c:pt idx="9">
                  <c:v>44295</c:v>
                </c:pt>
                <c:pt idx="10">
                  <c:v>44334</c:v>
                </c:pt>
              </c:numCache>
            </c:numRef>
          </c:cat>
          <c:val>
            <c:numRef>
              <c:f>'Project Timeline'!$E$5:$E$17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285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1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110762</xdr:rowOff>
    </xdr:from>
    <xdr:to>
      <xdr:col>10</xdr:col>
      <xdr:colOff>24765</xdr:colOff>
      <xdr:row>2</xdr:row>
      <xdr:rowOff>35242</xdr:rowOff>
    </xdr:to>
    <xdr:graphicFrame macro="">
      <xdr:nvGraphicFramePr>
        <xdr:cNvPr id="11" name="Project Timeline" descr="Timeline charting project 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3024554</xdr:colOff>
      <xdr:row>1</xdr:row>
      <xdr:rowOff>1623647</xdr:rowOff>
    </xdr:from>
    <xdr:to>
      <xdr:col>8</xdr:col>
      <xdr:colOff>3036277</xdr:colOff>
      <xdr:row>1</xdr:row>
      <xdr:rowOff>1863970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C2B7233-5D71-432D-B530-9914C88F6EA8}"/>
            </a:ext>
          </a:extLst>
        </xdr:cNvPr>
        <xdr:cNvCxnSpPr/>
      </xdr:nvCxnSpPr>
      <xdr:spPr>
        <a:xfrm flipH="1">
          <a:off x="8698523" y="2063262"/>
          <a:ext cx="11723" cy="240323"/>
        </a:xfrm>
        <a:prstGeom prst="straightConnector1">
          <a:avLst/>
        </a:prstGeom>
        <a:ln w="28575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B4:H15" totalsRowShown="0">
  <tableColumns count="7">
    <tableColumn id="1" xr3:uid="{00000000-0010-0000-0000-000001000000}" name="DATE" dataDxfId="20"/>
    <tableColumn id="2" xr3:uid="{00000000-0010-0000-0000-000002000000}" name="MILESTONE" dataCellStyle="Normal"/>
    <tableColumn id="4" xr3:uid="{00000000-0010-0000-0000-000004000000}" name="POSITION" dataCellStyle="Comma"/>
    <tableColumn id="5" xr3:uid="{00000000-0010-0000-0000-000005000000}" name="BASELINE" dataDxfId="19">
      <calculatedColumnFormula>IF(ISBLANK(ProjectDetails[[#This Row],[DATE]]),"",0)</calculatedColumnFormula>
    </tableColumn>
    <tableColumn id="3" xr3:uid="{00000000-0010-0000-0000-000003000000}" name="Position Adjusted" dataDxfId="18">
      <calculatedColumnFormula>IFERROR(IF('Project Data Sorted'!P5="",5,'Project Data Sorted'!P5),0)</calculatedColumnFormula>
    </tableColumn>
    <tableColumn id="6" xr3:uid="{00000000-0010-0000-0000-000006000000}" name="Date adjusted" dataDxfId="17">
      <calculatedColumnFormula>IFERROR(IF('Project Data Sorted'!N5="",ProjectEnd,'Project Data Sorted'!N5),ProjectEnd)</calculatedColumnFormula>
    </tableColumn>
    <tableColumn id="7" xr3:uid="{00000000-0010-0000-0000-000007000000}" name="Milestone adjusted" dataDxfId="16">
      <calculatedColumnFormula>IFERROR(IF('Project Data Sorted'!O5="","",'Project Data Sorted'!O5),"")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nd Chart Position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 headerRowCellStyle="Heading 2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IFERROR(RANK(F5,ProjectTimelineData[RANK])+SUMPRODUCT(--(F5=ProjectTimelineData[RANK]),--(J5&lt;ProjectTimelineData[NUM])),"")</calculatedColumnFormula>
    </tableColumn>
    <tableColumn id="2" xr3:uid="{00000000-0010-0000-0100-000002000000}" name="RANK" dataDxfId="12">
      <calculatedColumnFormula>IFERROR(RANK(ProjectTimelineData[[#This Row],[DATE]],ProjectTimelineData[DATE],1),"")</calculatedColumnFormula>
    </tableColumn>
    <tableColumn id="3" xr3:uid="{00000000-0010-0000-0100-000003000000}" name="DATE" dataDxfId="11"/>
    <tableColumn id="4" xr3:uid="{00000000-0010-0000-0100-000004000000}" name="MILESTONE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edTimeline" displayName="SortedTimeline" ref="M4:P349" totalsRowShown="0" headerRowDxfId="7" dataDxfId="5" headerRowBorderDxfId="6" tableBorderDxfId="4" headerRowCellStyle="Heading 2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K Sorted" dataDxfId="3">
      <calculatedColumnFormula>IFERROR(ProjectTimelineData[[#This Row],[NUM]]+1,"")</calculatedColumnFormula>
    </tableColumn>
    <tableColumn id="3" xr3:uid="{00000000-0010-0000-0200-000003000000}" name="DATE" dataDxfId="2">
      <calculatedColumnFormula>IFERROR(VLOOKUP(SortedTimeline[[#This Row],[RANK Sorted]],ProjectTimelineData[],3,0),"")</calculatedColumnFormula>
    </tableColumn>
    <tableColumn id="4" xr3:uid="{00000000-0010-0000-0200-000004000000}" name="MILESTONE" dataDxfId="1">
      <calculatedColumnFormula>IFERROR(VLOOKUP(SortedTimeline[[#This Row],[RANK Sorted]],ProjectTimelineData[],4,0),"")</calculatedColumnFormula>
    </tableColumn>
    <tableColumn id="5" xr3:uid="{00000000-0010-0000-0200-000005000000}" name="POSITION" dataDxfId="0">
      <calculatedColumnFormula>IFERROR(VLOOKUP(SortedTimeline[[#This Row],[RANK Sorted]],ProjectTimelineData[],5,0),"")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I15"/>
  <sheetViews>
    <sheetView showGridLines="0" tabSelected="1" topLeftCell="A8" zoomScale="130" zoomScaleNormal="130" workbookViewId="0">
      <selection activeCell="L2" sqref="L2"/>
    </sheetView>
  </sheetViews>
  <sheetFormatPr defaultRowHeight="30" customHeight="1" x14ac:dyDescent="0.25"/>
  <cols>
    <col min="1" max="1" width="2.81640625" customWidth="1"/>
    <col min="2" max="2" width="15.6328125" customWidth="1"/>
    <col min="3" max="3" width="35.81640625" customWidth="1"/>
    <col min="4" max="4" width="13.453125" customWidth="1"/>
    <col min="5" max="5" width="12.453125" hidden="1" customWidth="1"/>
    <col min="6" max="6" width="4.453125" hidden="1" customWidth="1"/>
    <col min="7" max="7" width="3.453125" hidden="1" customWidth="1"/>
    <col min="8" max="8" width="6.6328125" hidden="1" customWidth="1"/>
    <col min="9" max="9" width="39.453125" customWidth="1"/>
    <col min="10" max="10" width="2.81640625" customWidth="1"/>
    <col min="12" max="12" width="11.90625" customWidth="1"/>
    <col min="13" max="13" width="2.81640625" customWidth="1"/>
  </cols>
  <sheetData>
    <row r="1" spans="1:9" ht="35.1" customHeight="1" x14ac:dyDescent="0.25">
      <c r="A1" s="18"/>
      <c r="B1" s="18" t="s">
        <v>18</v>
      </c>
      <c r="C1" s="18"/>
      <c r="D1" s="18"/>
      <c r="E1" s="18"/>
      <c r="F1" s="18"/>
      <c r="G1" s="18"/>
      <c r="H1" s="18"/>
      <c r="I1" s="18"/>
    </row>
    <row r="2" spans="1:9" ht="285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33.75" customHeight="1" x14ac:dyDescent="0.4">
      <c r="B3" s="7" t="s">
        <v>5</v>
      </c>
      <c r="C3" s="6"/>
      <c r="D3" s="6"/>
      <c r="I3" s="2"/>
    </row>
    <row r="4" spans="1:9" ht="22.5" customHeight="1" x14ac:dyDescent="0.25">
      <c r="B4" s="16" t="s">
        <v>1</v>
      </c>
      <c r="C4" s="16" t="s">
        <v>2</v>
      </c>
      <c r="D4" s="16" t="s">
        <v>3</v>
      </c>
      <c r="E4" s="5" t="s">
        <v>4</v>
      </c>
      <c r="F4" t="s">
        <v>15</v>
      </c>
      <c r="G4" t="s">
        <v>16</v>
      </c>
      <c r="H4" t="s">
        <v>17</v>
      </c>
      <c r="I4" s="2"/>
    </row>
    <row r="5" spans="1:9" ht="30" customHeight="1" x14ac:dyDescent="0.25">
      <c r="B5" s="4">
        <f>DATE(2020,7,10)</f>
        <v>44022</v>
      </c>
      <c r="C5" t="s">
        <v>19</v>
      </c>
      <c r="D5" s="17">
        <v>25</v>
      </c>
      <c r="E5" s="5">
        <f>IF(ISBLANK(ProjectDetails[[#This Row],[DATE]]),"",0)</f>
        <v>0</v>
      </c>
      <c r="F5">
        <f>IFERROR(IF('Project Data Sorted'!P5="",5,'Project Data Sorted'!P5),0)</f>
        <v>25</v>
      </c>
      <c r="G5" s="1">
        <f>IFERROR(IF('Project Data Sorted'!N5="",ProjectEnd,'Project Data Sorted'!N5),ProjectEnd)</f>
        <v>44022</v>
      </c>
      <c r="H5" s="3" t="str">
        <f>IFERROR(IF('Project Data Sorted'!O5="","",'Project Data Sorted'!O5),"")</f>
        <v xml:space="preserve">Project Start: </v>
      </c>
      <c r="I5" s="2"/>
    </row>
    <row r="6" spans="1:9" ht="30" customHeight="1" x14ac:dyDescent="0.25">
      <c r="B6" s="4">
        <f>DATE(2020,9,4)</f>
        <v>44078</v>
      </c>
      <c r="C6" t="s">
        <v>20</v>
      </c>
      <c r="D6" s="17">
        <v>10</v>
      </c>
      <c r="E6" s="5">
        <f>IF(ISBLANK(ProjectDetails[[#This Row],[DATE]]),"",0)</f>
        <v>0</v>
      </c>
      <c r="F6" s="3">
        <f>IFERROR(IF('Project Data Sorted'!P6="",5,'Project Data Sorted'!P6),0)</f>
        <v>10</v>
      </c>
      <c r="G6" s="1">
        <f>IFERROR(IF('Project Data Sorted'!N6="",ProjectEnd,'Project Data Sorted'!N6),ProjectEnd)</f>
        <v>44078</v>
      </c>
      <c r="H6" s="3" t="str">
        <f>IFERROR(IF('Project Data Sorted'!O6="","",'Project Data Sorted'!O6),"")</f>
        <v>Milestone 1: Handshake and Collaboration Setup</v>
      </c>
      <c r="I6" s="2"/>
    </row>
    <row r="7" spans="1:9" ht="30" customHeight="1" x14ac:dyDescent="0.25">
      <c r="B7" s="4">
        <f>DATE(2020,9,20)</f>
        <v>44094</v>
      </c>
      <c r="C7" t="s">
        <v>21</v>
      </c>
      <c r="D7" s="17">
        <v>-10</v>
      </c>
      <c r="E7" s="5">
        <f>IF(ISBLANK(ProjectDetails[[#This Row],[DATE]]),"",0)</f>
        <v>0</v>
      </c>
      <c r="F7" s="3">
        <f>IFERROR(IF('Project Data Sorted'!P7="",5,'Project Data Sorted'!P7),0)</f>
        <v>-10</v>
      </c>
      <c r="G7" s="1">
        <f>IFERROR(IF('Project Data Sorted'!N7="",ProjectEnd,'Project Data Sorted'!N7),ProjectEnd)</f>
        <v>44094</v>
      </c>
      <c r="H7" s="3" t="str">
        <f>IFERROR(IF('Project Data Sorted'!O7="","",'Project Data Sorted'!O7),"")</f>
        <v>Milestone 2: Project Kick-off</v>
      </c>
      <c r="I7" s="2"/>
    </row>
    <row r="8" spans="1:9" ht="30" customHeight="1" x14ac:dyDescent="0.25">
      <c r="B8" s="4">
        <f>DATE(2020,10,11)</f>
        <v>44115</v>
      </c>
      <c r="C8" t="s">
        <v>22</v>
      </c>
      <c r="D8" s="17">
        <v>20</v>
      </c>
      <c r="E8" s="5">
        <f>IF(ISBLANK(ProjectDetails[[#This Row],[DATE]]),"",0)</f>
        <v>0</v>
      </c>
      <c r="F8" s="3">
        <f>IFERROR(IF('Project Data Sorted'!P8="",5,'Project Data Sorted'!P8),0)</f>
        <v>20</v>
      </c>
      <c r="G8" s="1">
        <f>IFERROR(IF('Project Data Sorted'!N8="",ProjectEnd,'Project Data Sorted'!N8),ProjectEnd)</f>
        <v>44115</v>
      </c>
      <c r="H8" s="3" t="str">
        <f>IFERROR(IF('Project Data Sorted'!O8="","",'Project Data Sorted'!O8),"")</f>
        <v>Milestone 3: POC (Proof of concept) and Project prototyping</v>
      </c>
      <c r="I8" s="2"/>
    </row>
    <row r="9" spans="1:9" ht="30" customHeight="1" x14ac:dyDescent="0.25">
      <c r="B9" s="4">
        <f>DATE(2020,11,25)</f>
        <v>44160</v>
      </c>
      <c r="C9" t="s">
        <v>23</v>
      </c>
      <c r="D9" s="17">
        <v>-15</v>
      </c>
      <c r="E9" s="5">
        <f>IF(ISBLANK(ProjectDetails[[#This Row],[DATE]]),"",0)</f>
        <v>0</v>
      </c>
      <c r="F9" s="3">
        <f>IFERROR(IF('Project Data Sorted'!P9="",5,'Project Data Sorted'!P9),0)</f>
        <v>-15</v>
      </c>
      <c r="G9" s="1">
        <f>IFERROR(IF('Project Data Sorted'!N9="",ProjectEnd,'Project Data Sorted'!N9),ProjectEnd)</f>
        <v>44160</v>
      </c>
      <c r="H9" s="3" t="str">
        <f>IFERROR(IF('Project Data Sorted'!O9="","",'Project Data Sorted'!O9),"")</f>
        <v>Milestone 4: Train and Build the DL Model</v>
      </c>
      <c r="I9" s="2"/>
    </row>
    <row r="10" spans="1:9" ht="30" customHeight="1" x14ac:dyDescent="0.25">
      <c r="B10" s="4">
        <f>DATE(2021,1,20)</f>
        <v>44216</v>
      </c>
      <c r="C10" t="s">
        <v>24</v>
      </c>
      <c r="D10" s="17">
        <v>15</v>
      </c>
      <c r="E10" s="5">
        <f>IF(ISBLANK(ProjectDetails[[#This Row],[DATE]]),"",0)</f>
        <v>0</v>
      </c>
      <c r="F10" s="3">
        <f>IFERROR(IF('Project Data Sorted'!P10="",5,'Project Data Sorted'!P10),0)</f>
        <v>15</v>
      </c>
      <c r="G10" s="1">
        <f>IFERROR(IF('Project Data Sorted'!N10="",ProjectEnd,'Project Data Sorted'!N10),ProjectEnd)</f>
        <v>44216</v>
      </c>
      <c r="H10" s="3" t="str">
        <f>IFERROR(IF('Project Data Sorted'!O10="","",'Project Data Sorted'!O10),"")</f>
        <v xml:space="preserve">Milestone 5: Develop the packaged application </v>
      </c>
      <c r="I10" s="2"/>
    </row>
    <row r="11" spans="1:9" ht="30" customHeight="1" x14ac:dyDescent="0.25">
      <c r="B11" s="4">
        <f>DATE(2021,2,2)</f>
        <v>44229</v>
      </c>
      <c r="C11" t="s">
        <v>25</v>
      </c>
      <c r="D11" s="17">
        <v>-8</v>
      </c>
      <c r="E11" s="5">
        <f>IF(ISBLANK(ProjectDetails[[#This Row],[DATE]]),"",0)</f>
        <v>0</v>
      </c>
      <c r="F11" s="3">
        <f>IFERROR(IF('Project Data Sorted'!P11="",5,'Project Data Sorted'!P11),0)</f>
        <v>-8</v>
      </c>
      <c r="G11" s="1">
        <f>IFERROR(IF('Project Data Sorted'!N11="",ProjectEnd,'Project Data Sorted'!N11),ProjectEnd)</f>
        <v>44229</v>
      </c>
      <c r="H11" s="3" t="str">
        <f>IFERROR(IF('Project Data Sorted'!O11="","",'Project Data Sorted'!O11),"")</f>
        <v xml:space="preserve">Milestone 6: Testing the packaged application </v>
      </c>
      <c r="I11" s="2"/>
    </row>
    <row r="12" spans="1:9" ht="30" customHeight="1" x14ac:dyDescent="0.25">
      <c r="B12" s="4">
        <f>DATE(2021,3,1)</f>
        <v>44256</v>
      </c>
      <c r="C12" t="s">
        <v>26</v>
      </c>
      <c r="D12" s="17">
        <v>8</v>
      </c>
      <c r="E12" s="5">
        <f>IF(ISBLANK(ProjectDetails[[#This Row],[DATE]]),"",0)</f>
        <v>0</v>
      </c>
      <c r="F12" s="3">
        <f>IFERROR(IF('Project Data Sorted'!P12="",5,'Project Data Sorted'!P12),0)</f>
        <v>8</v>
      </c>
      <c r="G12" s="1">
        <f>IFERROR(IF('Project Data Sorted'!N12="",ProjectEnd,'Project Data Sorted'!N12),ProjectEnd)</f>
        <v>44256</v>
      </c>
      <c r="H12" s="3" t="str">
        <f>IFERROR(IF('Project Data Sorted'!O12="","",'Project Data Sorted'!O12),"")</f>
        <v>Milestone 7: Deploy the packaged application</v>
      </c>
    </row>
    <row r="13" spans="1:9" ht="30" customHeight="1" x14ac:dyDescent="0.25">
      <c r="B13" s="4">
        <f>DATE(2021,3,19)</f>
        <v>44274</v>
      </c>
      <c r="C13" t="s">
        <v>27</v>
      </c>
      <c r="D13" s="17">
        <v>-20</v>
      </c>
      <c r="E13" s="5">
        <f>IF(ISBLANK(ProjectDetails[[#This Row],[DATE]]),"",0)</f>
        <v>0</v>
      </c>
      <c r="F13" s="3">
        <f>IFERROR(IF('Project Data Sorted'!P13="",5,'Project Data Sorted'!P13),0)</f>
        <v>-20</v>
      </c>
      <c r="G13" s="1">
        <f>IFERROR(IF('Project Data Sorted'!N13="",ProjectEnd,'Project Data Sorted'!N13),ProjectEnd)</f>
        <v>44274</v>
      </c>
      <c r="H13" s="3" t="str">
        <f>IFERROR(IF('Project Data Sorted'!O13="","",'Project Data Sorted'!O13),"")</f>
        <v>Milestone 8: Benchmark and publish performance review</v>
      </c>
    </row>
    <row r="14" spans="1:9" ht="30" customHeight="1" x14ac:dyDescent="0.25">
      <c r="B14" s="4">
        <f>DATE(2021,4,9)</f>
        <v>44295</v>
      </c>
      <c r="C14" t="s">
        <v>28</v>
      </c>
      <c r="D14" s="17">
        <v>20</v>
      </c>
      <c r="E14" s="5">
        <f>IF(ISBLANK(ProjectDetails[[#This Row],[DATE]]),"",0)</f>
        <v>0</v>
      </c>
      <c r="F14" s="3">
        <f>IFERROR(IF('Project Data Sorted'!P14="",5,'Project Data Sorted'!P14),0)</f>
        <v>20</v>
      </c>
      <c r="G14" s="1">
        <f>IFERROR(IF('Project Data Sorted'!N14="",ProjectEnd,'Project Data Sorted'!N14),ProjectEnd)</f>
        <v>44295</v>
      </c>
      <c r="H14" s="3" t="str">
        <f>IFERROR(IF('Project Data Sorted'!O14="","",'Project Data Sorted'!O14),"")</f>
        <v>Milestone 9: Project Closure and Handover</v>
      </c>
    </row>
    <row r="15" spans="1:9" ht="30" customHeight="1" x14ac:dyDescent="0.25">
      <c r="B15" s="4">
        <f>DATE(2021,5,18)</f>
        <v>44334</v>
      </c>
      <c r="C15" t="s">
        <v>0</v>
      </c>
      <c r="D15" s="17">
        <v>-15</v>
      </c>
      <c r="E15" s="5">
        <f>IF(ISBLANK(ProjectDetails[[#This Row],[DATE]]),"",0)</f>
        <v>0</v>
      </c>
      <c r="F15" s="3">
        <f>IFERROR(IF('Project Data Sorted'!P16="",5,'Project Data Sorted'!P16),0)</f>
        <v>5</v>
      </c>
      <c r="G15" s="1" t="e">
        <f>IFERROR(IF('Project Data Sorted'!N16="",ProjectEnd,'Project Data Sorted'!N16),ProjectEnd)</f>
        <v>#NAME?</v>
      </c>
      <c r="H15" s="3" t="str">
        <f>IFERROR(IF('Project Data Sorted'!O16="","",'Project Data Sorted'!O16),"")</f>
        <v/>
      </c>
    </row>
  </sheetData>
  <dataValidations count="7">
    <dataValidation allowBlank="1" showInputMessage="1" showErrorMessage="1" prompt="Create a Project Milestone Timeline in this workbook. Enter Project Details in table starting in cell B4. Timeline is in cells A2 through I2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Timeline in cells A2 through I2 is automatically updated with Project dates and milestones" sqref="A2" xr:uid="{00000000-0002-0000-0000-000002000000}"/>
    <dataValidation allowBlank="1" showInputMessage="1" showErrorMessage="1" prompt="Enter Project details in table below" sqref="B3" xr:uid="{00000000-0002-0000-0000-000003000000}"/>
    <dataValidation allowBlank="1" showInputMessage="1" showErrorMessage="1" prompt="Enter Date in this column under this heading" sqref="B4" xr:uid="{00000000-0002-0000-0000-000004000000}"/>
    <dataValidation allowBlank="1" showInputMessage="1" showErrorMessage="1" prompt="Enter Milestone in this column under this heading" sqref="C4" xr:uid="{00000000-0002-0000-0000-000005000000}"/>
    <dataValidation allowBlank="1" showInputMessage="1" showErrorMessage="1" prompt="Enter Position in this column under this heading. Positions chart dates and milestones in the Timeline--positive numbers chart above the timeline, negative numbers below" sqref="D4" xr:uid="{00000000-0002-0000-0000-000006000000}"/>
  </dataValidations>
  <printOptions horizontalCentered="1"/>
  <pageMargins left="0.7" right="0.7" top="0.75" bottom="0.75" header="0.3" footer="0.3"/>
  <pageSetup scale="94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>
      <selection activeCell="G5" sqref="G5"/>
    </sheetView>
  </sheetViews>
  <sheetFormatPr defaultColWidth="8.90625" defaultRowHeight="13.8" x14ac:dyDescent="0.25"/>
  <cols>
    <col min="1" max="1" width="8.90625" style="9" customWidth="1"/>
    <col min="2" max="2" width="10.453125" style="9" customWidth="1"/>
    <col min="3" max="3" width="8.90625" style="9" customWidth="1"/>
    <col min="4" max="4" width="2.6328125" style="9" customWidth="1"/>
    <col min="5" max="5" width="16.453125" style="9" customWidth="1"/>
    <col min="6" max="6" width="12.6328125" style="9" customWidth="1"/>
    <col min="7" max="7" width="15.6328125" style="9" customWidth="1"/>
    <col min="8" max="8" width="22.453125" style="9" customWidth="1"/>
    <col min="9" max="9" width="13.453125" style="9" customWidth="1"/>
    <col min="10" max="12" width="8.90625" style="9"/>
    <col min="13" max="13" width="16.453125" style="9" customWidth="1"/>
    <col min="14" max="14" width="20.453125" style="9" customWidth="1"/>
    <col min="15" max="15" width="22.453125" style="9" customWidth="1"/>
    <col min="16" max="16" width="17.453125" style="9" customWidth="1"/>
    <col min="17" max="17" width="16.453125" style="9" customWidth="1"/>
    <col min="18" max="16384" width="8.90625" style="9"/>
  </cols>
  <sheetData>
    <row r="1" spans="1:16" x14ac:dyDescent="0.25">
      <c r="A1" s="8" t="s">
        <v>6</v>
      </c>
    </row>
    <row r="3" spans="1:16" ht="110.4" x14ac:dyDescent="0.25">
      <c r="E3" s="9" t="s">
        <v>7</v>
      </c>
      <c r="M3" s="9" t="s">
        <v>8</v>
      </c>
    </row>
    <row r="4" spans="1:16" ht="28.2" thickBot="1" x14ac:dyDescent="0.3">
      <c r="B4" s="9" t="s">
        <v>9</v>
      </c>
      <c r="C4" s="9">
        <f>ROW(ProjectDetails[[#Headers],[DATE]])+1</f>
        <v>5</v>
      </c>
      <c r="E4" s="10" t="s">
        <v>10</v>
      </c>
      <c r="F4" s="10" t="s">
        <v>11</v>
      </c>
      <c r="G4" s="10" t="s">
        <v>1</v>
      </c>
      <c r="H4" s="10" t="s">
        <v>2</v>
      </c>
      <c r="I4" s="10" t="s">
        <v>3</v>
      </c>
      <c r="J4" s="10" t="s">
        <v>12</v>
      </c>
      <c r="M4" s="11" t="s">
        <v>13</v>
      </c>
      <c r="N4" s="11" t="s">
        <v>1</v>
      </c>
      <c r="O4" s="11" t="s">
        <v>2</v>
      </c>
      <c r="P4" s="11" t="s">
        <v>3</v>
      </c>
    </row>
    <row r="5" spans="1:16" ht="27.6" x14ac:dyDescent="0.25">
      <c r="B5" s="9" t="s">
        <v>14</v>
      </c>
      <c r="C5" s="9">
        <f>IFERROR(MATCH(9.99E+307,ProjectDetails[DATE])+Project_start_row-1,Project_start_row)</f>
        <v>15</v>
      </c>
      <c r="E5" s="12">
        <f>IFERROR(RANK(F5,ProjectTimelineData[RANK])+SUMPRODUCT(--(F5=ProjectTimelineData[RANK]),--(J5&lt;ProjectTimelineData[NUM])),"")</f>
        <v>11</v>
      </c>
      <c r="F5" s="12">
        <f>IFERROR(RANK(ProjectTimelineData[[#This Row],[DATE]],ProjectTimelineData[DATE],1),"")</f>
        <v>1</v>
      </c>
      <c r="G5" s="13">
        <f>IFERROR(IF(AND(Project_last_entry-Project_start_row=0,ISBLANK(INDEX(ProjectDetails[#Data],1,1))),"",IF(Project_last_entry-Project_start_row=0,INDEX(ProjectDetails[#Data],1,1),INDEX(ProjectDetails[#Data],Project_last_entry-Project_start_row-ProjectTimelineData[[#This Row],[NUM]]+1,1))),"")</f>
        <v>44022</v>
      </c>
      <c r="H5" s="14" t="str">
        <f>IFERROR(IF(AND(Project_last_entry-Project_start_row=0,ISBLANK(INDEX(ProjectDetails[#Data],1,2))),"",IF(Project_last_entry-Project_start_row=0,INDEX(ProjectDetails[#Data],1,2),INDEX(ProjectDetails[#Data],Project_last_entry-Project_start_row-ProjectTimelineData[[#This Row],[NUM]]+1,2))),"")</f>
        <v xml:space="preserve">Project Start: </v>
      </c>
      <c r="I5" s="14">
        <f>IFERROR(IF(AND(Project_last_entry-Project_start_row=0,ISBLANK(INDEX(ProjectDetails[#Data],1,3))),"",IF(Project_last_entry-Project_start_row=0,INDEX(ProjectDetails[#Data],1,3),INDEX(ProjectDetails[#Data],Project_last_entry-Project_start_row-ProjectTimelineData[[#This Row],[NUM]]+1,3))),"")</f>
        <v>25</v>
      </c>
      <c r="J5" s="9">
        <f>IFERROR(IF(AND(Project_last_entry-Project_start_row=0,ISBLANK(INDEX(ProjectDetails[#Data],1,1))),"",IF(Project_last_entry-Project_start_row=0,0,Project_last_entry-Project_start_row)),"")</f>
        <v>10</v>
      </c>
      <c r="M5" s="12">
        <f>IFERROR(ProjectTimelineData[[#This Row],[NUM]]+1,"")</f>
        <v>11</v>
      </c>
      <c r="N5" s="13">
        <f>IFERROR(VLOOKUP(SortedTimeline[[#This Row],[RANK Sorted]],ProjectTimelineData[],3,0),"")</f>
        <v>44022</v>
      </c>
      <c r="O5" s="9" t="str">
        <f>IFERROR(VLOOKUP(SortedTimeline[[#This Row],[RANK Sorted]],ProjectTimelineData[],4,0),"")</f>
        <v xml:space="preserve">Project Start: </v>
      </c>
      <c r="P5" s="9">
        <f>IFERROR(VLOOKUP(SortedTimeline[[#This Row],[RANK Sorted]],ProjectTimelineData[],5,0),"")</f>
        <v>25</v>
      </c>
    </row>
    <row r="6" spans="1:16" ht="41.4" x14ac:dyDescent="0.25">
      <c r="E6" s="12">
        <f>IFERROR(RANK(F6,ProjectTimelineData[RANK])+SUMPRODUCT(--(F6=ProjectTimelineData[RANK]),--(J6&lt;ProjectTimelineData[NUM])),"")</f>
        <v>10</v>
      </c>
      <c r="F6" s="12">
        <f>IFERROR(RANK(ProjectTimelineData[[#This Row],[DATE]],ProjectTimelineData[DATE],1),"")</f>
        <v>2</v>
      </c>
      <c r="G6" s="13">
        <f>IFERROR(IF(ISBLANK(INDEX(ProjectDetails[#Data],Project_last_entry-Project_start_row-ProjectTimelineData[[#This Row],[NUM]]+1,1)),"",INDEX(ProjectDetails[#Data],Project_last_entry-Project_start_row-ProjectTimelineData[[#This Row],[NUM]]+1,1)),"")</f>
        <v>44078</v>
      </c>
      <c r="H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Milestone 1: Handshake and Collaboration Setup</v>
      </c>
      <c r="I6" s="14">
        <f>IFERROR(IF(ISBLANK(INDEX(ProjectDetails[#Data],Project_last_entry-Project_start_row-ProjectTimelineData[[#This Row],[NUM]]+1,3)),"",INDEX(ProjectDetails[#Data],Project_last_entry-Project_start_row-ProjectTimelineData[[#This Row],[NUM]]+1,3)),"")</f>
        <v>10</v>
      </c>
      <c r="J6" s="9">
        <f>IFERROR(IF(ISBLANK(INDEX(ProjectDetails[#Data],ROW(A1)+1,1)),"",IF($J5-1&lt;=-1,"",$J5-1)),"")</f>
        <v>9</v>
      </c>
      <c r="M6" s="12">
        <f>IFERROR(ProjectTimelineData[[#This Row],[NUM]]+1,"")</f>
        <v>10</v>
      </c>
      <c r="N6" s="13">
        <f>IFERROR(VLOOKUP(SortedTimeline[[#This Row],[RANK Sorted]],ProjectTimelineData[],3,0),"")</f>
        <v>44078</v>
      </c>
      <c r="O6" s="9" t="str">
        <f>IFERROR(VLOOKUP(SortedTimeline[[#This Row],[RANK Sorted]],ProjectTimelineData[],4,0),"")</f>
        <v>Milestone 1: Handshake and Collaboration Setup</v>
      </c>
      <c r="P6" s="9">
        <f>IFERROR(VLOOKUP(SortedTimeline[[#This Row],[RANK Sorted]],ProjectTimelineData[],5,0),"")</f>
        <v>10</v>
      </c>
    </row>
    <row r="7" spans="1:16" ht="27.6" x14ac:dyDescent="0.25">
      <c r="E7" s="12">
        <f>IFERROR(RANK(F7,ProjectTimelineData[RANK])+SUMPRODUCT(--(F7=ProjectTimelineData[RANK]),--(J7&lt;ProjectTimelineData[NUM])),"")</f>
        <v>9</v>
      </c>
      <c r="F7" s="12">
        <f>IFERROR(RANK(ProjectTimelineData[[#This Row],[DATE]],ProjectTimelineData[DATE],1),"")</f>
        <v>3</v>
      </c>
      <c r="G7" s="13">
        <f>IFERROR(IF(ISBLANK(INDEX(ProjectDetails[#Data],Project_last_entry-Project_start_row-ProjectTimelineData[[#This Row],[NUM]]+1,1)),"",INDEX(ProjectDetails[#Data],Project_last_entry-Project_start_row-ProjectTimelineData[[#This Row],[NUM]]+1,1)),"")</f>
        <v>44094</v>
      </c>
      <c r="H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Milestone 2: Project Kick-off</v>
      </c>
      <c r="I7" s="14">
        <f>IFERROR(IF(ISBLANK(INDEX(ProjectDetails[#Data],Project_last_entry-Project_start_row-ProjectTimelineData[[#This Row],[NUM]]+1,3)),"",INDEX(ProjectDetails[#Data],Project_last_entry-Project_start_row-ProjectTimelineData[[#This Row],[NUM]]+1,3)),"")</f>
        <v>-10</v>
      </c>
      <c r="J7" s="9">
        <f>IFERROR(IF(ISBLANK(INDEX(ProjectDetails[#Data],ROW(A2)+1,1)),"",IF($J6-1&lt;=-1,"",$J6-1)),"")</f>
        <v>8</v>
      </c>
      <c r="M7" s="12">
        <f>IFERROR(ProjectTimelineData[[#This Row],[NUM]]+1,"")</f>
        <v>9</v>
      </c>
      <c r="N7" s="13">
        <f>IFERROR(VLOOKUP(SortedTimeline[[#This Row],[RANK Sorted]],ProjectTimelineData[],3,0),"")</f>
        <v>44094</v>
      </c>
      <c r="O7" s="9" t="str">
        <f>IFERROR(VLOOKUP(SortedTimeline[[#This Row],[RANK Sorted]],ProjectTimelineData[],4,0),"")</f>
        <v>Milestone 2: Project Kick-off</v>
      </c>
      <c r="P7" s="9">
        <f>IFERROR(VLOOKUP(SortedTimeline[[#This Row],[RANK Sorted]],ProjectTimelineData[],5,0),"")</f>
        <v>-10</v>
      </c>
    </row>
    <row r="8" spans="1:16" ht="41.4" x14ac:dyDescent="0.25">
      <c r="E8" s="12">
        <f>IFERROR(RANK(F8,ProjectTimelineData[RANK])+SUMPRODUCT(--(F8=ProjectTimelineData[RANK]),--(J8&lt;ProjectTimelineData[NUM])),"")</f>
        <v>8</v>
      </c>
      <c r="F8" s="12">
        <f>IFERROR(RANK(ProjectTimelineData[[#This Row],[DATE]],ProjectTimelineData[DATE],1),"")</f>
        <v>4</v>
      </c>
      <c r="G8" s="13">
        <f>IFERROR(IF(ISBLANK(INDEX(ProjectDetails[#Data],Project_last_entry-Project_start_row-ProjectTimelineData[[#This Row],[NUM]]+1,1)),"",INDEX(ProjectDetails[#Data],Project_last_entry-Project_start_row-ProjectTimelineData[[#This Row],[NUM]]+1,1)),"")</f>
        <v>44115</v>
      </c>
      <c r="H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Milestone 3: POC (Proof of concept) and Project prototyping</v>
      </c>
      <c r="I8" s="14">
        <f>IFERROR(IF(ISBLANK(INDEX(ProjectDetails[#Data],Project_last_entry-Project_start_row-ProjectTimelineData[[#This Row],[NUM]]+1,3)),"",INDEX(ProjectDetails[#Data],Project_last_entry-Project_start_row-ProjectTimelineData[[#This Row],[NUM]]+1,3)),"")</f>
        <v>20</v>
      </c>
      <c r="J8" s="9">
        <f>IFERROR(IF(ISBLANK(INDEX(ProjectDetails[#Data],ROW(A3)+1,1)),"",IF($J7-1&lt;=-1,"",$J7-1)),"")</f>
        <v>7</v>
      </c>
      <c r="M8" s="12">
        <f>IFERROR(ProjectTimelineData[[#This Row],[NUM]]+1,"")</f>
        <v>8</v>
      </c>
      <c r="N8" s="13">
        <f>IFERROR(VLOOKUP(SortedTimeline[[#This Row],[RANK Sorted]],ProjectTimelineData[],3,0),"")</f>
        <v>44115</v>
      </c>
      <c r="O8" s="9" t="str">
        <f>IFERROR(VLOOKUP(SortedTimeline[[#This Row],[RANK Sorted]],ProjectTimelineData[],4,0),"")</f>
        <v>Milestone 3: POC (Proof of concept) and Project prototyping</v>
      </c>
      <c r="P8" s="9">
        <f>IFERROR(VLOOKUP(SortedTimeline[[#This Row],[RANK Sorted]],ProjectTimelineData[],5,0),"")</f>
        <v>20</v>
      </c>
    </row>
    <row r="9" spans="1:16" ht="41.4" x14ac:dyDescent="0.25">
      <c r="E9" s="12">
        <f>IFERROR(RANK(F9,ProjectTimelineData[RANK])+SUMPRODUCT(--(F9=ProjectTimelineData[RANK]),--(J9&lt;ProjectTimelineData[NUM])),"")</f>
        <v>7</v>
      </c>
      <c r="F9" s="12">
        <f>IFERROR(RANK(ProjectTimelineData[[#This Row],[DATE]],ProjectTimelineData[DATE],1),"")</f>
        <v>5</v>
      </c>
      <c r="G9" s="13">
        <f>IFERROR(IF(ISBLANK(INDEX(ProjectDetails[#Data],Project_last_entry-Project_start_row-ProjectTimelineData[[#This Row],[NUM]]+1,1)),"",INDEX(ProjectDetails[#Data],Project_last_entry-Project_start_row-ProjectTimelineData[[#This Row],[NUM]]+1,1)),"")</f>
        <v>44160</v>
      </c>
      <c r="H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Milestone 4: Train and Build the DL Model</v>
      </c>
      <c r="I9" s="14">
        <f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9" s="9">
        <f>IFERROR(IF(ISBLANK(INDEX(ProjectDetails[#Data],ROW(A4)+1,1)),"",IF($J8-1&lt;=-1,"",$J8-1)),"")</f>
        <v>6</v>
      </c>
      <c r="M9" s="12">
        <f>IFERROR(ProjectTimelineData[[#This Row],[NUM]]+1,"")</f>
        <v>7</v>
      </c>
      <c r="N9" s="13">
        <f>IFERROR(VLOOKUP(SortedTimeline[[#This Row],[RANK Sorted]],ProjectTimelineData[],3,0),"")</f>
        <v>44160</v>
      </c>
      <c r="O9" s="9" t="str">
        <f>IFERROR(VLOOKUP(SortedTimeline[[#This Row],[RANK Sorted]],ProjectTimelineData[],4,0),"")</f>
        <v>Milestone 4: Train and Build the DL Model</v>
      </c>
      <c r="P9" s="9">
        <f>IFERROR(VLOOKUP(SortedTimeline[[#This Row],[RANK Sorted]],ProjectTimelineData[],5,0),"")</f>
        <v>-15</v>
      </c>
    </row>
    <row r="10" spans="1:16" ht="41.4" x14ac:dyDescent="0.25">
      <c r="E10" s="12">
        <f>IFERROR(RANK(F10,ProjectTimelineData[RANK])+SUMPRODUCT(--(F10=ProjectTimelineData[RANK]),--(J10&lt;ProjectTimelineData[NUM])),"")</f>
        <v>6</v>
      </c>
      <c r="F10" s="12">
        <f>IFERROR(RANK(ProjectTimelineData[[#This Row],[DATE]],ProjectTimelineData[DATE],1),"")</f>
        <v>6</v>
      </c>
      <c r="G10" s="13">
        <f>IFERROR(IF(ISBLANK(INDEX(ProjectDetails[#Data],Project_last_entry-Project_start_row-ProjectTimelineData[[#This Row],[NUM]]+1,1)),"",INDEX(ProjectDetails[#Data],Project_last_entry-Project_start_row-ProjectTimelineData[[#This Row],[NUM]]+1,1)),"")</f>
        <v>44216</v>
      </c>
      <c r="H1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 xml:space="preserve">Milestone 5: Develop the packaged application </v>
      </c>
      <c r="I10" s="14">
        <f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0" s="9">
        <f>IFERROR(IF(ISBLANK(INDEX(ProjectDetails[#Data],ROW(A5)+1,1)),"",IF($J9-1&lt;=-1,"",$J9-1)),"")</f>
        <v>5</v>
      </c>
      <c r="M10" s="12">
        <f>IFERROR(ProjectTimelineData[[#This Row],[NUM]]+1,"")</f>
        <v>6</v>
      </c>
      <c r="N10" s="13">
        <f>IFERROR(VLOOKUP(SortedTimeline[[#This Row],[RANK Sorted]],ProjectTimelineData[],3,0),"")</f>
        <v>44216</v>
      </c>
      <c r="O10" s="9" t="str">
        <f>IFERROR(VLOOKUP(SortedTimeline[[#This Row],[RANK Sorted]],ProjectTimelineData[],4,0),"")</f>
        <v xml:space="preserve">Milestone 5: Develop the packaged application </v>
      </c>
      <c r="P10" s="9">
        <f>IFERROR(VLOOKUP(SortedTimeline[[#This Row],[RANK Sorted]],ProjectTimelineData[],5,0),"")</f>
        <v>15</v>
      </c>
    </row>
    <row r="11" spans="1:16" ht="41.4" x14ac:dyDescent="0.25">
      <c r="E11" s="12">
        <f>IFERROR(RANK(F11,ProjectTimelineData[RANK])+SUMPRODUCT(--(F11=ProjectTimelineData[RANK]),--(J11&lt;ProjectTimelineData[NUM])),"")</f>
        <v>5</v>
      </c>
      <c r="F11" s="12">
        <f>IFERROR(RANK(ProjectTimelineData[[#This Row],[DATE]],ProjectTimelineData[DATE],1),"")</f>
        <v>7</v>
      </c>
      <c r="G11" s="13">
        <f>IFERROR(IF(ISBLANK(INDEX(ProjectDetails[#Data],Project_last_entry-Project_start_row-ProjectTimelineData[[#This Row],[NUM]]+1,1)),"",INDEX(ProjectDetails[#Data],Project_last_entry-Project_start_row-ProjectTimelineData[[#This Row],[NUM]]+1,1)),"")</f>
        <v>44229</v>
      </c>
      <c r="H1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 xml:space="preserve">Milestone 6: Testing the packaged application </v>
      </c>
      <c r="I11" s="14">
        <f>IFERROR(IF(ISBLANK(INDEX(ProjectDetails[#Data],Project_last_entry-Project_start_row-ProjectTimelineData[[#This Row],[NUM]]+1,3)),"",INDEX(ProjectDetails[#Data],Project_last_entry-Project_start_row-ProjectTimelineData[[#This Row],[NUM]]+1,3)),"")</f>
        <v>-8</v>
      </c>
      <c r="J11" s="9">
        <f>IFERROR(IF(ISBLANK(INDEX(ProjectDetails[#Data],ROW(A6)+1,1)),"",IF($J10-1&lt;=-1,"",$J10-1)),"")</f>
        <v>4</v>
      </c>
      <c r="M11" s="12">
        <f>IFERROR(ProjectTimelineData[[#This Row],[NUM]]+1,"")</f>
        <v>5</v>
      </c>
      <c r="N11" s="13">
        <f>IFERROR(VLOOKUP(SortedTimeline[[#This Row],[RANK Sorted]],ProjectTimelineData[],3,0),"")</f>
        <v>44229</v>
      </c>
      <c r="O11" s="9" t="str">
        <f>IFERROR(VLOOKUP(SortedTimeline[[#This Row],[RANK Sorted]],ProjectTimelineData[],4,0),"")</f>
        <v xml:space="preserve">Milestone 6: Testing the packaged application </v>
      </c>
      <c r="P11" s="9">
        <f>IFERROR(VLOOKUP(SortedTimeline[[#This Row],[RANK Sorted]],ProjectTimelineData[],5,0),"")</f>
        <v>-8</v>
      </c>
    </row>
    <row r="12" spans="1:16" ht="41.4" x14ac:dyDescent="0.25">
      <c r="E12" s="12">
        <f>IFERROR(RANK(F12,ProjectTimelineData[RANK])+SUMPRODUCT(--(F12=ProjectTimelineData[RANK]),--(J12&lt;ProjectTimelineData[NUM])),"")</f>
        <v>4</v>
      </c>
      <c r="F12" s="12">
        <f>IFERROR(RANK(ProjectTimelineData[[#This Row],[DATE]],ProjectTimelineData[DATE],1),"")</f>
        <v>8</v>
      </c>
      <c r="G12" s="13">
        <f>IFERROR(IF(ISBLANK(INDEX(ProjectDetails[#Data],Project_last_entry-Project_start_row-ProjectTimelineData[[#This Row],[NUM]]+1,1)),"",INDEX(ProjectDetails[#Data],Project_last_entry-Project_start_row-ProjectTimelineData[[#This Row],[NUM]]+1,1)),"")</f>
        <v>44256</v>
      </c>
      <c r="H1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Milestone 7: Deploy the packaged application</v>
      </c>
      <c r="I12" s="14">
        <f>IFERROR(IF(ISBLANK(INDEX(ProjectDetails[#Data],Project_last_entry-Project_start_row-ProjectTimelineData[[#This Row],[NUM]]+1,3)),"",INDEX(ProjectDetails[#Data],Project_last_entry-Project_start_row-ProjectTimelineData[[#This Row],[NUM]]+1,3)),"")</f>
        <v>8</v>
      </c>
      <c r="J12" s="9">
        <f>IFERROR(IF(ISBLANK(INDEX(ProjectDetails[#Data],ROW(A7)+1,1)),"",IF($J11-1&lt;=-1,"",$J11-1)),"")</f>
        <v>3</v>
      </c>
      <c r="M12" s="12">
        <f>IFERROR(ProjectTimelineData[[#This Row],[NUM]]+1,"")</f>
        <v>4</v>
      </c>
      <c r="N12" s="13">
        <f>IFERROR(VLOOKUP(SortedTimeline[[#This Row],[RANK Sorted]],ProjectTimelineData[],3,0),"")</f>
        <v>44256</v>
      </c>
      <c r="O12" s="9" t="str">
        <f>IFERROR(VLOOKUP(SortedTimeline[[#This Row],[RANK Sorted]],ProjectTimelineData[],4,0),"")</f>
        <v>Milestone 7: Deploy the packaged application</v>
      </c>
      <c r="P12" s="9">
        <f>IFERROR(VLOOKUP(SortedTimeline[[#This Row],[RANK Sorted]],ProjectTimelineData[],5,0),"")</f>
        <v>8</v>
      </c>
    </row>
    <row r="13" spans="1:16" ht="55.2" x14ac:dyDescent="0.25">
      <c r="E13" s="12">
        <f>IFERROR(RANK(F13,ProjectTimelineData[RANK])+SUMPRODUCT(--(F13=ProjectTimelineData[RANK]),--(J13&lt;ProjectTimelineData[NUM])),"")</f>
        <v>3</v>
      </c>
      <c r="F13" s="12">
        <f>IFERROR(RANK(ProjectTimelineData[[#This Row],[DATE]],ProjectTimelineData[DATE],1),"")</f>
        <v>9</v>
      </c>
      <c r="G13" s="13">
        <f>IFERROR(IF(ISBLANK(INDEX(ProjectDetails[#Data],Project_last_entry-Project_start_row-ProjectTimelineData[[#This Row],[NUM]]+1,1)),"",INDEX(ProjectDetails[#Data],Project_last_entry-Project_start_row-ProjectTimelineData[[#This Row],[NUM]]+1,1)),"")</f>
        <v>44274</v>
      </c>
      <c r="H1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Milestone 8: Benchmark and publish performance review</v>
      </c>
      <c r="I13" s="14">
        <f>IFERROR(IF(ISBLANK(INDEX(ProjectDetails[#Data],Project_last_entry-Project_start_row-ProjectTimelineData[[#This Row],[NUM]]+1,3)),"",INDEX(ProjectDetails[#Data],Project_last_entry-Project_start_row-ProjectTimelineData[[#This Row],[NUM]]+1,3)),"")</f>
        <v>-20</v>
      </c>
      <c r="J13" s="9">
        <f>IFERROR(IF(ISBLANK(INDEX(ProjectDetails[#Data],ROW(A8)+1,1)),"",IF($J12-1&lt;=-1,"",$J12-1)),"")</f>
        <v>2</v>
      </c>
      <c r="M13" s="12">
        <f>IFERROR(ProjectTimelineData[[#This Row],[NUM]]+1,"")</f>
        <v>3</v>
      </c>
      <c r="N13" s="13">
        <f>IFERROR(VLOOKUP(SortedTimeline[[#This Row],[RANK Sorted]],ProjectTimelineData[],3,0),"")</f>
        <v>44274</v>
      </c>
      <c r="O13" s="9" t="str">
        <f>IFERROR(VLOOKUP(SortedTimeline[[#This Row],[RANK Sorted]],ProjectTimelineData[],4,0),"")</f>
        <v>Milestone 8: Benchmark and publish performance review</v>
      </c>
      <c r="P13" s="9">
        <f>IFERROR(VLOOKUP(SortedTimeline[[#This Row],[RANK Sorted]],ProjectTimelineData[],5,0),"")</f>
        <v>-20</v>
      </c>
    </row>
    <row r="14" spans="1:16" ht="27.6" x14ac:dyDescent="0.25">
      <c r="E14" s="12">
        <f>IFERROR(RANK(F14,ProjectTimelineData[RANK])+SUMPRODUCT(--(F14=ProjectTimelineData[RANK]),--(J14&lt;ProjectTimelineData[NUM])),"")</f>
        <v>2</v>
      </c>
      <c r="F14" s="12">
        <f>IFERROR(RANK(ProjectTimelineData[[#This Row],[DATE]],ProjectTimelineData[DATE],1),"")</f>
        <v>10</v>
      </c>
      <c r="G14" s="13">
        <f>IFERROR(IF(ISBLANK(INDEX(ProjectDetails[#Data],Project_last_entry-Project_start_row-ProjectTimelineData[[#This Row],[NUM]]+1,1)),"",INDEX(ProjectDetails[#Data],Project_last_entry-Project_start_row-ProjectTimelineData[[#This Row],[NUM]]+1,1)),"")</f>
        <v>44295</v>
      </c>
      <c r="H1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Milestone 9: Project Closure and Handover</v>
      </c>
      <c r="I14" s="14">
        <f>IFERROR(IF(ISBLANK(INDEX(ProjectDetails[#Data],Project_last_entry-Project_start_row-ProjectTimelineData[[#This Row],[NUM]]+1,3)),"",INDEX(ProjectDetails[#Data],Project_last_entry-Project_start_row-ProjectTimelineData[[#This Row],[NUM]]+1,3)),"")</f>
        <v>20</v>
      </c>
      <c r="J14" s="9">
        <f>IFERROR(IF(ISBLANK(INDEX(ProjectDetails[#Data],ROW(A9)+1,1)),"",IF($J13-1&lt;=-1,"",$J13-1)),"")</f>
        <v>1</v>
      </c>
      <c r="M14" s="12">
        <f>IFERROR(ProjectTimelineData[[#This Row],[NUM]]+1,"")</f>
        <v>2</v>
      </c>
      <c r="N14" s="13">
        <f>IFERROR(VLOOKUP(SortedTimeline[[#This Row],[RANK Sorted]],ProjectTimelineData[],3,0),"")</f>
        <v>44295</v>
      </c>
      <c r="O14" s="9" t="str">
        <f>IFERROR(VLOOKUP(SortedTimeline[[#This Row],[RANK Sorted]],ProjectTimelineData[],4,0),"")</f>
        <v>Milestone 9: Project Closure and Handover</v>
      </c>
      <c r="P14" s="9">
        <f>IFERROR(VLOOKUP(SortedTimeline[[#This Row],[RANK Sorted]],ProjectTimelineData[],5,0),"")</f>
        <v>20</v>
      </c>
    </row>
    <row r="15" spans="1:16" x14ac:dyDescent="0.25">
      <c r="E15" s="12">
        <f>IFERROR(RANK(F15,ProjectTimelineData[RANK])+SUMPRODUCT(--(F15=ProjectTimelineData[RANK]),--(J15&lt;ProjectTimelineData[NUM])),"")</f>
        <v>1</v>
      </c>
      <c r="F15" s="12">
        <f>IFERROR(RANK(ProjectTimelineData[[#This Row],[DATE]],ProjectTimelineData[DATE],1),"")</f>
        <v>11</v>
      </c>
      <c r="G15" s="13">
        <f>IFERROR(IF(ISBLANK(INDEX(ProjectDetails[#Data],Project_last_entry-Project_start_row-ProjectTimelineData[[#This Row],[NUM]]+1,1)),"",INDEX(ProjectDetails[#Data],Project_last_entry-Project_start_row-ProjectTimelineData[[#This Row],[NUM]]+1,1)),"")</f>
        <v>44334</v>
      </c>
      <c r="H1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>Project End</v>
      </c>
      <c r="I15" s="14">
        <f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5" s="9">
        <f>IFERROR(IF(ISBLANK(INDEX(ProjectDetails[#Data],ROW(A10)+1,1)),"",IF($J14-1&lt;=-1,"",$J14-1)),"")</f>
        <v>0</v>
      </c>
      <c r="M15" s="12">
        <f>IFERROR(ProjectTimelineData[[#This Row],[NUM]]+1,"")</f>
        <v>1</v>
      </c>
      <c r="N15" s="13">
        <f>IFERROR(VLOOKUP(SortedTimeline[[#This Row],[RANK Sorted]],ProjectTimelineData[],3,0),"")</f>
        <v>44334</v>
      </c>
      <c r="O15" s="9" t="str">
        <f>IFERROR(VLOOKUP(SortedTimeline[[#This Row],[RANK Sorted]],ProjectTimelineData[],4,0),"")</f>
        <v>Project End</v>
      </c>
      <c r="P15" s="9">
        <f>IFERROR(VLOOKUP(SortedTimeline[[#This Row],[RANK Sorted]],ProjectTimelineData[],5,0),"")</f>
        <v>-15</v>
      </c>
    </row>
    <row r="16" spans="1:16" x14ac:dyDescent="0.25">
      <c r="E16" s="12" t="str">
        <f>IFERROR(RANK(F16,ProjectTimelineData[RANK])+SUMPRODUCT(--(F16=ProjectTimelineData[RANK]),--(J16&lt;ProjectTimelineData[NUM])),"")</f>
        <v/>
      </c>
      <c r="F16" s="12" t="str">
        <f>IFERROR(RANK(ProjectTimelineData[[#This Row],[DATE]],ProjectTimelineData[DATE],1),"")</f>
        <v/>
      </c>
      <c r="G1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" s="9" t="str">
        <f>IFERROR(IF(ISBLANK(INDEX(ProjectDetails[#Data],ROW(A11)+1,1)),"",IF($J15-1&lt;=-1,"",$J15-1)),"")</f>
        <v/>
      </c>
      <c r="M16" s="12" t="str">
        <f>IFERROR(ProjectTimelineData[[#This Row],[NUM]]+1,"")</f>
        <v/>
      </c>
      <c r="N16" s="13" t="str">
        <f>IFERROR(VLOOKUP(SortedTimeline[[#This Row],[RANK Sorted]],ProjectTimelineData[],3,0),"")</f>
        <v/>
      </c>
      <c r="O16" s="9" t="str">
        <f>IFERROR(VLOOKUP(SortedTimeline[[#This Row],[RANK Sorted]],ProjectTimelineData[],4,0),"")</f>
        <v/>
      </c>
      <c r="P16" s="9" t="str">
        <f>IFERROR(VLOOKUP(SortedTimeline[[#This Row],[RANK Sorted]],ProjectTimelineData[],5,0),"")</f>
        <v/>
      </c>
    </row>
    <row r="17" spans="2:16" x14ac:dyDescent="0.25">
      <c r="B17" s="15"/>
      <c r="E17" s="12" t="str">
        <f>IFERROR(RANK(F17,ProjectTimelineData[RANK])+SUMPRODUCT(--(F17=ProjectTimelineData[RANK]),--(J17&lt;ProjectTimelineData[NUM])),"")</f>
        <v/>
      </c>
      <c r="F17" s="12" t="str">
        <f>IFERROR(RANK(ProjectTimelineData[[#This Row],[DATE]],ProjectTimelineData[DATE],1),"")</f>
        <v/>
      </c>
      <c r="G1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" s="9" t="str">
        <f>IFERROR(IF(ISBLANK(INDEX(ProjectDetails[#Data],ROW(A12)+1,1)),"",IF($J16-1&lt;=-1,"",$J16-1)),"")</f>
        <v/>
      </c>
      <c r="M17" s="12" t="str">
        <f>IFERROR(ProjectTimelineData[[#This Row],[NUM]]+1,"")</f>
        <v/>
      </c>
      <c r="N17" s="13" t="str">
        <f>IFERROR(VLOOKUP(SortedTimeline[[#This Row],[RANK Sorted]],ProjectTimelineData[],3,0),"")</f>
        <v/>
      </c>
      <c r="O17" s="9" t="str">
        <f>IFERROR(VLOOKUP(SortedTimeline[[#This Row],[RANK Sorted]],ProjectTimelineData[],4,0),"")</f>
        <v/>
      </c>
      <c r="P17" s="9" t="str">
        <f>IFERROR(VLOOKUP(SortedTimeline[[#This Row],[RANK Sorted]],ProjectTimelineData[],5,0),"")</f>
        <v/>
      </c>
    </row>
    <row r="18" spans="2:16" x14ac:dyDescent="0.25">
      <c r="B18" s="15"/>
      <c r="E18" s="12" t="str">
        <f>IFERROR(RANK(F18,ProjectTimelineData[RANK])+SUMPRODUCT(--(F18=ProjectTimelineData[RANK]),--(J18&lt;ProjectTimelineData[NUM])),"")</f>
        <v/>
      </c>
      <c r="F18" s="12" t="str">
        <f>IFERROR(RANK(ProjectTimelineData[[#This Row],[DATE]],ProjectTimelineData[DATE],1),"")</f>
        <v/>
      </c>
      <c r="G1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" s="9" t="str">
        <f>IFERROR(IF(ISBLANK(INDEX(ProjectDetails[#Data],ROW(A13)+1,1)),"",IF($J17-1&lt;=-1,"",$J17-1)),"")</f>
        <v/>
      </c>
      <c r="M18" s="12" t="str">
        <f>IFERROR(ProjectTimelineData[[#This Row],[NUM]]+1,"")</f>
        <v/>
      </c>
      <c r="N18" s="13" t="str">
        <f>IFERROR(VLOOKUP(SortedTimeline[[#This Row],[RANK Sorted]],ProjectTimelineData[],3,0),"")</f>
        <v/>
      </c>
      <c r="O18" s="9" t="str">
        <f>IFERROR(VLOOKUP(SortedTimeline[[#This Row],[RANK Sorted]],ProjectTimelineData[],4,0),"")</f>
        <v/>
      </c>
      <c r="P18" s="9" t="str">
        <f>IFERROR(VLOOKUP(SortedTimeline[[#This Row],[RANK Sorted]],ProjectTimelineData[],5,0),"")</f>
        <v/>
      </c>
    </row>
    <row r="19" spans="2:16" x14ac:dyDescent="0.25">
      <c r="E19" s="12" t="str">
        <f>IFERROR(RANK(F19,ProjectTimelineData[RANK])+SUMPRODUCT(--(F19=ProjectTimelineData[RANK]),--(J19&lt;ProjectTimelineData[NUM])),"")</f>
        <v/>
      </c>
      <c r="F19" s="12" t="str">
        <f>IFERROR(RANK(ProjectTimelineData[[#This Row],[DATE]],ProjectTimelineData[DATE],1),"")</f>
        <v/>
      </c>
      <c r="G1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" s="9" t="str">
        <f>IFERROR(IF(ISBLANK(INDEX(ProjectDetails[#Data],ROW(A14)+1,1)),"",IF($J18-1&lt;=-1,"",$J18-1)),"")</f>
        <v/>
      </c>
      <c r="M19" s="12" t="str">
        <f>IFERROR(ProjectTimelineData[[#This Row],[NUM]]+1,"")</f>
        <v/>
      </c>
      <c r="N19" s="13" t="str">
        <f>IFERROR(VLOOKUP(SortedTimeline[[#This Row],[RANK Sorted]],ProjectTimelineData[],3,0),"")</f>
        <v/>
      </c>
      <c r="O19" s="9" t="str">
        <f>IFERROR(VLOOKUP(SortedTimeline[[#This Row],[RANK Sorted]],ProjectTimelineData[],4,0),"")</f>
        <v/>
      </c>
      <c r="P19" s="9" t="str">
        <f>IFERROR(VLOOKUP(SortedTimeline[[#This Row],[RANK Sorted]],ProjectTimelineData[],5,0),"")</f>
        <v/>
      </c>
    </row>
    <row r="20" spans="2:16" x14ac:dyDescent="0.25">
      <c r="E20" s="12" t="str">
        <f>IFERROR(RANK(F20,ProjectTimelineData[RANK])+SUMPRODUCT(--(F20=ProjectTimelineData[RANK]),--(J20&lt;ProjectTimelineData[NUM])),"")</f>
        <v/>
      </c>
      <c r="F20" s="12" t="str">
        <f>IFERROR(RANK(ProjectTimelineData[[#This Row],[DATE]],ProjectTimelineData[DATE],1),"")</f>
        <v/>
      </c>
      <c r="G2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" s="9" t="str">
        <f>IFERROR(IF(ISBLANK(INDEX(ProjectDetails[#Data],ROW(A15)+1,1)),"",IF($J19-1&lt;=-1,"",$J19-1)),"")</f>
        <v/>
      </c>
      <c r="M20" s="12" t="str">
        <f>IFERROR(ProjectTimelineData[[#This Row],[NUM]]+1,"")</f>
        <v/>
      </c>
      <c r="N20" s="13" t="str">
        <f>IFERROR(VLOOKUP(SortedTimeline[[#This Row],[RANK Sorted]],ProjectTimelineData[],3,0),"")</f>
        <v/>
      </c>
      <c r="O20" s="9" t="str">
        <f>IFERROR(VLOOKUP(SortedTimeline[[#This Row],[RANK Sorted]],ProjectTimelineData[],4,0),"")</f>
        <v/>
      </c>
      <c r="P20" s="9" t="str">
        <f>IFERROR(VLOOKUP(SortedTimeline[[#This Row],[RANK Sorted]],ProjectTimelineData[],5,0),"")</f>
        <v/>
      </c>
    </row>
    <row r="21" spans="2:16" x14ac:dyDescent="0.25">
      <c r="E21" s="12" t="str">
        <f>IFERROR(RANK(F21,ProjectTimelineData[RANK])+SUMPRODUCT(--(F21=ProjectTimelineData[RANK]),--(J21&lt;ProjectTimelineData[NUM])),"")</f>
        <v/>
      </c>
      <c r="F21" s="12" t="str">
        <f>IFERROR(RANK(ProjectTimelineData[[#This Row],[DATE]],ProjectTimelineData[DATE],1),"")</f>
        <v/>
      </c>
      <c r="G2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" s="9" t="str">
        <f>IFERROR(IF(ISBLANK(INDEX(ProjectDetails[#Data],ROW(A16)+1,1)),"",IF($J20-1&lt;=-1,"",$J20-1)),"")</f>
        <v/>
      </c>
      <c r="M21" s="12" t="str">
        <f>IFERROR(ProjectTimelineData[[#This Row],[NUM]]+1,"")</f>
        <v/>
      </c>
      <c r="N21" s="13" t="str">
        <f>IFERROR(VLOOKUP(SortedTimeline[[#This Row],[RANK Sorted]],ProjectTimelineData[],3,0),"")</f>
        <v/>
      </c>
      <c r="O21" s="9" t="str">
        <f>IFERROR(VLOOKUP(SortedTimeline[[#This Row],[RANK Sorted]],ProjectTimelineData[],4,0),"")</f>
        <v/>
      </c>
      <c r="P21" s="9" t="str">
        <f>IFERROR(VLOOKUP(SortedTimeline[[#This Row],[RANK Sorted]],ProjectTimelineData[],5,0),"")</f>
        <v/>
      </c>
    </row>
    <row r="22" spans="2:16" x14ac:dyDescent="0.25">
      <c r="E22" s="12" t="str">
        <f>IFERROR(RANK(F22,ProjectTimelineData[RANK])+SUMPRODUCT(--(F22=ProjectTimelineData[RANK]),--(J22&lt;ProjectTimelineData[NUM])),"")</f>
        <v/>
      </c>
      <c r="F22" s="12" t="str">
        <f>IFERROR(RANK(ProjectTimelineData[[#This Row],[DATE]],ProjectTimelineData[DATE],1),"")</f>
        <v/>
      </c>
      <c r="G2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" s="9" t="str">
        <f>IFERROR(IF(ISBLANK(INDEX(ProjectDetails[#Data],ROW(A17)+1,1)),"",IF($J21-1&lt;=-1,"",$J21-1)),"")</f>
        <v/>
      </c>
      <c r="M22" s="12" t="str">
        <f>IFERROR(ProjectTimelineData[[#This Row],[NUM]]+1,"")</f>
        <v/>
      </c>
      <c r="N22" s="13" t="str">
        <f>IFERROR(VLOOKUP(SortedTimeline[[#This Row],[RANK Sorted]],ProjectTimelineData[],3,0),"")</f>
        <v/>
      </c>
      <c r="O22" s="9" t="str">
        <f>IFERROR(VLOOKUP(SortedTimeline[[#This Row],[RANK Sorted]],ProjectTimelineData[],4,0),"")</f>
        <v/>
      </c>
      <c r="P22" s="9" t="str">
        <f>IFERROR(VLOOKUP(SortedTimeline[[#This Row],[RANK Sorted]],ProjectTimelineData[],5,0),"")</f>
        <v/>
      </c>
    </row>
    <row r="23" spans="2:16" x14ac:dyDescent="0.25">
      <c r="E23" s="12" t="str">
        <f>IFERROR(RANK(F23,ProjectTimelineData[RANK])+SUMPRODUCT(--(F23=ProjectTimelineData[RANK]),--(J23&lt;ProjectTimelineData[NUM])),"")</f>
        <v/>
      </c>
      <c r="F23" s="12" t="str">
        <f>IFERROR(RANK(ProjectTimelineData[[#This Row],[DATE]],ProjectTimelineData[DATE],1),"")</f>
        <v/>
      </c>
      <c r="G2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" s="9" t="str">
        <f>IFERROR(IF(ISBLANK(INDEX(ProjectDetails[#Data],ROW(A18)+1,1)),"",IF($J22-1&lt;=-1,"",$J22-1)),"")</f>
        <v/>
      </c>
      <c r="M23" s="12" t="str">
        <f>IFERROR(ProjectTimelineData[[#This Row],[NUM]]+1,"")</f>
        <v/>
      </c>
      <c r="N23" s="13" t="str">
        <f>IFERROR(VLOOKUP(SortedTimeline[[#This Row],[RANK Sorted]],ProjectTimelineData[],3,0),"")</f>
        <v/>
      </c>
      <c r="O23" s="9" t="str">
        <f>IFERROR(VLOOKUP(SortedTimeline[[#This Row],[RANK Sorted]],ProjectTimelineData[],4,0),"")</f>
        <v/>
      </c>
      <c r="P23" s="9" t="str">
        <f>IFERROR(VLOOKUP(SortedTimeline[[#This Row],[RANK Sorted]],ProjectTimelineData[],5,0),"")</f>
        <v/>
      </c>
    </row>
    <row r="24" spans="2:16" x14ac:dyDescent="0.25">
      <c r="E24" s="12" t="str">
        <f>IFERROR(RANK(F24,ProjectTimelineData[RANK])+SUMPRODUCT(--(F24=ProjectTimelineData[RANK]),--(J24&lt;ProjectTimelineData[NUM])),"")</f>
        <v/>
      </c>
      <c r="F24" s="12" t="str">
        <f>IFERROR(RANK(ProjectTimelineData[[#This Row],[DATE]],ProjectTimelineData[DATE],1),"")</f>
        <v/>
      </c>
      <c r="G2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" s="9" t="str">
        <f>IFERROR(IF(ISBLANK(INDEX(ProjectDetails[#Data],ROW(A19)+1,1)),"",IF($J23-1&lt;=-1,"",$J23-1)),"")</f>
        <v/>
      </c>
      <c r="M24" s="12" t="str">
        <f>IFERROR(ProjectTimelineData[[#This Row],[NUM]]+1,"")</f>
        <v/>
      </c>
      <c r="N24" s="13" t="str">
        <f>IFERROR(VLOOKUP(SortedTimeline[[#This Row],[RANK Sorted]],ProjectTimelineData[],3,0),"")</f>
        <v/>
      </c>
      <c r="O24" s="9" t="str">
        <f>IFERROR(VLOOKUP(SortedTimeline[[#This Row],[RANK Sorted]],ProjectTimelineData[],4,0),"")</f>
        <v/>
      </c>
      <c r="P24" s="9" t="str">
        <f>IFERROR(VLOOKUP(SortedTimeline[[#This Row],[RANK Sorted]],ProjectTimelineData[],5,0),"")</f>
        <v/>
      </c>
    </row>
    <row r="25" spans="2:16" x14ac:dyDescent="0.25">
      <c r="E25" s="12" t="str">
        <f>IFERROR(RANK(F25,ProjectTimelineData[RANK])+SUMPRODUCT(--(F25=ProjectTimelineData[RANK]),--(J25&lt;ProjectTimelineData[NUM])),"")</f>
        <v/>
      </c>
      <c r="F25" s="12" t="str">
        <f>IFERROR(RANK(ProjectTimelineData[[#This Row],[DATE]],ProjectTimelineData[DATE],1),"")</f>
        <v/>
      </c>
      <c r="G2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" s="9" t="str">
        <f>IFERROR(IF(ISBLANK(INDEX(ProjectDetails[#Data],ROW(A20)+1,1)),"",IF($J24-1&lt;=-1,"",$J24-1)),"")</f>
        <v/>
      </c>
      <c r="M25" s="12" t="str">
        <f>IFERROR(ProjectTimelineData[[#This Row],[NUM]]+1,"")</f>
        <v/>
      </c>
      <c r="N25" s="13" t="str">
        <f>IFERROR(VLOOKUP(SortedTimeline[[#This Row],[RANK Sorted]],ProjectTimelineData[],3,0),"")</f>
        <v/>
      </c>
      <c r="O25" s="9" t="str">
        <f>IFERROR(VLOOKUP(SortedTimeline[[#This Row],[RANK Sorted]],ProjectTimelineData[],4,0),"")</f>
        <v/>
      </c>
      <c r="P25" s="9" t="str">
        <f>IFERROR(VLOOKUP(SortedTimeline[[#This Row],[RANK Sorted]],ProjectTimelineData[],5,0),"")</f>
        <v/>
      </c>
    </row>
    <row r="26" spans="2:16" x14ac:dyDescent="0.25">
      <c r="E26" s="12" t="str">
        <f>IFERROR(RANK(F26,ProjectTimelineData[RANK])+SUMPRODUCT(--(F26=ProjectTimelineData[RANK]),--(J26&lt;ProjectTimelineData[NUM])),"")</f>
        <v/>
      </c>
      <c r="F26" s="12" t="str">
        <f>IFERROR(RANK(ProjectTimelineData[[#This Row],[DATE]],ProjectTimelineData[DATE],1),"")</f>
        <v/>
      </c>
      <c r="G2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" s="9" t="str">
        <f>IFERROR(IF(ISBLANK(INDEX(ProjectDetails[#Data],ROW(A21)+1,1)),"",IF($J25-1&lt;=-1,"",$J25-1)),"")</f>
        <v/>
      </c>
      <c r="M26" s="12" t="str">
        <f>IFERROR(ProjectTimelineData[[#This Row],[NUM]]+1,"")</f>
        <v/>
      </c>
      <c r="N26" s="13" t="str">
        <f>IFERROR(VLOOKUP(SortedTimeline[[#This Row],[RANK Sorted]],ProjectTimelineData[],3,0),"")</f>
        <v/>
      </c>
      <c r="O26" s="9" t="str">
        <f>IFERROR(VLOOKUP(SortedTimeline[[#This Row],[RANK Sorted]],ProjectTimelineData[],4,0),"")</f>
        <v/>
      </c>
      <c r="P26" s="9" t="str">
        <f>IFERROR(VLOOKUP(SortedTimeline[[#This Row],[RANK Sorted]],ProjectTimelineData[],5,0),"")</f>
        <v/>
      </c>
    </row>
    <row r="27" spans="2:16" x14ac:dyDescent="0.25">
      <c r="E27" s="12" t="str">
        <f>IFERROR(RANK(F27,ProjectTimelineData[RANK])+SUMPRODUCT(--(F27=ProjectTimelineData[RANK]),--(J27&lt;ProjectTimelineData[NUM])),"")</f>
        <v/>
      </c>
      <c r="F27" s="12" t="str">
        <f>IFERROR(RANK(ProjectTimelineData[[#This Row],[DATE]],ProjectTimelineData[DATE],1),"")</f>
        <v/>
      </c>
      <c r="G2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" s="9" t="str">
        <f>IFERROR(IF(ISBLANK(INDEX(ProjectDetails[#Data],ROW(A22)+1,1)),"",IF($J26-1&lt;=-1,"",$J26-1)),"")</f>
        <v/>
      </c>
      <c r="M27" s="12" t="str">
        <f>IFERROR(ProjectTimelineData[[#This Row],[NUM]]+1,"")</f>
        <v/>
      </c>
      <c r="N27" s="13" t="str">
        <f>IFERROR(VLOOKUP(SortedTimeline[[#This Row],[RANK Sorted]],ProjectTimelineData[],3,0),"")</f>
        <v/>
      </c>
      <c r="O27" s="9" t="str">
        <f>IFERROR(VLOOKUP(SortedTimeline[[#This Row],[RANK Sorted]],ProjectTimelineData[],4,0),"")</f>
        <v/>
      </c>
      <c r="P27" s="9" t="str">
        <f>IFERROR(VLOOKUP(SortedTimeline[[#This Row],[RANK Sorted]],ProjectTimelineData[],5,0),"")</f>
        <v/>
      </c>
    </row>
    <row r="28" spans="2:16" x14ac:dyDescent="0.25">
      <c r="E28" s="12" t="str">
        <f>IFERROR(RANK(F28,ProjectTimelineData[RANK])+SUMPRODUCT(--(F28=ProjectTimelineData[RANK]),--(J28&lt;ProjectTimelineData[NUM])),"")</f>
        <v/>
      </c>
      <c r="F28" s="12" t="str">
        <f>IFERROR(RANK(ProjectTimelineData[[#This Row],[DATE]],ProjectTimelineData[DATE],1),"")</f>
        <v/>
      </c>
      <c r="G2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" s="9" t="str">
        <f>IFERROR(IF(ISBLANK(INDEX(ProjectDetails[#Data],ROW(A23)+1,1)),"",IF($J27-1&lt;=-1,"",$J27-1)),"")</f>
        <v/>
      </c>
      <c r="M28" s="12" t="str">
        <f>IFERROR(ProjectTimelineData[[#This Row],[NUM]]+1,"")</f>
        <v/>
      </c>
      <c r="N28" s="13" t="str">
        <f>IFERROR(VLOOKUP(SortedTimeline[[#This Row],[RANK Sorted]],ProjectTimelineData[],3,0),"")</f>
        <v/>
      </c>
      <c r="O28" s="9" t="str">
        <f>IFERROR(VLOOKUP(SortedTimeline[[#This Row],[RANK Sorted]],ProjectTimelineData[],4,0),"")</f>
        <v/>
      </c>
      <c r="P28" s="9" t="str">
        <f>IFERROR(VLOOKUP(SortedTimeline[[#This Row],[RANK Sorted]],ProjectTimelineData[],5,0),"")</f>
        <v/>
      </c>
    </row>
    <row r="29" spans="2:16" x14ac:dyDescent="0.25">
      <c r="E29" s="12" t="str">
        <f>IFERROR(RANK(F29,ProjectTimelineData[RANK])+SUMPRODUCT(--(F29=ProjectTimelineData[RANK]),--(J29&lt;ProjectTimelineData[NUM])),"")</f>
        <v/>
      </c>
      <c r="F29" s="12" t="str">
        <f>IFERROR(RANK(ProjectTimelineData[[#This Row],[DATE]],ProjectTimelineData[DATE],1),"")</f>
        <v/>
      </c>
      <c r="G2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" s="9" t="str">
        <f>IFERROR(IF(ISBLANK(INDEX(ProjectDetails[#Data],ROW(A24)+1,1)),"",IF($J28-1&lt;=-1,"",$J28-1)),"")</f>
        <v/>
      </c>
      <c r="M29" s="12" t="str">
        <f>IFERROR(ProjectTimelineData[[#This Row],[NUM]]+1,"")</f>
        <v/>
      </c>
      <c r="N29" s="13" t="str">
        <f>IFERROR(VLOOKUP(SortedTimeline[[#This Row],[RANK Sorted]],ProjectTimelineData[],3,0),"")</f>
        <v/>
      </c>
      <c r="O29" s="9" t="str">
        <f>IFERROR(VLOOKUP(SortedTimeline[[#This Row],[RANK Sorted]],ProjectTimelineData[],4,0),"")</f>
        <v/>
      </c>
      <c r="P29" s="9" t="str">
        <f>IFERROR(VLOOKUP(SortedTimeline[[#This Row],[RANK Sorted]],ProjectTimelineData[],5,0),"")</f>
        <v/>
      </c>
    </row>
    <row r="30" spans="2:16" x14ac:dyDescent="0.25">
      <c r="E30" s="12" t="str">
        <f>IFERROR(RANK(F30,ProjectTimelineData[RANK])+SUMPRODUCT(--(F30=ProjectTimelineData[RANK]),--(J30&lt;ProjectTimelineData[NUM])),"")</f>
        <v/>
      </c>
      <c r="F30" s="12" t="str">
        <f>IFERROR(RANK(ProjectTimelineData[[#This Row],[DATE]],ProjectTimelineData[DATE],1),"")</f>
        <v/>
      </c>
      <c r="G3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" s="9" t="str">
        <f>IFERROR(IF(ISBLANK(INDEX(ProjectDetails[#Data],ROW(A25)+1,1)),"",IF($J29-1&lt;=-1,"",$J29-1)),"")</f>
        <v/>
      </c>
      <c r="M30" s="12" t="str">
        <f>IFERROR(ProjectTimelineData[[#This Row],[NUM]]+1,"")</f>
        <v/>
      </c>
      <c r="N30" s="13" t="str">
        <f>IFERROR(VLOOKUP(SortedTimeline[[#This Row],[RANK Sorted]],ProjectTimelineData[],3,0),"")</f>
        <v/>
      </c>
      <c r="O30" s="9" t="str">
        <f>IFERROR(VLOOKUP(SortedTimeline[[#This Row],[RANK Sorted]],ProjectTimelineData[],4,0),"")</f>
        <v/>
      </c>
      <c r="P30" s="9" t="str">
        <f>IFERROR(VLOOKUP(SortedTimeline[[#This Row],[RANK Sorted]],ProjectTimelineData[],5,0),"")</f>
        <v/>
      </c>
    </row>
    <row r="31" spans="2:16" x14ac:dyDescent="0.25">
      <c r="E31" s="12" t="str">
        <f>IFERROR(RANK(F31,ProjectTimelineData[RANK])+SUMPRODUCT(--(F31=ProjectTimelineData[RANK]),--(J31&lt;ProjectTimelineData[NUM])),"")</f>
        <v/>
      </c>
      <c r="F31" s="12" t="str">
        <f>IFERROR(RANK(ProjectTimelineData[[#This Row],[DATE]],ProjectTimelineData[DATE],1),"")</f>
        <v/>
      </c>
      <c r="G3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" s="9" t="str">
        <f>IFERROR(IF(ISBLANK(INDEX(ProjectDetails[#Data],ROW(A26)+1,1)),"",IF($J30-1&lt;=-1,"",$J30-1)),"")</f>
        <v/>
      </c>
      <c r="M31" s="12" t="str">
        <f>IFERROR(ProjectTimelineData[[#This Row],[NUM]]+1,"")</f>
        <v/>
      </c>
      <c r="N31" s="13" t="str">
        <f>IFERROR(VLOOKUP(SortedTimeline[[#This Row],[RANK Sorted]],ProjectTimelineData[],3,0),"")</f>
        <v/>
      </c>
      <c r="O31" s="9" t="str">
        <f>IFERROR(VLOOKUP(SortedTimeline[[#This Row],[RANK Sorted]],ProjectTimelineData[],4,0),"")</f>
        <v/>
      </c>
      <c r="P31" s="9" t="str">
        <f>IFERROR(VLOOKUP(SortedTimeline[[#This Row],[RANK Sorted]],ProjectTimelineData[],5,0),"")</f>
        <v/>
      </c>
    </row>
    <row r="32" spans="2:16" x14ac:dyDescent="0.25">
      <c r="E32" s="12" t="str">
        <f>IFERROR(RANK(F32,ProjectTimelineData[RANK])+SUMPRODUCT(--(F32=ProjectTimelineData[RANK]),--(J32&lt;ProjectTimelineData[NUM])),"")</f>
        <v/>
      </c>
      <c r="F32" s="12" t="str">
        <f>IFERROR(RANK(ProjectTimelineData[[#This Row],[DATE]],ProjectTimelineData[DATE],1),"")</f>
        <v/>
      </c>
      <c r="G3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" s="9" t="str">
        <f>IFERROR(IF(ISBLANK(INDEX(ProjectDetails[#Data],ROW(A27)+1,1)),"",IF($J31-1&lt;=-1,"",$J31-1)),"")</f>
        <v/>
      </c>
      <c r="M32" s="12" t="str">
        <f>IFERROR(ProjectTimelineData[[#This Row],[NUM]]+1,"")</f>
        <v/>
      </c>
      <c r="N32" s="13" t="str">
        <f>IFERROR(VLOOKUP(SortedTimeline[[#This Row],[RANK Sorted]],ProjectTimelineData[],3,0),"")</f>
        <v/>
      </c>
      <c r="O32" s="9" t="str">
        <f>IFERROR(VLOOKUP(SortedTimeline[[#This Row],[RANK Sorted]],ProjectTimelineData[],4,0),"")</f>
        <v/>
      </c>
      <c r="P32" s="9" t="str">
        <f>IFERROR(VLOOKUP(SortedTimeline[[#This Row],[RANK Sorted]],ProjectTimelineData[],5,0),"")</f>
        <v/>
      </c>
    </row>
    <row r="33" spans="5:16" x14ac:dyDescent="0.25">
      <c r="E33" s="12" t="str">
        <f>IFERROR(RANK(F33,ProjectTimelineData[RANK])+SUMPRODUCT(--(F33=ProjectTimelineData[RANK]),--(J33&lt;ProjectTimelineData[NUM])),"")</f>
        <v/>
      </c>
      <c r="F33" s="12" t="str">
        <f>IFERROR(RANK(ProjectTimelineData[[#This Row],[DATE]],ProjectTimelineData[DATE],1),"")</f>
        <v/>
      </c>
      <c r="G3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" s="9" t="str">
        <f>IFERROR(IF(ISBLANK(INDEX(ProjectDetails[#Data],ROW(A28)+1,1)),"",IF($J32-1&lt;=-1,"",$J32-1)),"")</f>
        <v/>
      </c>
      <c r="M33" s="12" t="str">
        <f>IFERROR(ProjectTimelineData[[#This Row],[NUM]]+1,"")</f>
        <v/>
      </c>
      <c r="N33" s="13" t="str">
        <f>IFERROR(VLOOKUP(SortedTimeline[[#This Row],[RANK Sorted]],ProjectTimelineData[],3,0),"")</f>
        <v/>
      </c>
      <c r="O33" s="9" t="str">
        <f>IFERROR(VLOOKUP(SortedTimeline[[#This Row],[RANK Sorted]],ProjectTimelineData[],4,0),"")</f>
        <v/>
      </c>
      <c r="P33" s="9" t="str">
        <f>IFERROR(VLOOKUP(SortedTimeline[[#This Row],[RANK Sorted]],ProjectTimelineData[],5,0),"")</f>
        <v/>
      </c>
    </row>
    <row r="34" spans="5:16" x14ac:dyDescent="0.25">
      <c r="E34" s="12" t="str">
        <f>IFERROR(RANK(F34,ProjectTimelineData[RANK])+SUMPRODUCT(--(F34=ProjectTimelineData[RANK]),--(J34&lt;ProjectTimelineData[NUM])),"")</f>
        <v/>
      </c>
      <c r="F34" s="12" t="str">
        <f>IFERROR(RANK(ProjectTimelineData[[#This Row],[DATE]],ProjectTimelineData[DATE],1),"")</f>
        <v/>
      </c>
      <c r="G3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" s="9" t="str">
        <f>IFERROR(IF(ISBLANK(INDEX(ProjectDetails[#Data],ROW(A29)+1,1)),"",IF($J33-1&lt;=-1,"",$J33-1)),"")</f>
        <v/>
      </c>
      <c r="M34" s="12" t="str">
        <f>IFERROR(ProjectTimelineData[[#This Row],[NUM]]+1,"")</f>
        <v/>
      </c>
      <c r="N34" s="13" t="str">
        <f>IFERROR(VLOOKUP(SortedTimeline[[#This Row],[RANK Sorted]],ProjectTimelineData[],3,0),"")</f>
        <v/>
      </c>
      <c r="O34" s="9" t="str">
        <f>IFERROR(VLOOKUP(SortedTimeline[[#This Row],[RANK Sorted]],ProjectTimelineData[],4,0),"")</f>
        <v/>
      </c>
      <c r="P34" s="9" t="str">
        <f>IFERROR(VLOOKUP(SortedTimeline[[#This Row],[RANK Sorted]],ProjectTimelineData[],5,0),"")</f>
        <v/>
      </c>
    </row>
    <row r="35" spans="5:16" x14ac:dyDescent="0.25">
      <c r="E35" s="12" t="str">
        <f>IFERROR(RANK(F35,ProjectTimelineData[RANK])+SUMPRODUCT(--(F35=ProjectTimelineData[RANK]),--(J35&lt;ProjectTimelineData[NUM])),"")</f>
        <v/>
      </c>
      <c r="F35" s="12" t="str">
        <f>IFERROR(RANK(ProjectTimelineData[[#This Row],[DATE]],ProjectTimelineData[DATE],1),"")</f>
        <v/>
      </c>
      <c r="G3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5" s="9" t="str">
        <f>IFERROR(IF(ISBLANK(INDEX(ProjectDetails[#Data],ROW(A30)+1,1)),"",IF($J34-1&lt;=-1,"",$J34-1)),"")</f>
        <v/>
      </c>
      <c r="M35" s="12" t="str">
        <f>IFERROR(ProjectTimelineData[[#This Row],[NUM]]+1,"")</f>
        <v/>
      </c>
      <c r="N35" s="13" t="str">
        <f>IFERROR(VLOOKUP(SortedTimeline[[#This Row],[RANK Sorted]],ProjectTimelineData[],3,0),"")</f>
        <v/>
      </c>
      <c r="O35" s="9" t="str">
        <f>IFERROR(VLOOKUP(SortedTimeline[[#This Row],[RANK Sorted]],ProjectTimelineData[],4,0),"")</f>
        <v/>
      </c>
      <c r="P35" s="9" t="str">
        <f>IFERROR(VLOOKUP(SortedTimeline[[#This Row],[RANK Sorted]],ProjectTimelineData[],5,0),"")</f>
        <v/>
      </c>
    </row>
    <row r="36" spans="5:16" x14ac:dyDescent="0.25">
      <c r="E36" s="12" t="str">
        <f>IFERROR(RANK(F36,ProjectTimelineData[RANK])+SUMPRODUCT(--(F36=ProjectTimelineData[RANK]),--(J36&lt;ProjectTimelineData[NUM])),"")</f>
        <v/>
      </c>
      <c r="F36" s="12" t="str">
        <f>IFERROR(RANK(ProjectTimelineData[[#This Row],[DATE]],ProjectTimelineData[DATE],1),"")</f>
        <v/>
      </c>
      <c r="G3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6" s="9" t="str">
        <f>IFERROR(IF(ISBLANK(INDEX(ProjectDetails[#Data],ROW(A31)+1,1)),"",IF($J35-1&lt;=-1,"",$J35-1)),"")</f>
        <v/>
      </c>
      <c r="M36" s="12" t="str">
        <f>IFERROR(ProjectTimelineData[[#This Row],[NUM]]+1,"")</f>
        <v/>
      </c>
      <c r="N36" s="13" t="str">
        <f>IFERROR(VLOOKUP(SortedTimeline[[#This Row],[RANK Sorted]],ProjectTimelineData[],3,0),"")</f>
        <v/>
      </c>
      <c r="O36" s="9" t="str">
        <f>IFERROR(VLOOKUP(SortedTimeline[[#This Row],[RANK Sorted]],ProjectTimelineData[],4,0),"")</f>
        <v/>
      </c>
      <c r="P36" s="9" t="str">
        <f>IFERROR(VLOOKUP(SortedTimeline[[#This Row],[RANK Sorted]],ProjectTimelineData[],5,0),"")</f>
        <v/>
      </c>
    </row>
    <row r="37" spans="5:16" x14ac:dyDescent="0.25">
      <c r="E37" s="12" t="str">
        <f>IFERROR(RANK(F37,ProjectTimelineData[RANK])+SUMPRODUCT(--(F37=ProjectTimelineData[RANK]),--(J37&lt;ProjectTimelineData[NUM])),"")</f>
        <v/>
      </c>
      <c r="F37" s="12" t="str">
        <f>IFERROR(RANK(ProjectTimelineData[[#This Row],[DATE]],ProjectTimelineData[DATE],1),"")</f>
        <v/>
      </c>
      <c r="G3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7" s="9" t="str">
        <f>IFERROR(IF(ISBLANK(INDEX(ProjectDetails[#Data],ROW(A32)+1,1)),"",IF($J36-1&lt;=-1,"",$J36-1)),"")</f>
        <v/>
      </c>
      <c r="M37" s="12" t="str">
        <f>IFERROR(ProjectTimelineData[[#This Row],[NUM]]+1,"")</f>
        <v/>
      </c>
      <c r="N37" s="13" t="str">
        <f>IFERROR(VLOOKUP(SortedTimeline[[#This Row],[RANK Sorted]],ProjectTimelineData[],3,0),"")</f>
        <v/>
      </c>
      <c r="O37" s="9" t="str">
        <f>IFERROR(VLOOKUP(SortedTimeline[[#This Row],[RANK Sorted]],ProjectTimelineData[],4,0),"")</f>
        <v/>
      </c>
      <c r="P37" s="9" t="str">
        <f>IFERROR(VLOOKUP(SortedTimeline[[#This Row],[RANK Sorted]],ProjectTimelineData[],5,0),"")</f>
        <v/>
      </c>
    </row>
    <row r="38" spans="5:16" x14ac:dyDescent="0.25">
      <c r="E38" s="12" t="str">
        <f>IFERROR(RANK(F38,ProjectTimelineData[RANK])+SUMPRODUCT(--(F38=ProjectTimelineData[RANK]),--(J38&lt;ProjectTimelineData[NUM])),"")</f>
        <v/>
      </c>
      <c r="F38" s="12" t="str">
        <f>IFERROR(RANK(ProjectTimelineData[[#This Row],[DATE]],ProjectTimelineData[DATE],1),"")</f>
        <v/>
      </c>
      <c r="G3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8" s="9" t="str">
        <f>IFERROR(IF(ISBLANK(INDEX(ProjectDetails[#Data],ROW(A33)+1,1)),"",IF($J37-1&lt;=-1,"",$J37-1)),"")</f>
        <v/>
      </c>
      <c r="M38" s="12" t="str">
        <f>IFERROR(ProjectTimelineData[[#This Row],[NUM]]+1,"")</f>
        <v/>
      </c>
      <c r="N38" s="13" t="str">
        <f>IFERROR(VLOOKUP(SortedTimeline[[#This Row],[RANK Sorted]],ProjectTimelineData[],3,0),"")</f>
        <v/>
      </c>
      <c r="O38" s="9" t="str">
        <f>IFERROR(VLOOKUP(SortedTimeline[[#This Row],[RANK Sorted]],ProjectTimelineData[],4,0),"")</f>
        <v/>
      </c>
      <c r="P38" s="9" t="str">
        <f>IFERROR(VLOOKUP(SortedTimeline[[#This Row],[RANK Sorted]],ProjectTimelineData[],5,0),"")</f>
        <v/>
      </c>
    </row>
    <row r="39" spans="5:16" x14ac:dyDescent="0.25">
      <c r="E39" s="12" t="str">
        <f>IFERROR(RANK(F39,ProjectTimelineData[RANK])+SUMPRODUCT(--(F39=ProjectTimelineData[RANK]),--(J39&lt;ProjectTimelineData[NUM])),"")</f>
        <v/>
      </c>
      <c r="F39" s="12" t="str">
        <f>IFERROR(RANK(ProjectTimelineData[[#This Row],[DATE]],ProjectTimelineData[DATE],1),"")</f>
        <v/>
      </c>
      <c r="G3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9" s="9" t="str">
        <f>IFERROR(IF(ISBLANK(INDEX(ProjectDetails[#Data],ROW(A34)+1,1)),"",IF($J38-1&lt;=-1,"",$J38-1)),"")</f>
        <v/>
      </c>
      <c r="M39" s="12" t="str">
        <f>IFERROR(ProjectTimelineData[[#This Row],[NUM]]+1,"")</f>
        <v/>
      </c>
      <c r="N39" s="13" t="str">
        <f>IFERROR(VLOOKUP(SortedTimeline[[#This Row],[RANK Sorted]],ProjectTimelineData[],3,0),"")</f>
        <v/>
      </c>
      <c r="O39" s="9" t="str">
        <f>IFERROR(VLOOKUP(SortedTimeline[[#This Row],[RANK Sorted]],ProjectTimelineData[],4,0),"")</f>
        <v/>
      </c>
      <c r="P39" s="9" t="str">
        <f>IFERROR(VLOOKUP(SortedTimeline[[#This Row],[RANK Sorted]],ProjectTimelineData[],5,0),"")</f>
        <v/>
      </c>
    </row>
    <row r="40" spans="5:16" x14ac:dyDescent="0.25">
      <c r="E40" s="12" t="str">
        <f>IFERROR(RANK(F40,ProjectTimelineData[RANK])+SUMPRODUCT(--(F40=ProjectTimelineData[RANK]),--(J40&lt;ProjectTimelineData[NUM])),"")</f>
        <v/>
      </c>
      <c r="F40" s="12" t="str">
        <f>IFERROR(RANK(ProjectTimelineData[[#This Row],[DATE]],ProjectTimelineData[DATE],1),"")</f>
        <v/>
      </c>
      <c r="G4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0" s="9" t="str">
        <f>IFERROR(IF(ISBLANK(INDEX(ProjectDetails[#Data],ROW(A35)+1,1)),"",IF($J39-1&lt;=-1,"",$J39-1)),"")</f>
        <v/>
      </c>
      <c r="M40" s="12" t="str">
        <f>IFERROR(ProjectTimelineData[[#This Row],[NUM]]+1,"")</f>
        <v/>
      </c>
      <c r="N40" s="13" t="str">
        <f>IFERROR(VLOOKUP(SortedTimeline[[#This Row],[RANK Sorted]],ProjectTimelineData[],3,0),"")</f>
        <v/>
      </c>
      <c r="O40" s="9" t="str">
        <f>IFERROR(VLOOKUP(SortedTimeline[[#This Row],[RANK Sorted]],ProjectTimelineData[],4,0),"")</f>
        <v/>
      </c>
      <c r="P40" s="9" t="str">
        <f>IFERROR(VLOOKUP(SortedTimeline[[#This Row],[RANK Sorted]],ProjectTimelineData[],5,0),"")</f>
        <v/>
      </c>
    </row>
    <row r="41" spans="5:16" x14ac:dyDescent="0.25">
      <c r="E41" s="12" t="str">
        <f>IFERROR(RANK(F41,ProjectTimelineData[RANK])+SUMPRODUCT(--(F41=ProjectTimelineData[RANK]),--(J41&lt;ProjectTimelineData[NUM])),"")</f>
        <v/>
      </c>
      <c r="F41" s="12" t="str">
        <f>IFERROR(RANK(ProjectTimelineData[[#This Row],[DATE]],ProjectTimelineData[DATE],1),"")</f>
        <v/>
      </c>
      <c r="G4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1" s="9" t="str">
        <f>IFERROR(IF(ISBLANK(INDEX(ProjectDetails[#Data],ROW(A36)+1,1)),"",IF($J40-1&lt;=-1,"",$J40-1)),"")</f>
        <v/>
      </c>
      <c r="M41" s="12" t="str">
        <f>IFERROR(ProjectTimelineData[[#This Row],[NUM]]+1,"")</f>
        <v/>
      </c>
      <c r="N41" s="13" t="str">
        <f>IFERROR(VLOOKUP(SortedTimeline[[#This Row],[RANK Sorted]],ProjectTimelineData[],3,0),"")</f>
        <v/>
      </c>
      <c r="O41" s="9" t="str">
        <f>IFERROR(VLOOKUP(SortedTimeline[[#This Row],[RANK Sorted]],ProjectTimelineData[],4,0),"")</f>
        <v/>
      </c>
      <c r="P41" s="9" t="str">
        <f>IFERROR(VLOOKUP(SortedTimeline[[#This Row],[RANK Sorted]],ProjectTimelineData[],5,0),"")</f>
        <v/>
      </c>
    </row>
    <row r="42" spans="5:16" x14ac:dyDescent="0.25">
      <c r="E42" s="12" t="str">
        <f>IFERROR(RANK(F42,ProjectTimelineData[RANK])+SUMPRODUCT(--(F42=ProjectTimelineData[RANK]),--(J42&lt;ProjectTimelineData[NUM])),"")</f>
        <v/>
      </c>
      <c r="F42" s="12" t="str">
        <f>IFERROR(RANK(ProjectTimelineData[[#This Row],[DATE]],ProjectTimelineData[DATE],1),"")</f>
        <v/>
      </c>
      <c r="G4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2" s="9" t="str">
        <f>IFERROR(IF(ISBLANK(INDEX(ProjectDetails[#Data],ROW(A37)+1,1)),"",IF($J41-1&lt;=-1,"",$J41-1)),"")</f>
        <v/>
      </c>
      <c r="M42" s="12" t="str">
        <f>IFERROR(ProjectTimelineData[[#This Row],[NUM]]+1,"")</f>
        <v/>
      </c>
      <c r="N42" s="13" t="str">
        <f>IFERROR(VLOOKUP(SortedTimeline[[#This Row],[RANK Sorted]],ProjectTimelineData[],3,0),"")</f>
        <v/>
      </c>
      <c r="O42" s="9" t="str">
        <f>IFERROR(VLOOKUP(SortedTimeline[[#This Row],[RANK Sorted]],ProjectTimelineData[],4,0),"")</f>
        <v/>
      </c>
      <c r="P42" s="9" t="str">
        <f>IFERROR(VLOOKUP(SortedTimeline[[#This Row],[RANK Sorted]],ProjectTimelineData[],5,0),"")</f>
        <v/>
      </c>
    </row>
    <row r="43" spans="5:16" x14ac:dyDescent="0.25">
      <c r="E43" s="12" t="str">
        <f>IFERROR(RANK(F43,ProjectTimelineData[RANK])+SUMPRODUCT(--(F43=ProjectTimelineData[RANK]),--(J43&lt;ProjectTimelineData[NUM])),"")</f>
        <v/>
      </c>
      <c r="F43" s="12" t="str">
        <f>IFERROR(RANK(ProjectTimelineData[[#This Row],[DATE]],ProjectTimelineData[DATE],1),"")</f>
        <v/>
      </c>
      <c r="G4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3" s="9" t="str">
        <f>IFERROR(IF(ISBLANK(INDEX(ProjectDetails[#Data],ROW(A38)+1,1)),"",IF($J42-1&lt;=-1,"",$J42-1)),"")</f>
        <v/>
      </c>
      <c r="M43" s="12" t="str">
        <f>IFERROR(ProjectTimelineData[[#This Row],[NUM]]+1,"")</f>
        <v/>
      </c>
      <c r="N43" s="13" t="str">
        <f>IFERROR(VLOOKUP(SortedTimeline[[#This Row],[RANK Sorted]],ProjectTimelineData[],3,0),"")</f>
        <v/>
      </c>
      <c r="O43" s="9" t="str">
        <f>IFERROR(VLOOKUP(SortedTimeline[[#This Row],[RANK Sorted]],ProjectTimelineData[],4,0),"")</f>
        <v/>
      </c>
      <c r="P43" s="9" t="str">
        <f>IFERROR(VLOOKUP(SortedTimeline[[#This Row],[RANK Sorted]],ProjectTimelineData[],5,0),"")</f>
        <v/>
      </c>
    </row>
    <row r="44" spans="5:16" x14ac:dyDescent="0.25">
      <c r="E44" s="12" t="str">
        <f>IFERROR(RANK(F44,ProjectTimelineData[RANK])+SUMPRODUCT(--(F44=ProjectTimelineData[RANK]),--(J44&lt;ProjectTimelineData[NUM])),"")</f>
        <v/>
      </c>
      <c r="F44" s="12" t="str">
        <f>IFERROR(RANK(ProjectTimelineData[[#This Row],[DATE]],ProjectTimelineData[DATE],1),"")</f>
        <v/>
      </c>
      <c r="G4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4" s="9" t="str">
        <f>IFERROR(IF(ISBLANK(INDEX(ProjectDetails[#Data],ROW(A39)+1,1)),"",IF($J43-1&lt;=-1,"",$J43-1)),"")</f>
        <v/>
      </c>
      <c r="M44" s="12" t="str">
        <f>IFERROR(ProjectTimelineData[[#This Row],[NUM]]+1,"")</f>
        <v/>
      </c>
      <c r="N44" s="13" t="str">
        <f>IFERROR(VLOOKUP(SortedTimeline[[#This Row],[RANK Sorted]],ProjectTimelineData[],3,0),"")</f>
        <v/>
      </c>
      <c r="O44" s="9" t="str">
        <f>IFERROR(VLOOKUP(SortedTimeline[[#This Row],[RANK Sorted]],ProjectTimelineData[],4,0),"")</f>
        <v/>
      </c>
      <c r="P44" s="9" t="str">
        <f>IFERROR(VLOOKUP(SortedTimeline[[#This Row],[RANK Sorted]],ProjectTimelineData[],5,0),"")</f>
        <v/>
      </c>
    </row>
    <row r="45" spans="5:16" x14ac:dyDescent="0.25">
      <c r="E45" s="12" t="str">
        <f>IFERROR(RANK(F45,ProjectTimelineData[RANK])+SUMPRODUCT(--(F45=ProjectTimelineData[RANK]),--(J45&lt;ProjectTimelineData[NUM])),"")</f>
        <v/>
      </c>
      <c r="F45" s="12" t="str">
        <f>IFERROR(RANK(ProjectTimelineData[[#This Row],[DATE]],ProjectTimelineData[DATE],1),"")</f>
        <v/>
      </c>
      <c r="G4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5" s="9" t="str">
        <f>IFERROR(IF(ISBLANK(INDEX(ProjectDetails[#Data],ROW(A40)+1,1)),"",IF($J44-1&lt;=-1,"",$J44-1)),"")</f>
        <v/>
      </c>
      <c r="M45" s="12" t="str">
        <f>IFERROR(ProjectTimelineData[[#This Row],[NUM]]+1,"")</f>
        <v/>
      </c>
      <c r="N45" s="13" t="str">
        <f>IFERROR(VLOOKUP(SortedTimeline[[#This Row],[RANK Sorted]],ProjectTimelineData[],3,0),"")</f>
        <v/>
      </c>
      <c r="O45" s="9" t="str">
        <f>IFERROR(VLOOKUP(SortedTimeline[[#This Row],[RANK Sorted]],ProjectTimelineData[],4,0),"")</f>
        <v/>
      </c>
      <c r="P45" s="9" t="str">
        <f>IFERROR(VLOOKUP(SortedTimeline[[#This Row],[RANK Sorted]],ProjectTimelineData[],5,0),"")</f>
        <v/>
      </c>
    </row>
    <row r="46" spans="5:16" x14ac:dyDescent="0.25">
      <c r="E46" s="12" t="str">
        <f>IFERROR(RANK(F46,ProjectTimelineData[RANK])+SUMPRODUCT(--(F46=ProjectTimelineData[RANK]),--(J46&lt;ProjectTimelineData[NUM])),"")</f>
        <v/>
      </c>
      <c r="F46" s="12" t="str">
        <f>IFERROR(RANK(ProjectTimelineData[[#This Row],[DATE]],ProjectTimelineData[DATE],1),"")</f>
        <v/>
      </c>
      <c r="G4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6" s="9" t="str">
        <f>IFERROR(IF(ISBLANK(INDEX(ProjectDetails[#Data],ROW(A41)+1,1)),"",IF($J45-1&lt;=-1,"",$J45-1)),"")</f>
        <v/>
      </c>
      <c r="M46" s="12" t="str">
        <f>IFERROR(ProjectTimelineData[[#This Row],[NUM]]+1,"")</f>
        <v/>
      </c>
      <c r="N46" s="13" t="str">
        <f>IFERROR(VLOOKUP(SortedTimeline[[#This Row],[RANK Sorted]],ProjectTimelineData[],3,0),"")</f>
        <v/>
      </c>
      <c r="O46" s="9" t="str">
        <f>IFERROR(VLOOKUP(SortedTimeline[[#This Row],[RANK Sorted]],ProjectTimelineData[],4,0),"")</f>
        <v/>
      </c>
      <c r="P46" s="9" t="str">
        <f>IFERROR(VLOOKUP(SortedTimeline[[#This Row],[RANK Sorted]],ProjectTimelineData[],5,0),"")</f>
        <v/>
      </c>
    </row>
    <row r="47" spans="5:16" x14ac:dyDescent="0.25">
      <c r="E47" s="12" t="str">
        <f>IFERROR(RANK(F47,ProjectTimelineData[RANK])+SUMPRODUCT(--(F47=ProjectTimelineData[RANK]),--(J47&lt;ProjectTimelineData[NUM])),"")</f>
        <v/>
      </c>
      <c r="F47" s="12" t="str">
        <f>IFERROR(RANK(ProjectTimelineData[[#This Row],[DATE]],ProjectTimelineData[DATE],1),"")</f>
        <v/>
      </c>
      <c r="G4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7" s="9" t="str">
        <f>IFERROR(IF(ISBLANK(INDEX(ProjectDetails[#Data],ROW(A42)+1,1)),"",IF($J46-1&lt;=-1,"",$J46-1)),"")</f>
        <v/>
      </c>
      <c r="M47" s="12" t="str">
        <f>IFERROR(ProjectTimelineData[[#This Row],[NUM]]+1,"")</f>
        <v/>
      </c>
      <c r="N47" s="13" t="str">
        <f>IFERROR(VLOOKUP(SortedTimeline[[#This Row],[RANK Sorted]],ProjectTimelineData[],3,0),"")</f>
        <v/>
      </c>
      <c r="O47" s="9" t="str">
        <f>IFERROR(VLOOKUP(SortedTimeline[[#This Row],[RANK Sorted]],ProjectTimelineData[],4,0),"")</f>
        <v/>
      </c>
      <c r="P47" s="9" t="str">
        <f>IFERROR(VLOOKUP(SortedTimeline[[#This Row],[RANK Sorted]],ProjectTimelineData[],5,0),"")</f>
        <v/>
      </c>
    </row>
    <row r="48" spans="5:16" x14ac:dyDescent="0.25">
      <c r="E48" s="12" t="str">
        <f>IFERROR(RANK(F48,ProjectTimelineData[RANK])+SUMPRODUCT(--(F48=ProjectTimelineData[RANK]),--(J48&lt;ProjectTimelineData[NUM])),"")</f>
        <v/>
      </c>
      <c r="F48" s="12" t="str">
        <f>IFERROR(RANK(ProjectTimelineData[[#This Row],[DATE]],ProjectTimelineData[DATE],1),"")</f>
        <v/>
      </c>
      <c r="G4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8" s="9" t="str">
        <f>IFERROR(IF(ISBLANK(INDEX(ProjectDetails[#Data],ROW(A43)+1,1)),"",IF($J47-1&lt;=-1,"",$J47-1)),"")</f>
        <v/>
      </c>
      <c r="M48" s="12" t="str">
        <f>IFERROR(ProjectTimelineData[[#This Row],[NUM]]+1,"")</f>
        <v/>
      </c>
      <c r="N48" s="13" t="str">
        <f>IFERROR(VLOOKUP(SortedTimeline[[#This Row],[RANK Sorted]],ProjectTimelineData[],3,0),"")</f>
        <v/>
      </c>
      <c r="O48" s="9" t="str">
        <f>IFERROR(VLOOKUP(SortedTimeline[[#This Row],[RANK Sorted]],ProjectTimelineData[],4,0),"")</f>
        <v/>
      </c>
      <c r="P48" s="9" t="str">
        <f>IFERROR(VLOOKUP(SortedTimeline[[#This Row],[RANK Sorted]],ProjectTimelineData[],5,0),"")</f>
        <v/>
      </c>
    </row>
    <row r="49" spans="5:16" x14ac:dyDescent="0.25">
      <c r="E49" s="12" t="str">
        <f>IFERROR(RANK(F49,ProjectTimelineData[RANK])+SUMPRODUCT(--(F49=ProjectTimelineData[RANK]),--(J49&lt;ProjectTimelineData[NUM])),"")</f>
        <v/>
      </c>
      <c r="F49" s="12" t="str">
        <f>IFERROR(RANK(ProjectTimelineData[[#This Row],[DATE]],ProjectTimelineData[DATE],1),"")</f>
        <v/>
      </c>
      <c r="G4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9" s="9" t="str">
        <f>IFERROR(IF(ISBLANK(INDEX(ProjectDetails[#Data],ROW(A44)+1,1)),"",IF($J48-1&lt;=-1,"",$J48-1)),"")</f>
        <v/>
      </c>
      <c r="M49" s="12" t="str">
        <f>IFERROR(ProjectTimelineData[[#This Row],[NUM]]+1,"")</f>
        <v/>
      </c>
      <c r="N49" s="13" t="str">
        <f>IFERROR(VLOOKUP(SortedTimeline[[#This Row],[RANK Sorted]],ProjectTimelineData[],3,0),"")</f>
        <v/>
      </c>
      <c r="O49" s="9" t="str">
        <f>IFERROR(VLOOKUP(SortedTimeline[[#This Row],[RANK Sorted]],ProjectTimelineData[],4,0),"")</f>
        <v/>
      </c>
      <c r="P49" s="9" t="str">
        <f>IFERROR(VLOOKUP(SortedTimeline[[#This Row],[RANK Sorted]],ProjectTimelineData[],5,0),"")</f>
        <v/>
      </c>
    </row>
    <row r="50" spans="5:16" x14ac:dyDescent="0.25">
      <c r="E50" s="12" t="str">
        <f>IFERROR(RANK(F50,ProjectTimelineData[RANK])+SUMPRODUCT(--(F50=ProjectTimelineData[RANK]),--(J50&lt;ProjectTimelineData[NUM])),"")</f>
        <v/>
      </c>
      <c r="F50" s="12" t="str">
        <f>IFERROR(RANK(ProjectTimelineData[[#This Row],[DATE]],ProjectTimelineData[DATE],1),"")</f>
        <v/>
      </c>
      <c r="G5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0" s="9" t="str">
        <f>IFERROR(IF(ISBLANK(INDEX(ProjectDetails[#Data],ROW(A45)+1,1)),"",IF($J49-1&lt;=-1,"",$J49-1)),"")</f>
        <v/>
      </c>
      <c r="M50" s="12" t="str">
        <f>IFERROR(ProjectTimelineData[[#This Row],[NUM]]+1,"")</f>
        <v/>
      </c>
      <c r="N50" s="13" t="str">
        <f>IFERROR(VLOOKUP(SortedTimeline[[#This Row],[RANK Sorted]],ProjectTimelineData[],3,0),"")</f>
        <v/>
      </c>
      <c r="O50" s="9" t="str">
        <f>IFERROR(VLOOKUP(SortedTimeline[[#This Row],[RANK Sorted]],ProjectTimelineData[],4,0),"")</f>
        <v/>
      </c>
      <c r="P50" s="9" t="str">
        <f>IFERROR(VLOOKUP(SortedTimeline[[#This Row],[RANK Sorted]],ProjectTimelineData[],5,0),"")</f>
        <v/>
      </c>
    </row>
    <row r="51" spans="5:16" x14ac:dyDescent="0.25">
      <c r="E51" s="12" t="str">
        <f>IFERROR(RANK(F51,ProjectTimelineData[RANK])+SUMPRODUCT(--(F51=ProjectTimelineData[RANK]),--(J51&lt;ProjectTimelineData[NUM])),"")</f>
        <v/>
      </c>
      <c r="F51" s="12" t="str">
        <f>IFERROR(RANK(ProjectTimelineData[[#This Row],[DATE]],ProjectTimelineData[DATE],1),"")</f>
        <v/>
      </c>
      <c r="G5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1" s="9" t="str">
        <f>IFERROR(IF(ISBLANK(INDEX(ProjectDetails[#Data],ROW(A46)+1,1)),"",IF($J50-1&lt;=-1,"",$J50-1)),"")</f>
        <v/>
      </c>
      <c r="M51" s="12" t="str">
        <f>IFERROR(ProjectTimelineData[[#This Row],[NUM]]+1,"")</f>
        <v/>
      </c>
      <c r="N51" s="13" t="str">
        <f>IFERROR(VLOOKUP(SortedTimeline[[#This Row],[RANK Sorted]],ProjectTimelineData[],3,0),"")</f>
        <v/>
      </c>
      <c r="O51" s="9" t="str">
        <f>IFERROR(VLOOKUP(SortedTimeline[[#This Row],[RANK Sorted]],ProjectTimelineData[],4,0),"")</f>
        <v/>
      </c>
      <c r="P51" s="9" t="str">
        <f>IFERROR(VLOOKUP(SortedTimeline[[#This Row],[RANK Sorted]],ProjectTimelineData[],5,0),"")</f>
        <v/>
      </c>
    </row>
    <row r="52" spans="5:16" x14ac:dyDescent="0.25">
      <c r="E52" s="12" t="str">
        <f>IFERROR(RANK(F52,ProjectTimelineData[RANK])+SUMPRODUCT(--(F52=ProjectTimelineData[RANK]),--(J52&lt;ProjectTimelineData[NUM])),"")</f>
        <v/>
      </c>
      <c r="F52" s="12" t="str">
        <f>IFERROR(RANK(ProjectTimelineData[[#This Row],[DATE]],ProjectTimelineData[DATE],1),"")</f>
        <v/>
      </c>
      <c r="G5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2" s="9" t="str">
        <f>IFERROR(IF(ISBLANK(INDEX(ProjectDetails[#Data],ROW(A47)+1,1)),"",IF($J51-1&lt;=-1,"",$J51-1)),"")</f>
        <v/>
      </c>
      <c r="M52" s="12" t="str">
        <f>IFERROR(ProjectTimelineData[[#This Row],[NUM]]+1,"")</f>
        <v/>
      </c>
      <c r="N52" s="13" t="str">
        <f>IFERROR(VLOOKUP(SortedTimeline[[#This Row],[RANK Sorted]],ProjectTimelineData[],3,0),"")</f>
        <v/>
      </c>
      <c r="O52" s="9" t="str">
        <f>IFERROR(VLOOKUP(SortedTimeline[[#This Row],[RANK Sorted]],ProjectTimelineData[],4,0),"")</f>
        <v/>
      </c>
      <c r="P52" s="9" t="str">
        <f>IFERROR(VLOOKUP(SortedTimeline[[#This Row],[RANK Sorted]],ProjectTimelineData[],5,0),"")</f>
        <v/>
      </c>
    </row>
    <row r="53" spans="5:16" x14ac:dyDescent="0.25">
      <c r="E53" s="12" t="str">
        <f>IFERROR(RANK(F53,ProjectTimelineData[RANK])+SUMPRODUCT(--(F53=ProjectTimelineData[RANK]),--(J53&lt;ProjectTimelineData[NUM])),"")</f>
        <v/>
      </c>
      <c r="F53" s="12" t="str">
        <f>IFERROR(RANK(ProjectTimelineData[[#This Row],[DATE]],ProjectTimelineData[DATE],1),"")</f>
        <v/>
      </c>
      <c r="G5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3" s="9" t="str">
        <f>IFERROR(IF(ISBLANK(INDEX(ProjectDetails[#Data],ROW(A48)+1,1)),"",IF($J52-1&lt;=-1,"",$J52-1)),"")</f>
        <v/>
      </c>
      <c r="M53" s="12" t="str">
        <f>IFERROR(ProjectTimelineData[[#This Row],[NUM]]+1,"")</f>
        <v/>
      </c>
      <c r="N53" s="13" t="str">
        <f>IFERROR(VLOOKUP(SortedTimeline[[#This Row],[RANK Sorted]],ProjectTimelineData[],3,0),"")</f>
        <v/>
      </c>
      <c r="O53" s="9" t="str">
        <f>IFERROR(VLOOKUP(SortedTimeline[[#This Row],[RANK Sorted]],ProjectTimelineData[],4,0),"")</f>
        <v/>
      </c>
      <c r="P53" s="9" t="str">
        <f>IFERROR(VLOOKUP(SortedTimeline[[#This Row],[RANK Sorted]],ProjectTimelineData[],5,0),"")</f>
        <v/>
      </c>
    </row>
    <row r="54" spans="5:16" x14ac:dyDescent="0.25">
      <c r="E54" s="12" t="str">
        <f>IFERROR(RANK(F54,ProjectTimelineData[RANK])+SUMPRODUCT(--(F54=ProjectTimelineData[RANK]),--(J54&lt;ProjectTimelineData[NUM])),"")</f>
        <v/>
      </c>
      <c r="F54" s="12" t="str">
        <f>IFERROR(RANK(ProjectTimelineData[[#This Row],[DATE]],ProjectTimelineData[DATE],1),"")</f>
        <v/>
      </c>
      <c r="G5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4" s="9" t="str">
        <f>IFERROR(IF(ISBLANK(INDEX(ProjectDetails[#Data],ROW(A49)+1,1)),"",IF($J53-1&lt;=-1,"",$J53-1)),"")</f>
        <v/>
      </c>
      <c r="M54" s="12" t="str">
        <f>IFERROR(ProjectTimelineData[[#This Row],[NUM]]+1,"")</f>
        <v/>
      </c>
      <c r="N54" s="13" t="str">
        <f>IFERROR(VLOOKUP(SortedTimeline[[#This Row],[RANK Sorted]],ProjectTimelineData[],3,0),"")</f>
        <v/>
      </c>
      <c r="O54" s="9" t="str">
        <f>IFERROR(VLOOKUP(SortedTimeline[[#This Row],[RANK Sorted]],ProjectTimelineData[],4,0),"")</f>
        <v/>
      </c>
      <c r="P54" s="9" t="str">
        <f>IFERROR(VLOOKUP(SortedTimeline[[#This Row],[RANK Sorted]],ProjectTimelineData[],5,0),"")</f>
        <v/>
      </c>
    </row>
    <row r="55" spans="5:16" x14ac:dyDescent="0.25">
      <c r="E55" s="12" t="str">
        <f>IFERROR(RANK(F55,ProjectTimelineData[RANK])+SUMPRODUCT(--(F55=ProjectTimelineData[RANK]),--(J55&lt;ProjectTimelineData[NUM])),"")</f>
        <v/>
      </c>
      <c r="F55" s="12" t="str">
        <f>IFERROR(RANK(ProjectTimelineData[[#This Row],[DATE]],ProjectTimelineData[DATE],1),"")</f>
        <v/>
      </c>
      <c r="G5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5" s="9" t="str">
        <f>IFERROR(IF(ISBLANK(INDEX(ProjectDetails[#Data],ROW(A50)+1,1)),"",IF($J54-1&lt;=-1,"",$J54-1)),"")</f>
        <v/>
      </c>
      <c r="M55" s="12" t="str">
        <f>IFERROR(ProjectTimelineData[[#This Row],[NUM]]+1,"")</f>
        <v/>
      </c>
      <c r="N55" s="13" t="str">
        <f>IFERROR(VLOOKUP(SortedTimeline[[#This Row],[RANK Sorted]],ProjectTimelineData[],3,0),"")</f>
        <v/>
      </c>
      <c r="O55" s="9" t="str">
        <f>IFERROR(VLOOKUP(SortedTimeline[[#This Row],[RANK Sorted]],ProjectTimelineData[],4,0),"")</f>
        <v/>
      </c>
      <c r="P55" s="9" t="str">
        <f>IFERROR(VLOOKUP(SortedTimeline[[#This Row],[RANK Sorted]],ProjectTimelineData[],5,0),"")</f>
        <v/>
      </c>
    </row>
    <row r="56" spans="5:16" x14ac:dyDescent="0.25">
      <c r="E56" s="12" t="str">
        <f>IFERROR(RANK(F56,ProjectTimelineData[RANK])+SUMPRODUCT(--(F56=ProjectTimelineData[RANK]),--(J56&lt;ProjectTimelineData[NUM])),"")</f>
        <v/>
      </c>
      <c r="F56" s="12" t="str">
        <f>IFERROR(RANK(ProjectTimelineData[[#This Row],[DATE]],ProjectTimelineData[DATE],1),"")</f>
        <v/>
      </c>
      <c r="G5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6" s="9" t="str">
        <f>IFERROR(IF(ISBLANK(INDEX(ProjectDetails[#Data],ROW(A51)+1,1)),"",IF($J55-1&lt;=-1,"",$J55-1)),"")</f>
        <v/>
      </c>
      <c r="M56" s="12" t="str">
        <f>IFERROR(ProjectTimelineData[[#This Row],[NUM]]+1,"")</f>
        <v/>
      </c>
      <c r="N56" s="13" t="str">
        <f>IFERROR(VLOOKUP(SortedTimeline[[#This Row],[RANK Sorted]],ProjectTimelineData[],3,0),"")</f>
        <v/>
      </c>
      <c r="O56" s="9" t="str">
        <f>IFERROR(VLOOKUP(SortedTimeline[[#This Row],[RANK Sorted]],ProjectTimelineData[],4,0),"")</f>
        <v/>
      </c>
      <c r="P56" s="9" t="str">
        <f>IFERROR(VLOOKUP(SortedTimeline[[#This Row],[RANK Sorted]],ProjectTimelineData[],5,0),"")</f>
        <v/>
      </c>
    </row>
    <row r="57" spans="5:16" x14ac:dyDescent="0.25">
      <c r="E57" s="12" t="str">
        <f>IFERROR(RANK(F57,ProjectTimelineData[RANK])+SUMPRODUCT(--(F57=ProjectTimelineData[RANK]),--(J57&lt;ProjectTimelineData[NUM])),"")</f>
        <v/>
      </c>
      <c r="F57" s="12" t="str">
        <f>IFERROR(RANK(ProjectTimelineData[[#This Row],[DATE]],ProjectTimelineData[DATE],1),"")</f>
        <v/>
      </c>
      <c r="G5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7" s="9" t="str">
        <f>IFERROR(IF(ISBLANK(INDEX(ProjectDetails[#Data],ROW(A52)+1,1)),"",IF($J56-1&lt;=-1,"",$J56-1)),"")</f>
        <v/>
      </c>
      <c r="M57" s="12" t="str">
        <f>IFERROR(ProjectTimelineData[[#This Row],[NUM]]+1,"")</f>
        <v/>
      </c>
      <c r="N57" s="13" t="str">
        <f>IFERROR(VLOOKUP(SortedTimeline[[#This Row],[RANK Sorted]],ProjectTimelineData[],3,0),"")</f>
        <v/>
      </c>
      <c r="O57" s="9" t="str">
        <f>IFERROR(VLOOKUP(SortedTimeline[[#This Row],[RANK Sorted]],ProjectTimelineData[],4,0),"")</f>
        <v/>
      </c>
      <c r="P57" s="9" t="str">
        <f>IFERROR(VLOOKUP(SortedTimeline[[#This Row],[RANK Sorted]],ProjectTimelineData[],5,0),"")</f>
        <v/>
      </c>
    </row>
    <row r="58" spans="5:16" x14ac:dyDescent="0.25">
      <c r="E58" s="12" t="str">
        <f>IFERROR(RANK(F58,ProjectTimelineData[RANK])+SUMPRODUCT(--(F58=ProjectTimelineData[RANK]),--(J58&lt;ProjectTimelineData[NUM])),"")</f>
        <v/>
      </c>
      <c r="F58" s="12" t="str">
        <f>IFERROR(RANK(ProjectTimelineData[[#This Row],[DATE]],ProjectTimelineData[DATE],1),"")</f>
        <v/>
      </c>
      <c r="G5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8" s="9" t="str">
        <f>IFERROR(IF(ISBLANK(INDEX(ProjectDetails[#Data],ROW(A53)+1,1)),"",IF($J57-1&lt;=-1,"",$J57-1)),"")</f>
        <v/>
      </c>
      <c r="M58" s="12" t="str">
        <f>IFERROR(ProjectTimelineData[[#This Row],[NUM]]+1,"")</f>
        <v/>
      </c>
      <c r="N58" s="13" t="str">
        <f>IFERROR(VLOOKUP(SortedTimeline[[#This Row],[RANK Sorted]],ProjectTimelineData[],3,0),"")</f>
        <v/>
      </c>
      <c r="O58" s="9" t="str">
        <f>IFERROR(VLOOKUP(SortedTimeline[[#This Row],[RANK Sorted]],ProjectTimelineData[],4,0),"")</f>
        <v/>
      </c>
      <c r="P58" s="9" t="str">
        <f>IFERROR(VLOOKUP(SortedTimeline[[#This Row],[RANK Sorted]],ProjectTimelineData[],5,0),"")</f>
        <v/>
      </c>
    </row>
    <row r="59" spans="5:16" x14ac:dyDescent="0.25">
      <c r="E59" s="12" t="str">
        <f>IFERROR(RANK(F59,ProjectTimelineData[RANK])+SUMPRODUCT(--(F59=ProjectTimelineData[RANK]),--(J59&lt;ProjectTimelineData[NUM])),"")</f>
        <v/>
      </c>
      <c r="F59" s="12" t="str">
        <f>IFERROR(RANK(ProjectTimelineData[[#This Row],[DATE]],ProjectTimelineData[DATE],1),"")</f>
        <v/>
      </c>
      <c r="G5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9" s="9" t="str">
        <f>IFERROR(IF(ISBLANK(INDEX(ProjectDetails[#Data],ROW(A54)+1,1)),"",IF($J58-1&lt;=-1,"",$J58-1)),"")</f>
        <v/>
      </c>
      <c r="M59" s="12" t="str">
        <f>IFERROR(ProjectTimelineData[[#This Row],[NUM]]+1,"")</f>
        <v/>
      </c>
      <c r="N59" s="13" t="str">
        <f>IFERROR(VLOOKUP(SortedTimeline[[#This Row],[RANK Sorted]],ProjectTimelineData[],3,0),"")</f>
        <v/>
      </c>
      <c r="O59" s="9" t="str">
        <f>IFERROR(VLOOKUP(SortedTimeline[[#This Row],[RANK Sorted]],ProjectTimelineData[],4,0),"")</f>
        <v/>
      </c>
      <c r="P59" s="9" t="str">
        <f>IFERROR(VLOOKUP(SortedTimeline[[#This Row],[RANK Sorted]],ProjectTimelineData[],5,0),"")</f>
        <v/>
      </c>
    </row>
    <row r="60" spans="5:16" x14ac:dyDescent="0.25">
      <c r="E60" s="12" t="str">
        <f>IFERROR(RANK(F60,ProjectTimelineData[RANK])+SUMPRODUCT(--(F60=ProjectTimelineData[RANK]),--(J60&lt;ProjectTimelineData[NUM])),"")</f>
        <v/>
      </c>
      <c r="F60" s="12" t="str">
        <f>IFERROR(RANK(ProjectTimelineData[[#This Row],[DATE]],ProjectTimelineData[DATE],1),"")</f>
        <v/>
      </c>
      <c r="G6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0" s="9" t="str">
        <f>IFERROR(IF(ISBLANK(INDEX(ProjectDetails[#Data],ROW(A55)+1,1)),"",IF($J59-1&lt;=-1,"",$J59-1)),"")</f>
        <v/>
      </c>
      <c r="M60" s="12" t="str">
        <f>IFERROR(ProjectTimelineData[[#This Row],[NUM]]+1,"")</f>
        <v/>
      </c>
      <c r="N60" s="13" t="str">
        <f>IFERROR(VLOOKUP(SortedTimeline[[#This Row],[RANK Sorted]],ProjectTimelineData[],3,0),"")</f>
        <v/>
      </c>
      <c r="O60" s="9" t="str">
        <f>IFERROR(VLOOKUP(SortedTimeline[[#This Row],[RANK Sorted]],ProjectTimelineData[],4,0),"")</f>
        <v/>
      </c>
      <c r="P60" s="9" t="str">
        <f>IFERROR(VLOOKUP(SortedTimeline[[#This Row],[RANK Sorted]],ProjectTimelineData[],5,0),"")</f>
        <v/>
      </c>
    </row>
    <row r="61" spans="5:16" x14ac:dyDescent="0.25">
      <c r="E61" s="12" t="str">
        <f>IFERROR(RANK(F61,ProjectTimelineData[RANK])+SUMPRODUCT(--(F61=ProjectTimelineData[RANK]),--(J61&lt;ProjectTimelineData[NUM])),"")</f>
        <v/>
      </c>
      <c r="F61" s="12" t="str">
        <f>IFERROR(RANK(ProjectTimelineData[[#This Row],[DATE]],ProjectTimelineData[DATE],1),"")</f>
        <v/>
      </c>
      <c r="G6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1" s="9" t="str">
        <f>IFERROR(IF(ISBLANK(INDEX(ProjectDetails[#Data],ROW(A56)+1,1)),"",IF($J60-1&lt;=-1,"",$J60-1)),"")</f>
        <v/>
      </c>
      <c r="M61" s="12" t="str">
        <f>IFERROR(ProjectTimelineData[[#This Row],[NUM]]+1,"")</f>
        <v/>
      </c>
      <c r="N61" s="13" t="str">
        <f>IFERROR(VLOOKUP(SortedTimeline[[#This Row],[RANK Sorted]],ProjectTimelineData[],3,0),"")</f>
        <v/>
      </c>
      <c r="O61" s="9" t="str">
        <f>IFERROR(VLOOKUP(SortedTimeline[[#This Row],[RANK Sorted]],ProjectTimelineData[],4,0),"")</f>
        <v/>
      </c>
      <c r="P61" s="9" t="str">
        <f>IFERROR(VLOOKUP(SortedTimeline[[#This Row],[RANK Sorted]],ProjectTimelineData[],5,0),"")</f>
        <v/>
      </c>
    </row>
    <row r="62" spans="5:16" x14ac:dyDescent="0.25">
      <c r="E62" s="12" t="str">
        <f>IFERROR(RANK(F62,ProjectTimelineData[RANK])+SUMPRODUCT(--(F62=ProjectTimelineData[RANK]),--(J62&lt;ProjectTimelineData[NUM])),"")</f>
        <v/>
      </c>
      <c r="F62" s="12" t="str">
        <f>IFERROR(RANK(ProjectTimelineData[[#This Row],[DATE]],ProjectTimelineData[DATE],1),"")</f>
        <v/>
      </c>
      <c r="G6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2" s="9" t="str">
        <f>IFERROR(IF(ISBLANK(INDEX(ProjectDetails[#Data],ROW(A57)+1,1)),"",IF($J61-1&lt;=-1,"",$J61-1)),"")</f>
        <v/>
      </c>
      <c r="M62" s="12" t="str">
        <f>IFERROR(ProjectTimelineData[[#This Row],[NUM]]+1,"")</f>
        <v/>
      </c>
      <c r="N62" s="13" t="str">
        <f>IFERROR(VLOOKUP(SortedTimeline[[#This Row],[RANK Sorted]],ProjectTimelineData[],3,0),"")</f>
        <v/>
      </c>
      <c r="O62" s="9" t="str">
        <f>IFERROR(VLOOKUP(SortedTimeline[[#This Row],[RANK Sorted]],ProjectTimelineData[],4,0),"")</f>
        <v/>
      </c>
      <c r="P62" s="9" t="str">
        <f>IFERROR(VLOOKUP(SortedTimeline[[#This Row],[RANK Sorted]],ProjectTimelineData[],5,0),"")</f>
        <v/>
      </c>
    </row>
    <row r="63" spans="5:16" x14ac:dyDescent="0.25">
      <c r="E63" s="12" t="str">
        <f>IFERROR(RANK(F63,ProjectTimelineData[RANK])+SUMPRODUCT(--(F63=ProjectTimelineData[RANK]),--(J63&lt;ProjectTimelineData[NUM])),"")</f>
        <v/>
      </c>
      <c r="F63" s="12" t="str">
        <f>IFERROR(RANK(ProjectTimelineData[[#This Row],[DATE]],ProjectTimelineData[DATE],1),"")</f>
        <v/>
      </c>
      <c r="G6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3" s="9" t="str">
        <f>IFERROR(IF(ISBLANK(INDEX(ProjectDetails[#Data],ROW(A58)+1,1)),"",IF($J62-1&lt;=-1,"",$J62-1)),"")</f>
        <v/>
      </c>
      <c r="M63" s="12" t="str">
        <f>IFERROR(ProjectTimelineData[[#This Row],[NUM]]+1,"")</f>
        <v/>
      </c>
      <c r="N63" s="13" t="str">
        <f>IFERROR(VLOOKUP(SortedTimeline[[#This Row],[RANK Sorted]],ProjectTimelineData[],3,0),"")</f>
        <v/>
      </c>
      <c r="O63" s="9" t="str">
        <f>IFERROR(VLOOKUP(SortedTimeline[[#This Row],[RANK Sorted]],ProjectTimelineData[],4,0),"")</f>
        <v/>
      </c>
      <c r="P63" s="9" t="str">
        <f>IFERROR(VLOOKUP(SortedTimeline[[#This Row],[RANK Sorted]],ProjectTimelineData[],5,0),"")</f>
        <v/>
      </c>
    </row>
    <row r="64" spans="5:16" x14ac:dyDescent="0.25">
      <c r="E64" s="12" t="str">
        <f>IFERROR(RANK(F64,ProjectTimelineData[RANK])+SUMPRODUCT(--(F64=ProjectTimelineData[RANK]),--(J64&lt;ProjectTimelineData[NUM])),"")</f>
        <v/>
      </c>
      <c r="F64" s="12" t="str">
        <f>IFERROR(RANK(ProjectTimelineData[[#This Row],[DATE]],ProjectTimelineData[DATE],1),"")</f>
        <v/>
      </c>
      <c r="G6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4" s="9" t="str">
        <f>IFERROR(IF(ISBLANK(INDEX(ProjectDetails[#Data],ROW(A59)+1,1)),"",IF($J63-1&lt;=-1,"",$J63-1)),"")</f>
        <v/>
      </c>
      <c r="M64" s="12" t="str">
        <f>IFERROR(ProjectTimelineData[[#This Row],[NUM]]+1,"")</f>
        <v/>
      </c>
      <c r="N64" s="13" t="str">
        <f>IFERROR(VLOOKUP(SortedTimeline[[#This Row],[RANK Sorted]],ProjectTimelineData[],3,0),"")</f>
        <v/>
      </c>
      <c r="O64" s="9" t="str">
        <f>IFERROR(VLOOKUP(SortedTimeline[[#This Row],[RANK Sorted]],ProjectTimelineData[],4,0),"")</f>
        <v/>
      </c>
      <c r="P64" s="9" t="str">
        <f>IFERROR(VLOOKUP(SortedTimeline[[#This Row],[RANK Sorted]],ProjectTimelineData[],5,0),"")</f>
        <v/>
      </c>
    </row>
    <row r="65" spans="5:16" x14ac:dyDescent="0.25">
      <c r="E65" s="12" t="str">
        <f>IFERROR(RANK(F65,ProjectTimelineData[RANK])+SUMPRODUCT(--(F65=ProjectTimelineData[RANK]),--(J65&lt;ProjectTimelineData[NUM])),"")</f>
        <v/>
      </c>
      <c r="F65" s="12" t="str">
        <f>IFERROR(RANK(ProjectTimelineData[[#This Row],[DATE]],ProjectTimelineData[DATE],1),"")</f>
        <v/>
      </c>
      <c r="G6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5" s="9" t="str">
        <f>IFERROR(IF(ISBLANK(INDEX(ProjectDetails[#Data],ROW(A60)+1,1)),"",IF($J64-1&lt;=-1,"",$J64-1)),"")</f>
        <v/>
      </c>
      <c r="M65" s="12" t="str">
        <f>IFERROR(ProjectTimelineData[[#This Row],[NUM]]+1,"")</f>
        <v/>
      </c>
      <c r="N65" s="13" t="str">
        <f>IFERROR(VLOOKUP(SortedTimeline[[#This Row],[RANK Sorted]],ProjectTimelineData[],3,0),"")</f>
        <v/>
      </c>
      <c r="O65" s="9" t="str">
        <f>IFERROR(VLOOKUP(SortedTimeline[[#This Row],[RANK Sorted]],ProjectTimelineData[],4,0),"")</f>
        <v/>
      </c>
      <c r="P65" s="9" t="str">
        <f>IFERROR(VLOOKUP(SortedTimeline[[#This Row],[RANK Sorted]],ProjectTimelineData[],5,0),"")</f>
        <v/>
      </c>
    </row>
    <row r="66" spans="5:16" x14ac:dyDescent="0.25">
      <c r="E66" s="12" t="str">
        <f>IFERROR(RANK(F66,ProjectTimelineData[RANK])+SUMPRODUCT(--(F66=ProjectTimelineData[RANK]),--(J66&lt;ProjectTimelineData[NUM])),"")</f>
        <v/>
      </c>
      <c r="F66" s="12" t="str">
        <f>IFERROR(RANK(ProjectTimelineData[[#This Row],[DATE]],ProjectTimelineData[DATE],1),"")</f>
        <v/>
      </c>
      <c r="G6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6" s="9" t="str">
        <f>IFERROR(IF(ISBLANK(INDEX(ProjectDetails[#Data],ROW(A61)+1,1)),"",IF($J65-1&lt;=-1,"",$J65-1)),"")</f>
        <v/>
      </c>
      <c r="M66" s="12" t="str">
        <f>IFERROR(ProjectTimelineData[[#This Row],[NUM]]+1,"")</f>
        <v/>
      </c>
      <c r="N66" s="13" t="str">
        <f>IFERROR(VLOOKUP(SortedTimeline[[#This Row],[RANK Sorted]],ProjectTimelineData[],3,0),"")</f>
        <v/>
      </c>
      <c r="O66" s="9" t="str">
        <f>IFERROR(VLOOKUP(SortedTimeline[[#This Row],[RANK Sorted]],ProjectTimelineData[],4,0),"")</f>
        <v/>
      </c>
      <c r="P66" s="9" t="str">
        <f>IFERROR(VLOOKUP(SortedTimeline[[#This Row],[RANK Sorted]],ProjectTimelineData[],5,0),"")</f>
        <v/>
      </c>
    </row>
    <row r="67" spans="5:16" x14ac:dyDescent="0.25">
      <c r="E67" s="12" t="str">
        <f>IFERROR(RANK(F67,ProjectTimelineData[RANK])+SUMPRODUCT(--(F67=ProjectTimelineData[RANK]),--(J67&lt;ProjectTimelineData[NUM])),"")</f>
        <v/>
      </c>
      <c r="F67" s="12" t="str">
        <f>IFERROR(RANK(ProjectTimelineData[[#This Row],[DATE]],ProjectTimelineData[DATE],1),"")</f>
        <v/>
      </c>
      <c r="G6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7" s="9" t="str">
        <f>IFERROR(IF(ISBLANK(INDEX(ProjectDetails[#Data],ROW(A62)+1,1)),"",IF($J66-1&lt;=-1,"",$J66-1)),"")</f>
        <v/>
      </c>
      <c r="M67" s="12" t="str">
        <f>IFERROR(ProjectTimelineData[[#This Row],[NUM]]+1,"")</f>
        <v/>
      </c>
      <c r="N67" s="13" t="str">
        <f>IFERROR(VLOOKUP(SortedTimeline[[#This Row],[RANK Sorted]],ProjectTimelineData[],3,0),"")</f>
        <v/>
      </c>
      <c r="O67" s="9" t="str">
        <f>IFERROR(VLOOKUP(SortedTimeline[[#This Row],[RANK Sorted]],ProjectTimelineData[],4,0),"")</f>
        <v/>
      </c>
      <c r="P67" s="9" t="str">
        <f>IFERROR(VLOOKUP(SortedTimeline[[#This Row],[RANK Sorted]],ProjectTimelineData[],5,0),"")</f>
        <v/>
      </c>
    </row>
    <row r="68" spans="5:16" x14ac:dyDescent="0.25">
      <c r="E68" s="12" t="str">
        <f>IFERROR(RANK(F68,ProjectTimelineData[RANK])+SUMPRODUCT(--(F68=ProjectTimelineData[RANK]),--(J68&lt;ProjectTimelineData[NUM])),"")</f>
        <v/>
      </c>
      <c r="F68" s="12" t="str">
        <f>IFERROR(RANK(ProjectTimelineData[[#This Row],[DATE]],ProjectTimelineData[DATE],1),"")</f>
        <v/>
      </c>
      <c r="G6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8" s="9" t="str">
        <f>IFERROR(IF(ISBLANK(INDEX(ProjectDetails[#Data],ROW(A63)+1,1)),"",IF($J67-1&lt;=-1,"",$J67-1)),"")</f>
        <v/>
      </c>
      <c r="M68" s="12" t="str">
        <f>IFERROR(ProjectTimelineData[[#This Row],[NUM]]+1,"")</f>
        <v/>
      </c>
      <c r="N68" s="13" t="str">
        <f>IFERROR(VLOOKUP(SortedTimeline[[#This Row],[RANK Sorted]],ProjectTimelineData[],3,0),"")</f>
        <v/>
      </c>
      <c r="O68" s="9" t="str">
        <f>IFERROR(VLOOKUP(SortedTimeline[[#This Row],[RANK Sorted]],ProjectTimelineData[],4,0),"")</f>
        <v/>
      </c>
      <c r="P68" s="9" t="str">
        <f>IFERROR(VLOOKUP(SortedTimeline[[#This Row],[RANK Sorted]],ProjectTimelineData[],5,0),"")</f>
        <v/>
      </c>
    </row>
    <row r="69" spans="5:16" x14ac:dyDescent="0.25">
      <c r="E69" s="12" t="str">
        <f>IFERROR(RANK(F69,ProjectTimelineData[RANK])+SUMPRODUCT(--(F69=ProjectTimelineData[RANK]),--(J69&lt;ProjectTimelineData[NUM])),"")</f>
        <v/>
      </c>
      <c r="F69" s="12" t="str">
        <f>IFERROR(RANK(ProjectTimelineData[[#This Row],[DATE]],ProjectTimelineData[DATE],1),"")</f>
        <v/>
      </c>
      <c r="G6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9" s="9" t="str">
        <f>IFERROR(IF(ISBLANK(INDEX(ProjectDetails[#Data],ROW(A64)+1,1)),"",IF($J68-1&lt;=-1,"",$J68-1)),"")</f>
        <v/>
      </c>
      <c r="M69" s="12" t="str">
        <f>IFERROR(ProjectTimelineData[[#This Row],[NUM]]+1,"")</f>
        <v/>
      </c>
      <c r="N69" s="13" t="str">
        <f>IFERROR(VLOOKUP(SortedTimeline[[#This Row],[RANK Sorted]],ProjectTimelineData[],3,0),"")</f>
        <v/>
      </c>
      <c r="O69" s="9" t="str">
        <f>IFERROR(VLOOKUP(SortedTimeline[[#This Row],[RANK Sorted]],ProjectTimelineData[],4,0),"")</f>
        <v/>
      </c>
      <c r="P69" s="9" t="str">
        <f>IFERROR(VLOOKUP(SortedTimeline[[#This Row],[RANK Sorted]],ProjectTimelineData[],5,0),"")</f>
        <v/>
      </c>
    </row>
    <row r="70" spans="5:16" x14ac:dyDescent="0.25">
      <c r="E70" s="12" t="str">
        <f>IFERROR(RANK(F70,ProjectTimelineData[RANK])+SUMPRODUCT(--(F70=ProjectTimelineData[RANK]),--(J70&lt;ProjectTimelineData[NUM])),"")</f>
        <v/>
      </c>
      <c r="F70" s="12" t="str">
        <f>IFERROR(RANK(ProjectTimelineData[[#This Row],[DATE]],ProjectTimelineData[DATE],1),"")</f>
        <v/>
      </c>
      <c r="G7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0" s="9" t="str">
        <f>IFERROR(IF(ISBLANK(INDEX(ProjectDetails[#Data],ROW(A65)+1,1)),"",IF($J69-1&lt;=-1,"",$J69-1)),"")</f>
        <v/>
      </c>
      <c r="M70" s="12" t="str">
        <f>IFERROR(ProjectTimelineData[[#This Row],[NUM]]+1,"")</f>
        <v/>
      </c>
      <c r="N70" s="13" t="str">
        <f>IFERROR(VLOOKUP(SortedTimeline[[#This Row],[RANK Sorted]],ProjectTimelineData[],3,0),"")</f>
        <v/>
      </c>
      <c r="O70" s="9" t="str">
        <f>IFERROR(VLOOKUP(SortedTimeline[[#This Row],[RANK Sorted]],ProjectTimelineData[],4,0),"")</f>
        <v/>
      </c>
      <c r="P70" s="9" t="str">
        <f>IFERROR(VLOOKUP(SortedTimeline[[#This Row],[RANK Sorted]],ProjectTimelineData[],5,0),"")</f>
        <v/>
      </c>
    </row>
    <row r="71" spans="5:16" x14ac:dyDescent="0.25">
      <c r="E71" s="12" t="str">
        <f>IFERROR(RANK(F71,ProjectTimelineData[RANK])+SUMPRODUCT(--(F71=ProjectTimelineData[RANK]),--(J71&lt;ProjectTimelineData[NUM])),"")</f>
        <v/>
      </c>
      <c r="F71" s="12" t="str">
        <f>IFERROR(RANK(ProjectTimelineData[[#This Row],[DATE]],ProjectTimelineData[DATE],1),"")</f>
        <v/>
      </c>
      <c r="G7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1" s="9" t="str">
        <f>IFERROR(IF(ISBLANK(INDEX(ProjectDetails[#Data],ROW(A66)+1,1)),"",IF($J70-1&lt;=-1,"",$J70-1)),"")</f>
        <v/>
      </c>
      <c r="M71" s="12" t="str">
        <f>IFERROR(ProjectTimelineData[[#This Row],[NUM]]+1,"")</f>
        <v/>
      </c>
      <c r="N71" s="13" t="str">
        <f>IFERROR(VLOOKUP(SortedTimeline[[#This Row],[RANK Sorted]],ProjectTimelineData[],3,0),"")</f>
        <v/>
      </c>
      <c r="O71" s="9" t="str">
        <f>IFERROR(VLOOKUP(SortedTimeline[[#This Row],[RANK Sorted]],ProjectTimelineData[],4,0),"")</f>
        <v/>
      </c>
      <c r="P71" s="9" t="str">
        <f>IFERROR(VLOOKUP(SortedTimeline[[#This Row],[RANK Sorted]],ProjectTimelineData[],5,0),"")</f>
        <v/>
      </c>
    </row>
    <row r="72" spans="5:16" x14ac:dyDescent="0.25">
      <c r="E72" s="12" t="str">
        <f>IFERROR(RANK(F72,ProjectTimelineData[RANK])+SUMPRODUCT(--(F72=ProjectTimelineData[RANK]),--(J72&lt;ProjectTimelineData[NUM])),"")</f>
        <v/>
      </c>
      <c r="F72" s="12" t="str">
        <f>IFERROR(RANK(ProjectTimelineData[[#This Row],[DATE]],ProjectTimelineData[DATE],1),"")</f>
        <v/>
      </c>
      <c r="G7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2" s="9" t="str">
        <f>IFERROR(IF(ISBLANK(INDEX(ProjectDetails[#Data],ROW(A67)+1,1)),"",IF($J71-1&lt;=-1,"",$J71-1)),"")</f>
        <v/>
      </c>
      <c r="M72" s="12" t="str">
        <f>IFERROR(ProjectTimelineData[[#This Row],[NUM]]+1,"")</f>
        <v/>
      </c>
      <c r="N72" s="13" t="str">
        <f>IFERROR(VLOOKUP(SortedTimeline[[#This Row],[RANK Sorted]],ProjectTimelineData[],3,0),"")</f>
        <v/>
      </c>
      <c r="O72" s="9" t="str">
        <f>IFERROR(VLOOKUP(SortedTimeline[[#This Row],[RANK Sorted]],ProjectTimelineData[],4,0),"")</f>
        <v/>
      </c>
      <c r="P72" s="9" t="str">
        <f>IFERROR(VLOOKUP(SortedTimeline[[#This Row],[RANK Sorted]],ProjectTimelineData[],5,0),"")</f>
        <v/>
      </c>
    </row>
    <row r="73" spans="5:16" x14ac:dyDescent="0.25">
      <c r="E73" s="12" t="str">
        <f>IFERROR(RANK(F73,ProjectTimelineData[RANK])+SUMPRODUCT(--(F73=ProjectTimelineData[RANK]),--(J73&lt;ProjectTimelineData[NUM])),"")</f>
        <v/>
      </c>
      <c r="F73" s="12" t="str">
        <f>IFERROR(RANK(ProjectTimelineData[[#This Row],[DATE]],ProjectTimelineData[DATE],1),"")</f>
        <v/>
      </c>
      <c r="G7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3" s="9" t="str">
        <f>IFERROR(IF(ISBLANK(INDEX(ProjectDetails[#Data],ROW(A68)+1,1)),"",IF($J72-1&lt;=-1,"",$J72-1)),"")</f>
        <v/>
      </c>
      <c r="M73" s="12" t="str">
        <f>IFERROR(ProjectTimelineData[[#This Row],[NUM]]+1,"")</f>
        <v/>
      </c>
      <c r="N73" s="13" t="str">
        <f>IFERROR(VLOOKUP(SortedTimeline[[#This Row],[RANK Sorted]],ProjectTimelineData[],3,0),"")</f>
        <v/>
      </c>
      <c r="O73" s="9" t="str">
        <f>IFERROR(VLOOKUP(SortedTimeline[[#This Row],[RANK Sorted]],ProjectTimelineData[],4,0),"")</f>
        <v/>
      </c>
      <c r="P73" s="9" t="str">
        <f>IFERROR(VLOOKUP(SortedTimeline[[#This Row],[RANK Sorted]],ProjectTimelineData[],5,0),"")</f>
        <v/>
      </c>
    </row>
    <row r="74" spans="5:16" x14ac:dyDescent="0.25">
      <c r="E74" s="12" t="str">
        <f>IFERROR(RANK(F74,ProjectTimelineData[RANK])+SUMPRODUCT(--(F74=ProjectTimelineData[RANK]),--(J74&lt;ProjectTimelineData[NUM])),"")</f>
        <v/>
      </c>
      <c r="F74" s="12" t="str">
        <f>IFERROR(RANK(ProjectTimelineData[[#This Row],[DATE]],ProjectTimelineData[DATE],1),"")</f>
        <v/>
      </c>
      <c r="G7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4" s="9" t="str">
        <f>IFERROR(IF(ISBLANK(INDEX(ProjectDetails[#Data],ROW(A69)+1,1)),"",IF($J73-1&lt;=-1,"",$J73-1)),"")</f>
        <v/>
      </c>
      <c r="M74" s="12" t="str">
        <f>IFERROR(ProjectTimelineData[[#This Row],[NUM]]+1,"")</f>
        <v/>
      </c>
      <c r="N74" s="13" t="str">
        <f>IFERROR(VLOOKUP(SortedTimeline[[#This Row],[RANK Sorted]],ProjectTimelineData[],3,0),"")</f>
        <v/>
      </c>
      <c r="O74" s="9" t="str">
        <f>IFERROR(VLOOKUP(SortedTimeline[[#This Row],[RANK Sorted]],ProjectTimelineData[],4,0),"")</f>
        <v/>
      </c>
      <c r="P74" s="9" t="str">
        <f>IFERROR(VLOOKUP(SortedTimeline[[#This Row],[RANK Sorted]],ProjectTimelineData[],5,0),"")</f>
        <v/>
      </c>
    </row>
    <row r="75" spans="5:16" x14ac:dyDescent="0.25">
      <c r="E75" s="12" t="str">
        <f>IFERROR(RANK(F75,ProjectTimelineData[RANK])+SUMPRODUCT(--(F75=ProjectTimelineData[RANK]),--(J75&lt;ProjectTimelineData[NUM])),"")</f>
        <v/>
      </c>
      <c r="F75" s="12" t="str">
        <f>IFERROR(RANK(ProjectTimelineData[[#This Row],[DATE]],ProjectTimelineData[DATE],1),"")</f>
        <v/>
      </c>
      <c r="G7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5" s="9" t="str">
        <f>IFERROR(IF(ISBLANK(INDEX(ProjectDetails[#Data],ROW(A70)+1,1)),"",IF($J74-1&lt;=-1,"",$J74-1)),"")</f>
        <v/>
      </c>
      <c r="M75" s="12" t="str">
        <f>IFERROR(ProjectTimelineData[[#This Row],[NUM]]+1,"")</f>
        <v/>
      </c>
      <c r="N75" s="13" t="str">
        <f>IFERROR(VLOOKUP(SortedTimeline[[#This Row],[RANK Sorted]],ProjectTimelineData[],3,0),"")</f>
        <v/>
      </c>
      <c r="O75" s="9" t="str">
        <f>IFERROR(VLOOKUP(SortedTimeline[[#This Row],[RANK Sorted]],ProjectTimelineData[],4,0),"")</f>
        <v/>
      </c>
      <c r="P75" s="9" t="str">
        <f>IFERROR(VLOOKUP(SortedTimeline[[#This Row],[RANK Sorted]],ProjectTimelineData[],5,0),"")</f>
        <v/>
      </c>
    </row>
    <row r="76" spans="5:16" x14ac:dyDescent="0.25">
      <c r="E76" s="12" t="str">
        <f>IFERROR(RANK(F76,ProjectTimelineData[RANK])+SUMPRODUCT(--(F76=ProjectTimelineData[RANK]),--(J76&lt;ProjectTimelineData[NUM])),"")</f>
        <v/>
      </c>
      <c r="F76" s="12" t="str">
        <f>IFERROR(RANK(ProjectTimelineData[[#This Row],[DATE]],ProjectTimelineData[DATE],1),"")</f>
        <v/>
      </c>
      <c r="G7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6" s="9" t="str">
        <f>IFERROR(IF(ISBLANK(INDEX(ProjectDetails[#Data],ROW(A71)+1,1)),"",IF($J75-1&lt;=-1,"",$J75-1)),"")</f>
        <v/>
      </c>
      <c r="M76" s="12" t="str">
        <f>IFERROR(ProjectTimelineData[[#This Row],[NUM]]+1,"")</f>
        <v/>
      </c>
      <c r="N76" s="13" t="str">
        <f>IFERROR(VLOOKUP(SortedTimeline[[#This Row],[RANK Sorted]],ProjectTimelineData[],3,0),"")</f>
        <v/>
      </c>
      <c r="O76" s="9" t="str">
        <f>IFERROR(VLOOKUP(SortedTimeline[[#This Row],[RANK Sorted]],ProjectTimelineData[],4,0),"")</f>
        <v/>
      </c>
      <c r="P76" s="9" t="str">
        <f>IFERROR(VLOOKUP(SortedTimeline[[#This Row],[RANK Sorted]],ProjectTimelineData[],5,0),"")</f>
        <v/>
      </c>
    </row>
    <row r="77" spans="5:16" x14ac:dyDescent="0.25">
      <c r="E77" s="12" t="str">
        <f>IFERROR(RANK(F77,ProjectTimelineData[RANK])+SUMPRODUCT(--(F77=ProjectTimelineData[RANK]),--(J77&lt;ProjectTimelineData[NUM])),"")</f>
        <v/>
      </c>
      <c r="F77" s="12" t="str">
        <f>IFERROR(RANK(ProjectTimelineData[[#This Row],[DATE]],ProjectTimelineData[DATE],1),"")</f>
        <v/>
      </c>
      <c r="G7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7" s="9" t="str">
        <f>IFERROR(IF(ISBLANK(INDEX(ProjectDetails[#Data],ROW(A72)+1,1)),"",IF($J76-1&lt;=-1,"",$J76-1)),"")</f>
        <v/>
      </c>
      <c r="M77" s="12" t="str">
        <f>IFERROR(ProjectTimelineData[[#This Row],[NUM]]+1,"")</f>
        <v/>
      </c>
      <c r="N77" s="13" t="str">
        <f>IFERROR(VLOOKUP(SortedTimeline[[#This Row],[RANK Sorted]],ProjectTimelineData[],3,0),"")</f>
        <v/>
      </c>
      <c r="O77" s="9" t="str">
        <f>IFERROR(VLOOKUP(SortedTimeline[[#This Row],[RANK Sorted]],ProjectTimelineData[],4,0),"")</f>
        <v/>
      </c>
      <c r="P77" s="9" t="str">
        <f>IFERROR(VLOOKUP(SortedTimeline[[#This Row],[RANK Sorted]],ProjectTimelineData[],5,0),"")</f>
        <v/>
      </c>
    </row>
    <row r="78" spans="5:16" x14ac:dyDescent="0.25">
      <c r="E78" s="12" t="str">
        <f>IFERROR(RANK(F78,ProjectTimelineData[RANK])+SUMPRODUCT(--(F78=ProjectTimelineData[RANK]),--(J78&lt;ProjectTimelineData[NUM])),"")</f>
        <v/>
      </c>
      <c r="F78" s="12" t="str">
        <f>IFERROR(RANK(ProjectTimelineData[[#This Row],[DATE]],ProjectTimelineData[DATE],1),"")</f>
        <v/>
      </c>
      <c r="G7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8" s="9" t="str">
        <f>IFERROR(IF(ISBLANK(INDEX(ProjectDetails[#Data],ROW(A73)+1,1)),"",IF($J77-1&lt;=-1,"",$J77-1)),"")</f>
        <v/>
      </c>
      <c r="M78" s="12" t="str">
        <f>IFERROR(ProjectTimelineData[[#This Row],[NUM]]+1,"")</f>
        <v/>
      </c>
      <c r="N78" s="13" t="str">
        <f>IFERROR(VLOOKUP(SortedTimeline[[#This Row],[RANK Sorted]],ProjectTimelineData[],3,0),"")</f>
        <v/>
      </c>
      <c r="O78" s="9" t="str">
        <f>IFERROR(VLOOKUP(SortedTimeline[[#This Row],[RANK Sorted]],ProjectTimelineData[],4,0),"")</f>
        <v/>
      </c>
      <c r="P78" s="9" t="str">
        <f>IFERROR(VLOOKUP(SortedTimeline[[#This Row],[RANK Sorted]],ProjectTimelineData[],5,0),"")</f>
        <v/>
      </c>
    </row>
    <row r="79" spans="5:16" x14ac:dyDescent="0.25">
      <c r="E79" s="12" t="str">
        <f>IFERROR(RANK(F79,ProjectTimelineData[RANK])+SUMPRODUCT(--(F79=ProjectTimelineData[RANK]),--(J79&lt;ProjectTimelineData[NUM])),"")</f>
        <v/>
      </c>
      <c r="F79" s="12" t="str">
        <f>IFERROR(RANK(ProjectTimelineData[[#This Row],[DATE]],ProjectTimelineData[DATE],1),"")</f>
        <v/>
      </c>
      <c r="G7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9" s="9" t="str">
        <f>IFERROR(IF(ISBLANK(INDEX(ProjectDetails[#Data],ROW(A74)+1,1)),"",IF($J78-1&lt;=-1,"",$J78-1)),"")</f>
        <v/>
      </c>
      <c r="M79" s="12" t="str">
        <f>IFERROR(ProjectTimelineData[[#This Row],[NUM]]+1,"")</f>
        <v/>
      </c>
      <c r="N79" s="13" t="str">
        <f>IFERROR(VLOOKUP(SortedTimeline[[#This Row],[RANK Sorted]],ProjectTimelineData[],3,0),"")</f>
        <v/>
      </c>
      <c r="O79" s="9" t="str">
        <f>IFERROR(VLOOKUP(SortedTimeline[[#This Row],[RANK Sorted]],ProjectTimelineData[],4,0),"")</f>
        <v/>
      </c>
      <c r="P79" s="9" t="str">
        <f>IFERROR(VLOOKUP(SortedTimeline[[#This Row],[RANK Sorted]],ProjectTimelineData[],5,0),"")</f>
        <v/>
      </c>
    </row>
    <row r="80" spans="5:16" x14ac:dyDescent="0.25">
      <c r="E80" s="12" t="str">
        <f>IFERROR(RANK(F80,ProjectTimelineData[RANK])+SUMPRODUCT(--(F80=ProjectTimelineData[RANK]),--(J80&lt;ProjectTimelineData[NUM])),"")</f>
        <v/>
      </c>
      <c r="F80" s="12" t="str">
        <f>IFERROR(RANK(ProjectTimelineData[[#This Row],[DATE]],ProjectTimelineData[DATE],1),"")</f>
        <v/>
      </c>
      <c r="G8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0" s="9" t="str">
        <f>IFERROR(IF(ISBLANK(INDEX(ProjectDetails[#Data],ROW(A75)+1,1)),"",IF($J79-1&lt;=-1,"",$J79-1)),"")</f>
        <v/>
      </c>
      <c r="M80" s="12" t="str">
        <f>IFERROR(ProjectTimelineData[[#This Row],[NUM]]+1,"")</f>
        <v/>
      </c>
      <c r="N80" s="13" t="str">
        <f>IFERROR(VLOOKUP(SortedTimeline[[#This Row],[RANK Sorted]],ProjectTimelineData[],3,0),"")</f>
        <v/>
      </c>
      <c r="O80" s="9" t="str">
        <f>IFERROR(VLOOKUP(SortedTimeline[[#This Row],[RANK Sorted]],ProjectTimelineData[],4,0),"")</f>
        <v/>
      </c>
      <c r="P80" s="9" t="str">
        <f>IFERROR(VLOOKUP(SortedTimeline[[#This Row],[RANK Sorted]],ProjectTimelineData[],5,0),"")</f>
        <v/>
      </c>
    </row>
    <row r="81" spans="5:16" x14ac:dyDescent="0.25">
      <c r="E81" s="12" t="str">
        <f>IFERROR(RANK(F81,ProjectTimelineData[RANK])+SUMPRODUCT(--(F81=ProjectTimelineData[RANK]),--(J81&lt;ProjectTimelineData[NUM])),"")</f>
        <v/>
      </c>
      <c r="F81" s="12" t="str">
        <f>IFERROR(RANK(ProjectTimelineData[[#This Row],[DATE]],ProjectTimelineData[DATE],1),"")</f>
        <v/>
      </c>
      <c r="G8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1" s="9" t="str">
        <f>IFERROR(IF(ISBLANK(INDEX(ProjectDetails[#Data],ROW(A76)+1,1)),"",IF($J80-1&lt;=-1,"",$J80-1)),"")</f>
        <v/>
      </c>
      <c r="M81" s="12" t="str">
        <f>IFERROR(ProjectTimelineData[[#This Row],[NUM]]+1,"")</f>
        <v/>
      </c>
      <c r="N81" s="13" t="str">
        <f>IFERROR(VLOOKUP(SortedTimeline[[#This Row],[RANK Sorted]],ProjectTimelineData[],3,0),"")</f>
        <v/>
      </c>
      <c r="O81" s="9" t="str">
        <f>IFERROR(VLOOKUP(SortedTimeline[[#This Row],[RANK Sorted]],ProjectTimelineData[],4,0),"")</f>
        <v/>
      </c>
      <c r="P81" s="9" t="str">
        <f>IFERROR(VLOOKUP(SortedTimeline[[#This Row],[RANK Sorted]],ProjectTimelineData[],5,0),"")</f>
        <v/>
      </c>
    </row>
    <row r="82" spans="5:16" x14ac:dyDescent="0.25">
      <c r="E82" s="12" t="str">
        <f>IFERROR(RANK(F82,ProjectTimelineData[RANK])+SUMPRODUCT(--(F82=ProjectTimelineData[RANK]),--(J82&lt;ProjectTimelineData[NUM])),"")</f>
        <v/>
      </c>
      <c r="F82" s="12" t="str">
        <f>IFERROR(RANK(ProjectTimelineData[[#This Row],[DATE]],ProjectTimelineData[DATE],1),"")</f>
        <v/>
      </c>
      <c r="G8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2" s="9" t="str">
        <f>IFERROR(IF(ISBLANK(INDEX(ProjectDetails[#Data],ROW(A77)+1,1)),"",IF($J81-1&lt;=-1,"",$J81-1)),"")</f>
        <v/>
      </c>
      <c r="M82" s="12" t="str">
        <f>IFERROR(ProjectTimelineData[[#This Row],[NUM]]+1,"")</f>
        <v/>
      </c>
      <c r="N82" s="13" t="str">
        <f>IFERROR(VLOOKUP(SortedTimeline[[#This Row],[RANK Sorted]],ProjectTimelineData[],3,0),"")</f>
        <v/>
      </c>
      <c r="O82" s="9" t="str">
        <f>IFERROR(VLOOKUP(SortedTimeline[[#This Row],[RANK Sorted]],ProjectTimelineData[],4,0),"")</f>
        <v/>
      </c>
      <c r="P82" s="9" t="str">
        <f>IFERROR(VLOOKUP(SortedTimeline[[#This Row],[RANK Sorted]],ProjectTimelineData[],5,0),"")</f>
        <v/>
      </c>
    </row>
    <row r="83" spans="5:16" x14ac:dyDescent="0.25">
      <c r="E83" s="12" t="str">
        <f>IFERROR(RANK(F83,ProjectTimelineData[RANK])+SUMPRODUCT(--(F83=ProjectTimelineData[RANK]),--(J83&lt;ProjectTimelineData[NUM])),"")</f>
        <v/>
      </c>
      <c r="F83" s="12" t="str">
        <f>IFERROR(RANK(ProjectTimelineData[[#This Row],[DATE]],ProjectTimelineData[DATE],1),"")</f>
        <v/>
      </c>
      <c r="G8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3" s="9" t="str">
        <f>IFERROR(IF(ISBLANK(INDEX(ProjectDetails[#Data],ROW(A78)+1,1)),"",IF($J82-1&lt;=-1,"",$J82-1)),"")</f>
        <v/>
      </c>
      <c r="M83" s="12" t="str">
        <f>IFERROR(ProjectTimelineData[[#This Row],[NUM]]+1,"")</f>
        <v/>
      </c>
      <c r="N83" s="13" t="str">
        <f>IFERROR(VLOOKUP(SortedTimeline[[#This Row],[RANK Sorted]],ProjectTimelineData[],3,0),"")</f>
        <v/>
      </c>
      <c r="O83" s="9" t="str">
        <f>IFERROR(VLOOKUP(SortedTimeline[[#This Row],[RANK Sorted]],ProjectTimelineData[],4,0),"")</f>
        <v/>
      </c>
      <c r="P83" s="9" t="str">
        <f>IFERROR(VLOOKUP(SortedTimeline[[#This Row],[RANK Sorted]],ProjectTimelineData[],5,0),"")</f>
        <v/>
      </c>
    </row>
    <row r="84" spans="5:16" x14ac:dyDescent="0.25">
      <c r="E84" s="12" t="str">
        <f>IFERROR(RANK(F84,ProjectTimelineData[RANK])+SUMPRODUCT(--(F84=ProjectTimelineData[RANK]),--(J84&lt;ProjectTimelineData[NUM])),"")</f>
        <v/>
      </c>
      <c r="F84" s="12" t="str">
        <f>IFERROR(RANK(ProjectTimelineData[[#This Row],[DATE]],ProjectTimelineData[DATE],1),"")</f>
        <v/>
      </c>
      <c r="G8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4" s="9" t="str">
        <f>IFERROR(IF(ISBLANK(INDEX(ProjectDetails[#Data],ROW(A79)+1,1)),"",IF($J83-1&lt;=-1,"",$J83-1)),"")</f>
        <v/>
      </c>
      <c r="M84" s="12" t="str">
        <f>IFERROR(ProjectTimelineData[[#This Row],[NUM]]+1,"")</f>
        <v/>
      </c>
      <c r="N84" s="13" t="str">
        <f>IFERROR(VLOOKUP(SortedTimeline[[#This Row],[RANK Sorted]],ProjectTimelineData[],3,0),"")</f>
        <v/>
      </c>
      <c r="O84" s="9" t="str">
        <f>IFERROR(VLOOKUP(SortedTimeline[[#This Row],[RANK Sorted]],ProjectTimelineData[],4,0),"")</f>
        <v/>
      </c>
      <c r="P84" s="9" t="str">
        <f>IFERROR(VLOOKUP(SortedTimeline[[#This Row],[RANK Sorted]],ProjectTimelineData[],5,0),"")</f>
        <v/>
      </c>
    </row>
    <row r="85" spans="5:16" x14ac:dyDescent="0.25">
      <c r="E85" s="12" t="str">
        <f>IFERROR(RANK(F85,ProjectTimelineData[RANK])+SUMPRODUCT(--(F85=ProjectTimelineData[RANK]),--(J85&lt;ProjectTimelineData[NUM])),"")</f>
        <v/>
      </c>
      <c r="F85" s="12" t="str">
        <f>IFERROR(RANK(ProjectTimelineData[[#This Row],[DATE]],ProjectTimelineData[DATE],1),"")</f>
        <v/>
      </c>
      <c r="G8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5" s="9" t="str">
        <f>IFERROR(IF(ISBLANK(INDEX(ProjectDetails[#Data],ROW(A80)+1,1)),"",IF($J84-1&lt;=-1,"",$J84-1)),"")</f>
        <v/>
      </c>
      <c r="M85" s="12" t="str">
        <f>IFERROR(ProjectTimelineData[[#This Row],[NUM]]+1,"")</f>
        <v/>
      </c>
      <c r="N85" s="13" t="str">
        <f>IFERROR(VLOOKUP(SortedTimeline[[#This Row],[RANK Sorted]],ProjectTimelineData[],3,0),"")</f>
        <v/>
      </c>
      <c r="O85" s="9" t="str">
        <f>IFERROR(VLOOKUP(SortedTimeline[[#This Row],[RANK Sorted]],ProjectTimelineData[],4,0),"")</f>
        <v/>
      </c>
      <c r="P85" s="9" t="str">
        <f>IFERROR(VLOOKUP(SortedTimeline[[#This Row],[RANK Sorted]],ProjectTimelineData[],5,0),"")</f>
        <v/>
      </c>
    </row>
    <row r="86" spans="5:16" x14ac:dyDescent="0.25">
      <c r="E86" s="12" t="str">
        <f>IFERROR(RANK(F86,ProjectTimelineData[RANK])+SUMPRODUCT(--(F86=ProjectTimelineData[RANK]),--(J86&lt;ProjectTimelineData[NUM])),"")</f>
        <v/>
      </c>
      <c r="F86" s="12" t="str">
        <f>IFERROR(RANK(ProjectTimelineData[[#This Row],[DATE]],ProjectTimelineData[DATE],1),"")</f>
        <v/>
      </c>
      <c r="G8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6" s="9" t="str">
        <f>IFERROR(IF(ISBLANK(INDEX(ProjectDetails[#Data],ROW(A81)+1,1)),"",IF($J85-1&lt;=-1,"",$J85-1)),"")</f>
        <v/>
      </c>
      <c r="M86" s="12" t="str">
        <f>IFERROR(ProjectTimelineData[[#This Row],[NUM]]+1,"")</f>
        <v/>
      </c>
      <c r="N86" s="13" t="str">
        <f>IFERROR(VLOOKUP(SortedTimeline[[#This Row],[RANK Sorted]],ProjectTimelineData[],3,0),"")</f>
        <v/>
      </c>
      <c r="O86" s="9" t="str">
        <f>IFERROR(VLOOKUP(SortedTimeline[[#This Row],[RANK Sorted]],ProjectTimelineData[],4,0),"")</f>
        <v/>
      </c>
      <c r="P86" s="9" t="str">
        <f>IFERROR(VLOOKUP(SortedTimeline[[#This Row],[RANK Sorted]],ProjectTimelineData[],5,0),"")</f>
        <v/>
      </c>
    </row>
    <row r="87" spans="5:16" x14ac:dyDescent="0.25">
      <c r="E87" s="12" t="str">
        <f>IFERROR(RANK(F87,ProjectTimelineData[RANK])+SUMPRODUCT(--(F87=ProjectTimelineData[RANK]),--(J87&lt;ProjectTimelineData[NUM])),"")</f>
        <v/>
      </c>
      <c r="F87" s="12" t="str">
        <f>IFERROR(RANK(ProjectTimelineData[[#This Row],[DATE]],ProjectTimelineData[DATE],1),"")</f>
        <v/>
      </c>
      <c r="G8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7" s="9" t="str">
        <f>IFERROR(IF(ISBLANK(INDEX(ProjectDetails[#Data],ROW(A82)+1,1)),"",IF($J86-1&lt;=-1,"",$J86-1)),"")</f>
        <v/>
      </c>
      <c r="M87" s="12" t="str">
        <f>IFERROR(ProjectTimelineData[[#This Row],[NUM]]+1,"")</f>
        <v/>
      </c>
      <c r="N87" s="13" t="str">
        <f>IFERROR(VLOOKUP(SortedTimeline[[#This Row],[RANK Sorted]],ProjectTimelineData[],3,0),"")</f>
        <v/>
      </c>
      <c r="O87" s="9" t="str">
        <f>IFERROR(VLOOKUP(SortedTimeline[[#This Row],[RANK Sorted]],ProjectTimelineData[],4,0),"")</f>
        <v/>
      </c>
      <c r="P87" s="9" t="str">
        <f>IFERROR(VLOOKUP(SortedTimeline[[#This Row],[RANK Sorted]],ProjectTimelineData[],5,0),"")</f>
        <v/>
      </c>
    </row>
    <row r="88" spans="5:16" x14ac:dyDescent="0.25">
      <c r="E88" s="12" t="str">
        <f>IFERROR(RANK(F88,ProjectTimelineData[RANK])+SUMPRODUCT(--(F88=ProjectTimelineData[RANK]),--(J88&lt;ProjectTimelineData[NUM])),"")</f>
        <v/>
      </c>
      <c r="F88" s="12" t="str">
        <f>IFERROR(RANK(ProjectTimelineData[[#This Row],[DATE]],ProjectTimelineData[DATE],1),"")</f>
        <v/>
      </c>
      <c r="G8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8" s="9" t="str">
        <f>IFERROR(IF(ISBLANK(INDEX(ProjectDetails[#Data],ROW(A83)+1,1)),"",IF($J87-1&lt;=-1,"",$J87-1)),"")</f>
        <v/>
      </c>
      <c r="M88" s="12" t="str">
        <f>IFERROR(ProjectTimelineData[[#This Row],[NUM]]+1,"")</f>
        <v/>
      </c>
      <c r="N88" s="13" t="str">
        <f>IFERROR(VLOOKUP(SortedTimeline[[#This Row],[RANK Sorted]],ProjectTimelineData[],3,0),"")</f>
        <v/>
      </c>
      <c r="O88" s="9" t="str">
        <f>IFERROR(VLOOKUP(SortedTimeline[[#This Row],[RANK Sorted]],ProjectTimelineData[],4,0),"")</f>
        <v/>
      </c>
      <c r="P88" s="9" t="str">
        <f>IFERROR(VLOOKUP(SortedTimeline[[#This Row],[RANK Sorted]],ProjectTimelineData[],5,0),"")</f>
        <v/>
      </c>
    </row>
    <row r="89" spans="5:16" x14ac:dyDescent="0.25">
      <c r="E89" s="12" t="str">
        <f>IFERROR(RANK(F89,ProjectTimelineData[RANK])+SUMPRODUCT(--(F89=ProjectTimelineData[RANK]),--(J89&lt;ProjectTimelineData[NUM])),"")</f>
        <v/>
      </c>
      <c r="F89" s="12" t="str">
        <f>IFERROR(RANK(ProjectTimelineData[[#This Row],[DATE]],ProjectTimelineData[DATE],1),"")</f>
        <v/>
      </c>
      <c r="G8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9" s="9" t="str">
        <f>IFERROR(IF(ISBLANK(INDEX(ProjectDetails[#Data],ROW(A84)+1,1)),"",IF($J88-1&lt;=-1,"",$J88-1)),"")</f>
        <v/>
      </c>
      <c r="M89" s="12" t="str">
        <f>IFERROR(ProjectTimelineData[[#This Row],[NUM]]+1,"")</f>
        <v/>
      </c>
      <c r="N89" s="13" t="str">
        <f>IFERROR(VLOOKUP(SortedTimeline[[#This Row],[RANK Sorted]],ProjectTimelineData[],3,0),"")</f>
        <v/>
      </c>
      <c r="O89" s="9" t="str">
        <f>IFERROR(VLOOKUP(SortedTimeline[[#This Row],[RANK Sorted]],ProjectTimelineData[],4,0),"")</f>
        <v/>
      </c>
      <c r="P89" s="9" t="str">
        <f>IFERROR(VLOOKUP(SortedTimeline[[#This Row],[RANK Sorted]],ProjectTimelineData[],5,0),"")</f>
        <v/>
      </c>
    </row>
    <row r="90" spans="5:16" x14ac:dyDescent="0.25">
      <c r="E90" s="12" t="str">
        <f>IFERROR(RANK(F90,ProjectTimelineData[RANK])+SUMPRODUCT(--(F90=ProjectTimelineData[RANK]),--(J90&lt;ProjectTimelineData[NUM])),"")</f>
        <v/>
      </c>
      <c r="F90" s="12" t="str">
        <f>IFERROR(RANK(ProjectTimelineData[[#This Row],[DATE]],ProjectTimelineData[DATE],1),"")</f>
        <v/>
      </c>
      <c r="G9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0" s="9" t="str">
        <f>IFERROR(IF(ISBLANK(INDEX(ProjectDetails[#Data],ROW(A85)+1,1)),"",IF($J89-1&lt;=-1,"",$J89-1)),"")</f>
        <v/>
      </c>
      <c r="M90" s="12" t="str">
        <f>IFERROR(ProjectTimelineData[[#This Row],[NUM]]+1,"")</f>
        <v/>
      </c>
      <c r="N90" s="13" t="str">
        <f>IFERROR(VLOOKUP(SortedTimeline[[#This Row],[RANK Sorted]],ProjectTimelineData[],3,0),"")</f>
        <v/>
      </c>
      <c r="O90" s="9" t="str">
        <f>IFERROR(VLOOKUP(SortedTimeline[[#This Row],[RANK Sorted]],ProjectTimelineData[],4,0),"")</f>
        <v/>
      </c>
      <c r="P90" s="9" t="str">
        <f>IFERROR(VLOOKUP(SortedTimeline[[#This Row],[RANK Sorted]],ProjectTimelineData[],5,0),"")</f>
        <v/>
      </c>
    </row>
    <row r="91" spans="5:16" x14ac:dyDescent="0.25">
      <c r="E91" s="12" t="str">
        <f>IFERROR(RANK(F91,ProjectTimelineData[RANK])+SUMPRODUCT(--(F91=ProjectTimelineData[RANK]),--(J91&lt;ProjectTimelineData[NUM])),"")</f>
        <v/>
      </c>
      <c r="F91" s="12" t="str">
        <f>IFERROR(RANK(ProjectTimelineData[[#This Row],[DATE]],ProjectTimelineData[DATE],1),"")</f>
        <v/>
      </c>
      <c r="G9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1" s="9" t="str">
        <f>IFERROR(IF(ISBLANK(INDEX(ProjectDetails[#Data],ROW(A86)+1,1)),"",IF($J90-1&lt;=-1,"",$J90-1)),"")</f>
        <v/>
      </c>
      <c r="M91" s="12" t="str">
        <f>IFERROR(ProjectTimelineData[[#This Row],[NUM]]+1,"")</f>
        <v/>
      </c>
      <c r="N91" s="13" t="str">
        <f>IFERROR(VLOOKUP(SortedTimeline[[#This Row],[RANK Sorted]],ProjectTimelineData[],3,0),"")</f>
        <v/>
      </c>
      <c r="O91" s="9" t="str">
        <f>IFERROR(VLOOKUP(SortedTimeline[[#This Row],[RANK Sorted]],ProjectTimelineData[],4,0),"")</f>
        <v/>
      </c>
      <c r="P91" s="9" t="str">
        <f>IFERROR(VLOOKUP(SortedTimeline[[#This Row],[RANK Sorted]],ProjectTimelineData[],5,0),"")</f>
        <v/>
      </c>
    </row>
    <row r="92" spans="5:16" x14ac:dyDescent="0.25">
      <c r="E92" s="12" t="str">
        <f>IFERROR(RANK(F92,ProjectTimelineData[RANK])+SUMPRODUCT(--(F92=ProjectTimelineData[RANK]),--(J92&lt;ProjectTimelineData[NUM])),"")</f>
        <v/>
      </c>
      <c r="F92" s="12" t="str">
        <f>IFERROR(RANK(ProjectTimelineData[[#This Row],[DATE]],ProjectTimelineData[DATE],1),"")</f>
        <v/>
      </c>
      <c r="G9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2" s="9" t="str">
        <f>IFERROR(IF(ISBLANK(INDEX(ProjectDetails[#Data],ROW(A87)+1,1)),"",IF($J91-1&lt;=-1,"",$J91-1)),"")</f>
        <v/>
      </c>
      <c r="M92" s="12" t="str">
        <f>IFERROR(ProjectTimelineData[[#This Row],[NUM]]+1,"")</f>
        <v/>
      </c>
      <c r="N92" s="13" t="str">
        <f>IFERROR(VLOOKUP(SortedTimeline[[#This Row],[RANK Sorted]],ProjectTimelineData[],3,0),"")</f>
        <v/>
      </c>
      <c r="O92" s="9" t="str">
        <f>IFERROR(VLOOKUP(SortedTimeline[[#This Row],[RANK Sorted]],ProjectTimelineData[],4,0),"")</f>
        <v/>
      </c>
      <c r="P92" s="9" t="str">
        <f>IFERROR(VLOOKUP(SortedTimeline[[#This Row],[RANK Sorted]],ProjectTimelineData[],5,0),"")</f>
        <v/>
      </c>
    </row>
    <row r="93" spans="5:16" x14ac:dyDescent="0.25">
      <c r="E93" s="12" t="str">
        <f>IFERROR(RANK(F93,ProjectTimelineData[RANK])+SUMPRODUCT(--(F93=ProjectTimelineData[RANK]),--(J93&lt;ProjectTimelineData[NUM])),"")</f>
        <v/>
      </c>
      <c r="F93" s="12" t="str">
        <f>IFERROR(RANK(ProjectTimelineData[[#This Row],[DATE]],ProjectTimelineData[DATE],1),"")</f>
        <v/>
      </c>
      <c r="G9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3" s="9" t="str">
        <f>IFERROR(IF(ISBLANK(INDEX(ProjectDetails[#Data],ROW(A88)+1,1)),"",IF($J92-1&lt;=-1,"",$J92-1)),"")</f>
        <v/>
      </c>
      <c r="M93" s="12" t="str">
        <f>IFERROR(ProjectTimelineData[[#This Row],[NUM]]+1,"")</f>
        <v/>
      </c>
      <c r="N93" s="13" t="str">
        <f>IFERROR(VLOOKUP(SortedTimeline[[#This Row],[RANK Sorted]],ProjectTimelineData[],3,0),"")</f>
        <v/>
      </c>
      <c r="O93" s="9" t="str">
        <f>IFERROR(VLOOKUP(SortedTimeline[[#This Row],[RANK Sorted]],ProjectTimelineData[],4,0),"")</f>
        <v/>
      </c>
      <c r="P93" s="9" t="str">
        <f>IFERROR(VLOOKUP(SortedTimeline[[#This Row],[RANK Sorted]],ProjectTimelineData[],5,0),"")</f>
        <v/>
      </c>
    </row>
    <row r="94" spans="5:16" x14ac:dyDescent="0.25">
      <c r="E94" s="12" t="str">
        <f>IFERROR(RANK(F94,ProjectTimelineData[RANK])+SUMPRODUCT(--(F94=ProjectTimelineData[RANK]),--(J94&lt;ProjectTimelineData[NUM])),"")</f>
        <v/>
      </c>
      <c r="F94" s="12" t="str">
        <f>IFERROR(RANK(ProjectTimelineData[[#This Row],[DATE]],ProjectTimelineData[DATE],1),"")</f>
        <v/>
      </c>
      <c r="G9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4" s="9" t="str">
        <f>IFERROR(IF(ISBLANK(INDEX(ProjectDetails[#Data],ROW(A89)+1,1)),"",IF($J93-1&lt;=-1,"",$J93-1)),"")</f>
        <v/>
      </c>
      <c r="M94" s="12" t="str">
        <f>IFERROR(ProjectTimelineData[[#This Row],[NUM]]+1,"")</f>
        <v/>
      </c>
      <c r="N94" s="13" t="str">
        <f>IFERROR(VLOOKUP(SortedTimeline[[#This Row],[RANK Sorted]],ProjectTimelineData[],3,0),"")</f>
        <v/>
      </c>
      <c r="O94" s="9" t="str">
        <f>IFERROR(VLOOKUP(SortedTimeline[[#This Row],[RANK Sorted]],ProjectTimelineData[],4,0),"")</f>
        <v/>
      </c>
      <c r="P94" s="9" t="str">
        <f>IFERROR(VLOOKUP(SortedTimeline[[#This Row],[RANK Sorted]],ProjectTimelineData[],5,0),"")</f>
        <v/>
      </c>
    </row>
    <row r="95" spans="5:16" x14ac:dyDescent="0.25">
      <c r="E95" s="12" t="str">
        <f>IFERROR(RANK(F95,ProjectTimelineData[RANK])+SUMPRODUCT(--(F95=ProjectTimelineData[RANK]),--(J95&lt;ProjectTimelineData[NUM])),"")</f>
        <v/>
      </c>
      <c r="F95" s="12" t="str">
        <f>IFERROR(RANK(ProjectTimelineData[[#This Row],[DATE]],ProjectTimelineData[DATE],1),"")</f>
        <v/>
      </c>
      <c r="G9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5" s="9" t="str">
        <f>IFERROR(IF(ISBLANK(INDEX(ProjectDetails[#Data],ROW(A90)+1,1)),"",IF($J94-1&lt;=-1,"",$J94-1)),"")</f>
        <v/>
      </c>
      <c r="M95" s="12" t="str">
        <f>IFERROR(ProjectTimelineData[[#This Row],[NUM]]+1,"")</f>
        <v/>
      </c>
      <c r="N95" s="13" t="str">
        <f>IFERROR(VLOOKUP(SortedTimeline[[#This Row],[RANK Sorted]],ProjectTimelineData[],3,0),"")</f>
        <v/>
      </c>
      <c r="O95" s="9" t="str">
        <f>IFERROR(VLOOKUP(SortedTimeline[[#This Row],[RANK Sorted]],ProjectTimelineData[],4,0),"")</f>
        <v/>
      </c>
      <c r="P95" s="9" t="str">
        <f>IFERROR(VLOOKUP(SortedTimeline[[#This Row],[RANK Sorted]],ProjectTimelineData[],5,0),"")</f>
        <v/>
      </c>
    </row>
    <row r="96" spans="5:16" x14ac:dyDescent="0.25">
      <c r="E96" s="12" t="str">
        <f>IFERROR(RANK(F96,ProjectTimelineData[RANK])+SUMPRODUCT(--(F96=ProjectTimelineData[RANK]),--(J96&lt;ProjectTimelineData[NUM])),"")</f>
        <v/>
      </c>
      <c r="F96" s="12" t="str">
        <f>IFERROR(RANK(ProjectTimelineData[[#This Row],[DATE]],ProjectTimelineData[DATE],1),"")</f>
        <v/>
      </c>
      <c r="G9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6" s="9" t="str">
        <f>IFERROR(IF(ISBLANK(INDEX(ProjectDetails[#Data],ROW(A91)+1,1)),"",IF($J95-1&lt;=-1,"",$J95-1)),"")</f>
        <v/>
      </c>
      <c r="M96" s="12" t="str">
        <f>IFERROR(ProjectTimelineData[[#This Row],[NUM]]+1,"")</f>
        <v/>
      </c>
      <c r="N96" s="13" t="str">
        <f>IFERROR(VLOOKUP(SortedTimeline[[#This Row],[RANK Sorted]],ProjectTimelineData[],3,0),"")</f>
        <v/>
      </c>
      <c r="O96" s="9" t="str">
        <f>IFERROR(VLOOKUP(SortedTimeline[[#This Row],[RANK Sorted]],ProjectTimelineData[],4,0),"")</f>
        <v/>
      </c>
      <c r="P96" s="9" t="str">
        <f>IFERROR(VLOOKUP(SortedTimeline[[#This Row],[RANK Sorted]],ProjectTimelineData[],5,0),"")</f>
        <v/>
      </c>
    </row>
    <row r="97" spans="5:16" x14ac:dyDescent="0.25">
      <c r="E97" s="12" t="str">
        <f>IFERROR(RANK(F97,ProjectTimelineData[RANK])+SUMPRODUCT(--(F97=ProjectTimelineData[RANK]),--(J97&lt;ProjectTimelineData[NUM])),"")</f>
        <v/>
      </c>
      <c r="F97" s="12" t="str">
        <f>IFERROR(RANK(ProjectTimelineData[[#This Row],[DATE]],ProjectTimelineData[DATE],1),"")</f>
        <v/>
      </c>
      <c r="G9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7" s="9" t="str">
        <f>IFERROR(IF(ISBLANK(INDEX(ProjectDetails[#Data],ROW(A92)+1,1)),"",IF($J96-1&lt;=-1,"",$J96-1)),"")</f>
        <v/>
      </c>
      <c r="M97" s="12" t="str">
        <f>IFERROR(ProjectTimelineData[[#This Row],[NUM]]+1,"")</f>
        <v/>
      </c>
      <c r="N97" s="13" t="str">
        <f>IFERROR(VLOOKUP(SortedTimeline[[#This Row],[RANK Sorted]],ProjectTimelineData[],3,0),"")</f>
        <v/>
      </c>
      <c r="O97" s="9" t="str">
        <f>IFERROR(VLOOKUP(SortedTimeline[[#This Row],[RANK Sorted]],ProjectTimelineData[],4,0),"")</f>
        <v/>
      </c>
      <c r="P97" s="9" t="str">
        <f>IFERROR(VLOOKUP(SortedTimeline[[#This Row],[RANK Sorted]],ProjectTimelineData[],5,0),"")</f>
        <v/>
      </c>
    </row>
    <row r="98" spans="5:16" x14ac:dyDescent="0.25">
      <c r="E98" s="12" t="str">
        <f>IFERROR(RANK(F98,ProjectTimelineData[RANK])+SUMPRODUCT(--(F98=ProjectTimelineData[RANK]),--(J98&lt;ProjectTimelineData[NUM])),"")</f>
        <v/>
      </c>
      <c r="F98" s="12" t="str">
        <f>IFERROR(RANK(ProjectTimelineData[[#This Row],[DATE]],ProjectTimelineData[DATE],1),"")</f>
        <v/>
      </c>
      <c r="G9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8" s="9" t="str">
        <f>IFERROR(IF(ISBLANK(INDEX(ProjectDetails[#Data],ROW(A93)+1,1)),"",IF($J97-1&lt;=-1,"",$J97-1)),"")</f>
        <v/>
      </c>
      <c r="M98" s="12" t="str">
        <f>IFERROR(ProjectTimelineData[[#This Row],[NUM]]+1,"")</f>
        <v/>
      </c>
      <c r="N98" s="13" t="str">
        <f>IFERROR(VLOOKUP(SortedTimeline[[#This Row],[RANK Sorted]],ProjectTimelineData[],3,0),"")</f>
        <v/>
      </c>
      <c r="O98" s="9" t="str">
        <f>IFERROR(VLOOKUP(SortedTimeline[[#This Row],[RANK Sorted]],ProjectTimelineData[],4,0),"")</f>
        <v/>
      </c>
      <c r="P98" s="9" t="str">
        <f>IFERROR(VLOOKUP(SortedTimeline[[#This Row],[RANK Sorted]],ProjectTimelineData[],5,0),"")</f>
        <v/>
      </c>
    </row>
    <row r="99" spans="5:16" x14ac:dyDescent="0.25">
      <c r="E99" s="12" t="str">
        <f>IFERROR(RANK(F99,ProjectTimelineData[RANK])+SUMPRODUCT(--(F99=ProjectTimelineData[RANK]),--(J99&lt;ProjectTimelineData[NUM])),"")</f>
        <v/>
      </c>
      <c r="F99" s="12" t="str">
        <f>IFERROR(RANK(ProjectTimelineData[[#This Row],[DATE]],ProjectTimelineData[DATE],1),"")</f>
        <v/>
      </c>
      <c r="G9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9" s="9" t="str">
        <f>IFERROR(IF(ISBLANK(INDEX(ProjectDetails[#Data],ROW(A94)+1,1)),"",IF($J98-1&lt;=-1,"",$J98-1)),"")</f>
        <v/>
      </c>
      <c r="M99" s="12" t="str">
        <f>IFERROR(ProjectTimelineData[[#This Row],[NUM]]+1,"")</f>
        <v/>
      </c>
      <c r="N99" s="13" t="str">
        <f>IFERROR(VLOOKUP(SortedTimeline[[#This Row],[RANK Sorted]],ProjectTimelineData[],3,0),"")</f>
        <v/>
      </c>
      <c r="O99" s="9" t="str">
        <f>IFERROR(VLOOKUP(SortedTimeline[[#This Row],[RANK Sorted]],ProjectTimelineData[],4,0),"")</f>
        <v/>
      </c>
      <c r="P99" s="9" t="str">
        <f>IFERROR(VLOOKUP(SortedTimeline[[#This Row],[RANK Sorted]],ProjectTimelineData[],5,0),"")</f>
        <v/>
      </c>
    </row>
    <row r="100" spans="5:16" x14ac:dyDescent="0.25">
      <c r="E100" s="12" t="str">
        <f>IFERROR(RANK(F100,ProjectTimelineData[RANK])+SUMPRODUCT(--(F100=ProjectTimelineData[RANK]),--(J100&lt;ProjectTimelineData[NUM])),"")</f>
        <v/>
      </c>
      <c r="F100" s="12" t="str">
        <f>IFERROR(RANK(ProjectTimelineData[[#This Row],[DATE]],ProjectTimelineData[DATE],1),"")</f>
        <v/>
      </c>
      <c r="G10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0" s="9" t="str">
        <f>IFERROR(IF(ISBLANK(INDEX(ProjectDetails[#Data],ROW(A95)+1,1)),"",IF($J99-1&lt;=-1,"",$J99-1)),"")</f>
        <v/>
      </c>
      <c r="M100" s="12" t="str">
        <f>IFERROR(ProjectTimelineData[[#This Row],[NUM]]+1,"")</f>
        <v/>
      </c>
      <c r="N100" s="13" t="str">
        <f>IFERROR(VLOOKUP(SortedTimeline[[#This Row],[RANK Sorted]],ProjectTimelineData[],3,0),"")</f>
        <v/>
      </c>
      <c r="O100" s="9" t="str">
        <f>IFERROR(VLOOKUP(SortedTimeline[[#This Row],[RANK Sorted]],ProjectTimelineData[],4,0),"")</f>
        <v/>
      </c>
      <c r="P100" s="9" t="str">
        <f>IFERROR(VLOOKUP(SortedTimeline[[#This Row],[RANK Sorted]],ProjectTimelineData[],5,0),"")</f>
        <v/>
      </c>
    </row>
    <row r="101" spans="5:16" x14ac:dyDescent="0.25">
      <c r="E101" s="12" t="str">
        <f>IFERROR(RANK(F101,ProjectTimelineData[RANK])+SUMPRODUCT(--(F101=ProjectTimelineData[RANK]),--(J101&lt;ProjectTimelineData[NUM])),"")</f>
        <v/>
      </c>
      <c r="F101" s="12" t="str">
        <f>IFERROR(RANK(ProjectTimelineData[[#This Row],[DATE]],ProjectTimelineData[DATE],1),"")</f>
        <v/>
      </c>
      <c r="G10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1" s="9" t="str">
        <f>IFERROR(IF(ISBLANK(INDEX(ProjectDetails[#Data],ROW(A96)+1,1)),"",IF($J100-1&lt;=-1,"",$J100-1)),"")</f>
        <v/>
      </c>
      <c r="M101" s="12" t="str">
        <f>IFERROR(ProjectTimelineData[[#This Row],[NUM]]+1,"")</f>
        <v/>
      </c>
      <c r="N101" s="13" t="str">
        <f>IFERROR(VLOOKUP(SortedTimeline[[#This Row],[RANK Sorted]],ProjectTimelineData[],3,0),"")</f>
        <v/>
      </c>
      <c r="O101" s="9" t="str">
        <f>IFERROR(VLOOKUP(SortedTimeline[[#This Row],[RANK Sorted]],ProjectTimelineData[],4,0),"")</f>
        <v/>
      </c>
      <c r="P101" s="9" t="str">
        <f>IFERROR(VLOOKUP(SortedTimeline[[#This Row],[RANK Sorted]],ProjectTimelineData[],5,0),"")</f>
        <v/>
      </c>
    </row>
    <row r="102" spans="5:16" x14ac:dyDescent="0.25">
      <c r="E102" s="12" t="str">
        <f>IFERROR(RANK(F102,ProjectTimelineData[RANK])+SUMPRODUCT(--(F102=ProjectTimelineData[RANK]),--(J102&lt;ProjectTimelineData[NUM])),"")</f>
        <v/>
      </c>
      <c r="F102" s="12" t="str">
        <f>IFERROR(RANK(ProjectTimelineData[[#This Row],[DATE]],ProjectTimelineData[DATE],1),"")</f>
        <v/>
      </c>
      <c r="G10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2" s="9" t="str">
        <f>IFERROR(IF(ISBLANK(INDEX(ProjectDetails[#Data],ROW(A97)+1,1)),"",IF($J101-1&lt;=-1,"",$J101-1)),"")</f>
        <v/>
      </c>
      <c r="M102" s="12" t="str">
        <f>IFERROR(ProjectTimelineData[[#This Row],[NUM]]+1,"")</f>
        <v/>
      </c>
      <c r="N102" s="13" t="str">
        <f>IFERROR(VLOOKUP(SortedTimeline[[#This Row],[RANK Sorted]],ProjectTimelineData[],3,0),"")</f>
        <v/>
      </c>
      <c r="O102" s="9" t="str">
        <f>IFERROR(VLOOKUP(SortedTimeline[[#This Row],[RANK Sorted]],ProjectTimelineData[],4,0),"")</f>
        <v/>
      </c>
      <c r="P102" s="9" t="str">
        <f>IFERROR(VLOOKUP(SortedTimeline[[#This Row],[RANK Sorted]],ProjectTimelineData[],5,0),"")</f>
        <v/>
      </c>
    </row>
    <row r="103" spans="5:16" x14ac:dyDescent="0.25">
      <c r="E103" s="12" t="str">
        <f>IFERROR(RANK(F103,ProjectTimelineData[RANK])+SUMPRODUCT(--(F103=ProjectTimelineData[RANK]),--(J103&lt;ProjectTimelineData[NUM])),"")</f>
        <v/>
      </c>
      <c r="F103" s="12" t="str">
        <f>IFERROR(RANK(ProjectTimelineData[[#This Row],[DATE]],ProjectTimelineData[DATE],1),"")</f>
        <v/>
      </c>
      <c r="G10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3" s="9" t="str">
        <f>IFERROR(IF(ISBLANK(INDEX(ProjectDetails[#Data],ROW(A98)+1,1)),"",IF($J102-1&lt;=-1,"",$J102-1)),"")</f>
        <v/>
      </c>
      <c r="M103" s="12" t="str">
        <f>IFERROR(ProjectTimelineData[[#This Row],[NUM]]+1,"")</f>
        <v/>
      </c>
      <c r="N103" s="13" t="str">
        <f>IFERROR(VLOOKUP(SortedTimeline[[#This Row],[RANK Sorted]],ProjectTimelineData[],3,0),"")</f>
        <v/>
      </c>
      <c r="O103" s="9" t="str">
        <f>IFERROR(VLOOKUP(SortedTimeline[[#This Row],[RANK Sorted]],ProjectTimelineData[],4,0),"")</f>
        <v/>
      </c>
      <c r="P103" s="9" t="str">
        <f>IFERROR(VLOOKUP(SortedTimeline[[#This Row],[RANK Sorted]],ProjectTimelineData[],5,0),"")</f>
        <v/>
      </c>
    </row>
    <row r="104" spans="5:16" x14ac:dyDescent="0.25">
      <c r="E104" s="12" t="str">
        <f>IFERROR(RANK(F104,ProjectTimelineData[RANK])+SUMPRODUCT(--(F104=ProjectTimelineData[RANK]),--(J104&lt;ProjectTimelineData[NUM])),"")</f>
        <v/>
      </c>
      <c r="F104" s="12" t="str">
        <f>IFERROR(RANK(ProjectTimelineData[[#This Row],[DATE]],ProjectTimelineData[DATE],1),"")</f>
        <v/>
      </c>
      <c r="G10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4" s="9" t="str">
        <f>IFERROR(IF(ISBLANK(INDEX(ProjectDetails[#Data],ROW(A99)+1,1)),"",IF($J103-1&lt;=-1,"",$J103-1)),"")</f>
        <v/>
      </c>
      <c r="M104" s="12" t="str">
        <f>IFERROR(ProjectTimelineData[[#This Row],[NUM]]+1,"")</f>
        <v/>
      </c>
      <c r="N104" s="13" t="str">
        <f>IFERROR(VLOOKUP(SortedTimeline[[#This Row],[RANK Sorted]],ProjectTimelineData[],3,0),"")</f>
        <v/>
      </c>
      <c r="O104" s="9" t="str">
        <f>IFERROR(VLOOKUP(SortedTimeline[[#This Row],[RANK Sorted]],ProjectTimelineData[],4,0),"")</f>
        <v/>
      </c>
      <c r="P104" s="9" t="str">
        <f>IFERROR(VLOOKUP(SortedTimeline[[#This Row],[RANK Sorted]],ProjectTimelineData[],5,0),"")</f>
        <v/>
      </c>
    </row>
    <row r="105" spans="5:16" x14ac:dyDescent="0.25">
      <c r="E105" s="12" t="str">
        <f>IFERROR(RANK(F105,ProjectTimelineData[RANK])+SUMPRODUCT(--(F105=ProjectTimelineData[RANK]),--(J105&lt;ProjectTimelineData[NUM])),"")</f>
        <v/>
      </c>
      <c r="F105" s="12" t="str">
        <f>IFERROR(RANK(ProjectTimelineData[[#This Row],[DATE]],ProjectTimelineData[DATE],1),"")</f>
        <v/>
      </c>
      <c r="G10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5" s="9" t="str">
        <f>IFERROR(IF(ISBLANK(INDEX(ProjectDetails[#Data],ROW(A100)+1,1)),"",IF($J104-1&lt;=-1,"",$J104-1)),"")</f>
        <v/>
      </c>
      <c r="M105" s="12" t="str">
        <f>IFERROR(ProjectTimelineData[[#This Row],[NUM]]+1,"")</f>
        <v/>
      </c>
      <c r="N105" s="13" t="str">
        <f>IFERROR(VLOOKUP(SortedTimeline[[#This Row],[RANK Sorted]],ProjectTimelineData[],3,0),"")</f>
        <v/>
      </c>
      <c r="O105" s="9" t="str">
        <f>IFERROR(VLOOKUP(SortedTimeline[[#This Row],[RANK Sorted]],ProjectTimelineData[],4,0),"")</f>
        <v/>
      </c>
      <c r="P105" s="9" t="str">
        <f>IFERROR(VLOOKUP(SortedTimeline[[#This Row],[RANK Sorted]],ProjectTimelineData[],5,0),"")</f>
        <v/>
      </c>
    </row>
    <row r="106" spans="5:16" x14ac:dyDescent="0.25">
      <c r="E106" s="12" t="str">
        <f>IFERROR(RANK(F106,ProjectTimelineData[RANK])+SUMPRODUCT(--(F106=ProjectTimelineData[RANK]),--(J106&lt;ProjectTimelineData[NUM])),"")</f>
        <v/>
      </c>
      <c r="F106" s="12" t="str">
        <f>IFERROR(RANK(ProjectTimelineData[[#This Row],[DATE]],ProjectTimelineData[DATE],1),"")</f>
        <v/>
      </c>
      <c r="G10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6" s="9" t="str">
        <f>IFERROR(IF(ISBLANK(INDEX(ProjectDetails[#Data],ROW(A101)+1,1)),"",IF($J105-1&lt;=-1,"",$J105-1)),"")</f>
        <v/>
      </c>
      <c r="M106" s="12" t="str">
        <f>IFERROR(ProjectTimelineData[[#This Row],[NUM]]+1,"")</f>
        <v/>
      </c>
      <c r="N106" s="13" t="str">
        <f>IFERROR(VLOOKUP(SortedTimeline[[#This Row],[RANK Sorted]],ProjectTimelineData[],3,0),"")</f>
        <v/>
      </c>
      <c r="O106" s="9" t="str">
        <f>IFERROR(VLOOKUP(SortedTimeline[[#This Row],[RANK Sorted]],ProjectTimelineData[],4,0),"")</f>
        <v/>
      </c>
      <c r="P106" s="9" t="str">
        <f>IFERROR(VLOOKUP(SortedTimeline[[#This Row],[RANK Sorted]],ProjectTimelineData[],5,0),"")</f>
        <v/>
      </c>
    </row>
    <row r="107" spans="5:16" x14ac:dyDescent="0.25">
      <c r="E107" s="12" t="str">
        <f>IFERROR(RANK(F107,ProjectTimelineData[RANK])+SUMPRODUCT(--(F107=ProjectTimelineData[RANK]),--(J107&lt;ProjectTimelineData[NUM])),"")</f>
        <v/>
      </c>
      <c r="F107" s="12" t="str">
        <f>IFERROR(RANK(ProjectTimelineData[[#This Row],[DATE]],ProjectTimelineData[DATE],1),"")</f>
        <v/>
      </c>
      <c r="G10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7" s="9" t="str">
        <f>IFERROR(IF(ISBLANK(INDEX(ProjectDetails[#Data],ROW(A102)+1,1)),"",IF($J106-1&lt;=-1,"",$J106-1)),"")</f>
        <v/>
      </c>
      <c r="M107" s="12" t="str">
        <f>IFERROR(ProjectTimelineData[[#This Row],[NUM]]+1,"")</f>
        <v/>
      </c>
      <c r="N107" s="13" t="str">
        <f>IFERROR(VLOOKUP(SortedTimeline[[#This Row],[RANK Sorted]],ProjectTimelineData[],3,0),"")</f>
        <v/>
      </c>
      <c r="O107" s="9" t="str">
        <f>IFERROR(VLOOKUP(SortedTimeline[[#This Row],[RANK Sorted]],ProjectTimelineData[],4,0),"")</f>
        <v/>
      </c>
      <c r="P107" s="9" t="str">
        <f>IFERROR(VLOOKUP(SortedTimeline[[#This Row],[RANK Sorted]],ProjectTimelineData[],5,0),"")</f>
        <v/>
      </c>
    </row>
    <row r="108" spans="5:16" x14ac:dyDescent="0.25">
      <c r="E108" s="12" t="str">
        <f>IFERROR(RANK(F108,ProjectTimelineData[RANK])+SUMPRODUCT(--(F108=ProjectTimelineData[RANK]),--(J108&lt;ProjectTimelineData[NUM])),"")</f>
        <v/>
      </c>
      <c r="F108" s="12" t="str">
        <f>IFERROR(RANK(ProjectTimelineData[[#This Row],[DATE]],ProjectTimelineData[DATE],1),"")</f>
        <v/>
      </c>
      <c r="G10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8" s="9" t="str">
        <f>IFERROR(IF(ISBLANK(INDEX(ProjectDetails[#Data],ROW(A103)+1,1)),"",IF($J107-1&lt;=-1,"",$J107-1)),"")</f>
        <v/>
      </c>
      <c r="M108" s="12" t="str">
        <f>IFERROR(ProjectTimelineData[[#This Row],[NUM]]+1,"")</f>
        <v/>
      </c>
      <c r="N108" s="13" t="str">
        <f>IFERROR(VLOOKUP(SortedTimeline[[#This Row],[RANK Sorted]],ProjectTimelineData[],3,0),"")</f>
        <v/>
      </c>
      <c r="O108" s="9" t="str">
        <f>IFERROR(VLOOKUP(SortedTimeline[[#This Row],[RANK Sorted]],ProjectTimelineData[],4,0),"")</f>
        <v/>
      </c>
      <c r="P108" s="9" t="str">
        <f>IFERROR(VLOOKUP(SortedTimeline[[#This Row],[RANK Sorted]],ProjectTimelineData[],5,0),"")</f>
        <v/>
      </c>
    </row>
    <row r="109" spans="5:16" x14ac:dyDescent="0.25">
      <c r="E109" s="12" t="str">
        <f>IFERROR(RANK(F109,ProjectTimelineData[RANK])+SUMPRODUCT(--(F109=ProjectTimelineData[RANK]),--(J109&lt;ProjectTimelineData[NUM])),"")</f>
        <v/>
      </c>
      <c r="F109" s="12" t="str">
        <f>IFERROR(RANK(ProjectTimelineData[[#This Row],[DATE]],ProjectTimelineData[DATE],1),"")</f>
        <v/>
      </c>
      <c r="G10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9" s="9" t="str">
        <f>IFERROR(IF(ISBLANK(INDEX(ProjectDetails[#Data],ROW(A104)+1,1)),"",IF($J108-1&lt;=-1,"",$J108-1)),"")</f>
        <v/>
      </c>
      <c r="M109" s="12" t="str">
        <f>IFERROR(ProjectTimelineData[[#This Row],[NUM]]+1,"")</f>
        <v/>
      </c>
      <c r="N109" s="13" t="str">
        <f>IFERROR(VLOOKUP(SortedTimeline[[#This Row],[RANK Sorted]],ProjectTimelineData[],3,0),"")</f>
        <v/>
      </c>
      <c r="O109" s="9" t="str">
        <f>IFERROR(VLOOKUP(SortedTimeline[[#This Row],[RANK Sorted]],ProjectTimelineData[],4,0),"")</f>
        <v/>
      </c>
      <c r="P109" s="9" t="str">
        <f>IFERROR(VLOOKUP(SortedTimeline[[#This Row],[RANK Sorted]],ProjectTimelineData[],5,0),"")</f>
        <v/>
      </c>
    </row>
    <row r="110" spans="5:16" x14ac:dyDescent="0.25">
      <c r="E110" s="12" t="str">
        <f>IFERROR(RANK(F110,ProjectTimelineData[RANK])+SUMPRODUCT(--(F110=ProjectTimelineData[RANK]),--(J110&lt;ProjectTimelineData[NUM])),"")</f>
        <v/>
      </c>
      <c r="F110" s="12" t="str">
        <f>IFERROR(RANK(ProjectTimelineData[[#This Row],[DATE]],ProjectTimelineData[DATE],1),"")</f>
        <v/>
      </c>
      <c r="G11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0" s="9" t="str">
        <f>IFERROR(IF(ISBLANK(INDEX(ProjectDetails[#Data],ROW(A105)+1,1)),"",IF($J109-1&lt;=-1,"",$J109-1)),"")</f>
        <v/>
      </c>
      <c r="M110" s="12" t="str">
        <f>IFERROR(ProjectTimelineData[[#This Row],[NUM]]+1,"")</f>
        <v/>
      </c>
      <c r="N110" s="13" t="str">
        <f>IFERROR(VLOOKUP(SortedTimeline[[#This Row],[RANK Sorted]],ProjectTimelineData[],3,0),"")</f>
        <v/>
      </c>
      <c r="O110" s="9" t="str">
        <f>IFERROR(VLOOKUP(SortedTimeline[[#This Row],[RANK Sorted]],ProjectTimelineData[],4,0),"")</f>
        <v/>
      </c>
      <c r="P110" s="9" t="str">
        <f>IFERROR(VLOOKUP(SortedTimeline[[#This Row],[RANK Sorted]],ProjectTimelineData[],5,0),"")</f>
        <v/>
      </c>
    </row>
    <row r="111" spans="5:16" x14ac:dyDescent="0.25">
      <c r="E111" s="12" t="str">
        <f>IFERROR(RANK(F111,ProjectTimelineData[RANK])+SUMPRODUCT(--(F111=ProjectTimelineData[RANK]),--(J111&lt;ProjectTimelineData[NUM])),"")</f>
        <v/>
      </c>
      <c r="F111" s="12" t="str">
        <f>IFERROR(RANK(ProjectTimelineData[[#This Row],[DATE]],ProjectTimelineData[DATE],1),"")</f>
        <v/>
      </c>
      <c r="G11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1" s="9" t="str">
        <f>IFERROR(IF(ISBLANK(INDEX(ProjectDetails[#Data],ROW(A106)+1,1)),"",IF($J110-1&lt;=-1,"",$J110-1)),"")</f>
        <v/>
      </c>
      <c r="M111" s="12" t="str">
        <f>IFERROR(ProjectTimelineData[[#This Row],[NUM]]+1,"")</f>
        <v/>
      </c>
      <c r="N111" s="13" t="str">
        <f>IFERROR(VLOOKUP(SortedTimeline[[#This Row],[RANK Sorted]],ProjectTimelineData[],3,0),"")</f>
        <v/>
      </c>
      <c r="O111" s="9" t="str">
        <f>IFERROR(VLOOKUP(SortedTimeline[[#This Row],[RANK Sorted]],ProjectTimelineData[],4,0),"")</f>
        <v/>
      </c>
      <c r="P111" s="9" t="str">
        <f>IFERROR(VLOOKUP(SortedTimeline[[#This Row],[RANK Sorted]],ProjectTimelineData[],5,0),"")</f>
        <v/>
      </c>
    </row>
    <row r="112" spans="5:16" x14ac:dyDescent="0.25">
      <c r="E112" s="12" t="str">
        <f>IFERROR(RANK(F112,ProjectTimelineData[RANK])+SUMPRODUCT(--(F112=ProjectTimelineData[RANK]),--(J112&lt;ProjectTimelineData[NUM])),"")</f>
        <v/>
      </c>
      <c r="F112" s="12" t="str">
        <f>IFERROR(RANK(ProjectTimelineData[[#This Row],[DATE]],ProjectTimelineData[DATE],1),"")</f>
        <v/>
      </c>
      <c r="G11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2" s="9" t="str">
        <f>IFERROR(IF(ISBLANK(INDEX(ProjectDetails[#Data],ROW(A107)+1,1)),"",IF($J111-1&lt;=-1,"",$J111-1)),"")</f>
        <v/>
      </c>
      <c r="M112" s="12" t="str">
        <f>IFERROR(ProjectTimelineData[[#This Row],[NUM]]+1,"")</f>
        <v/>
      </c>
      <c r="N112" s="13" t="str">
        <f>IFERROR(VLOOKUP(SortedTimeline[[#This Row],[RANK Sorted]],ProjectTimelineData[],3,0),"")</f>
        <v/>
      </c>
      <c r="O112" s="9" t="str">
        <f>IFERROR(VLOOKUP(SortedTimeline[[#This Row],[RANK Sorted]],ProjectTimelineData[],4,0),"")</f>
        <v/>
      </c>
      <c r="P112" s="9" t="str">
        <f>IFERROR(VLOOKUP(SortedTimeline[[#This Row],[RANK Sorted]],ProjectTimelineData[],5,0),"")</f>
        <v/>
      </c>
    </row>
    <row r="113" spans="5:16" x14ac:dyDescent="0.25">
      <c r="E113" s="12" t="str">
        <f>IFERROR(RANK(F113,ProjectTimelineData[RANK])+SUMPRODUCT(--(F113=ProjectTimelineData[RANK]),--(J113&lt;ProjectTimelineData[NUM])),"")</f>
        <v/>
      </c>
      <c r="F113" s="12" t="str">
        <f>IFERROR(RANK(ProjectTimelineData[[#This Row],[DATE]],ProjectTimelineData[DATE],1),"")</f>
        <v/>
      </c>
      <c r="G11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3" s="9" t="str">
        <f>IFERROR(IF(ISBLANK(INDEX(ProjectDetails[#Data],ROW(A108)+1,1)),"",IF($J112-1&lt;=-1,"",$J112-1)),"")</f>
        <v/>
      </c>
      <c r="M113" s="12" t="str">
        <f>IFERROR(ProjectTimelineData[[#This Row],[NUM]]+1,"")</f>
        <v/>
      </c>
      <c r="N113" s="13" t="str">
        <f>IFERROR(VLOOKUP(SortedTimeline[[#This Row],[RANK Sorted]],ProjectTimelineData[],3,0),"")</f>
        <v/>
      </c>
      <c r="O113" s="9" t="str">
        <f>IFERROR(VLOOKUP(SortedTimeline[[#This Row],[RANK Sorted]],ProjectTimelineData[],4,0),"")</f>
        <v/>
      </c>
      <c r="P113" s="9" t="str">
        <f>IFERROR(VLOOKUP(SortedTimeline[[#This Row],[RANK Sorted]],ProjectTimelineData[],5,0),"")</f>
        <v/>
      </c>
    </row>
    <row r="114" spans="5:16" x14ac:dyDescent="0.25">
      <c r="E114" s="12" t="str">
        <f>IFERROR(RANK(F114,ProjectTimelineData[RANK])+SUMPRODUCT(--(F114=ProjectTimelineData[RANK]),--(J114&lt;ProjectTimelineData[NUM])),"")</f>
        <v/>
      </c>
      <c r="F114" s="12" t="str">
        <f>IFERROR(RANK(ProjectTimelineData[[#This Row],[DATE]],ProjectTimelineData[DATE],1),"")</f>
        <v/>
      </c>
      <c r="G11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4" s="9" t="str">
        <f>IFERROR(IF(ISBLANK(INDEX(ProjectDetails[#Data],ROW(A109)+1,1)),"",IF($J113-1&lt;=-1,"",$J113-1)),"")</f>
        <v/>
      </c>
      <c r="M114" s="12" t="str">
        <f>IFERROR(ProjectTimelineData[[#This Row],[NUM]]+1,"")</f>
        <v/>
      </c>
      <c r="N114" s="13" t="str">
        <f>IFERROR(VLOOKUP(SortedTimeline[[#This Row],[RANK Sorted]],ProjectTimelineData[],3,0),"")</f>
        <v/>
      </c>
      <c r="O114" s="9" t="str">
        <f>IFERROR(VLOOKUP(SortedTimeline[[#This Row],[RANK Sorted]],ProjectTimelineData[],4,0),"")</f>
        <v/>
      </c>
      <c r="P114" s="9" t="str">
        <f>IFERROR(VLOOKUP(SortedTimeline[[#This Row],[RANK Sorted]],ProjectTimelineData[],5,0),"")</f>
        <v/>
      </c>
    </row>
    <row r="115" spans="5:16" x14ac:dyDescent="0.25">
      <c r="E115" s="12" t="str">
        <f>IFERROR(RANK(F115,ProjectTimelineData[RANK])+SUMPRODUCT(--(F115=ProjectTimelineData[RANK]),--(J115&lt;ProjectTimelineData[NUM])),"")</f>
        <v/>
      </c>
      <c r="F115" s="12" t="str">
        <f>IFERROR(RANK(ProjectTimelineData[[#This Row],[DATE]],ProjectTimelineData[DATE],1),"")</f>
        <v/>
      </c>
      <c r="G11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5" s="9" t="str">
        <f>IFERROR(IF(ISBLANK(INDEX(ProjectDetails[#Data],ROW(A110)+1,1)),"",IF($J114-1&lt;=-1,"",$J114-1)),"")</f>
        <v/>
      </c>
      <c r="M115" s="12" t="str">
        <f>IFERROR(ProjectTimelineData[[#This Row],[NUM]]+1,"")</f>
        <v/>
      </c>
      <c r="N115" s="13" t="str">
        <f>IFERROR(VLOOKUP(SortedTimeline[[#This Row],[RANK Sorted]],ProjectTimelineData[],3,0),"")</f>
        <v/>
      </c>
      <c r="O115" s="9" t="str">
        <f>IFERROR(VLOOKUP(SortedTimeline[[#This Row],[RANK Sorted]],ProjectTimelineData[],4,0),"")</f>
        <v/>
      </c>
      <c r="P115" s="9" t="str">
        <f>IFERROR(VLOOKUP(SortedTimeline[[#This Row],[RANK Sorted]],ProjectTimelineData[],5,0),"")</f>
        <v/>
      </c>
    </row>
    <row r="116" spans="5:16" x14ac:dyDescent="0.25">
      <c r="E116" s="12" t="str">
        <f>IFERROR(RANK(F116,ProjectTimelineData[RANK])+SUMPRODUCT(--(F116=ProjectTimelineData[RANK]),--(J116&lt;ProjectTimelineData[NUM])),"")</f>
        <v/>
      </c>
      <c r="F116" s="12" t="str">
        <f>IFERROR(RANK(ProjectTimelineData[[#This Row],[DATE]],ProjectTimelineData[DATE],1),"")</f>
        <v/>
      </c>
      <c r="G11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6" s="9" t="str">
        <f>IFERROR(IF(ISBLANK(INDEX(ProjectDetails[#Data],ROW(A111)+1,1)),"",IF($J115-1&lt;=-1,"",$J115-1)),"")</f>
        <v/>
      </c>
      <c r="M116" s="12" t="str">
        <f>IFERROR(ProjectTimelineData[[#This Row],[NUM]]+1,"")</f>
        <v/>
      </c>
      <c r="N116" s="13" t="str">
        <f>IFERROR(VLOOKUP(SortedTimeline[[#This Row],[RANK Sorted]],ProjectTimelineData[],3,0),"")</f>
        <v/>
      </c>
      <c r="O116" s="9" t="str">
        <f>IFERROR(VLOOKUP(SortedTimeline[[#This Row],[RANK Sorted]],ProjectTimelineData[],4,0),"")</f>
        <v/>
      </c>
      <c r="P116" s="9" t="str">
        <f>IFERROR(VLOOKUP(SortedTimeline[[#This Row],[RANK Sorted]],ProjectTimelineData[],5,0),"")</f>
        <v/>
      </c>
    </row>
    <row r="117" spans="5:16" x14ac:dyDescent="0.25">
      <c r="E117" s="12" t="str">
        <f>IFERROR(RANK(F117,ProjectTimelineData[RANK])+SUMPRODUCT(--(F117=ProjectTimelineData[RANK]),--(J117&lt;ProjectTimelineData[NUM])),"")</f>
        <v/>
      </c>
      <c r="F117" s="12" t="str">
        <f>IFERROR(RANK(ProjectTimelineData[[#This Row],[DATE]],ProjectTimelineData[DATE],1),"")</f>
        <v/>
      </c>
      <c r="G11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7" s="9" t="str">
        <f>IFERROR(IF(ISBLANK(INDEX(ProjectDetails[#Data],ROW(A112)+1,1)),"",IF($J116-1&lt;=-1,"",$J116-1)),"")</f>
        <v/>
      </c>
      <c r="M117" s="12" t="str">
        <f>IFERROR(ProjectTimelineData[[#This Row],[NUM]]+1,"")</f>
        <v/>
      </c>
      <c r="N117" s="13" t="str">
        <f>IFERROR(VLOOKUP(SortedTimeline[[#This Row],[RANK Sorted]],ProjectTimelineData[],3,0),"")</f>
        <v/>
      </c>
      <c r="O117" s="9" t="str">
        <f>IFERROR(VLOOKUP(SortedTimeline[[#This Row],[RANK Sorted]],ProjectTimelineData[],4,0),"")</f>
        <v/>
      </c>
      <c r="P117" s="9" t="str">
        <f>IFERROR(VLOOKUP(SortedTimeline[[#This Row],[RANK Sorted]],ProjectTimelineData[],5,0),"")</f>
        <v/>
      </c>
    </row>
    <row r="118" spans="5:16" x14ac:dyDescent="0.25">
      <c r="E118" s="12" t="str">
        <f>IFERROR(RANK(F118,ProjectTimelineData[RANK])+SUMPRODUCT(--(F118=ProjectTimelineData[RANK]),--(J118&lt;ProjectTimelineData[NUM])),"")</f>
        <v/>
      </c>
      <c r="F118" s="12" t="str">
        <f>IFERROR(RANK(ProjectTimelineData[[#This Row],[DATE]],ProjectTimelineData[DATE],1),"")</f>
        <v/>
      </c>
      <c r="G11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8" s="9" t="str">
        <f>IFERROR(IF(ISBLANK(INDEX(ProjectDetails[#Data],ROW(A113)+1,1)),"",IF($J117-1&lt;=-1,"",$J117-1)),"")</f>
        <v/>
      </c>
      <c r="M118" s="12" t="str">
        <f>IFERROR(ProjectTimelineData[[#This Row],[NUM]]+1,"")</f>
        <v/>
      </c>
      <c r="N118" s="13" t="str">
        <f>IFERROR(VLOOKUP(SortedTimeline[[#This Row],[RANK Sorted]],ProjectTimelineData[],3,0),"")</f>
        <v/>
      </c>
      <c r="O118" s="9" t="str">
        <f>IFERROR(VLOOKUP(SortedTimeline[[#This Row],[RANK Sorted]],ProjectTimelineData[],4,0),"")</f>
        <v/>
      </c>
      <c r="P118" s="9" t="str">
        <f>IFERROR(VLOOKUP(SortedTimeline[[#This Row],[RANK Sorted]],ProjectTimelineData[],5,0),"")</f>
        <v/>
      </c>
    </row>
    <row r="119" spans="5:16" x14ac:dyDescent="0.25">
      <c r="E119" s="12" t="str">
        <f>IFERROR(RANK(F119,ProjectTimelineData[RANK])+SUMPRODUCT(--(F119=ProjectTimelineData[RANK]),--(J119&lt;ProjectTimelineData[NUM])),"")</f>
        <v/>
      </c>
      <c r="F119" s="12" t="str">
        <f>IFERROR(RANK(ProjectTimelineData[[#This Row],[DATE]],ProjectTimelineData[DATE],1),"")</f>
        <v/>
      </c>
      <c r="G11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9" s="9" t="str">
        <f>IFERROR(IF(ISBLANK(INDEX(ProjectDetails[#Data],ROW(A114)+1,1)),"",IF($J118-1&lt;=-1,"",$J118-1)),"")</f>
        <v/>
      </c>
      <c r="M119" s="12" t="str">
        <f>IFERROR(ProjectTimelineData[[#This Row],[NUM]]+1,"")</f>
        <v/>
      </c>
      <c r="N119" s="13" t="str">
        <f>IFERROR(VLOOKUP(SortedTimeline[[#This Row],[RANK Sorted]],ProjectTimelineData[],3,0),"")</f>
        <v/>
      </c>
      <c r="O119" s="9" t="str">
        <f>IFERROR(VLOOKUP(SortedTimeline[[#This Row],[RANK Sorted]],ProjectTimelineData[],4,0),"")</f>
        <v/>
      </c>
      <c r="P119" s="9" t="str">
        <f>IFERROR(VLOOKUP(SortedTimeline[[#This Row],[RANK Sorted]],ProjectTimelineData[],5,0),"")</f>
        <v/>
      </c>
    </row>
    <row r="120" spans="5:16" x14ac:dyDescent="0.25">
      <c r="E120" s="12" t="str">
        <f>IFERROR(RANK(F120,ProjectTimelineData[RANK])+SUMPRODUCT(--(F120=ProjectTimelineData[RANK]),--(J120&lt;ProjectTimelineData[NUM])),"")</f>
        <v/>
      </c>
      <c r="F120" s="12" t="str">
        <f>IFERROR(RANK(ProjectTimelineData[[#This Row],[DATE]],ProjectTimelineData[DATE],1),"")</f>
        <v/>
      </c>
      <c r="G12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0" s="9" t="str">
        <f>IFERROR(IF(ISBLANK(INDEX(ProjectDetails[#Data],ROW(A115)+1,1)),"",IF($J119-1&lt;=-1,"",$J119-1)),"")</f>
        <v/>
      </c>
      <c r="M120" s="12" t="str">
        <f>IFERROR(ProjectTimelineData[[#This Row],[NUM]]+1,"")</f>
        <v/>
      </c>
      <c r="N120" s="13" t="str">
        <f>IFERROR(VLOOKUP(SortedTimeline[[#This Row],[RANK Sorted]],ProjectTimelineData[],3,0),"")</f>
        <v/>
      </c>
      <c r="O120" s="9" t="str">
        <f>IFERROR(VLOOKUP(SortedTimeline[[#This Row],[RANK Sorted]],ProjectTimelineData[],4,0),"")</f>
        <v/>
      </c>
      <c r="P120" s="9" t="str">
        <f>IFERROR(VLOOKUP(SortedTimeline[[#This Row],[RANK Sorted]],ProjectTimelineData[],5,0),"")</f>
        <v/>
      </c>
    </row>
    <row r="121" spans="5:16" x14ac:dyDescent="0.25">
      <c r="E121" s="12" t="str">
        <f>IFERROR(RANK(F121,ProjectTimelineData[RANK])+SUMPRODUCT(--(F121=ProjectTimelineData[RANK]),--(J121&lt;ProjectTimelineData[NUM])),"")</f>
        <v/>
      </c>
      <c r="F121" s="12" t="str">
        <f>IFERROR(RANK(ProjectTimelineData[[#This Row],[DATE]],ProjectTimelineData[DATE],1),"")</f>
        <v/>
      </c>
      <c r="G12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1" s="9" t="str">
        <f>IFERROR(IF(ISBLANK(INDEX(ProjectDetails[#Data],ROW(A116)+1,1)),"",IF($J120-1&lt;=-1,"",$J120-1)),"")</f>
        <v/>
      </c>
      <c r="M121" s="12" t="str">
        <f>IFERROR(ProjectTimelineData[[#This Row],[NUM]]+1,"")</f>
        <v/>
      </c>
      <c r="N121" s="13" t="str">
        <f>IFERROR(VLOOKUP(SortedTimeline[[#This Row],[RANK Sorted]],ProjectTimelineData[],3,0),"")</f>
        <v/>
      </c>
      <c r="O121" s="9" t="str">
        <f>IFERROR(VLOOKUP(SortedTimeline[[#This Row],[RANK Sorted]],ProjectTimelineData[],4,0),"")</f>
        <v/>
      </c>
      <c r="P121" s="9" t="str">
        <f>IFERROR(VLOOKUP(SortedTimeline[[#This Row],[RANK Sorted]],ProjectTimelineData[],5,0),"")</f>
        <v/>
      </c>
    </row>
    <row r="122" spans="5:16" x14ac:dyDescent="0.25">
      <c r="E122" s="12" t="str">
        <f>IFERROR(RANK(F122,ProjectTimelineData[RANK])+SUMPRODUCT(--(F122=ProjectTimelineData[RANK]),--(J122&lt;ProjectTimelineData[NUM])),"")</f>
        <v/>
      </c>
      <c r="F122" s="12" t="str">
        <f>IFERROR(RANK(ProjectTimelineData[[#This Row],[DATE]],ProjectTimelineData[DATE],1),"")</f>
        <v/>
      </c>
      <c r="G12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2" s="9" t="str">
        <f>IFERROR(IF(ISBLANK(INDEX(ProjectDetails[#Data],ROW(A117)+1,1)),"",IF($J121-1&lt;=-1,"",$J121-1)),"")</f>
        <v/>
      </c>
      <c r="M122" s="12" t="str">
        <f>IFERROR(ProjectTimelineData[[#This Row],[NUM]]+1,"")</f>
        <v/>
      </c>
      <c r="N122" s="13" t="str">
        <f>IFERROR(VLOOKUP(SortedTimeline[[#This Row],[RANK Sorted]],ProjectTimelineData[],3,0),"")</f>
        <v/>
      </c>
      <c r="O122" s="9" t="str">
        <f>IFERROR(VLOOKUP(SortedTimeline[[#This Row],[RANK Sorted]],ProjectTimelineData[],4,0),"")</f>
        <v/>
      </c>
      <c r="P122" s="9" t="str">
        <f>IFERROR(VLOOKUP(SortedTimeline[[#This Row],[RANK Sorted]],ProjectTimelineData[],5,0),"")</f>
        <v/>
      </c>
    </row>
    <row r="123" spans="5:16" x14ac:dyDescent="0.25">
      <c r="E123" s="12" t="str">
        <f>IFERROR(RANK(F123,ProjectTimelineData[RANK])+SUMPRODUCT(--(F123=ProjectTimelineData[RANK]),--(J123&lt;ProjectTimelineData[NUM])),"")</f>
        <v/>
      </c>
      <c r="F123" s="12" t="str">
        <f>IFERROR(RANK(ProjectTimelineData[[#This Row],[DATE]],ProjectTimelineData[DATE],1),"")</f>
        <v/>
      </c>
      <c r="G12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3" s="9" t="str">
        <f>IFERROR(IF(ISBLANK(INDEX(ProjectDetails[#Data],ROW(A118)+1,1)),"",IF($J122-1&lt;=-1,"",$J122-1)),"")</f>
        <v/>
      </c>
      <c r="M123" s="12" t="str">
        <f>IFERROR(ProjectTimelineData[[#This Row],[NUM]]+1,"")</f>
        <v/>
      </c>
      <c r="N123" s="13" t="str">
        <f>IFERROR(VLOOKUP(SortedTimeline[[#This Row],[RANK Sorted]],ProjectTimelineData[],3,0),"")</f>
        <v/>
      </c>
      <c r="O123" s="9" t="str">
        <f>IFERROR(VLOOKUP(SortedTimeline[[#This Row],[RANK Sorted]],ProjectTimelineData[],4,0),"")</f>
        <v/>
      </c>
      <c r="P123" s="9" t="str">
        <f>IFERROR(VLOOKUP(SortedTimeline[[#This Row],[RANK Sorted]],ProjectTimelineData[],5,0),"")</f>
        <v/>
      </c>
    </row>
    <row r="124" spans="5:16" x14ac:dyDescent="0.25">
      <c r="E124" s="12" t="str">
        <f>IFERROR(RANK(F124,ProjectTimelineData[RANK])+SUMPRODUCT(--(F124=ProjectTimelineData[RANK]),--(J124&lt;ProjectTimelineData[NUM])),"")</f>
        <v/>
      </c>
      <c r="F124" s="12" t="str">
        <f>IFERROR(RANK(ProjectTimelineData[[#This Row],[DATE]],ProjectTimelineData[DATE],1),"")</f>
        <v/>
      </c>
      <c r="G12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4" s="9" t="str">
        <f>IFERROR(IF(ISBLANK(INDEX(ProjectDetails[#Data],ROW(A119)+1,1)),"",IF($J123-1&lt;=-1,"",$J123-1)),"")</f>
        <v/>
      </c>
      <c r="M124" s="12" t="str">
        <f>IFERROR(ProjectTimelineData[[#This Row],[NUM]]+1,"")</f>
        <v/>
      </c>
      <c r="N124" s="13" t="str">
        <f>IFERROR(VLOOKUP(SortedTimeline[[#This Row],[RANK Sorted]],ProjectTimelineData[],3,0),"")</f>
        <v/>
      </c>
      <c r="O124" s="9" t="str">
        <f>IFERROR(VLOOKUP(SortedTimeline[[#This Row],[RANK Sorted]],ProjectTimelineData[],4,0),"")</f>
        <v/>
      </c>
      <c r="P124" s="9" t="str">
        <f>IFERROR(VLOOKUP(SortedTimeline[[#This Row],[RANK Sorted]],ProjectTimelineData[],5,0),"")</f>
        <v/>
      </c>
    </row>
    <row r="125" spans="5:16" x14ac:dyDescent="0.25">
      <c r="E125" s="12" t="str">
        <f>IFERROR(RANK(F125,ProjectTimelineData[RANK])+SUMPRODUCT(--(F125=ProjectTimelineData[RANK]),--(J125&lt;ProjectTimelineData[NUM])),"")</f>
        <v/>
      </c>
      <c r="F125" s="12" t="str">
        <f>IFERROR(RANK(ProjectTimelineData[[#This Row],[DATE]],ProjectTimelineData[DATE],1),"")</f>
        <v/>
      </c>
      <c r="G12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5" s="9" t="str">
        <f>IFERROR(IF(ISBLANK(INDEX(ProjectDetails[#Data],ROW(A120)+1,1)),"",IF($J124-1&lt;=-1,"",$J124-1)),"")</f>
        <v/>
      </c>
      <c r="M125" s="12" t="str">
        <f>IFERROR(ProjectTimelineData[[#This Row],[NUM]]+1,"")</f>
        <v/>
      </c>
      <c r="N125" s="13" t="str">
        <f>IFERROR(VLOOKUP(SortedTimeline[[#This Row],[RANK Sorted]],ProjectTimelineData[],3,0),"")</f>
        <v/>
      </c>
      <c r="O125" s="9" t="str">
        <f>IFERROR(VLOOKUP(SortedTimeline[[#This Row],[RANK Sorted]],ProjectTimelineData[],4,0),"")</f>
        <v/>
      </c>
      <c r="P125" s="9" t="str">
        <f>IFERROR(VLOOKUP(SortedTimeline[[#This Row],[RANK Sorted]],ProjectTimelineData[],5,0),"")</f>
        <v/>
      </c>
    </row>
    <row r="126" spans="5:16" x14ac:dyDescent="0.25">
      <c r="E126" s="12" t="str">
        <f>IFERROR(RANK(F126,ProjectTimelineData[RANK])+SUMPRODUCT(--(F126=ProjectTimelineData[RANK]),--(J126&lt;ProjectTimelineData[NUM])),"")</f>
        <v/>
      </c>
      <c r="F126" s="12" t="str">
        <f>IFERROR(RANK(ProjectTimelineData[[#This Row],[DATE]],ProjectTimelineData[DATE],1),"")</f>
        <v/>
      </c>
      <c r="G12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6" s="9" t="str">
        <f>IFERROR(IF(ISBLANK(INDEX(ProjectDetails[#Data],ROW(A121)+1,1)),"",IF($J125-1&lt;=-1,"",$J125-1)),"")</f>
        <v/>
      </c>
      <c r="M126" s="12" t="str">
        <f>IFERROR(ProjectTimelineData[[#This Row],[NUM]]+1,"")</f>
        <v/>
      </c>
      <c r="N126" s="13" t="str">
        <f>IFERROR(VLOOKUP(SortedTimeline[[#This Row],[RANK Sorted]],ProjectTimelineData[],3,0),"")</f>
        <v/>
      </c>
      <c r="O126" s="9" t="str">
        <f>IFERROR(VLOOKUP(SortedTimeline[[#This Row],[RANK Sorted]],ProjectTimelineData[],4,0),"")</f>
        <v/>
      </c>
      <c r="P126" s="9" t="str">
        <f>IFERROR(VLOOKUP(SortedTimeline[[#This Row],[RANK Sorted]],ProjectTimelineData[],5,0),"")</f>
        <v/>
      </c>
    </row>
    <row r="127" spans="5:16" x14ac:dyDescent="0.25">
      <c r="E127" s="12" t="str">
        <f>IFERROR(RANK(F127,ProjectTimelineData[RANK])+SUMPRODUCT(--(F127=ProjectTimelineData[RANK]),--(J127&lt;ProjectTimelineData[NUM])),"")</f>
        <v/>
      </c>
      <c r="F127" s="12" t="str">
        <f>IFERROR(RANK(ProjectTimelineData[[#This Row],[DATE]],ProjectTimelineData[DATE],1),"")</f>
        <v/>
      </c>
      <c r="G12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7" s="9" t="str">
        <f>IFERROR(IF(ISBLANK(INDEX(ProjectDetails[#Data],ROW(A122)+1,1)),"",IF($J126-1&lt;=-1,"",$J126-1)),"")</f>
        <v/>
      </c>
      <c r="M127" s="12" t="str">
        <f>IFERROR(ProjectTimelineData[[#This Row],[NUM]]+1,"")</f>
        <v/>
      </c>
      <c r="N127" s="13" t="str">
        <f>IFERROR(VLOOKUP(SortedTimeline[[#This Row],[RANK Sorted]],ProjectTimelineData[],3,0),"")</f>
        <v/>
      </c>
      <c r="O127" s="9" t="str">
        <f>IFERROR(VLOOKUP(SortedTimeline[[#This Row],[RANK Sorted]],ProjectTimelineData[],4,0),"")</f>
        <v/>
      </c>
      <c r="P127" s="9" t="str">
        <f>IFERROR(VLOOKUP(SortedTimeline[[#This Row],[RANK Sorted]],ProjectTimelineData[],5,0),"")</f>
        <v/>
      </c>
    </row>
    <row r="128" spans="5:16" x14ac:dyDescent="0.25">
      <c r="E128" s="12" t="str">
        <f>IFERROR(RANK(F128,ProjectTimelineData[RANK])+SUMPRODUCT(--(F128=ProjectTimelineData[RANK]),--(J128&lt;ProjectTimelineData[NUM])),"")</f>
        <v/>
      </c>
      <c r="F128" s="12" t="str">
        <f>IFERROR(RANK(ProjectTimelineData[[#This Row],[DATE]],ProjectTimelineData[DATE],1),"")</f>
        <v/>
      </c>
      <c r="G12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8" s="9" t="str">
        <f>IFERROR(IF(ISBLANK(INDEX(ProjectDetails[#Data],ROW(A123)+1,1)),"",IF($J127-1&lt;=-1,"",$J127-1)),"")</f>
        <v/>
      </c>
      <c r="M128" s="12" t="str">
        <f>IFERROR(ProjectTimelineData[[#This Row],[NUM]]+1,"")</f>
        <v/>
      </c>
      <c r="N128" s="13" t="str">
        <f>IFERROR(VLOOKUP(SortedTimeline[[#This Row],[RANK Sorted]],ProjectTimelineData[],3,0),"")</f>
        <v/>
      </c>
      <c r="O128" s="9" t="str">
        <f>IFERROR(VLOOKUP(SortedTimeline[[#This Row],[RANK Sorted]],ProjectTimelineData[],4,0),"")</f>
        <v/>
      </c>
      <c r="P128" s="9" t="str">
        <f>IFERROR(VLOOKUP(SortedTimeline[[#This Row],[RANK Sorted]],ProjectTimelineData[],5,0),"")</f>
        <v/>
      </c>
    </row>
    <row r="129" spans="5:16" x14ac:dyDescent="0.25">
      <c r="E129" s="12" t="str">
        <f>IFERROR(RANK(F129,ProjectTimelineData[RANK])+SUMPRODUCT(--(F129=ProjectTimelineData[RANK]),--(J129&lt;ProjectTimelineData[NUM])),"")</f>
        <v/>
      </c>
      <c r="F129" s="12" t="str">
        <f>IFERROR(RANK(ProjectTimelineData[[#This Row],[DATE]],ProjectTimelineData[DATE],1),"")</f>
        <v/>
      </c>
      <c r="G12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9" s="9" t="str">
        <f>IFERROR(IF(ISBLANK(INDEX(ProjectDetails[#Data],ROW(A124)+1,1)),"",IF($J128-1&lt;=-1,"",$J128-1)),"")</f>
        <v/>
      </c>
      <c r="M129" s="12" t="str">
        <f>IFERROR(ProjectTimelineData[[#This Row],[NUM]]+1,"")</f>
        <v/>
      </c>
      <c r="N129" s="13" t="str">
        <f>IFERROR(VLOOKUP(SortedTimeline[[#This Row],[RANK Sorted]],ProjectTimelineData[],3,0),"")</f>
        <v/>
      </c>
      <c r="O129" s="9" t="str">
        <f>IFERROR(VLOOKUP(SortedTimeline[[#This Row],[RANK Sorted]],ProjectTimelineData[],4,0),"")</f>
        <v/>
      </c>
      <c r="P129" s="9" t="str">
        <f>IFERROR(VLOOKUP(SortedTimeline[[#This Row],[RANK Sorted]],ProjectTimelineData[],5,0),"")</f>
        <v/>
      </c>
    </row>
    <row r="130" spans="5:16" x14ac:dyDescent="0.25">
      <c r="E130" s="12" t="str">
        <f>IFERROR(RANK(F130,ProjectTimelineData[RANK])+SUMPRODUCT(--(F130=ProjectTimelineData[RANK]),--(J130&lt;ProjectTimelineData[NUM])),"")</f>
        <v/>
      </c>
      <c r="F130" s="12" t="str">
        <f>IFERROR(RANK(ProjectTimelineData[[#This Row],[DATE]],ProjectTimelineData[DATE],1),"")</f>
        <v/>
      </c>
      <c r="G13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0" s="9" t="str">
        <f>IFERROR(IF(ISBLANK(INDEX(ProjectDetails[#Data],ROW(A125)+1,1)),"",IF($J129-1&lt;=-1,"",$J129-1)),"")</f>
        <v/>
      </c>
      <c r="M130" s="12" t="str">
        <f>IFERROR(ProjectTimelineData[[#This Row],[NUM]]+1,"")</f>
        <v/>
      </c>
      <c r="N130" s="13" t="str">
        <f>IFERROR(VLOOKUP(SortedTimeline[[#This Row],[RANK Sorted]],ProjectTimelineData[],3,0),"")</f>
        <v/>
      </c>
      <c r="O130" s="9" t="str">
        <f>IFERROR(VLOOKUP(SortedTimeline[[#This Row],[RANK Sorted]],ProjectTimelineData[],4,0),"")</f>
        <v/>
      </c>
      <c r="P130" s="9" t="str">
        <f>IFERROR(VLOOKUP(SortedTimeline[[#This Row],[RANK Sorted]],ProjectTimelineData[],5,0),"")</f>
        <v/>
      </c>
    </row>
    <row r="131" spans="5:16" x14ac:dyDescent="0.25">
      <c r="E131" s="12" t="str">
        <f>IFERROR(RANK(F131,ProjectTimelineData[RANK])+SUMPRODUCT(--(F131=ProjectTimelineData[RANK]),--(J131&lt;ProjectTimelineData[NUM])),"")</f>
        <v/>
      </c>
      <c r="F131" s="12" t="str">
        <f>IFERROR(RANK(ProjectTimelineData[[#This Row],[DATE]],ProjectTimelineData[DATE],1),"")</f>
        <v/>
      </c>
      <c r="G13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1" s="9" t="str">
        <f>IFERROR(IF(ISBLANK(INDEX(ProjectDetails[#Data],ROW(A126)+1,1)),"",IF($J130-1&lt;=-1,"",$J130-1)),"")</f>
        <v/>
      </c>
      <c r="M131" s="12" t="str">
        <f>IFERROR(ProjectTimelineData[[#This Row],[NUM]]+1,"")</f>
        <v/>
      </c>
      <c r="N131" s="13" t="str">
        <f>IFERROR(VLOOKUP(SortedTimeline[[#This Row],[RANK Sorted]],ProjectTimelineData[],3,0),"")</f>
        <v/>
      </c>
      <c r="O131" s="9" t="str">
        <f>IFERROR(VLOOKUP(SortedTimeline[[#This Row],[RANK Sorted]],ProjectTimelineData[],4,0),"")</f>
        <v/>
      </c>
      <c r="P131" s="9" t="str">
        <f>IFERROR(VLOOKUP(SortedTimeline[[#This Row],[RANK Sorted]],ProjectTimelineData[],5,0),"")</f>
        <v/>
      </c>
    </row>
    <row r="132" spans="5:16" x14ac:dyDescent="0.25">
      <c r="E132" s="12" t="str">
        <f>IFERROR(RANK(F132,ProjectTimelineData[RANK])+SUMPRODUCT(--(F132=ProjectTimelineData[RANK]),--(J132&lt;ProjectTimelineData[NUM])),"")</f>
        <v/>
      </c>
      <c r="F132" s="12" t="str">
        <f>IFERROR(RANK(ProjectTimelineData[[#This Row],[DATE]],ProjectTimelineData[DATE],1),"")</f>
        <v/>
      </c>
      <c r="G13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2" s="9" t="str">
        <f>IFERROR(IF(ISBLANK(INDEX(ProjectDetails[#Data],ROW(A127)+1,1)),"",IF($J131-1&lt;=-1,"",$J131-1)),"")</f>
        <v/>
      </c>
      <c r="M132" s="12" t="str">
        <f>IFERROR(ProjectTimelineData[[#This Row],[NUM]]+1,"")</f>
        <v/>
      </c>
      <c r="N132" s="13" t="str">
        <f>IFERROR(VLOOKUP(SortedTimeline[[#This Row],[RANK Sorted]],ProjectTimelineData[],3,0),"")</f>
        <v/>
      </c>
      <c r="O132" s="9" t="str">
        <f>IFERROR(VLOOKUP(SortedTimeline[[#This Row],[RANK Sorted]],ProjectTimelineData[],4,0),"")</f>
        <v/>
      </c>
      <c r="P132" s="9" t="str">
        <f>IFERROR(VLOOKUP(SortedTimeline[[#This Row],[RANK Sorted]],ProjectTimelineData[],5,0),"")</f>
        <v/>
      </c>
    </row>
    <row r="133" spans="5:16" x14ac:dyDescent="0.25">
      <c r="E133" s="12" t="str">
        <f>IFERROR(RANK(F133,ProjectTimelineData[RANK])+SUMPRODUCT(--(F133=ProjectTimelineData[RANK]),--(J133&lt;ProjectTimelineData[NUM])),"")</f>
        <v/>
      </c>
      <c r="F133" s="12" t="str">
        <f>IFERROR(RANK(ProjectTimelineData[[#This Row],[DATE]],ProjectTimelineData[DATE],1),"")</f>
        <v/>
      </c>
      <c r="G13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3" s="9" t="str">
        <f>IFERROR(IF(ISBLANK(INDEX(ProjectDetails[#Data],ROW(A128)+1,1)),"",IF($J132-1&lt;=-1,"",$J132-1)),"")</f>
        <v/>
      </c>
      <c r="M133" s="12" t="str">
        <f>IFERROR(ProjectTimelineData[[#This Row],[NUM]]+1,"")</f>
        <v/>
      </c>
      <c r="N133" s="13" t="str">
        <f>IFERROR(VLOOKUP(SortedTimeline[[#This Row],[RANK Sorted]],ProjectTimelineData[],3,0),"")</f>
        <v/>
      </c>
      <c r="O133" s="9" t="str">
        <f>IFERROR(VLOOKUP(SortedTimeline[[#This Row],[RANK Sorted]],ProjectTimelineData[],4,0),"")</f>
        <v/>
      </c>
      <c r="P133" s="9" t="str">
        <f>IFERROR(VLOOKUP(SortedTimeline[[#This Row],[RANK Sorted]],ProjectTimelineData[],5,0),"")</f>
        <v/>
      </c>
    </row>
    <row r="134" spans="5:16" x14ac:dyDescent="0.25">
      <c r="E134" s="12" t="str">
        <f>IFERROR(RANK(F134,ProjectTimelineData[RANK])+SUMPRODUCT(--(F134=ProjectTimelineData[RANK]),--(J134&lt;ProjectTimelineData[NUM])),"")</f>
        <v/>
      </c>
      <c r="F134" s="12" t="str">
        <f>IFERROR(RANK(ProjectTimelineData[[#This Row],[DATE]],ProjectTimelineData[DATE],1),"")</f>
        <v/>
      </c>
      <c r="G13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4" s="9" t="str">
        <f>IFERROR(IF(ISBLANK(INDEX(ProjectDetails[#Data],ROW(A129)+1,1)),"",IF($J133-1&lt;=-1,"",$J133-1)),"")</f>
        <v/>
      </c>
      <c r="M134" s="12" t="str">
        <f>IFERROR(ProjectTimelineData[[#This Row],[NUM]]+1,"")</f>
        <v/>
      </c>
      <c r="N134" s="13" t="str">
        <f>IFERROR(VLOOKUP(SortedTimeline[[#This Row],[RANK Sorted]],ProjectTimelineData[],3,0),"")</f>
        <v/>
      </c>
      <c r="O134" s="9" t="str">
        <f>IFERROR(VLOOKUP(SortedTimeline[[#This Row],[RANK Sorted]],ProjectTimelineData[],4,0),"")</f>
        <v/>
      </c>
      <c r="P134" s="9" t="str">
        <f>IFERROR(VLOOKUP(SortedTimeline[[#This Row],[RANK Sorted]],ProjectTimelineData[],5,0),"")</f>
        <v/>
      </c>
    </row>
    <row r="135" spans="5:16" x14ac:dyDescent="0.25">
      <c r="E135" s="12" t="str">
        <f>IFERROR(RANK(F135,ProjectTimelineData[RANK])+SUMPRODUCT(--(F135=ProjectTimelineData[RANK]),--(J135&lt;ProjectTimelineData[NUM])),"")</f>
        <v/>
      </c>
      <c r="F135" s="12" t="str">
        <f>IFERROR(RANK(ProjectTimelineData[[#This Row],[DATE]],ProjectTimelineData[DATE],1),"")</f>
        <v/>
      </c>
      <c r="G13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5" s="9" t="str">
        <f>IFERROR(IF(ISBLANK(INDEX(ProjectDetails[#Data],ROW(A130)+1,1)),"",IF($J134-1&lt;=-1,"",$J134-1)),"")</f>
        <v/>
      </c>
      <c r="M135" s="12" t="str">
        <f>IFERROR(ProjectTimelineData[[#This Row],[NUM]]+1,"")</f>
        <v/>
      </c>
      <c r="N135" s="13" t="str">
        <f>IFERROR(VLOOKUP(SortedTimeline[[#This Row],[RANK Sorted]],ProjectTimelineData[],3,0),"")</f>
        <v/>
      </c>
      <c r="O135" s="9" t="str">
        <f>IFERROR(VLOOKUP(SortedTimeline[[#This Row],[RANK Sorted]],ProjectTimelineData[],4,0),"")</f>
        <v/>
      </c>
      <c r="P135" s="9" t="str">
        <f>IFERROR(VLOOKUP(SortedTimeline[[#This Row],[RANK Sorted]],ProjectTimelineData[],5,0),"")</f>
        <v/>
      </c>
    </row>
    <row r="136" spans="5:16" x14ac:dyDescent="0.25">
      <c r="E136" s="12" t="str">
        <f>IFERROR(RANK(F136,ProjectTimelineData[RANK])+SUMPRODUCT(--(F136=ProjectTimelineData[RANK]),--(J136&lt;ProjectTimelineData[NUM])),"")</f>
        <v/>
      </c>
      <c r="F136" s="12" t="str">
        <f>IFERROR(RANK(ProjectTimelineData[[#This Row],[DATE]],ProjectTimelineData[DATE],1),"")</f>
        <v/>
      </c>
      <c r="G13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6" s="9" t="str">
        <f>IFERROR(IF(ISBLANK(INDEX(ProjectDetails[#Data],ROW(A131)+1,1)),"",IF($J135-1&lt;=-1,"",$J135-1)),"")</f>
        <v/>
      </c>
      <c r="M136" s="12" t="str">
        <f>IFERROR(ProjectTimelineData[[#This Row],[NUM]]+1,"")</f>
        <v/>
      </c>
      <c r="N136" s="13" t="str">
        <f>IFERROR(VLOOKUP(SortedTimeline[[#This Row],[RANK Sorted]],ProjectTimelineData[],3,0),"")</f>
        <v/>
      </c>
      <c r="O136" s="9" t="str">
        <f>IFERROR(VLOOKUP(SortedTimeline[[#This Row],[RANK Sorted]],ProjectTimelineData[],4,0),"")</f>
        <v/>
      </c>
      <c r="P136" s="9" t="str">
        <f>IFERROR(VLOOKUP(SortedTimeline[[#This Row],[RANK Sorted]],ProjectTimelineData[],5,0),"")</f>
        <v/>
      </c>
    </row>
    <row r="137" spans="5:16" x14ac:dyDescent="0.25">
      <c r="E137" s="12" t="str">
        <f>IFERROR(RANK(F137,ProjectTimelineData[RANK])+SUMPRODUCT(--(F137=ProjectTimelineData[RANK]),--(J137&lt;ProjectTimelineData[NUM])),"")</f>
        <v/>
      </c>
      <c r="F137" s="12" t="str">
        <f>IFERROR(RANK(ProjectTimelineData[[#This Row],[DATE]],ProjectTimelineData[DATE],1),"")</f>
        <v/>
      </c>
      <c r="G13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7" s="9" t="str">
        <f>IFERROR(IF(ISBLANK(INDEX(ProjectDetails[#Data],ROW(A132)+1,1)),"",IF($J136-1&lt;=-1,"",$J136-1)),"")</f>
        <v/>
      </c>
      <c r="M137" s="12" t="str">
        <f>IFERROR(ProjectTimelineData[[#This Row],[NUM]]+1,"")</f>
        <v/>
      </c>
      <c r="N137" s="13" t="str">
        <f>IFERROR(VLOOKUP(SortedTimeline[[#This Row],[RANK Sorted]],ProjectTimelineData[],3,0),"")</f>
        <v/>
      </c>
      <c r="O137" s="9" t="str">
        <f>IFERROR(VLOOKUP(SortedTimeline[[#This Row],[RANK Sorted]],ProjectTimelineData[],4,0),"")</f>
        <v/>
      </c>
      <c r="P137" s="9" t="str">
        <f>IFERROR(VLOOKUP(SortedTimeline[[#This Row],[RANK Sorted]],ProjectTimelineData[],5,0),"")</f>
        <v/>
      </c>
    </row>
    <row r="138" spans="5:16" x14ac:dyDescent="0.25">
      <c r="E138" s="12" t="str">
        <f>IFERROR(RANK(F138,ProjectTimelineData[RANK])+SUMPRODUCT(--(F138=ProjectTimelineData[RANK]),--(J138&lt;ProjectTimelineData[NUM])),"")</f>
        <v/>
      </c>
      <c r="F138" s="12" t="str">
        <f>IFERROR(RANK(ProjectTimelineData[[#This Row],[DATE]],ProjectTimelineData[DATE],1),"")</f>
        <v/>
      </c>
      <c r="G13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8" s="9" t="str">
        <f>IFERROR(IF(ISBLANK(INDEX(ProjectDetails[#Data],ROW(A133)+1,1)),"",IF($J137-1&lt;=-1,"",$J137-1)),"")</f>
        <v/>
      </c>
      <c r="M138" s="12" t="str">
        <f>IFERROR(ProjectTimelineData[[#This Row],[NUM]]+1,"")</f>
        <v/>
      </c>
      <c r="N138" s="13" t="str">
        <f>IFERROR(VLOOKUP(SortedTimeline[[#This Row],[RANK Sorted]],ProjectTimelineData[],3,0),"")</f>
        <v/>
      </c>
      <c r="O138" s="9" t="str">
        <f>IFERROR(VLOOKUP(SortedTimeline[[#This Row],[RANK Sorted]],ProjectTimelineData[],4,0),"")</f>
        <v/>
      </c>
      <c r="P138" s="9" t="str">
        <f>IFERROR(VLOOKUP(SortedTimeline[[#This Row],[RANK Sorted]],ProjectTimelineData[],5,0),"")</f>
        <v/>
      </c>
    </row>
    <row r="139" spans="5:16" x14ac:dyDescent="0.25">
      <c r="E139" s="12" t="str">
        <f>IFERROR(RANK(F139,ProjectTimelineData[RANK])+SUMPRODUCT(--(F139=ProjectTimelineData[RANK]),--(J139&lt;ProjectTimelineData[NUM])),"")</f>
        <v/>
      </c>
      <c r="F139" s="12" t="str">
        <f>IFERROR(RANK(ProjectTimelineData[[#This Row],[DATE]],ProjectTimelineData[DATE],1),"")</f>
        <v/>
      </c>
      <c r="G13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9" s="9" t="str">
        <f>IFERROR(IF(ISBLANK(INDEX(ProjectDetails[#Data],ROW(A134)+1,1)),"",IF($J138-1&lt;=-1,"",$J138-1)),"")</f>
        <v/>
      </c>
      <c r="M139" s="12" t="str">
        <f>IFERROR(ProjectTimelineData[[#This Row],[NUM]]+1,"")</f>
        <v/>
      </c>
      <c r="N139" s="13" t="str">
        <f>IFERROR(VLOOKUP(SortedTimeline[[#This Row],[RANK Sorted]],ProjectTimelineData[],3,0),"")</f>
        <v/>
      </c>
      <c r="O139" s="9" t="str">
        <f>IFERROR(VLOOKUP(SortedTimeline[[#This Row],[RANK Sorted]],ProjectTimelineData[],4,0),"")</f>
        <v/>
      </c>
      <c r="P139" s="9" t="str">
        <f>IFERROR(VLOOKUP(SortedTimeline[[#This Row],[RANK Sorted]],ProjectTimelineData[],5,0),"")</f>
        <v/>
      </c>
    </row>
    <row r="140" spans="5:16" x14ac:dyDescent="0.25">
      <c r="E140" s="12" t="str">
        <f>IFERROR(RANK(F140,ProjectTimelineData[RANK])+SUMPRODUCT(--(F140=ProjectTimelineData[RANK]),--(J140&lt;ProjectTimelineData[NUM])),"")</f>
        <v/>
      </c>
      <c r="F140" s="12" t="str">
        <f>IFERROR(RANK(ProjectTimelineData[[#This Row],[DATE]],ProjectTimelineData[DATE],1),"")</f>
        <v/>
      </c>
      <c r="G14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0" s="9" t="str">
        <f>IFERROR(IF(ISBLANK(INDEX(ProjectDetails[#Data],ROW(A135)+1,1)),"",IF($J139-1&lt;=-1,"",$J139-1)),"")</f>
        <v/>
      </c>
      <c r="M140" s="12" t="str">
        <f>IFERROR(ProjectTimelineData[[#This Row],[NUM]]+1,"")</f>
        <v/>
      </c>
      <c r="N140" s="13" t="str">
        <f>IFERROR(VLOOKUP(SortedTimeline[[#This Row],[RANK Sorted]],ProjectTimelineData[],3,0),"")</f>
        <v/>
      </c>
      <c r="O140" s="9" t="str">
        <f>IFERROR(VLOOKUP(SortedTimeline[[#This Row],[RANK Sorted]],ProjectTimelineData[],4,0),"")</f>
        <v/>
      </c>
      <c r="P140" s="9" t="str">
        <f>IFERROR(VLOOKUP(SortedTimeline[[#This Row],[RANK Sorted]],ProjectTimelineData[],5,0),"")</f>
        <v/>
      </c>
    </row>
    <row r="141" spans="5:16" x14ac:dyDescent="0.25">
      <c r="E141" s="12" t="str">
        <f>IFERROR(RANK(F141,ProjectTimelineData[RANK])+SUMPRODUCT(--(F141=ProjectTimelineData[RANK]),--(J141&lt;ProjectTimelineData[NUM])),"")</f>
        <v/>
      </c>
      <c r="F141" s="12" t="str">
        <f>IFERROR(RANK(ProjectTimelineData[[#This Row],[DATE]],ProjectTimelineData[DATE],1),"")</f>
        <v/>
      </c>
      <c r="G14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1" s="9" t="str">
        <f>IFERROR(IF(ISBLANK(INDEX(ProjectDetails[#Data],ROW(A136)+1,1)),"",IF($J140-1&lt;=-1,"",$J140-1)),"")</f>
        <v/>
      </c>
      <c r="M141" s="12" t="str">
        <f>IFERROR(ProjectTimelineData[[#This Row],[NUM]]+1,"")</f>
        <v/>
      </c>
      <c r="N141" s="13" t="str">
        <f>IFERROR(VLOOKUP(SortedTimeline[[#This Row],[RANK Sorted]],ProjectTimelineData[],3,0),"")</f>
        <v/>
      </c>
      <c r="O141" s="9" t="str">
        <f>IFERROR(VLOOKUP(SortedTimeline[[#This Row],[RANK Sorted]],ProjectTimelineData[],4,0),"")</f>
        <v/>
      </c>
      <c r="P141" s="9" t="str">
        <f>IFERROR(VLOOKUP(SortedTimeline[[#This Row],[RANK Sorted]],ProjectTimelineData[],5,0),"")</f>
        <v/>
      </c>
    </row>
    <row r="142" spans="5:16" x14ac:dyDescent="0.25">
      <c r="E142" s="12" t="str">
        <f>IFERROR(RANK(F142,ProjectTimelineData[RANK])+SUMPRODUCT(--(F142=ProjectTimelineData[RANK]),--(J142&lt;ProjectTimelineData[NUM])),"")</f>
        <v/>
      </c>
      <c r="F142" s="12" t="str">
        <f>IFERROR(RANK(ProjectTimelineData[[#This Row],[DATE]],ProjectTimelineData[DATE],1),"")</f>
        <v/>
      </c>
      <c r="G14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2" s="9" t="str">
        <f>IFERROR(IF(ISBLANK(INDEX(ProjectDetails[#Data],ROW(A137)+1,1)),"",IF($J141-1&lt;=-1,"",$J141-1)),"")</f>
        <v/>
      </c>
      <c r="M142" s="12" t="str">
        <f>IFERROR(ProjectTimelineData[[#This Row],[NUM]]+1,"")</f>
        <v/>
      </c>
      <c r="N142" s="13" t="str">
        <f>IFERROR(VLOOKUP(SortedTimeline[[#This Row],[RANK Sorted]],ProjectTimelineData[],3,0),"")</f>
        <v/>
      </c>
      <c r="O142" s="9" t="str">
        <f>IFERROR(VLOOKUP(SortedTimeline[[#This Row],[RANK Sorted]],ProjectTimelineData[],4,0),"")</f>
        <v/>
      </c>
      <c r="P142" s="9" t="str">
        <f>IFERROR(VLOOKUP(SortedTimeline[[#This Row],[RANK Sorted]],ProjectTimelineData[],5,0),"")</f>
        <v/>
      </c>
    </row>
    <row r="143" spans="5:16" x14ac:dyDescent="0.25">
      <c r="E143" s="12" t="str">
        <f>IFERROR(RANK(F143,ProjectTimelineData[RANK])+SUMPRODUCT(--(F143=ProjectTimelineData[RANK]),--(J143&lt;ProjectTimelineData[NUM])),"")</f>
        <v/>
      </c>
      <c r="F143" s="12" t="str">
        <f>IFERROR(RANK(ProjectTimelineData[[#This Row],[DATE]],ProjectTimelineData[DATE],1),"")</f>
        <v/>
      </c>
      <c r="G14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3" s="9" t="str">
        <f>IFERROR(IF(ISBLANK(INDEX(ProjectDetails[#Data],ROW(A138)+1,1)),"",IF($J142-1&lt;=-1,"",$J142-1)),"")</f>
        <v/>
      </c>
      <c r="M143" s="12" t="str">
        <f>IFERROR(ProjectTimelineData[[#This Row],[NUM]]+1,"")</f>
        <v/>
      </c>
      <c r="N143" s="13" t="str">
        <f>IFERROR(VLOOKUP(SortedTimeline[[#This Row],[RANK Sorted]],ProjectTimelineData[],3,0),"")</f>
        <v/>
      </c>
      <c r="O143" s="9" t="str">
        <f>IFERROR(VLOOKUP(SortedTimeline[[#This Row],[RANK Sorted]],ProjectTimelineData[],4,0),"")</f>
        <v/>
      </c>
      <c r="P143" s="9" t="str">
        <f>IFERROR(VLOOKUP(SortedTimeline[[#This Row],[RANK Sorted]],ProjectTimelineData[],5,0),"")</f>
        <v/>
      </c>
    </row>
    <row r="144" spans="5:16" x14ac:dyDescent="0.25">
      <c r="E144" s="12" t="str">
        <f>IFERROR(RANK(F144,ProjectTimelineData[RANK])+SUMPRODUCT(--(F144=ProjectTimelineData[RANK]),--(J144&lt;ProjectTimelineData[NUM])),"")</f>
        <v/>
      </c>
      <c r="F144" s="12" t="str">
        <f>IFERROR(RANK(ProjectTimelineData[[#This Row],[DATE]],ProjectTimelineData[DATE],1),"")</f>
        <v/>
      </c>
      <c r="G14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4" s="9" t="str">
        <f>IFERROR(IF(ISBLANK(INDEX(ProjectDetails[#Data],ROW(A139)+1,1)),"",IF($J143-1&lt;=-1,"",$J143-1)),"")</f>
        <v/>
      </c>
      <c r="M144" s="12" t="str">
        <f>IFERROR(ProjectTimelineData[[#This Row],[NUM]]+1,"")</f>
        <v/>
      </c>
      <c r="N144" s="13" t="str">
        <f>IFERROR(VLOOKUP(SortedTimeline[[#This Row],[RANK Sorted]],ProjectTimelineData[],3,0),"")</f>
        <v/>
      </c>
      <c r="O144" s="9" t="str">
        <f>IFERROR(VLOOKUP(SortedTimeline[[#This Row],[RANK Sorted]],ProjectTimelineData[],4,0),"")</f>
        <v/>
      </c>
      <c r="P144" s="9" t="str">
        <f>IFERROR(VLOOKUP(SortedTimeline[[#This Row],[RANK Sorted]],ProjectTimelineData[],5,0),"")</f>
        <v/>
      </c>
    </row>
    <row r="145" spans="5:16" x14ac:dyDescent="0.25">
      <c r="E145" s="12" t="str">
        <f>IFERROR(RANK(F145,ProjectTimelineData[RANK])+SUMPRODUCT(--(F145=ProjectTimelineData[RANK]),--(J145&lt;ProjectTimelineData[NUM])),"")</f>
        <v/>
      </c>
      <c r="F145" s="12" t="str">
        <f>IFERROR(RANK(ProjectTimelineData[[#This Row],[DATE]],ProjectTimelineData[DATE],1),"")</f>
        <v/>
      </c>
      <c r="G14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5" s="9" t="str">
        <f>IFERROR(IF(ISBLANK(INDEX(ProjectDetails[#Data],ROW(A140)+1,1)),"",IF($J144-1&lt;=-1,"",$J144-1)),"")</f>
        <v/>
      </c>
      <c r="M145" s="12" t="str">
        <f>IFERROR(ProjectTimelineData[[#This Row],[NUM]]+1,"")</f>
        <v/>
      </c>
      <c r="N145" s="13" t="str">
        <f>IFERROR(VLOOKUP(SortedTimeline[[#This Row],[RANK Sorted]],ProjectTimelineData[],3,0),"")</f>
        <v/>
      </c>
      <c r="O145" s="9" t="str">
        <f>IFERROR(VLOOKUP(SortedTimeline[[#This Row],[RANK Sorted]],ProjectTimelineData[],4,0),"")</f>
        <v/>
      </c>
      <c r="P145" s="9" t="str">
        <f>IFERROR(VLOOKUP(SortedTimeline[[#This Row],[RANK Sorted]],ProjectTimelineData[],5,0),"")</f>
        <v/>
      </c>
    </row>
    <row r="146" spans="5:16" x14ac:dyDescent="0.25">
      <c r="E146" s="12" t="str">
        <f>IFERROR(RANK(F146,ProjectTimelineData[RANK])+SUMPRODUCT(--(F146=ProjectTimelineData[RANK]),--(J146&lt;ProjectTimelineData[NUM])),"")</f>
        <v/>
      </c>
      <c r="F146" s="12" t="str">
        <f>IFERROR(RANK(ProjectTimelineData[[#This Row],[DATE]],ProjectTimelineData[DATE],1),"")</f>
        <v/>
      </c>
      <c r="G14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6" s="9" t="str">
        <f>IFERROR(IF(ISBLANK(INDEX(ProjectDetails[#Data],ROW(A141)+1,1)),"",IF($J145-1&lt;=-1,"",$J145-1)),"")</f>
        <v/>
      </c>
      <c r="M146" s="12" t="str">
        <f>IFERROR(ProjectTimelineData[[#This Row],[NUM]]+1,"")</f>
        <v/>
      </c>
      <c r="N146" s="13" t="str">
        <f>IFERROR(VLOOKUP(SortedTimeline[[#This Row],[RANK Sorted]],ProjectTimelineData[],3,0),"")</f>
        <v/>
      </c>
      <c r="O146" s="9" t="str">
        <f>IFERROR(VLOOKUP(SortedTimeline[[#This Row],[RANK Sorted]],ProjectTimelineData[],4,0),"")</f>
        <v/>
      </c>
      <c r="P146" s="9" t="str">
        <f>IFERROR(VLOOKUP(SortedTimeline[[#This Row],[RANK Sorted]],ProjectTimelineData[],5,0),"")</f>
        <v/>
      </c>
    </row>
    <row r="147" spans="5:16" x14ac:dyDescent="0.25">
      <c r="E147" s="12" t="str">
        <f>IFERROR(RANK(F147,ProjectTimelineData[RANK])+SUMPRODUCT(--(F147=ProjectTimelineData[RANK]),--(J147&lt;ProjectTimelineData[NUM])),"")</f>
        <v/>
      </c>
      <c r="F147" s="12" t="str">
        <f>IFERROR(RANK(ProjectTimelineData[[#This Row],[DATE]],ProjectTimelineData[DATE],1),"")</f>
        <v/>
      </c>
      <c r="G14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7" s="9" t="str">
        <f>IFERROR(IF(ISBLANK(INDEX(ProjectDetails[#Data],ROW(A142)+1,1)),"",IF($J146-1&lt;=-1,"",$J146-1)),"")</f>
        <v/>
      </c>
      <c r="M147" s="12" t="str">
        <f>IFERROR(ProjectTimelineData[[#This Row],[NUM]]+1,"")</f>
        <v/>
      </c>
      <c r="N147" s="13" t="str">
        <f>IFERROR(VLOOKUP(SortedTimeline[[#This Row],[RANK Sorted]],ProjectTimelineData[],3,0),"")</f>
        <v/>
      </c>
      <c r="O147" s="9" t="str">
        <f>IFERROR(VLOOKUP(SortedTimeline[[#This Row],[RANK Sorted]],ProjectTimelineData[],4,0),"")</f>
        <v/>
      </c>
      <c r="P147" s="9" t="str">
        <f>IFERROR(VLOOKUP(SortedTimeline[[#This Row],[RANK Sorted]],ProjectTimelineData[],5,0),"")</f>
        <v/>
      </c>
    </row>
    <row r="148" spans="5:16" x14ac:dyDescent="0.25">
      <c r="E148" s="12" t="str">
        <f>IFERROR(RANK(F148,ProjectTimelineData[RANK])+SUMPRODUCT(--(F148=ProjectTimelineData[RANK]),--(J148&lt;ProjectTimelineData[NUM])),"")</f>
        <v/>
      </c>
      <c r="F148" s="12" t="str">
        <f>IFERROR(RANK(ProjectTimelineData[[#This Row],[DATE]],ProjectTimelineData[DATE],1),"")</f>
        <v/>
      </c>
      <c r="G14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8" s="9" t="str">
        <f>IFERROR(IF(ISBLANK(INDEX(ProjectDetails[#Data],ROW(A143)+1,1)),"",IF($J147-1&lt;=-1,"",$J147-1)),"")</f>
        <v/>
      </c>
      <c r="M148" s="12" t="str">
        <f>IFERROR(ProjectTimelineData[[#This Row],[NUM]]+1,"")</f>
        <v/>
      </c>
      <c r="N148" s="13" t="str">
        <f>IFERROR(VLOOKUP(SortedTimeline[[#This Row],[RANK Sorted]],ProjectTimelineData[],3,0),"")</f>
        <v/>
      </c>
      <c r="O148" s="9" t="str">
        <f>IFERROR(VLOOKUP(SortedTimeline[[#This Row],[RANK Sorted]],ProjectTimelineData[],4,0),"")</f>
        <v/>
      </c>
      <c r="P148" s="9" t="str">
        <f>IFERROR(VLOOKUP(SortedTimeline[[#This Row],[RANK Sorted]],ProjectTimelineData[],5,0),"")</f>
        <v/>
      </c>
    </row>
    <row r="149" spans="5:16" x14ac:dyDescent="0.25">
      <c r="E149" s="12" t="str">
        <f>IFERROR(RANK(F149,ProjectTimelineData[RANK])+SUMPRODUCT(--(F149=ProjectTimelineData[RANK]),--(J149&lt;ProjectTimelineData[NUM])),"")</f>
        <v/>
      </c>
      <c r="F149" s="12" t="str">
        <f>IFERROR(RANK(ProjectTimelineData[[#This Row],[DATE]],ProjectTimelineData[DATE],1),"")</f>
        <v/>
      </c>
      <c r="G14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9" s="9" t="str">
        <f>IFERROR(IF(ISBLANK(INDEX(ProjectDetails[#Data],ROW(A144)+1,1)),"",IF($J148-1&lt;=-1,"",$J148-1)),"")</f>
        <v/>
      </c>
      <c r="M149" s="12" t="str">
        <f>IFERROR(ProjectTimelineData[[#This Row],[NUM]]+1,"")</f>
        <v/>
      </c>
      <c r="N149" s="13" t="str">
        <f>IFERROR(VLOOKUP(SortedTimeline[[#This Row],[RANK Sorted]],ProjectTimelineData[],3,0),"")</f>
        <v/>
      </c>
      <c r="O149" s="9" t="str">
        <f>IFERROR(VLOOKUP(SortedTimeline[[#This Row],[RANK Sorted]],ProjectTimelineData[],4,0),"")</f>
        <v/>
      </c>
      <c r="P149" s="9" t="str">
        <f>IFERROR(VLOOKUP(SortedTimeline[[#This Row],[RANK Sorted]],ProjectTimelineData[],5,0),"")</f>
        <v/>
      </c>
    </row>
    <row r="150" spans="5:16" x14ac:dyDescent="0.25">
      <c r="E150" s="12" t="str">
        <f>IFERROR(RANK(F150,ProjectTimelineData[RANK])+SUMPRODUCT(--(F150=ProjectTimelineData[RANK]),--(J150&lt;ProjectTimelineData[NUM])),"")</f>
        <v/>
      </c>
      <c r="F150" s="12" t="str">
        <f>IFERROR(RANK(ProjectTimelineData[[#This Row],[DATE]],ProjectTimelineData[DATE],1),"")</f>
        <v/>
      </c>
      <c r="G15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0" s="9" t="str">
        <f>IFERROR(IF(ISBLANK(INDEX(ProjectDetails[#Data],ROW(A145)+1,1)),"",IF($J149-1&lt;=-1,"",$J149-1)),"")</f>
        <v/>
      </c>
      <c r="M150" s="12" t="str">
        <f>IFERROR(ProjectTimelineData[[#This Row],[NUM]]+1,"")</f>
        <v/>
      </c>
      <c r="N150" s="13" t="str">
        <f>IFERROR(VLOOKUP(SortedTimeline[[#This Row],[RANK Sorted]],ProjectTimelineData[],3,0),"")</f>
        <v/>
      </c>
      <c r="O150" s="9" t="str">
        <f>IFERROR(VLOOKUP(SortedTimeline[[#This Row],[RANK Sorted]],ProjectTimelineData[],4,0),"")</f>
        <v/>
      </c>
      <c r="P150" s="9" t="str">
        <f>IFERROR(VLOOKUP(SortedTimeline[[#This Row],[RANK Sorted]],ProjectTimelineData[],5,0),"")</f>
        <v/>
      </c>
    </row>
    <row r="151" spans="5:16" x14ac:dyDescent="0.25">
      <c r="E151" s="12" t="str">
        <f>IFERROR(RANK(F151,ProjectTimelineData[RANK])+SUMPRODUCT(--(F151=ProjectTimelineData[RANK]),--(J151&lt;ProjectTimelineData[NUM])),"")</f>
        <v/>
      </c>
      <c r="F151" s="12" t="str">
        <f>IFERROR(RANK(ProjectTimelineData[[#This Row],[DATE]],ProjectTimelineData[DATE],1),"")</f>
        <v/>
      </c>
      <c r="G15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1" s="9" t="str">
        <f>IFERROR(IF(ISBLANK(INDEX(ProjectDetails[#Data],ROW(A146)+1,1)),"",IF($J150-1&lt;=-1,"",$J150-1)),"")</f>
        <v/>
      </c>
      <c r="M151" s="12" t="str">
        <f>IFERROR(ProjectTimelineData[[#This Row],[NUM]]+1,"")</f>
        <v/>
      </c>
      <c r="N151" s="13" t="str">
        <f>IFERROR(VLOOKUP(SortedTimeline[[#This Row],[RANK Sorted]],ProjectTimelineData[],3,0),"")</f>
        <v/>
      </c>
      <c r="O151" s="9" t="str">
        <f>IFERROR(VLOOKUP(SortedTimeline[[#This Row],[RANK Sorted]],ProjectTimelineData[],4,0),"")</f>
        <v/>
      </c>
      <c r="P151" s="9" t="str">
        <f>IFERROR(VLOOKUP(SortedTimeline[[#This Row],[RANK Sorted]],ProjectTimelineData[],5,0),"")</f>
        <v/>
      </c>
    </row>
    <row r="152" spans="5:16" x14ac:dyDescent="0.25">
      <c r="E152" s="12" t="str">
        <f>IFERROR(RANK(F152,ProjectTimelineData[RANK])+SUMPRODUCT(--(F152=ProjectTimelineData[RANK]),--(J152&lt;ProjectTimelineData[NUM])),"")</f>
        <v/>
      </c>
      <c r="F152" s="12" t="str">
        <f>IFERROR(RANK(ProjectTimelineData[[#This Row],[DATE]],ProjectTimelineData[DATE],1),"")</f>
        <v/>
      </c>
      <c r="G15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2" s="9" t="str">
        <f>IFERROR(IF(ISBLANK(INDEX(ProjectDetails[#Data],ROW(A147)+1,1)),"",IF($J151-1&lt;=-1,"",$J151-1)),"")</f>
        <v/>
      </c>
      <c r="M152" s="12" t="str">
        <f>IFERROR(ProjectTimelineData[[#This Row],[NUM]]+1,"")</f>
        <v/>
      </c>
      <c r="N152" s="13" t="str">
        <f>IFERROR(VLOOKUP(SortedTimeline[[#This Row],[RANK Sorted]],ProjectTimelineData[],3,0),"")</f>
        <v/>
      </c>
      <c r="O152" s="9" t="str">
        <f>IFERROR(VLOOKUP(SortedTimeline[[#This Row],[RANK Sorted]],ProjectTimelineData[],4,0),"")</f>
        <v/>
      </c>
      <c r="P152" s="9" t="str">
        <f>IFERROR(VLOOKUP(SortedTimeline[[#This Row],[RANK Sorted]],ProjectTimelineData[],5,0),"")</f>
        <v/>
      </c>
    </row>
    <row r="153" spans="5:16" x14ac:dyDescent="0.25">
      <c r="E153" s="12" t="str">
        <f>IFERROR(RANK(F153,ProjectTimelineData[RANK])+SUMPRODUCT(--(F153=ProjectTimelineData[RANK]),--(J153&lt;ProjectTimelineData[NUM])),"")</f>
        <v/>
      </c>
      <c r="F153" s="12" t="str">
        <f>IFERROR(RANK(ProjectTimelineData[[#This Row],[DATE]],ProjectTimelineData[DATE],1),"")</f>
        <v/>
      </c>
      <c r="G15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3" s="9" t="str">
        <f>IFERROR(IF(ISBLANK(INDEX(ProjectDetails[#Data],ROW(A148)+1,1)),"",IF($J152-1&lt;=-1,"",$J152-1)),"")</f>
        <v/>
      </c>
      <c r="M153" s="12" t="str">
        <f>IFERROR(ProjectTimelineData[[#This Row],[NUM]]+1,"")</f>
        <v/>
      </c>
      <c r="N153" s="13" t="str">
        <f>IFERROR(VLOOKUP(SortedTimeline[[#This Row],[RANK Sorted]],ProjectTimelineData[],3,0),"")</f>
        <v/>
      </c>
      <c r="O153" s="9" t="str">
        <f>IFERROR(VLOOKUP(SortedTimeline[[#This Row],[RANK Sorted]],ProjectTimelineData[],4,0),"")</f>
        <v/>
      </c>
      <c r="P153" s="9" t="str">
        <f>IFERROR(VLOOKUP(SortedTimeline[[#This Row],[RANK Sorted]],ProjectTimelineData[],5,0),"")</f>
        <v/>
      </c>
    </row>
    <row r="154" spans="5:16" x14ac:dyDescent="0.25">
      <c r="E154" s="12" t="str">
        <f>IFERROR(RANK(F154,ProjectTimelineData[RANK])+SUMPRODUCT(--(F154=ProjectTimelineData[RANK]),--(J154&lt;ProjectTimelineData[NUM])),"")</f>
        <v/>
      </c>
      <c r="F154" s="12" t="str">
        <f>IFERROR(RANK(ProjectTimelineData[[#This Row],[DATE]],ProjectTimelineData[DATE],1),"")</f>
        <v/>
      </c>
      <c r="G15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4" s="9" t="str">
        <f>IFERROR(IF(ISBLANK(INDEX(ProjectDetails[#Data],ROW(A149)+1,1)),"",IF($J153-1&lt;=-1,"",$J153-1)),"")</f>
        <v/>
      </c>
      <c r="M154" s="12" t="str">
        <f>IFERROR(ProjectTimelineData[[#This Row],[NUM]]+1,"")</f>
        <v/>
      </c>
      <c r="N154" s="13" t="str">
        <f>IFERROR(VLOOKUP(SortedTimeline[[#This Row],[RANK Sorted]],ProjectTimelineData[],3,0),"")</f>
        <v/>
      </c>
      <c r="O154" s="9" t="str">
        <f>IFERROR(VLOOKUP(SortedTimeline[[#This Row],[RANK Sorted]],ProjectTimelineData[],4,0),"")</f>
        <v/>
      </c>
      <c r="P154" s="9" t="str">
        <f>IFERROR(VLOOKUP(SortedTimeline[[#This Row],[RANK Sorted]],ProjectTimelineData[],5,0),"")</f>
        <v/>
      </c>
    </row>
    <row r="155" spans="5:16" x14ac:dyDescent="0.25">
      <c r="E155" s="12" t="str">
        <f>IFERROR(RANK(F155,ProjectTimelineData[RANK])+SUMPRODUCT(--(F155=ProjectTimelineData[RANK]),--(J155&lt;ProjectTimelineData[NUM])),"")</f>
        <v/>
      </c>
      <c r="F155" s="12" t="str">
        <f>IFERROR(RANK(ProjectTimelineData[[#This Row],[DATE]],ProjectTimelineData[DATE],1),"")</f>
        <v/>
      </c>
      <c r="G15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5" s="9" t="str">
        <f>IFERROR(IF(ISBLANK(INDEX(ProjectDetails[#Data],ROW(A150)+1,1)),"",IF($J154-1&lt;=-1,"",$J154-1)),"")</f>
        <v/>
      </c>
      <c r="M155" s="12" t="str">
        <f>IFERROR(ProjectTimelineData[[#This Row],[NUM]]+1,"")</f>
        <v/>
      </c>
      <c r="N155" s="13" t="str">
        <f>IFERROR(VLOOKUP(SortedTimeline[[#This Row],[RANK Sorted]],ProjectTimelineData[],3,0),"")</f>
        <v/>
      </c>
      <c r="O155" s="9" t="str">
        <f>IFERROR(VLOOKUP(SortedTimeline[[#This Row],[RANK Sorted]],ProjectTimelineData[],4,0),"")</f>
        <v/>
      </c>
      <c r="P155" s="9" t="str">
        <f>IFERROR(VLOOKUP(SortedTimeline[[#This Row],[RANK Sorted]],ProjectTimelineData[],5,0),"")</f>
        <v/>
      </c>
    </row>
    <row r="156" spans="5:16" x14ac:dyDescent="0.25">
      <c r="E156" s="12" t="str">
        <f>IFERROR(RANK(F156,ProjectTimelineData[RANK])+SUMPRODUCT(--(F156=ProjectTimelineData[RANK]),--(J156&lt;ProjectTimelineData[NUM])),"")</f>
        <v/>
      </c>
      <c r="F156" s="12" t="str">
        <f>IFERROR(RANK(ProjectTimelineData[[#This Row],[DATE]],ProjectTimelineData[DATE],1),"")</f>
        <v/>
      </c>
      <c r="G15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6" s="9" t="str">
        <f>IFERROR(IF(ISBLANK(INDEX(ProjectDetails[#Data],ROW(A151)+1,1)),"",IF($J155-1&lt;=-1,"",$J155-1)),"")</f>
        <v/>
      </c>
      <c r="M156" s="12" t="str">
        <f>IFERROR(ProjectTimelineData[[#This Row],[NUM]]+1,"")</f>
        <v/>
      </c>
      <c r="N156" s="13" t="str">
        <f>IFERROR(VLOOKUP(SortedTimeline[[#This Row],[RANK Sorted]],ProjectTimelineData[],3,0),"")</f>
        <v/>
      </c>
      <c r="O156" s="9" t="str">
        <f>IFERROR(VLOOKUP(SortedTimeline[[#This Row],[RANK Sorted]],ProjectTimelineData[],4,0),"")</f>
        <v/>
      </c>
      <c r="P156" s="9" t="str">
        <f>IFERROR(VLOOKUP(SortedTimeline[[#This Row],[RANK Sorted]],ProjectTimelineData[],5,0),"")</f>
        <v/>
      </c>
    </row>
    <row r="157" spans="5:16" x14ac:dyDescent="0.25">
      <c r="E157" s="12" t="str">
        <f>IFERROR(RANK(F157,ProjectTimelineData[RANK])+SUMPRODUCT(--(F157=ProjectTimelineData[RANK]),--(J157&lt;ProjectTimelineData[NUM])),"")</f>
        <v/>
      </c>
      <c r="F157" s="12" t="str">
        <f>IFERROR(RANK(ProjectTimelineData[[#This Row],[DATE]],ProjectTimelineData[DATE],1),"")</f>
        <v/>
      </c>
      <c r="G15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7" s="9" t="str">
        <f>IFERROR(IF(ISBLANK(INDEX(ProjectDetails[#Data],ROW(A152)+1,1)),"",IF($J156-1&lt;=-1,"",$J156-1)),"")</f>
        <v/>
      </c>
      <c r="M157" s="12" t="str">
        <f>IFERROR(ProjectTimelineData[[#This Row],[NUM]]+1,"")</f>
        <v/>
      </c>
      <c r="N157" s="13" t="str">
        <f>IFERROR(VLOOKUP(SortedTimeline[[#This Row],[RANK Sorted]],ProjectTimelineData[],3,0),"")</f>
        <v/>
      </c>
      <c r="O157" s="9" t="str">
        <f>IFERROR(VLOOKUP(SortedTimeline[[#This Row],[RANK Sorted]],ProjectTimelineData[],4,0),"")</f>
        <v/>
      </c>
      <c r="P157" s="9" t="str">
        <f>IFERROR(VLOOKUP(SortedTimeline[[#This Row],[RANK Sorted]],ProjectTimelineData[],5,0),"")</f>
        <v/>
      </c>
    </row>
    <row r="158" spans="5:16" x14ac:dyDescent="0.25">
      <c r="E158" s="12" t="str">
        <f>IFERROR(RANK(F158,ProjectTimelineData[RANK])+SUMPRODUCT(--(F158=ProjectTimelineData[RANK]),--(J158&lt;ProjectTimelineData[NUM])),"")</f>
        <v/>
      </c>
      <c r="F158" s="12" t="str">
        <f>IFERROR(RANK(ProjectTimelineData[[#This Row],[DATE]],ProjectTimelineData[DATE],1),"")</f>
        <v/>
      </c>
      <c r="G15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8" s="9" t="str">
        <f>IFERROR(IF(ISBLANK(INDEX(ProjectDetails[#Data],ROW(A153)+1,1)),"",IF($J157-1&lt;=-1,"",$J157-1)),"")</f>
        <v/>
      </c>
      <c r="M158" s="12" t="str">
        <f>IFERROR(ProjectTimelineData[[#This Row],[NUM]]+1,"")</f>
        <v/>
      </c>
      <c r="N158" s="13" t="str">
        <f>IFERROR(VLOOKUP(SortedTimeline[[#This Row],[RANK Sorted]],ProjectTimelineData[],3,0),"")</f>
        <v/>
      </c>
      <c r="O158" s="9" t="str">
        <f>IFERROR(VLOOKUP(SortedTimeline[[#This Row],[RANK Sorted]],ProjectTimelineData[],4,0),"")</f>
        <v/>
      </c>
      <c r="P158" s="9" t="str">
        <f>IFERROR(VLOOKUP(SortedTimeline[[#This Row],[RANK Sorted]],ProjectTimelineData[],5,0),"")</f>
        <v/>
      </c>
    </row>
    <row r="159" spans="5:16" x14ac:dyDescent="0.25">
      <c r="E159" s="12" t="str">
        <f>IFERROR(RANK(F159,ProjectTimelineData[RANK])+SUMPRODUCT(--(F159=ProjectTimelineData[RANK]),--(J159&lt;ProjectTimelineData[NUM])),"")</f>
        <v/>
      </c>
      <c r="F159" s="12" t="str">
        <f>IFERROR(RANK(ProjectTimelineData[[#This Row],[DATE]],ProjectTimelineData[DATE],1),"")</f>
        <v/>
      </c>
      <c r="G15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9" s="9" t="str">
        <f>IFERROR(IF(ISBLANK(INDEX(ProjectDetails[#Data],ROW(A154)+1,1)),"",IF($J158-1&lt;=-1,"",$J158-1)),"")</f>
        <v/>
      </c>
      <c r="M159" s="12" t="str">
        <f>IFERROR(ProjectTimelineData[[#This Row],[NUM]]+1,"")</f>
        <v/>
      </c>
      <c r="N159" s="13" t="str">
        <f>IFERROR(VLOOKUP(SortedTimeline[[#This Row],[RANK Sorted]],ProjectTimelineData[],3,0),"")</f>
        <v/>
      </c>
      <c r="O159" s="9" t="str">
        <f>IFERROR(VLOOKUP(SortedTimeline[[#This Row],[RANK Sorted]],ProjectTimelineData[],4,0),"")</f>
        <v/>
      </c>
      <c r="P159" s="9" t="str">
        <f>IFERROR(VLOOKUP(SortedTimeline[[#This Row],[RANK Sorted]],ProjectTimelineData[],5,0),"")</f>
        <v/>
      </c>
    </row>
    <row r="160" spans="5:16" x14ac:dyDescent="0.25">
      <c r="E160" s="12" t="str">
        <f>IFERROR(RANK(F160,ProjectTimelineData[RANK])+SUMPRODUCT(--(F160=ProjectTimelineData[RANK]),--(J160&lt;ProjectTimelineData[NUM])),"")</f>
        <v/>
      </c>
      <c r="F160" s="12" t="str">
        <f>IFERROR(RANK(ProjectTimelineData[[#This Row],[DATE]],ProjectTimelineData[DATE],1),"")</f>
        <v/>
      </c>
      <c r="G16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0" s="9" t="str">
        <f>IFERROR(IF(ISBLANK(INDEX(ProjectDetails[#Data],ROW(A155)+1,1)),"",IF($J159-1&lt;=-1,"",$J159-1)),"")</f>
        <v/>
      </c>
      <c r="M160" s="12" t="str">
        <f>IFERROR(ProjectTimelineData[[#This Row],[NUM]]+1,"")</f>
        <v/>
      </c>
      <c r="N160" s="13" t="str">
        <f>IFERROR(VLOOKUP(SortedTimeline[[#This Row],[RANK Sorted]],ProjectTimelineData[],3,0),"")</f>
        <v/>
      </c>
      <c r="O160" s="9" t="str">
        <f>IFERROR(VLOOKUP(SortedTimeline[[#This Row],[RANK Sorted]],ProjectTimelineData[],4,0),"")</f>
        <v/>
      </c>
      <c r="P160" s="9" t="str">
        <f>IFERROR(VLOOKUP(SortedTimeline[[#This Row],[RANK Sorted]],ProjectTimelineData[],5,0),"")</f>
        <v/>
      </c>
    </row>
    <row r="161" spans="5:16" x14ac:dyDescent="0.25">
      <c r="E161" s="12" t="str">
        <f>IFERROR(RANK(F161,ProjectTimelineData[RANK])+SUMPRODUCT(--(F161=ProjectTimelineData[RANK]),--(J161&lt;ProjectTimelineData[NUM])),"")</f>
        <v/>
      </c>
      <c r="F161" s="12" t="str">
        <f>IFERROR(RANK(ProjectTimelineData[[#This Row],[DATE]],ProjectTimelineData[DATE],1),"")</f>
        <v/>
      </c>
      <c r="G16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1" s="9" t="str">
        <f>IFERROR(IF(ISBLANK(INDEX(ProjectDetails[#Data],ROW(A156)+1,1)),"",IF($J160-1&lt;=-1,"",$J160-1)),"")</f>
        <v/>
      </c>
      <c r="M161" s="12" t="str">
        <f>IFERROR(ProjectTimelineData[[#This Row],[NUM]]+1,"")</f>
        <v/>
      </c>
      <c r="N161" s="13" t="str">
        <f>IFERROR(VLOOKUP(SortedTimeline[[#This Row],[RANK Sorted]],ProjectTimelineData[],3,0),"")</f>
        <v/>
      </c>
      <c r="O161" s="9" t="str">
        <f>IFERROR(VLOOKUP(SortedTimeline[[#This Row],[RANK Sorted]],ProjectTimelineData[],4,0),"")</f>
        <v/>
      </c>
      <c r="P161" s="9" t="str">
        <f>IFERROR(VLOOKUP(SortedTimeline[[#This Row],[RANK Sorted]],ProjectTimelineData[],5,0),"")</f>
        <v/>
      </c>
    </row>
    <row r="162" spans="5:16" x14ac:dyDescent="0.25">
      <c r="E162" s="12" t="str">
        <f>IFERROR(RANK(F162,ProjectTimelineData[RANK])+SUMPRODUCT(--(F162=ProjectTimelineData[RANK]),--(J162&lt;ProjectTimelineData[NUM])),"")</f>
        <v/>
      </c>
      <c r="F162" s="12" t="str">
        <f>IFERROR(RANK(ProjectTimelineData[[#This Row],[DATE]],ProjectTimelineData[DATE],1),"")</f>
        <v/>
      </c>
      <c r="G16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2" s="9" t="str">
        <f>IFERROR(IF(ISBLANK(INDEX(ProjectDetails[#Data],ROW(A157)+1,1)),"",IF($J161-1&lt;=-1,"",$J161-1)),"")</f>
        <v/>
      </c>
      <c r="M162" s="12" t="str">
        <f>IFERROR(ProjectTimelineData[[#This Row],[NUM]]+1,"")</f>
        <v/>
      </c>
      <c r="N162" s="13" t="str">
        <f>IFERROR(VLOOKUP(SortedTimeline[[#This Row],[RANK Sorted]],ProjectTimelineData[],3,0),"")</f>
        <v/>
      </c>
      <c r="O162" s="9" t="str">
        <f>IFERROR(VLOOKUP(SortedTimeline[[#This Row],[RANK Sorted]],ProjectTimelineData[],4,0),"")</f>
        <v/>
      </c>
      <c r="P162" s="9" t="str">
        <f>IFERROR(VLOOKUP(SortedTimeline[[#This Row],[RANK Sorted]],ProjectTimelineData[],5,0),"")</f>
        <v/>
      </c>
    </row>
    <row r="163" spans="5:16" x14ac:dyDescent="0.25">
      <c r="E163" s="12" t="str">
        <f>IFERROR(RANK(F163,ProjectTimelineData[RANK])+SUMPRODUCT(--(F163=ProjectTimelineData[RANK]),--(J163&lt;ProjectTimelineData[NUM])),"")</f>
        <v/>
      </c>
      <c r="F163" s="12" t="str">
        <f>IFERROR(RANK(ProjectTimelineData[[#This Row],[DATE]],ProjectTimelineData[DATE],1),"")</f>
        <v/>
      </c>
      <c r="G16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3" s="9" t="str">
        <f>IFERROR(IF(ISBLANK(INDEX(ProjectDetails[#Data],ROW(A158)+1,1)),"",IF($J162-1&lt;=-1,"",$J162-1)),"")</f>
        <v/>
      </c>
      <c r="M163" s="12" t="str">
        <f>IFERROR(ProjectTimelineData[[#This Row],[NUM]]+1,"")</f>
        <v/>
      </c>
      <c r="N163" s="13" t="str">
        <f>IFERROR(VLOOKUP(SortedTimeline[[#This Row],[RANK Sorted]],ProjectTimelineData[],3,0),"")</f>
        <v/>
      </c>
      <c r="O163" s="9" t="str">
        <f>IFERROR(VLOOKUP(SortedTimeline[[#This Row],[RANK Sorted]],ProjectTimelineData[],4,0),"")</f>
        <v/>
      </c>
      <c r="P163" s="9" t="str">
        <f>IFERROR(VLOOKUP(SortedTimeline[[#This Row],[RANK Sorted]],ProjectTimelineData[],5,0),"")</f>
        <v/>
      </c>
    </row>
    <row r="164" spans="5:16" x14ac:dyDescent="0.25">
      <c r="E164" s="12" t="str">
        <f>IFERROR(RANK(F164,ProjectTimelineData[RANK])+SUMPRODUCT(--(F164=ProjectTimelineData[RANK]),--(J164&lt;ProjectTimelineData[NUM])),"")</f>
        <v/>
      </c>
      <c r="F164" s="12" t="str">
        <f>IFERROR(RANK(ProjectTimelineData[[#This Row],[DATE]],ProjectTimelineData[DATE],1),"")</f>
        <v/>
      </c>
      <c r="G16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4" s="9" t="str">
        <f>IFERROR(IF(ISBLANK(INDEX(ProjectDetails[#Data],ROW(A159)+1,1)),"",IF($J163-1&lt;=-1,"",$J163-1)),"")</f>
        <v/>
      </c>
      <c r="M164" s="12" t="str">
        <f>IFERROR(ProjectTimelineData[[#This Row],[NUM]]+1,"")</f>
        <v/>
      </c>
      <c r="N164" s="13" t="str">
        <f>IFERROR(VLOOKUP(SortedTimeline[[#This Row],[RANK Sorted]],ProjectTimelineData[],3,0),"")</f>
        <v/>
      </c>
      <c r="O164" s="9" t="str">
        <f>IFERROR(VLOOKUP(SortedTimeline[[#This Row],[RANK Sorted]],ProjectTimelineData[],4,0),"")</f>
        <v/>
      </c>
      <c r="P164" s="9" t="str">
        <f>IFERROR(VLOOKUP(SortedTimeline[[#This Row],[RANK Sorted]],ProjectTimelineData[],5,0),"")</f>
        <v/>
      </c>
    </row>
    <row r="165" spans="5:16" x14ac:dyDescent="0.25">
      <c r="E165" s="12" t="str">
        <f>IFERROR(RANK(F165,ProjectTimelineData[RANK])+SUMPRODUCT(--(F165=ProjectTimelineData[RANK]),--(J165&lt;ProjectTimelineData[NUM])),"")</f>
        <v/>
      </c>
      <c r="F165" s="12" t="str">
        <f>IFERROR(RANK(ProjectTimelineData[[#This Row],[DATE]],ProjectTimelineData[DATE],1),"")</f>
        <v/>
      </c>
      <c r="G16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5" s="9" t="str">
        <f>IFERROR(IF(ISBLANK(INDEX(ProjectDetails[#Data],ROW(A160)+1,1)),"",IF($J164-1&lt;=-1,"",$J164-1)),"")</f>
        <v/>
      </c>
      <c r="M165" s="12" t="str">
        <f>IFERROR(ProjectTimelineData[[#This Row],[NUM]]+1,"")</f>
        <v/>
      </c>
      <c r="N165" s="13" t="str">
        <f>IFERROR(VLOOKUP(SortedTimeline[[#This Row],[RANK Sorted]],ProjectTimelineData[],3,0),"")</f>
        <v/>
      </c>
      <c r="O165" s="9" t="str">
        <f>IFERROR(VLOOKUP(SortedTimeline[[#This Row],[RANK Sorted]],ProjectTimelineData[],4,0),"")</f>
        <v/>
      </c>
      <c r="P165" s="9" t="str">
        <f>IFERROR(VLOOKUP(SortedTimeline[[#This Row],[RANK Sorted]],ProjectTimelineData[],5,0),"")</f>
        <v/>
      </c>
    </row>
    <row r="166" spans="5:16" x14ac:dyDescent="0.25">
      <c r="E166" s="12" t="str">
        <f>IFERROR(RANK(F166,ProjectTimelineData[RANK])+SUMPRODUCT(--(F166=ProjectTimelineData[RANK]),--(J166&lt;ProjectTimelineData[NUM])),"")</f>
        <v/>
      </c>
      <c r="F166" s="12" t="str">
        <f>IFERROR(RANK(ProjectTimelineData[[#This Row],[DATE]],ProjectTimelineData[DATE],1),"")</f>
        <v/>
      </c>
      <c r="G16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6" s="9" t="str">
        <f>IFERROR(IF(ISBLANK(INDEX(ProjectDetails[#Data],ROW(A161)+1,1)),"",IF($J165-1&lt;=-1,"",$J165-1)),"")</f>
        <v/>
      </c>
      <c r="M166" s="12" t="str">
        <f>IFERROR(ProjectTimelineData[[#This Row],[NUM]]+1,"")</f>
        <v/>
      </c>
      <c r="N166" s="13" t="str">
        <f>IFERROR(VLOOKUP(SortedTimeline[[#This Row],[RANK Sorted]],ProjectTimelineData[],3,0),"")</f>
        <v/>
      </c>
      <c r="O166" s="9" t="str">
        <f>IFERROR(VLOOKUP(SortedTimeline[[#This Row],[RANK Sorted]],ProjectTimelineData[],4,0),"")</f>
        <v/>
      </c>
      <c r="P166" s="9" t="str">
        <f>IFERROR(VLOOKUP(SortedTimeline[[#This Row],[RANK Sorted]],ProjectTimelineData[],5,0),"")</f>
        <v/>
      </c>
    </row>
    <row r="167" spans="5:16" x14ac:dyDescent="0.25">
      <c r="E167" s="12" t="str">
        <f>IFERROR(RANK(F167,ProjectTimelineData[RANK])+SUMPRODUCT(--(F167=ProjectTimelineData[RANK]),--(J167&lt;ProjectTimelineData[NUM])),"")</f>
        <v/>
      </c>
      <c r="F167" s="12" t="str">
        <f>IFERROR(RANK(ProjectTimelineData[[#This Row],[DATE]],ProjectTimelineData[DATE],1),"")</f>
        <v/>
      </c>
      <c r="G16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7" s="9" t="str">
        <f>IFERROR(IF(ISBLANK(INDEX(ProjectDetails[#Data],ROW(A162)+1,1)),"",IF($J166-1&lt;=-1,"",$J166-1)),"")</f>
        <v/>
      </c>
      <c r="M167" s="12" t="str">
        <f>IFERROR(ProjectTimelineData[[#This Row],[NUM]]+1,"")</f>
        <v/>
      </c>
      <c r="N167" s="13" t="str">
        <f>IFERROR(VLOOKUP(SortedTimeline[[#This Row],[RANK Sorted]],ProjectTimelineData[],3,0),"")</f>
        <v/>
      </c>
      <c r="O167" s="9" t="str">
        <f>IFERROR(VLOOKUP(SortedTimeline[[#This Row],[RANK Sorted]],ProjectTimelineData[],4,0),"")</f>
        <v/>
      </c>
      <c r="P167" s="9" t="str">
        <f>IFERROR(VLOOKUP(SortedTimeline[[#This Row],[RANK Sorted]],ProjectTimelineData[],5,0),"")</f>
        <v/>
      </c>
    </row>
    <row r="168" spans="5:16" x14ac:dyDescent="0.25">
      <c r="E168" s="12" t="str">
        <f>IFERROR(RANK(F168,ProjectTimelineData[RANK])+SUMPRODUCT(--(F168=ProjectTimelineData[RANK]),--(J168&lt;ProjectTimelineData[NUM])),"")</f>
        <v/>
      </c>
      <c r="F168" s="12" t="str">
        <f>IFERROR(RANK(ProjectTimelineData[[#This Row],[DATE]],ProjectTimelineData[DATE],1),"")</f>
        <v/>
      </c>
      <c r="G16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8" s="9" t="str">
        <f>IFERROR(IF(ISBLANK(INDEX(ProjectDetails[#Data],ROW(A163)+1,1)),"",IF($J167-1&lt;=-1,"",$J167-1)),"")</f>
        <v/>
      </c>
      <c r="M168" s="12" t="str">
        <f>IFERROR(ProjectTimelineData[[#This Row],[NUM]]+1,"")</f>
        <v/>
      </c>
      <c r="N168" s="13" t="str">
        <f>IFERROR(VLOOKUP(SortedTimeline[[#This Row],[RANK Sorted]],ProjectTimelineData[],3,0),"")</f>
        <v/>
      </c>
      <c r="O168" s="9" t="str">
        <f>IFERROR(VLOOKUP(SortedTimeline[[#This Row],[RANK Sorted]],ProjectTimelineData[],4,0),"")</f>
        <v/>
      </c>
      <c r="P168" s="9" t="str">
        <f>IFERROR(VLOOKUP(SortedTimeline[[#This Row],[RANK Sorted]],ProjectTimelineData[],5,0),"")</f>
        <v/>
      </c>
    </row>
    <row r="169" spans="5:16" x14ac:dyDescent="0.25">
      <c r="E169" s="12" t="str">
        <f>IFERROR(RANK(F169,ProjectTimelineData[RANK])+SUMPRODUCT(--(F169=ProjectTimelineData[RANK]),--(J169&lt;ProjectTimelineData[NUM])),"")</f>
        <v/>
      </c>
      <c r="F169" s="12" t="str">
        <f>IFERROR(RANK(ProjectTimelineData[[#This Row],[DATE]],ProjectTimelineData[DATE],1),"")</f>
        <v/>
      </c>
      <c r="G16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9" s="9" t="str">
        <f>IFERROR(IF(ISBLANK(INDEX(ProjectDetails[#Data],ROW(A164)+1,1)),"",IF($J168-1&lt;=-1,"",$J168-1)),"")</f>
        <v/>
      </c>
      <c r="M169" s="12" t="str">
        <f>IFERROR(ProjectTimelineData[[#This Row],[NUM]]+1,"")</f>
        <v/>
      </c>
      <c r="N169" s="13" t="str">
        <f>IFERROR(VLOOKUP(SortedTimeline[[#This Row],[RANK Sorted]],ProjectTimelineData[],3,0),"")</f>
        <v/>
      </c>
      <c r="O169" s="9" t="str">
        <f>IFERROR(VLOOKUP(SortedTimeline[[#This Row],[RANK Sorted]],ProjectTimelineData[],4,0),"")</f>
        <v/>
      </c>
      <c r="P169" s="9" t="str">
        <f>IFERROR(VLOOKUP(SortedTimeline[[#This Row],[RANK Sorted]],ProjectTimelineData[],5,0),"")</f>
        <v/>
      </c>
    </row>
    <row r="170" spans="5:16" x14ac:dyDescent="0.25">
      <c r="E170" s="12" t="str">
        <f>IFERROR(RANK(F170,ProjectTimelineData[RANK])+SUMPRODUCT(--(F170=ProjectTimelineData[RANK]),--(J170&lt;ProjectTimelineData[NUM])),"")</f>
        <v/>
      </c>
      <c r="F170" s="12" t="str">
        <f>IFERROR(RANK(ProjectTimelineData[[#This Row],[DATE]],ProjectTimelineData[DATE],1),"")</f>
        <v/>
      </c>
      <c r="G17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0" s="9" t="str">
        <f>IFERROR(IF(ISBLANK(INDEX(ProjectDetails[#Data],ROW(A165)+1,1)),"",IF($J169-1&lt;=-1,"",$J169-1)),"")</f>
        <v/>
      </c>
      <c r="M170" s="12" t="str">
        <f>IFERROR(ProjectTimelineData[[#This Row],[NUM]]+1,"")</f>
        <v/>
      </c>
      <c r="N170" s="13" t="str">
        <f>IFERROR(VLOOKUP(SortedTimeline[[#This Row],[RANK Sorted]],ProjectTimelineData[],3,0),"")</f>
        <v/>
      </c>
      <c r="O170" s="9" t="str">
        <f>IFERROR(VLOOKUP(SortedTimeline[[#This Row],[RANK Sorted]],ProjectTimelineData[],4,0),"")</f>
        <v/>
      </c>
      <c r="P170" s="9" t="str">
        <f>IFERROR(VLOOKUP(SortedTimeline[[#This Row],[RANK Sorted]],ProjectTimelineData[],5,0),"")</f>
        <v/>
      </c>
    </row>
    <row r="171" spans="5:16" x14ac:dyDescent="0.25">
      <c r="E171" s="12" t="str">
        <f>IFERROR(RANK(F171,ProjectTimelineData[RANK])+SUMPRODUCT(--(F171=ProjectTimelineData[RANK]),--(J171&lt;ProjectTimelineData[NUM])),"")</f>
        <v/>
      </c>
      <c r="F171" s="12" t="str">
        <f>IFERROR(RANK(ProjectTimelineData[[#This Row],[DATE]],ProjectTimelineData[DATE],1),"")</f>
        <v/>
      </c>
      <c r="G17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1" s="9" t="str">
        <f>IFERROR(IF(ISBLANK(INDEX(ProjectDetails[#Data],ROW(A166)+1,1)),"",IF($J170-1&lt;=-1,"",$J170-1)),"")</f>
        <v/>
      </c>
      <c r="M171" s="12" t="str">
        <f>IFERROR(ProjectTimelineData[[#This Row],[NUM]]+1,"")</f>
        <v/>
      </c>
      <c r="N171" s="13" t="str">
        <f>IFERROR(VLOOKUP(SortedTimeline[[#This Row],[RANK Sorted]],ProjectTimelineData[],3,0),"")</f>
        <v/>
      </c>
      <c r="O171" s="9" t="str">
        <f>IFERROR(VLOOKUP(SortedTimeline[[#This Row],[RANK Sorted]],ProjectTimelineData[],4,0),"")</f>
        <v/>
      </c>
      <c r="P171" s="9" t="str">
        <f>IFERROR(VLOOKUP(SortedTimeline[[#This Row],[RANK Sorted]],ProjectTimelineData[],5,0),"")</f>
        <v/>
      </c>
    </row>
    <row r="172" spans="5:16" x14ac:dyDescent="0.25">
      <c r="E172" s="12" t="str">
        <f>IFERROR(RANK(F172,ProjectTimelineData[RANK])+SUMPRODUCT(--(F172=ProjectTimelineData[RANK]),--(J172&lt;ProjectTimelineData[NUM])),"")</f>
        <v/>
      </c>
      <c r="F172" s="12" t="str">
        <f>IFERROR(RANK(ProjectTimelineData[[#This Row],[DATE]],ProjectTimelineData[DATE],1),"")</f>
        <v/>
      </c>
      <c r="G17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2" s="9" t="str">
        <f>IFERROR(IF(ISBLANK(INDEX(ProjectDetails[#Data],ROW(A167)+1,1)),"",IF($J171-1&lt;=-1,"",$J171-1)),"")</f>
        <v/>
      </c>
      <c r="M172" s="12" t="str">
        <f>IFERROR(ProjectTimelineData[[#This Row],[NUM]]+1,"")</f>
        <v/>
      </c>
      <c r="N172" s="13" t="str">
        <f>IFERROR(VLOOKUP(SortedTimeline[[#This Row],[RANK Sorted]],ProjectTimelineData[],3,0),"")</f>
        <v/>
      </c>
      <c r="O172" s="9" t="str">
        <f>IFERROR(VLOOKUP(SortedTimeline[[#This Row],[RANK Sorted]],ProjectTimelineData[],4,0),"")</f>
        <v/>
      </c>
      <c r="P172" s="9" t="str">
        <f>IFERROR(VLOOKUP(SortedTimeline[[#This Row],[RANK Sorted]],ProjectTimelineData[],5,0),"")</f>
        <v/>
      </c>
    </row>
    <row r="173" spans="5:16" x14ac:dyDescent="0.25">
      <c r="E173" s="12" t="str">
        <f>IFERROR(RANK(F173,ProjectTimelineData[RANK])+SUMPRODUCT(--(F173=ProjectTimelineData[RANK]),--(J173&lt;ProjectTimelineData[NUM])),"")</f>
        <v/>
      </c>
      <c r="F173" s="12" t="str">
        <f>IFERROR(RANK(ProjectTimelineData[[#This Row],[DATE]],ProjectTimelineData[DATE],1),"")</f>
        <v/>
      </c>
      <c r="G17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3" s="9" t="str">
        <f>IFERROR(IF(ISBLANK(INDEX(ProjectDetails[#Data],ROW(A168)+1,1)),"",IF($J172-1&lt;=-1,"",$J172-1)),"")</f>
        <v/>
      </c>
      <c r="M173" s="12" t="str">
        <f>IFERROR(ProjectTimelineData[[#This Row],[NUM]]+1,"")</f>
        <v/>
      </c>
      <c r="N173" s="13" t="str">
        <f>IFERROR(VLOOKUP(SortedTimeline[[#This Row],[RANK Sorted]],ProjectTimelineData[],3,0),"")</f>
        <v/>
      </c>
      <c r="O173" s="9" t="str">
        <f>IFERROR(VLOOKUP(SortedTimeline[[#This Row],[RANK Sorted]],ProjectTimelineData[],4,0),"")</f>
        <v/>
      </c>
      <c r="P173" s="9" t="str">
        <f>IFERROR(VLOOKUP(SortedTimeline[[#This Row],[RANK Sorted]],ProjectTimelineData[],5,0),"")</f>
        <v/>
      </c>
    </row>
    <row r="174" spans="5:16" x14ac:dyDescent="0.25">
      <c r="E174" s="12" t="str">
        <f>IFERROR(RANK(F174,ProjectTimelineData[RANK])+SUMPRODUCT(--(F174=ProjectTimelineData[RANK]),--(J174&lt;ProjectTimelineData[NUM])),"")</f>
        <v/>
      </c>
      <c r="F174" s="12" t="str">
        <f>IFERROR(RANK(ProjectTimelineData[[#This Row],[DATE]],ProjectTimelineData[DATE],1),"")</f>
        <v/>
      </c>
      <c r="G17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4" s="9" t="str">
        <f>IFERROR(IF(ISBLANK(INDEX(ProjectDetails[#Data],ROW(A169)+1,1)),"",IF($J173-1&lt;=-1,"",$J173-1)),"")</f>
        <v/>
      </c>
      <c r="M174" s="12" t="str">
        <f>IFERROR(ProjectTimelineData[[#This Row],[NUM]]+1,"")</f>
        <v/>
      </c>
      <c r="N174" s="13" t="str">
        <f>IFERROR(VLOOKUP(SortedTimeline[[#This Row],[RANK Sorted]],ProjectTimelineData[],3,0),"")</f>
        <v/>
      </c>
      <c r="O174" s="9" t="str">
        <f>IFERROR(VLOOKUP(SortedTimeline[[#This Row],[RANK Sorted]],ProjectTimelineData[],4,0),"")</f>
        <v/>
      </c>
      <c r="P174" s="9" t="str">
        <f>IFERROR(VLOOKUP(SortedTimeline[[#This Row],[RANK Sorted]],ProjectTimelineData[],5,0),"")</f>
        <v/>
      </c>
    </row>
    <row r="175" spans="5:16" x14ac:dyDescent="0.25">
      <c r="E175" s="12" t="str">
        <f>IFERROR(RANK(F175,ProjectTimelineData[RANK])+SUMPRODUCT(--(F175=ProjectTimelineData[RANK]),--(J175&lt;ProjectTimelineData[NUM])),"")</f>
        <v/>
      </c>
      <c r="F175" s="12" t="str">
        <f>IFERROR(RANK(ProjectTimelineData[[#This Row],[DATE]],ProjectTimelineData[DATE],1),"")</f>
        <v/>
      </c>
      <c r="G17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5" s="9" t="str">
        <f>IFERROR(IF(ISBLANK(INDEX(ProjectDetails[#Data],ROW(A170)+1,1)),"",IF($J174-1&lt;=-1,"",$J174-1)),"")</f>
        <v/>
      </c>
      <c r="M175" s="12" t="str">
        <f>IFERROR(ProjectTimelineData[[#This Row],[NUM]]+1,"")</f>
        <v/>
      </c>
      <c r="N175" s="13" t="str">
        <f>IFERROR(VLOOKUP(SortedTimeline[[#This Row],[RANK Sorted]],ProjectTimelineData[],3,0),"")</f>
        <v/>
      </c>
      <c r="O175" s="9" t="str">
        <f>IFERROR(VLOOKUP(SortedTimeline[[#This Row],[RANK Sorted]],ProjectTimelineData[],4,0),"")</f>
        <v/>
      </c>
      <c r="P175" s="9" t="str">
        <f>IFERROR(VLOOKUP(SortedTimeline[[#This Row],[RANK Sorted]],ProjectTimelineData[],5,0),"")</f>
        <v/>
      </c>
    </row>
    <row r="176" spans="5:16" x14ac:dyDescent="0.25">
      <c r="E176" s="12" t="str">
        <f>IFERROR(RANK(F176,ProjectTimelineData[RANK])+SUMPRODUCT(--(F176=ProjectTimelineData[RANK]),--(J176&lt;ProjectTimelineData[NUM])),"")</f>
        <v/>
      </c>
      <c r="F176" s="12" t="str">
        <f>IFERROR(RANK(ProjectTimelineData[[#This Row],[DATE]],ProjectTimelineData[DATE],1),"")</f>
        <v/>
      </c>
      <c r="G17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6" s="9" t="str">
        <f>IFERROR(IF(ISBLANK(INDEX(ProjectDetails[#Data],ROW(A171)+1,1)),"",IF($J175-1&lt;=-1,"",$J175-1)),"")</f>
        <v/>
      </c>
      <c r="M176" s="12" t="str">
        <f>IFERROR(ProjectTimelineData[[#This Row],[NUM]]+1,"")</f>
        <v/>
      </c>
      <c r="N176" s="13" t="str">
        <f>IFERROR(VLOOKUP(SortedTimeline[[#This Row],[RANK Sorted]],ProjectTimelineData[],3,0),"")</f>
        <v/>
      </c>
      <c r="O176" s="9" t="str">
        <f>IFERROR(VLOOKUP(SortedTimeline[[#This Row],[RANK Sorted]],ProjectTimelineData[],4,0),"")</f>
        <v/>
      </c>
      <c r="P176" s="9" t="str">
        <f>IFERROR(VLOOKUP(SortedTimeline[[#This Row],[RANK Sorted]],ProjectTimelineData[],5,0),"")</f>
        <v/>
      </c>
    </row>
    <row r="177" spans="5:16" x14ac:dyDescent="0.25">
      <c r="E177" s="12" t="str">
        <f>IFERROR(RANK(F177,ProjectTimelineData[RANK])+SUMPRODUCT(--(F177=ProjectTimelineData[RANK]),--(J177&lt;ProjectTimelineData[NUM])),"")</f>
        <v/>
      </c>
      <c r="F177" s="12" t="str">
        <f>IFERROR(RANK(ProjectTimelineData[[#This Row],[DATE]],ProjectTimelineData[DATE],1),"")</f>
        <v/>
      </c>
      <c r="G17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7" s="9" t="str">
        <f>IFERROR(IF(ISBLANK(INDEX(ProjectDetails[#Data],ROW(A172)+1,1)),"",IF($J176-1&lt;=-1,"",$J176-1)),"")</f>
        <v/>
      </c>
      <c r="M177" s="12" t="str">
        <f>IFERROR(ProjectTimelineData[[#This Row],[NUM]]+1,"")</f>
        <v/>
      </c>
      <c r="N177" s="13" t="str">
        <f>IFERROR(VLOOKUP(SortedTimeline[[#This Row],[RANK Sorted]],ProjectTimelineData[],3,0),"")</f>
        <v/>
      </c>
      <c r="O177" s="9" t="str">
        <f>IFERROR(VLOOKUP(SortedTimeline[[#This Row],[RANK Sorted]],ProjectTimelineData[],4,0),"")</f>
        <v/>
      </c>
      <c r="P177" s="9" t="str">
        <f>IFERROR(VLOOKUP(SortedTimeline[[#This Row],[RANK Sorted]],ProjectTimelineData[],5,0),"")</f>
        <v/>
      </c>
    </row>
    <row r="178" spans="5:16" x14ac:dyDescent="0.25">
      <c r="E178" s="12" t="str">
        <f>IFERROR(RANK(F178,ProjectTimelineData[RANK])+SUMPRODUCT(--(F178=ProjectTimelineData[RANK]),--(J178&lt;ProjectTimelineData[NUM])),"")</f>
        <v/>
      </c>
      <c r="F178" s="12" t="str">
        <f>IFERROR(RANK(ProjectTimelineData[[#This Row],[DATE]],ProjectTimelineData[DATE],1),"")</f>
        <v/>
      </c>
      <c r="G17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8" s="9" t="str">
        <f>IFERROR(IF(ISBLANK(INDEX(ProjectDetails[#Data],ROW(A173)+1,1)),"",IF($J177-1&lt;=-1,"",$J177-1)),"")</f>
        <v/>
      </c>
      <c r="M178" s="12" t="str">
        <f>IFERROR(ProjectTimelineData[[#This Row],[NUM]]+1,"")</f>
        <v/>
      </c>
      <c r="N178" s="13" t="str">
        <f>IFERROR(VLOOKUP(SortedTimeline[[#This Row],[RANK Sorted]],ProjectTimelineData[],3,0),"")</f>
        <v/>
      </c>
      <c r="O178" s="9" t="str">
        <f>IFERROR(VLOOKUP(SortedTimeline[[#This Row],[RANK Sorted]],ProjectTimelineData[],4,0),"")</f>
        <v/>
      </c>
      <c r="P178" s="9" t="str">
        <f>IFERROR(VLOOKUP(SortedTimeline[[#This Row],[RANK Sorted]],ProjectTimelineData[],5,0),"")</f>
        <v/>
      </c>
    </row>
    <row r="179" spans="5:16" x14ac:dyDescent="0.25">
      <c r="E179" s="12" t="str">
        <f>IFERROR(RANK(F179,ProjectTimelineData[RANK])+SUMPRODUCT(--(F179=ProjectTimelineData[RANK]),--(J179&lt;ProjectTimelineData[NUM])),"")</f>
        <v/>
      </c>
      <c r="F179" s="12" t="str">
        <f>IFERROR(RANK(ProjectTimelineData[[#This Row],[DATE]],ProjectTimelineData[DATE],1),"")</f>
        <v/>
      </c>
      <c r="G17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9" s="9" t="str">
        <f>IFERROR(IF(ISBLANK(INDEX(ProjectDetails[#Data],ROW(A174)+1,1)),"",IF($J178-1&lt;=-1,"",$J178-1)),"")</f>
        <v/>
      </c>
      <c r="M179" s="12" t="str">
        <f>IFERROR(ProjectTimelineData[[#This Row],[NUM]]+1,"")</f>
        <v/>
      </c>
      <c r="N179" s="13" t="str">
        <f>IFERROR(VLOOKUP(SortedTimeline[[#This Row],[RANK Sorted]],ProjectTimelineData[],3,0),"")</f>
        <v/>
      </c>
      <c r="O179" s="9" t="str">
        <f>IFERROR(VLOOKUP(SortedTimeline[[#This Row],[RANK Sorted]],ProjectTimelineData[],4,0),"")</f>
        <v/>
      </c>
      <c r="P179" s="9" t="str">
        <f>IFERROR(VLOOKUP(SortedTimeline[[#This Row],[RANK Sorted]],ProjectTimelineData[],5,0),"")</f>
        <v/>
      </c>
    </row>
    <row r="180" spans="5:16" x14ac:dyDescent="0.25">
      <c r="E180" s="12" t="str">
        <f>IFERROR(RANK(F180,ProjectTimelineData[RANK])+SUMPRODUCT(--(F180=ProjectTimelineData[RANK]),--(J180&lt;ProjectTimelineData[NUM])),"")</f>
        <v/>
      </c>
      <c r="F180" s="12" t="str">
        <f>IFERROR(RANK(ProjectTimelineData[[#This Row],[DATE]],ProjectTimelineData[DATE],1),"")</f>
        <v/>
      </c>
      <c r="G18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0" s="9" t="str">
        <f>IFERROR(IF(ISBLANK(INDEX(ProjectDetails[#Data],ROW(A175)+1,1)),"",IF($J179-1&lt;=-1,"",$J179-1)),"")</f>
        <v/>
      </c>
      <c r="M180" s="12" t="str">
        <f>IFERROR(ProjectTimelineData[[#This Row],[NUM]]+1,"")</f>
        <v/>
      </c>
      <c r="N180" s="13" t="str">
        <f>IFERROR(VLOOKUP(SortedTimeline[[#This Row],[RANK Sorted]],ProjectTimelineData[],3,0),"")</f>
        <v/>
      </c>
      <c r="O180" s="9" t="str">
        <f>IFERROR(VLOOKUP(SortedTimeline[[#This Row],[RANK Sorted]],ProjectTimelineData[],4,0),"")</f>
        <v/>
      </c>
      <c r="P180" s="9" t="str">
        <f>IFERROR(VLOOKUP(SortedTimeline[[#This Row],[RANK Sorted]],ProjectTimelineData[],5,0),"")</f>
        <v/>
      </c>
    </row>
    <row r="181" spans="5:16" x14ac:dyDescent="0.25">
      <c r="E181" s="12" t="str">
        <f>IFERROR(RANK(F181,ProjectTimelineData[RANK])+SUMPRODUCT(--(F181=ProjectTimelineData[RANK]),--(J181&lt;ProjectTimelineData[NUM])),"")</f>
        <v/>
      </c>
      <c r="F181" s="12" t="str">
        <f>IFERROR(RANK(ProjectTimelineData[[#This Row],[DATE]],ProjectTimelineData[DATE],1),"")</f>
        <v/>
      </c>
      <c r="G18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1" s="9" t="str">
        <f>IFERROR(IF(ISBLANK(INDEX(ProjectDetails[#Data],ROW(A176)+1,1)),"",IF($J180-1&lt;=-1,"",$J180-1)),"")</f>
        <v/>
      </c>
      <c r="M181" s="12" t="str">
        <f>IFERROR(ProjectTimelineData[[#This Row],[NUM]]+1,"")</f>
        <v/>
      </c>
      <c r="N181" s="13" t="str">
        <f>IFERROR(VLOOKUP(SortedTimeline[[#This Row],[RANK Sorted]],ProjectTimelineData[],3,0),"")</f>
        <v/>
      </c>
      <c r="O181" s="9" t="str">
        <f>IFERROR(VLOOKUP(SortedTimeline[[#This Row],[RANK Sorted]],ProjectTimelineData[],4,0),"")</f>
        <v/>
      </c>
      <c r="P181" s="9" t="str">
        <f>IFERROR(VLOOKUP(SortedTimeline[[#This Row],[RANK Sorted]],ProjectTimelineData[],5,0),"")</f>
        <v/>
      </c>
    </row>
    <row r="182" spans="5:16" x14ac:dyDescent="0.25">
      <c r="E182" s="12" t="str">
        <f>IFERROR(RANK(F182,ProjectTimelineData[RANK])+SUMPRODUCT(--(F182=ProjectTimelineData[RANK]),--(J182&lt;ProjectTimelineData[NUM])),"")</f>
        <v/>
      </c>
      <c r="F182" s="12" t="str">
        <f>IFERROR(RANK(ProjectTimelineData[[#This Row],[DATE]],ProjectTimelineData[DATE],1),"")</f>
        <v/>
      </c>
      <c r="G18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2" s="9" t="str">
        <f>IFERROR(IF(ISBLANK(INDEX(ProjectDetails[#Data],ROW(A177)+1,1)),"",IF($J181-1&lt;=-1,"",$J181-1)),"")</f>
        <v/>
      </c>
      <c r="M182" s="12" t="str">
        <f>IFERROR(ProjectTimelineData[[#This Row],[NUM]]+1,"")</f>
        <v/>
      </c>
      <c r="N182" s="13" t="str">
        <f>IFERROR(VLOOKUP(SortedTimeline[[#This Row],[RANK Sorted]],ProjectTimelineData[],3,0),"")</f>
        <v/>
      </c>
      <c r="O182" s="9" t="str">
        <f>IFERROR(VLOOKUP(SortedTimeline[[#This Row],[RANK Sorted]],ProjectTimelineData[],4,0),"")</f>
        <v/>
      </c>
      <c r="P182" s="9" t="str">
        <f>IFERROR(VLOOKUP(SortedTimeline[[#This Row],[RANK Sorted]],ProjectTimelineData[],5,0),"")</f>
        <v/>
      </c>
    </row>
    <row r="183" spans="5:16" x14ac:dyDescent="0.25">
      <c r="E183" s="12" t="str">
        <f>IFERROR(RANK(F183,ProjectTimelineData[RANK])+SUMPRODUCT(--(F183=ProjectTimelineData[RANK]),--(J183&lt;ProjectTimelineData[NUM])),"")</f>
        <v/>
      </c>
      <c r="F183" s="12" t="str">
        <f>IFERROR(RANK(ProjectTimelineData[[#This Row],[DATE]],ProjectTimelineData[DATE],1),"")</f>
        <v/>
      </c>
      <c r="G18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3" s="9" t="str">
        <f>IFERROR(IF(ISBLANK(INDEX(ProjectDetails[#Data],ROW(A178)+1,1)),"",IF($J182-1&lt;=-1,"",$J182-1)),"")</f>
        <v/>
      </c>
      <c r="M183" s="12" t="str">
        <f>IFERROR(ProjectTimelineData[[#This Row],[NUM]]+1,"")</f>
        <v/>
      </c>
      <c r="N183" s="13" t="str">
        <f>IFERROR(VLOOKUP(SortedTimeline[[#This Row],[RANK Sorted]],ProjectTimelineData[],3,0),"")</f>
        <v/>
      </c>
      <c r="O183" s="9" t="str">
        <f>IFERROR(VLOOKUP(SortedTimeline[[#This Row],[RANK Sorted]],ProjectTimelineData[],4,0),"")</f>
        <v/>
      </c>
      <c r="P183" s="9" t="str">
        <f>IFERROR(VLOOKUP(SortedTimeline[[#This Row],[RANK Sorted]],ProjectTimelineData[],5,0),"")</f>
        <v/>
      </c>
    </row>
    <row r="184" spans="5:16" x14ac:dyDescent="0.25">
      <c r="E184" s="12" t="str">
        <f>IFERROR(RANK(F184,ProjectTimelineData[RANK])+SUMPRODUCT(--(F184=ProjectTimelineData[RANK]),--(J184&lt;ProjectTimelineData[NUM])),"")</f>
        <v/>
      </c>
      <c r="F184" s="12" t="str">
        <f>IFERROR(RANK(ProjectTimelineData[[#This Row],[DATE]],ProjectTimelineData[DATE],1),"")</f>
        <v/>
      </c>
      <c r="G18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4" s="9" t="str">
        <f>IFERROR(IF(ISBLANK(INDEX(ProjectDetails[#Data],ROW(A179)+1,1)),"",IF($J183-1&lt;=-1,"",$J183-1)),"")</f>
        <v/>
      </c>
      <c r="M184" s="12" t="str">
        <f>IFERROR(ProjectTimelineData[[#This Row],[NUM]]+1,"")</f>
        <v/>
      </c>
      <c r="N184" s="13" t="str">
        <f>IFERROR(VLOOKUP(SortedTimeline[[#This Row],[RANK Sorted]],ProjectTimelineData[],3,0),"")</f>
        <v/>
      </c>
      <c r="O184" s="9" t="str">
        <f>IFERROR(VLOOKUP(SortedTimeline[[#This Row],[RANK Sorted]],ProjectTimelineData[],4,0),"")</f>
        <v/>
      </c>
      <c r="P184" s="9" t="str">
        <f>IFERROR(VLOOKUP(SortedTimeline[[#This Row],[RANK Sorted]],ProjectTimelineData[],5,0),"")</f>
        <v/>
      </c>
    </row>
    <row r="185" spans="5:16" x14ac:dyDescent="0.25">
      <c r="E185" s="12" t="str">
        <f>IFERROR(RANK(F185,ProjectTimelineData[RANK])+SUMPRODUCT(--(F185=ProjectTimelineData[RANK]),--(J185&lt;ProjectTimelineData[NUM])),"")</f>
        <v/>
      </c>
      <c r="F185" s="12" t="str">
        <f>IFERROR(RANK(ProjectTimelineData[[#This Row],[DATE]],ProjectTimelineData[DATE],1),"")</f>
        <v/>
      </c>
      <c r="G18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5" s="9" t="str">
        <f>IFERROR(IF(ISBLANK(INDEX(ProjectDetails[#Data],ROW(A180)+1,1)),"",IF($J184-1&lt;=-1,"",$J184-1)),"")</f>
        <v/>
      </c>
      <c r="M185" s="12" t="str">
        <f>IFERROR(ProjectTimelineData[[#This Row],[NUM]]+1,"")</f>
        <v/>
      </c>
      <c r="N185" s="13" t="str">
        <f>IFERROR(VLOOKUP(SortedTimeline[[#This Row],[RANK Sorted]],ProjectTimelineData[],3,0),"")</f>
        <v/>
      </c>
      <c r="O185" s="9" t="str">
        <f>IFERROR(VLOOKUP(SortedTimeline[[#This Row],[RANK Sorted]],ProjectTimelineData[],4,0),"")</f>
        <v/>
      </c>
      <c r="P185" s="9" t="str">
        <f>IFERROR(VLOOKUP(SortedTimeline[[#This Row],[RANK Sorted]],ProjectTimelineData[],5,0),"")</f>
        <v/>
      </c>
    </row>
    <row r="186" spans="5:16" x14ac:dyDescent="0.25">
      <c r="E186" s="12" t="str">
        <f>IFERROR(RANK(F186,ProjectTimelineData[RANK])+SUMPRODUCT(--(F186=ProjectTimelineData[RANK]),--(J186&lt;ProjectTimelineData[NUM])),"")</f>
        <v/>
      </c>
      <c r="F186" s="12" t="str">
        <f>IFERROR(RANK(ProjectTimelineData[[#This Row],[DATE]],ProjectTimelineData[DATE],1),"")</f>
        <v/>
      </c>
      <c r="G18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6" s="9" t="str">
        <f>IFERROR(IF(ISBLANK(INDEX(ProjectDetails[#Data],ROW(A181)+1,1)),"",IF($J185-1&lt;=-1,"",$J185-1)),"")</f>
        <v/>
      </c>
      <c r="M186" s="12" t="str">
        <f>IFERROR(ProjectTimelineData[[#This Row],[NUM]]+1,"")</f>
        <v/>
      </c>
      <c r="N186" s="13" t="str">
        <f>IFERROR(VLOOKUP(SortedTimeline[[#This Row],[RANK Sorted]],ProjectTimelineData[],3,0),"")</f>
        <v/>
      </c>
      <c r="O186" s="9" t="str">
        <f>IFERROR(VLOOKUP(SortedTimeline[[#This Row],[RANK Sorted]],ProjectTimelineData[],4,0),"")</f>
        <v/>
      </c>
      <c r="P186" s="9" t="str">
        <f>IFERROR(VLOOKUP(SortedTimeline[[#This Row],[RANK Sorted]],ProjectTimelineData[],5,0),"")</f>
        <v/>
      </c>
    </row>
    <row r="187" spans="5:16" x14ac:dyDescent="0.25">
      <c r="E187" s="12" t="str">
        <f>IFERROR(RANK(F187,ProjectTimelineData[RANK])+SUMPRODUCT(--(F187=ProjectTimelineData[RANK]),--(J187&lt;ProjectTimelineData[NUM])),"")</f>
        <v/>
      </c>
      <c r="F187" s="12" t="str">
        <f>IFERROR(RANK(ProjectTimelineData[[#This Row],[DATE]],ProjectTimelineData[DATE],1),"")</f>
        <v/>
      </c>
      <c r="G18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7" s="9" t="str">
        <f>IFERROR(IF(ISBLANK(INDEX(ProjectDetails[#Data],ROW(A182)+1,1)),"",IF($J186-1&lt;=-1,"",$J186-1)),"")</f>
        <v/>
      </c>
      <c r="M187" s="12" t="str">
        <f>IFERROR(ProjectTimelineData[[#This Row],[NUM]]+1,"")</f>
        <v/>
      </c>
      <c r="N187" s="13" t="str">
        <f>IFERROR(VLOOKUP(SortedTimeline[[#This Row],[RANK Sorted]],ProjectTimelineData[],3,0),"")</f>
        <v/>
      </c>
      <c r="O187" s="9" t="str">
        <f>IFERROR(VLOOKUP(SortedTimeline[[#This Row],[RANK Sorted]],ProjectTimelineData[],4,0),"")</f>
        <v/>
      </c>
      <c r="P187" s="9" t="str">
        <f>IFERROR(VLOOKUP(SortedTimeline[[#This Row],[RANK Sorted]],ProjectTimelineData[],5,0),"")</f>
        <v/>
      </c>
    </row>
    <row r="188" spans="5:16" x14ac:dyDescent="0.25">
      <c r="E188" s="12" t="str">
        <f>IFERROR(RANK(F188,ProjectTimelineData[RANK])+SUMPRODUCT(--(F188=ProjectTimelineData[RANK]),--(J188&lt;ProjectTimelineData[NUM])),"")</f>
        <v/>
      </c>
      <c r="F188" s="12" t="str">
        <f>IFERROR(RANK(ProjectTimelineData[[#This Row],[DATE]],ProjectTimelineData[DATE],1),"")</f>
        <v/>
      </c>
      <c r="G18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8" s="9" t="str">
        <f>IFERROR(IF(ISBLANK(INDEX(ProjectDetails[#Data],ROW(A183)+1,1)),"",IF($J187-1&lt;=-1,"",$J187-1)),"")</f>
        <v/>
      </c>
      <c r="M188" s="12" t="str">
        <f>IFERROR(ProjectTimelineData[[#This Row],[NUM]]+1,"")</f>
        <v/>
      </c>
      <c r="N188" s="13" t="str">
        <f>IFERROR(VLOOKUP(SortedTimeline[[#This Row],[RANK Sorted]],ProjectTimelineData[],3,0),"")</f>
        <v/>
      </c>
      <c r="O188" s="9" t="str">
        <f>IFERROR(VLOOKUP(SortedTimeline[[#This Row],[RANK Sorted]],ProjectTimelineData[],4,0),"")</f>
        <v/>
      </c>
      <c r="P188" s="9" t="str">
        <f>IFERROR(VLOOKUP(SortedTimeline[[#This Row],[RANK Sorted]],ProjectTimelineData[],5,0),"")</f>
        <v/>
      </c>
    </row>
    <row r="189" spans="5:16" x14ac:dyDescent="0.25">
      <c r="E189" s="12" t="str">
        <f>IFERROR(RANK(F189,ProjectTimelineData[RANK])+SUMPRODUCT(--(F189=ProjectTimelineData[RANK]),--(J189&lt;ProjectTimelineData[NUM])),"")</f>
        <v/>
      </c>
      <c r="F189" s="12" t="str">
        <f>IFERROR(RANK(ProjectTimelineData[[#This Row],[DATE]],ProjectTimelineData[DATE],1),"")</f>
        <v/>
      </c>
      <c r="G18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9" s="9" t="str">
        <f>IFERROR(IF(ISBLANK(INDEX(ProjectDetails[#Data],ROW(A184)+1,1)),"",IF($J188-1&lt;=-1,"",$J188-1)),"")</f>
        <v/>
      </c>
      <c r="M189" s="12" t="str">
        <f>IFERROR(ProjectTimelineData[[#This Row],[NUM]]+1,"")</f>
        <v/>
      </c>
      <c r="N189" s="13" t="str">
        <f>IFERROR(VLOOKUP(SortedTimeline[[#This Row],[RANK Sorted]],ProjectTimelineData[],3,0),"")</f>
        <v/>
      </c>
      <c r="O189" s="9" t="str">
        <f>IFERROR(VLOOKUP(SortedTimeline[[#This Row],[RANK Sorted]],ProjectTimelineData[],4,0),"")</f>
        <v/>
      </c>
      <c r="P189" s="9" t="str">
        <f>IFERROR(VLOOKUP(SortedTimeline[[#This Row],[RANK Sorted]],ProjectTimelineData[],5,0),"")</f>
        <v/>
      </c>
    </row>
    <row r="190" spans="5:16" x14ac:dyDescent="0.25">
      <c r="E190" s="12" t="str">
        <f>IFERROR(RANK(F190,ProjectTimelineData[RANK])+SUMPRODUCT(--(F190=ProjectTimelineData[RANK]),--(J190&lt;ProjectTimelineData[NUM])),"")</f>
        <v/>
      </c>
      <c r="F190" s="12" t="str">
        <f>IFERROR(RANK(ProjectTimelineData[[#This Row],[DATE]],ProjectTimelineData[DATE],1),"")</f>
        <v/>
      </c>
      <c r="G19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0" s="9" t="str">
        <f>IFERROR(IF(ISBLANK(INDEX(ProjectDetails[#Data],ROW(A185)+1,1)),"",IF($J189-1&lt;=-1,"",$J189-1)),"")</f>
        <v/>
      </c>
      <c r="M190" s="12" t="str">
        <f>IFERROR(ProjectTimelineData[[#This Row],[NUM]]+1,"")</f>
        <v/>
      </c>
      <c r="N190" s="13" t="str">
        <f>IFERROR(VLOOKUP(SortedTimeline[[#This Row],[RANK Sorted]],ProjectTimelineData[],3,0),"")</f>
        <v/>
      </c>
      <c r="O190" s="9" t="str">
        <f>IFERROR(VLOOKUP(SortedTimeline[[#This Row],[RANK Sorted]],ProjectTimelineData[],4,0),"")</f>
        <v/>
      </c>
      <c r="P190" s="9" t="str">
        <f>IFERROR(VLOOKUP(SortedTimeline[[#This Row],[RANK Sorted]],ProjectTimelineData[],5,0),"")</f>
        <v/>
      </c>
    </row>
    <row r="191" spans="5:16" x14ac:dyDescent="0.25">
      <c r="E191" s="12" t="str">
        <f>IFERROR(RANK(F191,ProjectTimelineData[RANK])+SUMPRODUCT(--(F191=ProjectTimelineData[RANK]),--(J191&lt;ProjectTimelineData[NUM])),"")</f>
        <v/>
      </c>
      <c r="F191" s="12" t="str">
        <f>IFERROR(RANK(ProjectTimelineData[[#This Row],[DATE]],ProjectTimelineData[DATE],1),"")</f>
        <v/>
      </c>
      <c r="G19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1" s="9" t="str">
        <f>IFERROR(IF(ISBLANK(INDEX(ProjectDetails[#Data],ROW(A186)+1,1)),"",IF($J190-1&lt;=-1,"",$J190-1)),"")</f>
        <v/>
      </c>
      <c r="M191" s="12" t="str">
        <f>IFERROR(ProjectTimelineData[[#This Row],[NUM]]+1,"")</f>
        <v/>
      </c>
      <c r="N191" s="13" t="str">
        <f>IFERROR(VLOOKUP(SortedTimeline[[#This Row],[RANK Sorted]],ProjectTimelineData[],3,0),"")</f>
        <v/>
      </c>
      <c r="O191" s="9" t="str">
        <f>IFERROR(VLOOKUP(SortedTimeline[[#This Row],[RANK Sorted]],ProjectTimelineData[],4,0),"")</f>
        <v/>
      </c>
      <c r="P191" s="9" t="str">
        <f>IFERROR(VLOOKUP(SortedTimeline[[#This Row],[RANK Sorted]],ProjectTimelineData[],5,0),"")</f>
        <v/>
      </c>
    </row>
    <row r="192" spans="5:16" x14ac:dyDescent="0.25">
      <c r="E192" s="12" t="str">
        <f>IFERROR(RANK(F192,ProjectTimelineData[RANK])+SUMPRODUCT(--(F192=ProjectTimelineData[RANK]),--(J192&lt;ProjectTimelineData[NUM])),"")</f>
        <v/>
      </c>
      <c r="F192" s="12" t="str">
        <f>IFERROR(RANK(ProjectTimelineData[[#This Row],[DATE]],ProjectTimelineData[DATE],1),"")</f>
        <v/>
      </c>
      <c r="G19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2" s="9" t="str">
        <f>IFERROR(IF(ISBLANK(INDEX(ProjectDetails[#Data],ROW(A187)+1,1)),"",IF($J191-1&lt;=-1,"",$J191-1)),"")</f>
        <v/>
      </c>
      <c r="M192" s="12" t="str">
        <f>IFERROR(ProjectTimelineData[[#This Row],[NUM]]+1,"")</f>
        <v/>
      </c>
      <c r="N192" s="13" t="str">
        <f>IFERROR(VLOOKUP(SortedTimeline[[#This Row],[RANK Sorted]],ProjectTimelineData[],3,0),"")</f>
        <v/>
      </c>
      <c r="O192" s="9" t="str">
        <f>IFERROR(VLOOKUP(SortedTimeline[[#This Row],[RANK Sorted]],ProjectTimelineData[],4,0),"")</f>
        <v/>
      </c>
      <c r="P192" s="9" t="str">
        <f>IFERROR(VLOOKUP(SortedTimeline[[#This Row],[RANK Sorted]],ProjectTimelineData[],5,0),"")</f>
        <v/>
      </c>
    </row>
    <row r="193" spans="5:16" x14ac:dyDescent="0.25">
      <c r="E193" s="12" t="str">
        <f>IFERROR(RANK(F193,ProjectTimelineData[RANK])+SUMPRODUCT(--(F193=ProjectTimelineData[RANK]),--(J193&lt;ProjectTimelineData[NUM])),"")</f>
        <v/>
      </c>
      <c r="F193" s="12" t="str">
        <f>IFERROR(RANK(ProjectTimelineData[[#This Row],[DATE]],ProjectTimelineData[DATE],1),"")</f>
        <v/>
      </c>
      <c r="G19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3" s="9" t="str">
        <f>IFERROR(IF(ISBLANK(INDEX(ProjectDetails[#Data],ROW(A188)+1,1)),"",IF($J192-1&lt;=-1,"",$J192-1)),"")</f>
        <v/>
      </c>
      <c r="M193" s="12" t="str">
        <f>IFERROR(ProjectTimelineData[[#This Row],[NUM]]+1,"")</f>
        <v/>
      </c>
      <c r="N193" s="13" t="str">
        <f>IFERROR(VLOOKUP(SortedTimeline[[#This Row],[RANK Sorted]],ProjectTimelineData[],3,0),"")</f>
        <v/>
      </c>
      <c r="O193" s="9" t="str">
        <f>IFERROR(VLOOKUP(SortedTimeline[[#This Row],[RANK Sorted]],ProjectTimelineData[],4,0),"")</f>
        <v/>
      </c>
      <c r="P193" s="9" t="str">
        <f>IFERROR(VLOOKUP(SortedTimeline[[#This Row],[RANK Sorted]],ProjectTimelineData[],5,0),"")</f>
        <v/>
      </c>
    </row>
    <row r="194" spans="5:16" x14ac:dyDescent="0.25">
      <c r="E194" s="12" t="str">
        <f>IFERROR(RANK(F194,ProjectTimelineData[RANK])+SUMPRODUCT(--(F194=ProjectTimelineData[RANK]),--(J194&lt;ProjectTimelineData[NUM])),"")</f>
        <v/>
      </c>
      <c r="F194" s="12" t="str">
        <f>IFERROR(RANK(ProjectTimelineData[[#This Row],[DATE]],ProjectTimelineData[DATE],1),"")</f>
        <v/>
      </c>
      <c r="G19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4" s="9" t="str">
        <f>IFERROR(IF(ISBLANK(INDEX(ProjectDetails[#Data],ROW(A189)+1,1)),"",IF($J193-1&lt;=-1,"",$J193-1)),"")</f>
        <v/>
      </c>
      <c r="M194" s="12" t="str">
        <f>IFERROR(ProjectTimelineData[[#This Row],[NUM]]+1,"")</f>
        <v/>
      </c>
      <c r="N194" s="13" t="str">
        <f>IFERROR(VLOOKUP(SortedTimeline[[#This Row],[RANK Sorted]],ProjectTimelineData[],3,0),"")</f>
        <v/>
      </c>
      <c r="O194" s="9" t="str">
        <f>IFERROR(VLOOKUP(SortedTimeline[[#This Row],[RANK Sorted]],ProjectTimelineData[],4,0),"")</f>
        <v/>
      </c>
      <c r="P194" s="9" t="str">
        <f>IFERROR(VLOOKUP(SortedTimeline[[#This Row],[RANK Sorted]],ProjectTimelineData[],5,0),"")</f>
        <v/>
      </c>
    </row>
    <row r="195" spans="5:16" x14ac:dyDescent="0.25">
      <c r="E195" s="12" t="str">
        <f>IFERROR(RANK(F195,ProjectTimelineData[RANK])+SUMPRODUCT(--(F195=ProjectTimelineData[RANK]),--(J195&lt;ProjectTimelineData[NUM])),"")</f>
        <v/>
      </c>
      <c r="F195" s="12" t="str">
        <f>IFERROR(RANK(ProjectTimelineData[[#This Row],[DATE]],ProjectTimelineData[DATE],1),"")</f>
        <v/>
      </c>
      <c r="G19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5" s="9" t="str">
        <f>IFERROR(IF(ISBLANK(INDEX(ProjectDetails[#Data],ROW(A190)+1,1)),"",IF($J194-1&lt;=-1,"",$J194-1)),"")</f>
        <v/>
      </c>
      <c r="M195" s="12" t="str">
        <f>IFERROR(ProjectTimelineData[[#This Row],[NUM]]+1,"")</f>
        <v/>
      </c>
      <c r="N195" s="13" t="str">
        <f>IFERROR(VLOOKUP(SortedTimeline[[#This Row],[RANK Sorted]],ProjectTimelineData[],3,0),"")</f>
        <v/>
      </c>
      <c r="O195" s="9" t="str">
        <f>IFERROR(VLOOKUP(SortedTimeline[[#This Row],[RANK Sorted]],ProjectTimelineData[],4,0),"")</f>
        <v/>
      </c>
      <c r="P195" s="9" t="str">
        <f>IFERROR(VLOOKUP(SortedTimeline[[#This Row],[RANK Sorted]],ProjectTimelineData[],5,0),"")</f>
        <v/>
      </c>
    </row>
    <row r="196" spans="5:16" x14ac:dyDescent="0.25">
      <c r="E196" s="12" t="str">
        <f>IFERROR(RANK(F196,ProjectTimelineData[RANK])+SUMPRODUCT(--(F196=ProjectTimelineData[RANK]),--(J196&lt;ProjectTimelineData[NUM])),"")</f>
        <v/>
      </c>
      <c r="F196" s="12" t="str">
        <f>IFERROR(RANK(ProjectTimelineData[[#This Row],[DATE]],ProjectTimelineData[DATE],1),"")</f>
        <v/>
      </c>
      <c r="G19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6" s="9" t="str">
        <f>IFERROR(IF(ISBLANK(INDEX(ProjectDetails[#Data],ROW(A191)+1,1)),"",IF($J195-1&lt;=-1,"",$J195-1)),"")</f>
        <v/>
      </c>
      <c r="M196" s="12" t="str">
        <f>IFERROR(ProjectTimelineData[[#This Row],[NUM]]+1,"")</f>
        <v/>
      </c>
      <c r="N196" s="13" t="str">
        <f>IFERROR(VLOOKUP(SortedTimeline[[#This Row],[RANK Sorted]],ProjectTimelineData[],3,0),"")</f>
        <v/>
      </c>
      <c r="O196" s="9" t="str">
        <f>IFERROR(VLOOKUP(SortedTimeline[[#This Row],[RANK Sorted]],ProjectTimelineData[],4,0),"")</f>
        <v/>
      </c>
      <c r="P196" s="9" t="str">
        <f>IFERROR(VLOOKUP(SortedTimeline[[#This Row],[RANK Sorted]],ProjectTimelineData[],5,0),"")</f>
        <v/>
      </c>
    </row>
    <row r="197" spans="5:16" x14ac:dyDescent="0.25">
      <c r="E197" s="12" t="str">
        <f>IFERROR(RANK(F197,ProjectTimelineData[RANK])+SUMPRODUCT(--(F197=ProjectTimelineData[RANK]),--(J197&lt;ProjectTimelineData[NUM])),"")</f>
        <v/>
      </c>
      <c r="F197" s="12" t="str">
        <f>IFERROR(RANK(ProjectTimelineData[[#This Row],[DATE]],ProjectTimelineData[DATE],1),"")</f>
        <v/>
      </c>
      <c r="G19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7" s="9" t="str">
        <f>IFERROR(IF(ISBLANK(INDEX(ProjectDetails[#Data],ROW(A192)+1,1)),"",IF($J196-1&lt;=-1,"",$J196-1)),"")</f>
        <v/>
      </c>
      <c r="M197" s="12" t="str">
        <f>IFERROR(ProjectTimelineData[[#This Row],[NUM]]+1,"")</f>
        <v/>
      </c>
      <c r="N197" s="13" t="str">
        <f>IFERROR(VLOOKUP(SortedTimeline[[#This Row],[RANK Sorted]],ProjectTimelineData[],3,0),"")</f>
        <v/>
      </c>
      <c r="O197" s="9" t="str">
        <f>IFERROR(VLOOKUP(SortedTimeline[[#This Row],[RANK Sorted]],ProjectTimelineData[],4,0),"")</f>
        <v/>
      </c>
      <c r="P197" s="9" t="str">
        <f>IFERROR(VLOOKUP(SortedTimeline[[#This Row],[RANK Sorted]],ProjectTimelineData[],5,0),"")</f>
        <v/>
      </c>
    </row>
    <row r="198" spans="5:16" x14ac:dyDescent="0.25">
      <c r="E198" s="12" t="str">
        <f>IFERROR(RANK(F198,ProjectTimelineData[RANK])+SUMPRODUCT(--(F198=ProjectTimelineData[RANK]),--(J198&lt;ProjectTimelineData[NUM])),"")</f>
        <v/>
      </c>
      <c r="F198" s="12" t="str">
        <f>IFERROR(RANK(ProjectTimelineData[[#This Row],[DATE]],ProjectTimelineData[DATE],1),"")</f>
        <v/>
      </c>
      <c r="G19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8" s="9" t="str">
        <f>IFERROR(IF(ISBLANK(INDEX(ProjectDetails[#Data],ROW(A193)+1,1)),"",IF($J197-1&lt;=-1,"",$J197-1)),"")</f>
        <v/>
      </c>
      <c r="M198" s="12" t="str">
        <f>IFERROR(ProjectTimelineData[[#This Row],[NUM]]+1,"")</f>
        <v/>
      </c>
      <c r="N198" s="13" t="str">
        <f>IFERROR(VLOOKUP(SortedTimeline[[#This Row],[RANK Sorted]],ProjectTimelineData[],3,0),"")</f>
        <v/>
      </c>
      <c r="O198" s="9" t="str">
        <f>IFERROR(VLOOKUP(SortedTimeline[[#This Row],[RANK Sorted]],ProjectTimelineData[],4,0),"")</f>
        <v/>
      </c>
      <c r="P198" s="9" t="str">
        <f>IFERROR(VLOOKUP(SortedTimeline[[#This Row],[RANK Sorted]],ProjectTimelineData[],5,0),"")</f>
        <v/>
      </c>
    </row>
    <row r="199" spans="5:16" x14ac:dyDescent="0.25">
      <c r="E199" s="12" t="str">
        <f>IFERROR(RANK(F199,ProjectTimelineData[RANK])+SUMPRODUCT(--(F199=ProjectTimelineData[RANK]),--(J199&lt;ProjectTimelineData[NUM])),"")</f>
        <v/>
      </c>
      <c r="F199" s="12" t="str">
        <f>IFERROR(RANK(ProjectTimelineData[[#This Row],[DATE]],ProjectTimelineData[DATE],1),"")</f>
        <v/>
      </c>
      <c r="G19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9" s="9" t="str">
        <f>IFERROR(IF(ISBLANK(INDEX(ProjectDetails[#Data],ROW(A194)+1,1)),"",IF($J198-1&lt;=-1,"",$J198-1)),"")</f>
        <v/>
      </c>
      <c r="M199" s="12" t="str">
        <f>IFERROR(ProjectTimelineData[[#This Row],[NUM]]+1,"")</f>
        <v/>
      </c>
      <c r="N199" s="13" t="str">
        <f>IFERROR(VLOOKUP(SortedTimeline[[#This Row],[RANK Sorted]],ProjectTimelineData[],3,0),"")</f>
        <v/>
      </c>
      <c r="O199" s="9" t="str">
        <f>IFERROR(VLOOKUP(SortedTimeline[[#This Row],[RANK Sorted]],ProjectTimelineData[],4,0),"")</f>
        <v/>
      </c>
      <c r="P199" s="9" t="str">
        <f>IFERROR(VLOOKUP(SortedTimeline[[#This Row],[RANK Sorted]],ProjectTimelineData[],5,0),"")</f>
        <v/>
      </c>
    </row>
    <row r="200" spans="5:16" x14ac:dyDescent="0.25">
      <c r="E200" s="12" t="str">
        <f>IFERROR(RANK(F200,ProjectTimelineData[RANK])+SUMPRODUCT(--(F200=ProjectTimelineData[RANK]),--(J200&lt;ProjectTimelineData[NUM])),"")</f>
        <v/>
      </c>
      <c r="F200" s="12" t="str">
        <f>IFERROR(RANK(ProjectTimelineData[[#This Row],[DATE]],ProjectTimelineData[DATE],1),"")</f>
        <v/>
      </c>
      <c r="G20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0" s="9" t="str">
        <f>IFERROR(IF(ISBLANK(INDEX(ProjectDetails[#Data],ROW(A195)+1,1)),"",IF($J199-1&lt;=-1,"",$J199-1)),"")</f>
        <v/>
      </c>
      <c r="M200" s="12" t="str">
        <f>IFERROR(ProjectTimelineData[[#This Row],[NUM]]+1,"")</f>
        <v/>
      </c>
      <c r="N200" s="13" t="str">
        <f>IFERROR(VLOOKUP(SortedTimeline[[#This Row],[RANK Sorted]],ProjectTimelineData[],3,0),"")</f>
        <v/>
      </c>
      <c r="O200" s="9" t="str">
        <f>IFERROR(VLOOKUP(SortedTimeline[[#This Row],[RANK Sorted]],ProjectTimelineData[],4,0),"")</f>
        <v/>
      </c>
      <c r="P200" s="9" t="str">
        <f>IFERROR(VLOOKUP(SortedTimeline[[#This Row],[RANK Sorted]],ProjectTimelineData[],5,0),"")</f>
        <v/>
      </c>
    </row>
    <row r="201" spans="5:16" x14ac:dyDescent="0.25">
      <c r="E201" s="12" t="str">
        <f>IFERROR(RANK(F201,ProjectTimelineData[RANK])+SUMPRODUCT(--(F201=ProjectTimelineData[RANK]),--(J201&lt;ProjectTimelineData[NUM])),"")</f>
        <v/>
      </c>
      <c r="F201" s="12" t="str">
        <f>IFERROR(RANK(ProjectTimelineData[[#This Row],[DATE]],ProjectTimelineData[DATE],1),"")</f>
        <v/>
      </c>
      <c r="G20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1" s="9" t="str">
        <f>IFERROR(IF(ISBLANK(INDEX(ProjectDetails[#Data],ROW(A196)+1,1)),"",IF($J200-1&lt;=-1,"",$J200-1)),"")</f>
        <v/>
      </c>
      <c r="M201" s="12" t="str">
        <f>IFERROR(ProjectTimelineData[[#This Row],[NUM]]+1,"")</f>
        <v/>
      </c>
      <c r="N201" s="13" t="str">
        <f>IFERROR(VLOOKUP(SortedTimeline[[#This Row],[RANK Sorted]],ProjectTimelineData[],3,0),"")</f>
        <v/>
      </c>
      <c r="O201" s="9" t="str">
        <f>IFERROR(VLOOKUP(SortedTimeline[[#This Row],[RANK Sorted]],ProjectTimelineData[],4,0),"")</f>
        <v/>
      </c>
      <c r="P201" s="9" t="str">
        <f>IFERROR(VLOOKUP(SortedTimeline[[#This Row],[RANK Sorted]],ProjectTimelineData[],5,0),"")</f>
        <v/>
      </c>
    </row>
    <row r="202" spans="5:16" x14ac:dyDescent="0.25">
      <c r="E202" s="12" t="str">
        <f>IFERROR(RANK(F202,ProjectTimelineData[RANK])+SUMPRODUCT(--(F202=ProjectTimelineData[RANK]),--(J202&lt;ProjectTimelineData[NUM])),"")</f>
        <v/>
      </c>
      <c r="F202" s="12" t="str">
        <f>IFERROR(RANK(ProjectTimelineData[[#This Row],[DATE]],ProjectTimelineData[DATE],1),"")</f>
        <v/>
      </c>
      <c r="G20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2" s="9" t="str">
        <f>IFERROR(IF(ISBLANK(INDEX(ProjectDetails[#Data],ROW(A197)+1,1)),"",IF($J201-1&lt;=-1,"",$J201-1)),"")</f>
        <v/>
      </c>
      <c r="M202" s="12" t="str">
        <f>IFERROR(ProjectTimelineData[[#This Row],[NUM]]+1,"")</f>
        <v/>
      </c>
      <c r="N202" s="13" t="str">
        <f>IFERROR(VLOOKUP(SortedTimeline[[#This Row],[RANK Sorted]],ProjectTimelineData[],3,0),"")</f>
        <v/>
      </c>
      <c r="O202" s="9" t="str">
        <f>IFERROR(VLOOKUP(SortedTimeline[[#This Row],[RANK Sorted]],ProjectTimelineData[],4,0),"")</f>
        <v/>
      </c>
      <c r="P202" s="9" t="str">
        <f>IFERROR(VLOOKUP(SortedTimeline[[#This Row],[RANK Sorted]],ProjectTimelineData[],5,0),"")</f>
        <v/>
      </c>
    </row>
    <row r="203" spans="5:16" x14ac:dyDescent="0.25">
      <c r="E203" s="12" t="str">
        <f>IFERROR(RANK(F203,ProjectTimelineData[RANK])+SUMPRODUCT(--(F203=ProjectTimelineData[RANK]),--(J203&lt;ProjectTimelineData[NUM])),"")</f>
        <v/>
      </c>
      <c r="F203" s="12" t="str">
        <f>IFERROR(RANK(ProjectTimelineData[[#This Row],[DATE]],ProjectTimelineData[DATE],1),"")</f>
        <v/>
      </c>
      <c r="G20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3" s="9" t="str">
        <f>IFERROR(IF(ISBLANK(INDEX(ProjectDetails[#Data],ROW(A198)+1,1)),"",IF($J202-1&lt;=-1,"",$J202-1)),"")</f>
        <v/>
      </c>
      <c r="M203" s="12" t="str">
        <f>IFERROR(ProjectTimelineData[[#This Row],[NUM]]+1,"")</f>
        <v/>
      </c>
      <c r="N203" s="13" t="str">
        <f>IFERROR(VLOOKUP(SortedTimeline[[#This Row],[RANK Sorted]],ProjectTimelineData[],3,0),"")</f>
        <v/>
      </c>
      <c r="O203" s="9" t="str">
        <f>IFERROR(VLOOKUP(SortedTimeline[[#This Row],[RANK Sorted]],ProjectTimelineData[],4,0),"")</f>
        <v/>
      </c>
      <c r="P203" s="9" t="str">
        <f>IFERROR(VLOOKUP(SortedTimeline[[#This Row],[RANK Sorted]],ProjectTimelineData[],5,0),"")</f>
        <v/>
      </c>
    </row>
    <row r="204" spans="5:16" x14ac:dyDescent="0.25">
      <c r="E204" s="12" t="str">
        <f>IFERROR(RANK(F204,ProjectTimelineData[RANK])+SUMPRODUCT(--(F204=ProjectTimelineData[RANK]),--(J204&lt;ProjectTimelineData[NUM])),"")</f>
        <v/>
      </c>
      <c r="F204" s="12" t="str">
        <f>IFERROR(RANK(ProjectTimelineData[[#This Row],[DATE]],ProjectTimelineData[DATE],1),"")</f>
        <v/>
      </c>
      <c r="G20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4" s="9" t="str">
        <f>IFERROR(IF(ISBLANK(INDEX(ProjectDetails[#Data],ROW(A199)+1,1)),"",IF($J203-1&lt;=-1,"",$J203-1)),"")</f>
        <v/>
      </c>
      <c r="M204" s="12" t="str">
        <f>IFERROR(ProjectTimelineData[[#This Row],[NUM]]+1,"")</f>
        <v/>
      </c>
      <c r="N204" s="13" t="str">
        <f>IFERROR(VLOOKUP(SortedTimeline[[#This Row],[RANK Sorted]],ProjectTimelineData[],3,0),"")</f>
        <v/>
      </c>
      <c r="O204" s="9" t="str">
        <f>IFERROR(VLOOKUP(SortedTimeline[[#This Row],[RANK Sorted]],ProjectTimelineData[],4,0),"")</f>
        <v/>
      </c>
      <c r="P204" s="9" t="str">
        <f>IFERROR(VLOOKUP(SortedTimeline[[#This Row],[RANK Sorted]],ProjectTimelineData[],5,0),"")</f>
        <v/>
      </c>
    </row>
    <row r="205" spans="5:16" x14ac:dyDescent="0.25">
      <c r="E205" s="12" t="str">
        <f>IFERROR(RANK(F205,ProjectTimelineData[RANK])+SUMPRODUCT(--(F205=ProjectTimelineData[RANK]),--(J205&lt;ProjectTimelineData[NUM])),"")</f>
        <v/>
      </c>
      <c r="F205" s="12" t="str">
        <f>IFERROR(RANK(ProjectTimelineData[[#This Row],[DATE]],ProjectTimelineData[DATE],1),"")</f>
        <v/>
      </c>
      <c r="G20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5" s="9" t="str">
        <f>IFERROR(IF(ISBLANK(INDEX(ProjectDetails[#Data],ROW(A200)+1,1)),"",IF($J204-1&lt;=-1,"",$J204-1)),"")</f>
        <v/>
      </c>
      <c r="M205" s="12" t="str">
        <f>IFERROR(ProjectTimelineData[[#This Row],[NUM]]+1,"")</f>
        <v/>
      </c>
      <c r="N205" s="13" t="str">
        <f>IFERROR(VLOOKUP(SortedTimeline[[#This Row],[RANK Sorted]],ProjectTimelineData[],3,0),"")</f>
        <v/>
      </c>
      <c r="O205" s="9" t="str">
        <f>IFERROR(VLOOKUP(SortedTimeline[[#This Row],[RANK Sorted]],ProjectTimelineData[],4,0),"")</f>
        <v/>
      </c>
      <c r="P205" s="9" t="str">
        <f>IFERROR(VLOOKUP(SortedTimeline[[#This Row],[RANK Sorted]],ProjectTimelineData[],5,0),"")</f>
        <v/>
      </c>
    </row>
    <row r="206" spans="5:16" x14ac:dyDescent="0.25">
      <c r="E206" s="12" t="str">
        <f>IFERROR(RANK(F206,ProjectTimelineData[RANK])+SUMPRODUCT(--(F206=ProjectTimelineData[RANK]),--(J206&lt;ProjectTimelineData[NUM])),"")</f>
        <v/>
      </c>
      <c r="F206" s="12" t="str">
        <f>IFERROR(RANK(ProjectTimelineData[[#This Row],[DATE]],ProjectTimelineData[DATE],1),"")</f>
        <v/>
      </c>
      <c r="G20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6" s="9" t="str">
        <f>IFERROR(IF(ISBLANK(INDEX(ProjectDetails[#Data],ROW(A201)+1,1)),"",IF($J205-1&lt;=-1,"",$J205-1)),"")</f>
        <v/>
      </c>
      <c r="M206" s="12" t="str">
        <f>IFERROR(ProjectTimelineData[[#This Row],[NUM]]+1,"")</f>
        <v/>
      </c>
      <c r="N206" s="13" t="str">
        <f>IFERROR(VLOOKUP(SortedTimeline[[#This Row],[RANK Sorted]],ProjectTimelineData[],3,0),"")</f>
        <v/>
      </c>
      <c r="O206" s="9" t="str">
        <f>IFERROR(VLOOKUP(SortedTimeline[[#This Row],[RANK Sorted]],ProjectTimelineData[],4,0),"")</f>
        <v/>
      </c>
      <c r="P206" s="9" t="str">
        <f>IFERROR(VLOOKUP(SortedTimeline[[#This Row],[RANK Sorted]],ProjectTimelineData[],5,0),"")</f>
        <v/>
      </c>
    </row>
    <row r="207" spans="5:16" x14ac:dyDescent="0.25">
      <c r="E207" s="12" t="str">
        <f>IFERROR(RANK(F207,ProjectTimelineData[RANK])+SUMPRODUCT(--(F207=ProjectTimelineData[RANK]),--(J207&lt;ProjectTimelineData[NUM])),"")</f>
        <v/>
      </c>
      <c r="F207" s="12" t="str">
        <f>IFERROR(RANK(ProjectTimelineData[[#This Row],[DATE]],ProjectTimelineData[DATE],1),"")</f>
        <v/>
      </c>
      <c r="G20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7" s="9" t="str">
        <f>IFERROR(IF(ISBLANK(INDEX(ProjectDetails[#Data],ROW(A202)+1,1)),"",IF($J206-1&lt;=-1,"",$J206-1)),"")</f>
        <v/>
      </c>
      <c r="M207" s="12" t="str">
        <f>IFERROR(ProjectTimelineData[[#This Row],[NUM]]+1,"")</f>
        <v/>
      </c>
      <c r="N207" s="13" t="str">
        <f>IFERROR(VLOOKUP(SortedTimeline[[#This Row],[RANK Sorted]],ProjectTimelineData[],3,0),"")</f>
        <v/>
      </c>
      <c r="O207" s="9" t="str">
        <f>IFERROR(VLOOKUP(SortedTimeline[[#This Row],[RANK Sorted]],ProjectTimelineData[],4,0),"")</f>
        <v/>
      </c>
      <c r="P207" s="9" t="str">
        <f>IFERROR(VLOOKUP(SortedTimeline[[#This Row],[RANK Sorted]],ProjectTimelineData[],5,0),"")</f>
        <v/>
      </c>
    </row>
    <row r="208" spans="5:16" x14ac:dyDescent="0.25">
      <c r="E208" s="12" t="str">
        <f>IFERROR(RANK(F208,ProjectTimelineData[RANK])+SUMPRODUCT(--(F208=ProjectTimelineData[RANK]),--(J208&lt;ProjectTimelineData[NUM])),"")</f>
        <v/>
      </c>
      <c r="F208" s="12" t="str">
        <f>IFERROR(RANK(ProjectTimelineData[[#This Row],[DATE]],ProjectTimelineData[DATE],1),"")</f>
        <v/>
      </c>
      <c r="G20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8" s="9" t="str">
        <f>IFERROR(IF(ISBLANK(INDEX(ProjectDetails[#Data],ROW(A203)+1,1)),"",IF($J207-1&lt;=-1,"",$J207-1)),"")</f>
        <v/>
      </c>
      <c r="M208" s="12" t="str">
        <f>IFERROR(ProjectTimelineData[[#This Row],[NUM]]+1,"")</f>
        <v/>
      </c>
      <c r="N208" s="13" t="str">
        <f>IFERROR(VLOOKUP(SortedTimeline[[#This Row],[RANK Sorted]],ProjectTimelineData[],3,0),"")</f>
        <v/>
      </c>
      <c r="O208" s="9" t="str">
        <f>IFERROR(VLOOKUP(SortedTimeline[[#This Row],[RANK Sorted]],ProjectTimelineData[],4,0),"")</f>
        <v/>
      </c>
      <c r="P208" s="9" t="str">
        <f>IFERROR(VLOOKUP(SortedTimeline[[#This Row],[RANK Sorted]],ProjectTimelineData[],5,0),"")</f>
        <v/>
      </c>
    </row>
    <row r="209" spans="5:16" x14ac:dyDescent="0.25">
      <c r="E209" s="12" t="str">
        <f>IFERROR(RANK(F209,ProjectTimelineData[RANK])+SUMPRODUCT(--(F209=ProjectTimelineData[RANK]),--(J209&lt;ProjectTimelineData[NUM])),"")</f>
        <v/>
      </c>
      <c r="F209" s="12" t="str">
        <f>IFERROR(RANK(ProjectTimelineData[[#This Row],[DATE]],ProjectTimelineData[DATE],1),"")</f>
        <v/>
      </c>
      <c r="G20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9" s="9" t="str">
        <f>IFERROR(IF(ISBLANK(INDEX(ProjectDetails[#Data],ROW(A204)+1,1)),"",IF($J208-1&lt;=-1,"",$J208-1)),"")</f>
        <v/>
      </c>
      <c r="M209" s="12" t="str">
        <f>IFERROR(ProjectTimelineData[[#This Row],[NUM]]+1,"")</f>
        <v/>
      </c>
      <c r="N209" s="13" t="str">
        <f>IFERROR(VLOOKUP(SortedTimeline[[#This Row],[RANK Sorted]],ProjectTimelineData[],3,0),"")</f>
        <v/>
      </c>
      <c r="O209" s="9" t="str">
        <f>IFERROR(VLOOKUP(SortedTimeline[[#This Row],[RANK Sorted]],ProjectTimelineData[],4,0),"")</f>
        <v/>
      </c>
      <c r="P209" s="9" t="str">
        <f>IFERROR(VLOOKUP(SortedTimeline[[#This Row],[RANK Sorted]],ProjectTimelineData[],5,0),"")</f>
        <v/>
      </c>
    </row>
    <row r="210" spans="5:16" x14ac:dyDescent="0.25">
      <c r="E210" s="12" t="str">
        <f>IFERROR(RANK(F210,ProjectTimelineData[RANK])+SUMPRODUCT(--(F210=ProjectTimelineData[RANK]),--(J210&lt;ProjectTimelineData[NUM])),"")</f>
        <v/>
      </c>
      <c r="F210" s="12" t="str">
        <f>IFERROR(RANK(ProjectTimelineData[[#This Row],[DATE]],ProjectTimelineData[DATE],1),"")</f>
        <v/>
      </c>
      <c r="G21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0" s="9" t="str">
        <f>IFERROR(IF(ISBLANK(INDEX(ProjectDetails[#Data],ROW(A205)+1,1)),"",IF($J209-1&lt;=-1,"",$J209-1)),"")</f>
        <v/>
      </c>
      <c r="M210" s="12" t="str">
        <f>IFERROR(ProjectTimelineData[[#This Row],[NUM]]+1,"")</f>
        <v/>
      </c>
      <c r="N210" s="13" t="str">
        <f>IFERROR(VLOOKUP(SortedTimeline[[#This Row],[RANK Sorted]],ProjectTimelineData[],3,0),"")</f>
        <v/>
      </c>
      <c r="O210" s="9" t="str">
        <f>IFERROR(VLOOKUP(SortedTimeline[[#This Row],[RANK Sorted]],ProjectTimelineData[],4,0),"")</f>
        <v/>
      </c>
      <c r="P210" s="9" t="str">
        <f>IFERROR(VLOOKUP(SortedTimeline[[#This Row],[RANK Sorted]],ProjectTimelineData[],5,0),"")</f>
        <v/>
      </c>
    </row>
    <row r="211" spans="5:16" x14ac:dyDescent="0.25">
      <c r="E211" s="12" t="str">
        <f>IFERROR(RANK(F211,ProjectTimelineData[RANK])+SUMPRODUCT(--(F211=ProjectTimelineData[RANK]),--(J211&lt;ProjectTimelineData[NUM])),"")</f>
        <v/>
      </c>
      <c r="F211" s="12" t="str">
        <f>IFERROR(RANK(ProjectTimelineData[[#This Row],[DATE]],ProjectTimelineData[DATE],1),"")</f>
        <v/>
      </c>
      <c r="G21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1" s="9" t="str">
        <f>IFERROR(IF(ISBLANK(INDEX(ProjectDetails[#Data],ROW(A206)+1,1)),"",IF($J210-1&lt;=-1,"",$J210-1)),"")</f>
        <v/>
      </c>
      <c r="M211" s="12" t="str">
        <f>IFERROR(ProjectTimelineData[[#This Row],[NUM]]+1,"")</f>
        <v/>
      </c>
      <c r="N211" s="13" t="str">
        <f>IFERROR(VLOOKUP(SortedTimeline[[#This Row],[RANK Sorted]],ProjectTimelineData[],3,0),"")</f>
        <v/>
      </c>
      <c r="O211" s="9" t="str">
        <f>IFERROR(VLOOKUP(SortedTimeline[[#This Row],[RANK Sorted]],ProjectTimelineData[],4,0),"")</f>
        <v/>
      </c>
      <c r="P211" s="9" t="str">
        <f>IFERROR(VLOOKUP(SortedTimeline[[#This Row],[RANK Sorted]],ProjectTimelineData[],5,0),"")</f>
        <v/>
      </c>
    </row>
    <row r="212" spans="5:16" x14ac:dyDescent="0.25">
      <c r="E212" s="12" t="str">
        <f>IFERROR(RANK(F212,ProjectTimelineData[RANK])+SUMPRODUCT(--(F212=ProjectTimelineData[RANK]),--(J212&lt;ProjectTimelineData[NUM])),"")</f>
        <v/>
      </c>
      <c r="F212" s="12" t="str">
        <f>IFERROR(RANK(ProjectTimelineData[[#This Row],[DATE]],ProjectTimelineData[DATE],1),"")</f>
        <v/>
      </c>
      <c r="G21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2" s="9" t="str">
        <f>IFERROR(IF(ISBLANK(INDEX(ProjectDetails[#Data],ROW(A207)+1,1)),"",IF($J211-1&lt;=-1,"",$J211-1)),"")</f>
        <v/>
      </c>
      <c r="M212" s="12" t="str">
        <f>IFERROR(ProjectTimelineData[[#This Row],[NUM]]+1,"")</f>
        <v/>
      </c>
      <c r="N212" s="13" t="str">
        <f>IFERROR(VLOOKUP(SortedTimeline[[#This Row],[RANK Sorted]],ProjectTimelineData[],3,0),"")</f>
        <v/>
      </c>
      <c r="O212" s="9" t="str">
        <f>IFERROR(VLOOKUP(SortedTimeline[[#This Row],[RANK Sorted]],ProjectTimelineData[],4,0),"")</f>
        <v/>
      </c>
      <c r="P212" s="9" t="str">
        <f>IFERROR(VLOOKUP(SortedTimeline[[#This Row],[RANK Sorted]],ProjectTimelineData[],5,0),"")</f>
        <v/>
      </c>
    </row>
    <row r="213" spans="5:16" x14ac:dyDescent="0.25">
      <c r="E213" s="12" t="str">
        <f>IFERROR(RANK(F213,ProjectTimelineData[RANK])+SUMPRODUCT(--(F213=ProjectTimelineData[RANK]),--(J213&lt;ProjectTimelineData[NUM])),"")</f>
        <v/>
      </c>
      <c r="F213" s="12" t="str">
        <f>IFERROR(RANK(ProjectTimelineData[[#This Row],[DATE]],ProjectTimelineData[DATE],1),"")</f>
        <v/>
      </c>
      <c r="G21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3" s="9" t="str">
        <f>IFERROR(IF(ISBLANK(INDEX(ProjectDetails[#Data],ROW(A208)+1,1)),"",IF($J212-1&lt;=-1,"",$J212-1)),"")</f>
        <v/>
      </c>
      <c r="M213" s="12" t="str">
        <f>IFERROR(ProjectTimelineData[[#This Row],[NUM]]+1,"")</f>
        <v/>
      </c>
      <c r="N213" s="13" t="str">
        <f>IFERROR(VLOOKUP(SortedTimeline[[#This Row],[RANK Sorted]],ProjectTimelineData[],3,0),"")</f>
        <v/>
      </c>
      <c r="O213" s="9" t="str">
        <f>IFERROR(VLOOKUP(SortedTimeline[[#This Row],[RANK Sorted]],ProjectTimelineData[],4,0),"")</f>
        <v/>
      </c>
      <c r="P213" s="9" t="str">
        <f>IFERROR(VLOOKUP(SortedTimeline[[#This Row],[RANK Sorted]],ProjectTimelineData[],5,0),"")</f>
        <v/>
      </c>
    </row>
    <row r="214" spans="5:16" x14ac:dyDescent="0.25">
      <c r="E214" s="12" t="str">
        <f>IFERROR(RANK(F214,ProjectTimelineData[RANK])+SUMPRODUCT(--(F214=ProjectTimelineData[RANK]),--(J214&lt;ProjectTimelineData[NUM])),"")</f>
        <v/>
      </c>
      <c r="F214" s="12" t="str">
        <f>IFERROR(RANK(ProjectTimelineData[[#This Row],[DATE]],ProjectTimelineData[DATE],1),"")</f>
        <v/>
      </c>
      <c r="G21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4" s="9" t="str">
        <f>IFERROR(IF(ISBLANK(INDEX(ProjectDetails[#Data],ROW(A209)+1,1)),"",IF($J213-1&lt;=-1,"",$J213-1)),"")</f>
        <v/>
      </c>
      <c r="M214" s="12" t="str">
        <f>IFERROR(ProjectTimelineData[[#This Row],[NUM]]+1,"")</f>
        <v/>
      </c>
      <c r="N214" s="13" t="str">
        <f>IFERROR(VLOOKUP(SortedTimeline[[#This Row],[RANK Sorted]],ProjectTimelineData[],3,0),"")</f>
        <v/>
      </c>
      <c r="O214" s="9" t="str">
        <f>IFERROR(VLOOKUP(SortedTimeline[[#This Row],[RANK Sorted]],ProjectTimelineData[],4,0),"")</f>
        <v/>
      </c>
      <c r="P214" s="9" t="str">
        <f>IFERROR(VLOOKUP(SortedTimeline[[#This Row],[RANK Sorted]],ProjectTimelineData[],5,0),"")</f>
        <v/>
      </c>
    </row>
    <row r="215" spans="5:16" x14ac:dyDescent="0.25">
      <c r="E215" s="12" t="str">
        <f>IFERROR(RANK(F215,ProjectTimelineData[RANK])+SUMPRODUCT(--(F215=ProjectTimelineData[RANK]),--(J215&lt;ProjectTimelineData[NUM])),"")</f>
        <v/>
      </c>
      <c r="F215" s="12" t="str">
        <f>IFERROR(RANK(ProjectTimelineData[[#This Row],[DATE]],ProjectTimelineData[DATE],1),"")</f>
        <v/>
      </c>
      <c r="G21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5" s="9" t="str">
        <f>IFERROR(IF(ISBLANK(INDEX(ProjectDetails[#Data],ROW(A210)+1,1)),"",IF($J214-1&lt;=-1,"",$J214-1)),"")</f>
        <v/>
      </c>
      <c r="M215" s="12" t="str">
        <f>IFERROR(ProjectTimelineData[[#This Row],[NUM]]+1,"")</f>
        <v/>
      </c>
      <c r="N215" s="13" t="str">
        <f>IFERROR(VLOOKUP(SortedTimeline[[#This Row],[RANK Sorted]],ProjectTimelineData[],3,0),"")</f>
        <v/>
      </c>
      <c r="O215" s="9" t="str">
        <f>IFERROR(VLOOKUP(SortedTimeline[[#This Row],[RANK Sorted]],ProjectTimelineData[],4,0),"")</f>
        <v/>
      </c>
      <c r="P215" s="9" t="str">
        <f>IFERROR(VLOOKUP(SortedTimeline[[#This Row],[RANK Sorted]],ProjectTimelineData[],5,0),"")</f>
        <v/>
      </c>
    </row>
    <row r="216" spans="5:16" x14ac:dyDescent="0.25">
      <c r="E216" s="12" t="str">
        <f>IFERROR(RANK(F216,ProjectTimelineData[RANK])+SUMPRODUCT(--(F216=ProjectTimelineData[RANK]),--(J216&lt;ProjectTimelineData[NUM])),"")</f>
        <v/>
      </c>
      <c r="F216" s="12" t="str">
        <f>IFERROR(RANK(ProjectTimelineData[[#This Row],[DATE]],ProjectTimelineData[DATE],1),"")</f>
        <v/>
      </c>
      <c r="G21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6" s="9" t="str">
        <f>IFERROR(IF(ISBLANK(INDEX(ProjectDetails[#Data],ROW(A211)+1,1)),"",IF($J215-1&lt;=-1,"",$J215-1)),"")</f>
        <v/>
      </c>
      <c r="M216" s="12" t="str">
        <f>IFERROR(ProjectTimelineData[[#This Row],[NUM]]+1,"")</f>
        <v/>
      </c>
      <c r="N216" s="13" t="str">
        <f>IFERROR(VLOOKUP(SortedTimeline[[#This Row],[RANK Sorted]],ProjectTimelineData[],3,0),"")</f>
        <v/>
      </c>
      <c r="O216" s="9" t="str">
        <f>IFERROR(VLOOKUP(SortedTimeline[[#This Row],[RANK Sorted]],ProjectTimelineData[],4,0),"")</f>
        <v/>
      </c>
      <c r="P216" s="9" t="str">
        <f>IFERROR(VLOOKUP(SortedTimeline[[#This Row],[RANK Sorted]],ProjectTimelineData[],5,0),"")</f>
        <v/>
      </c>
    </row>
    <row r="217" spans="5:16" x14ac:dyDescent="0.25">
      <c r="E217" s="12" t="str">
        <f>IFERROR(RANK(F217,ProjectTimelineData[RANK])+SUMPRODUCT(--(F217=ProjectTimelineData[RANK]),--(J217&lt;ProjectTimelineData[NUM])),"")</f>
        <v/>
      </c>
      <c r="F217" s="12" t="str">
        <f>IFERROR(RANK(ProjectTimelineData[[#This Row],[DATE]],ProjectTimelineData[DATE],1),"")</f>
        <v/>
      </c>
      <c r="G21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7" s="9" t="str">
        <f>IFERROR(IF(ISBLANK(INDEX(ProjectDetails[#Data],ROW(A212)+1,1)),"",IF($J216-1&lt;=-1,"",$J216-1)),"")</f>
        <v/>
      </c>
      <c r="M217" s="12" t="str">
        <f>IFERROR(ProjectTimelineData[[#This Row],[NUM]]+1,"")</f>
        <v/>
      </c>
      <c r="N217" s="13" t="str">
        <f>IFERROR(VLOOKUP(SortedTimeline[[#This Row],[RANK Sorted]],ProjectTimelineData[],3,0),"")</f>
        <v/>
      </c>
      <c r="O217" s="9" t="str">
        <f>IFERROR(VLOOKUP(SortedTimeline[[#This Row],[RANK Sorted]],ProjectTimelineData[],4,0),"")</f>
        <v/>
      </c>
      <c r="P217" s="9" t="str">
        <f>IFERROR(VLOOKUP(SortedTimeline[[#This Row],[RANK Sorted]],ProjectTimelineData[],5,0),"")</f>
        <v/>
      </c>
    </row>
    <row r="218" spans="5:16" x14ac:dyDescent="0.25">
      <c r="E218" s="12" t="str">
        <f>IFERROR(RANK(F218,ProjectTimelineData[RANK])+SUMPRODUCT(--(F218=ProjectTimelineData[RANK]),--(J218&lt;ProjectTimelineData[NUM])),"")</f>
        <v/>
      </c>
      <c r="F218" s="12" t="str">
        <f>IFERROR(RANK(ProjectTimelineData[[#This Row],[DATE]],ProjectTimelineData[DATE],1),"")</f>
        <v/>
      </c>
      <c r="G21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8" s="9" t="str">
        <f>IFERROR(IF(ISBLANK(INDEX(ProjectDetails[#Data],ROW(A213)+1,1)),"",IF($J217-1&lt;=-1,"",$J217-1)),"")</f>
        <v/>
      </c>
      <c r="M218" s="12" t="str">
        <f>IFERROR(ProjectTimelineData[[#This Row],[NUM]]+1,"")</f>
        <v/>
      </c>
      <c r="N218" s="13" t="str">
        <f>IFERROR(VLOOKUP(SortedTimeline[[#This Row],[RANK Sorted]],ProjectTimelineData[],3,0),"")</f>
        <v/>
      </c>
      <c r="O218" s="9" t="str">
        <f>IFERROR(VLOOKUP(SortedTimeline[[#This Row],[RANK Sorted]],ProjectTimelineData[],4,0),"")</f>
        <v/>
      </c>
      <c r="P218" s="9" t="str">
        <f>IFERROR(VLOOKUP(SortedTimeline[[#This Row],[RANK Sorted]],ProjectTimelineData[],5,0),"")</f>
        <v/>
      </c>
    </row>
    <row r="219" spans="5:16" x14ac:dyDescent="0.25">
      <c r="E219" s="12" t="str">
        <f>IFERROR(RANK(F219,ProjectTimelineData[RANK])+SUMPRODUCT(--(F219=ProjectTimelineData[RANK]),--(J219&lt;ProjectTimelineData[NUM])),"")</f>
        <v/>
      </c>
      <c r="F219" s="12" t="str">
        <f>IFERROR(RANK(ProjectTimelineData[[#This Row],[DATE]],ProjectTimelineData[DATE],1),"")</f>
        <v/>
      </c>
      <c r="G21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9" s="9" t="str">
        <f>IFERROR(IF(ISBLANK(INDEX(ProjectDetails[#Data],ROW(A214)+1,1)),"",IF($J218-1&lt;=-1,"",$J218-1)),"")</f>
        <v/>
      </c>
      <c r="M219" s="12" t="str">
        <f>IFERROR(ProjectTimelineData[[#This Row],[NUM]]+1,"")</f>
        <v/>
      </c>
      <c r="N219" s="13" t="str">
        <f>IFERROR(VLOOKUP(SortedTimeline[[#This Row],[RANK Sorted]],ProjectTimelineData[],3,0),"")</f>
        <v/>
      </c>
      <c r="O219" s="9" t="str">
        <f>IFERROR(VLOOKUP(SortedTimeline[[#This Row],[RANK Sorted]],ProjectTimelineData[],4,0),"")</f>
        <v/>
      </c>
      <c r="P219" s="9" t="str">
        <f>IFERROR(VLOOKUP(SortedTimeline[[#This Row],[RANK Sorted]],ProjectTimelineData[],5,0),"")</f>
        <v/>
      </c>
    </row>
    <row r="220" spans="5:16" x14ac:dyDescent="0.25">
      <c r="E220" s="12" t="str">
        <f>IFERROR(RANK(F220,ProjectTimelineData[RANK])+SUMPRODUCT(--(F220=ProjectTimelineData[RANK]),--(J220&lt;ProjectTimelineData[NUM])),"")</f>
        <v/>
      </c>
      <c r="F220" s="12" t="str">
        <f>IFERROR(RANK(ProjectTimelineData[[#This Row],[DATE]],ProjectTimelineData[DATE],1),"")</f>
        <v/>
      </c>
      <c r="G22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0" s="9" t="str">
        <f>IFERROR(IF(ISBLANK(INDEX(ProjectDetails[#Data],ROW(A215)+1,1)),"",IF($J219-1&lt;=-1,"",$J219-1)),"")</f>
        <v/>
      </c>
      <c r="M220" s="12" t="str">
        <f>IFERROR(ProjectTimelineData[[#This Row],[NUM]]+1,"")</f>
        <v/>
      </c>
      <c r="N220" s="13" t="str">
        <f>IFERROR(VLOOKUP(SortedTimeline[[#This Row],[RANK Sorted]],ProjectTimelineData[],3,0),"")</f>
        <v/>
      </c>
      <c r="O220" s="9" t="str">
        <f>IFERROR(VLOOKUP(SortedTimeline[[#This Row],[RANK Sorted]],ProjectTimelineData[],4,0),"")</f>
        <v/>
      </c>
      <c r="P220" s="9" t="str">
        <f>IFERROR(VLOOKUP(SortedTimeline[[#This Row],[RANK Sorted]],ProjectTimelineData[],5,0),"")</f>
        <v/>
      </c>
    </row>
    <row r="221" spans="5:16" x14ac:dyDescent="0.25">
      <c r="E221" s="12" t="str">
        <f>IFERROR(RANK(F221,ProjectTimelineData[RANK])+SUMPRODUCT(--(F221=ProjectTimelineData[RANK]),--(J221&lt;ProjectTimelineData[NUM])),"")</f>
        <v/>
      </c>
      <c r="F221" s="12" t="str">
        <f>IFERROR(RANK(ProjectTimelineData[[#This Row],[DATE]],ProjectTimelineData[DATE],1),"")</f>
        <v/>
      </c>
      <c r="G22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1" s="9" t="str">
        <f>IFERROR(IF(ISBLANK(INDEX(ProjectDetails[#Data],ROW(A216)+1,1)),"",IF($J220-1&lt;=-1,"",$J220-1)),"")</f>
        <v/>
      </c>
      <c r="M221" s="12" t="str">
        <f>IFERROR(ProjectTimelineData[[#This Row],[NUM]]+1,"")</f>
        <v/>
      </c>
      <c r="N221" s="13" t="str">
        <f>IFERROR(VLOOKUP(SortedTimeline[[#This Row],[RANK Sorted]],ProjectTimelineData[],3,0),"")</f>
        <v/>
      </c>
      <c r="O221" s="9" t="str">
        <f>IFERROR(VLOOKUP(SortedTimeline[[#This Row],[RANK Sorted]],ProjectTimelineData[],4,0),"")</f>
        <v/>
      </c>
      <c r="P221" s="9" t="str">
        <f>IFERROR(VLOOKUP(SortedTimeline[[#This Row],[RANK Sorted]],ProjectTimelineData[],5,0),"")</f>
        <v/>
      </c>
    </row>
    <row r="222" spans="5:16" x14ac:dyDescent="0.25">
      <c r="E222" s="12" t="str">
        <f>IFERROR(RANK(F222,ProjectTimelineData[RANK])+SUMPRODUCT(--(F222=ProjectTimelineData[RANK]),--(J222&lt;ProjectTimelineData[NUM])),"")</f>
        <v/>
      </c>
      <c r="F222" s="12" t="str">
        <f>IFERROR(RANK(ProjectTimelineData[[#This Row],[DATE]],ProjectTimelineData[DATE],1),"")</f>
        <v/>
      </c>
      <c r="G22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2" s="9" t="str">
        <f>IFERROR(IF(ISBLANK(INDEX(ProjectDetails[#Data],ROW(A217)+1,1)),"",IF($J221-1&lt;=-1,"",$J221-1)),"")</f>
        <v/>
      </c>
      <c r="M222" s="12" t="str">
        <f>IFERROR(ProjectTimelineData[[#This Row],[NUM]]+1,"")</f>
        <v/>
      </c>
      <c r="N222" s="13" t="str">
        <f>IFERROR(VLOOKUP(SortedTimeline[[#This Row],[RANK Sorted]],ProjectTimelineData[],3,0),"")</f>
        <v/>
      </c>
      <c r="O222" s="9" t="str">
        <f>IFERROR(VLOOKUP(SortedTimeline[[#This Row],[RANK Sorted]],ProjectTimelineData[],4,0),"")</f>
        <v/>
      </c>
      <c r="P222" s="9" t="str">
        <f>IFERROR(VLOOKUP(SortedTimeline[[#This Row],[RANK Sorted]],ProjectTimelineData[],5,0),"")</f>
        <v/>
      </c>
    </row>
    <row r="223" spans="5:16" x14ac:dyDescent="0.25">
      <c r="E223" s="12" t="str">
        <f>IFERROR(RANK(F223,ProjectTimelineData[RANK])+SUMPRODUCT(--(F223=ProjectTimelineData[RANK]),--(J223&lt;ProjectTimelineData[NUM])),"")</f>
        <v/>
      </c>
      <c r="F223" s="12" t="str">
        <f>IFERROR(RANK(ProjectTimelineData[[#This Row],[DATE]],ProjectTimelineData[DATE],1),"")</f>
        <v/>
      </c>
      <c r="G22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3" s="9" t="str">
        <f>IFERROR(IF(ISBLANK(INDEX(ProjectDetails[#Data],ROW(A218)+1,1)),"",IF($J222-1&lt;=-1,"",$J222-1)),"")</f>
        <v/>
      </c>
      <c r="M223" s="12" t="str">
        <f>IFERROR(ProjectTimelineData[[#This Row],[NUM]]+1,"")</f>
        <v/>
      </c>
      <c r="N223" s="13" t="str">
        <f>IFERROR(VLOOKUP(SortedTimeline[[#This Row],[RANK Sorted]],ProjectTimelineData[],3,0),"")</f>
        <v/>
      </c>
      <c r="O223" s="9" t="str">
        <f>IFERROR(VLOOKUP(SortedTimeline[[#This Row],[RANK Sorted]],ProjectTimelineData[],4,0),"")</f>
        <v/>
      </c>
      <c r="P223" s="9" t="str">
        <f>IFERROR(VLOOKUP(SortedTimeline[[#This Row],[RANK Sorted]],ProjectTimelineData[],5,0),"")</f>
        <v/>
      </c>
    </row>
    <row r="224" spans="5:16" x14ac:dyDescent="0.25">
      <c r="E224" s="12" t="str">
        <f>IFERROR(RANK(F224,ProjectTimelineData[RANK])+SUMPRODUCT(--(F224=ProjectTimelineData[RANK]),--(J224&lt;ProjectTimelineData[NUM])),"")</f>
        <v/>
      </c>
      <c r="F224" s="12" t="str">
        <f>IFERROR(RANK(ProjectTimelineData[[#This Row],[DATE]],ProjectTimelineData[DATE],1),"")</f>
        <v/>
      </c>
      <c r="G22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4" s="9" t="str">
        <f>IFERROR(IF(ISBLANK(INDEX(ProjectDetails[#Data],ROW(A219)+1,1)),"",IF($J223-1&lt;=-1,"",$J223-1)),"")</f>
        <v/>
      </c>
      <c r="M224" s="12" t="str">
        <f>IFERROR(ProjectTimelineData[[#This Row],[NUM]]+1,"")</f>
        <v/>
      </c>
      <c r="N224" s="13" t="str">
        <f>IFERROR(VLOOKUP(SortedTimeline[[#This Row],[RANK Sorted]],ProjectTimelineData[],3,0),"")</f>
        <v/>
      </c>
      <c r="O224" s="9" t="str">
        <f>IFERROR(VLOOKUP(SortedTimeline[[#This Row],[RANK Sorted]],ProjectTimelineData[],4,0),"")</f>
        <v/>
      </c>
      <c r="P224" s="9" t="str">
        <f>IFERROR(VLOOKUP(SortedTimeline[[#This Row],[RANK Sorted]],ProjectTimelineData[],5,0),"")</f>
        <v/>
      </c>
    </row>
    <row r="225" spans="5:16" x14ac:dyDescent="0.25">
      <c r="E225" s="12" t="str">
        <f>IFERROR(RANK(F225,ProjectTimelineData[RANK])+SUMPRODUCT(--(F225=ProjectTimelineData[RANK]),--(J225&lt;ProjectTimelineData[NUM])),"")</f>
        <v/>
      </c>
      <c r="F225" s="12" t="str">
        <f>IFERROR(RANK(ProjectTimelineData[[#This Row],[DATE]],ProjectTimelineData[DATE],1),"")</f>
        <v/>
      </c>
      <c r="G22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5" s="9" t="str">
        <f>IFERROR(IF(ISBLANK(INDEX(ProjectDetails[#Data],ROW(A220)+1,1)),"",IF($J224-1&lt;=-1,"",$J224-1)),"")</f>
        <v/>
      </c>
      <c r="M225" s="12" t="str">
        <f>IFERROR(ProjectTimelineData[[#This Row],[NUM]]+1,"")</f>
        <v/>
      </c>
      <c r="N225" s="13" t="str">
        <f>IFERROR(VLOOKUP(SortedTimeline[[#This Row],[RANK Sorted]],ProjectTimelineData[],3,0),"")</f>
        <v/>
      </c>
      <c r="O225" s="9" t="str">
        <f>IFERROR(VLOOKUP(SortedTimeline[[#This Row],[RANK Sorted]],ProjectTimelineData[],4,0),"")</f>
        <v/>
      </c>
      <c r="P225" s="9" t="str">
        <f>IFERROR(VLOOKUP(SortedTimeline[[#This Row],[RANK Sorted]],ProjectTimelineData[],5,0),"")</f>
        <v/>
      </c>
    </row>
    <row r="226" spans="5:16" x14ac:dyDescent="0.25">
      <c r="E226" s="12" t="str">
        <f>IFERROR(RANK(F226,ProjectTimelineData[RANK])+SUMPRODUCT(--(F226=ProjectTimelineData[RANK]),--(J226&lt;ProjectTimelineData[NUM])),"")</f>
        <v/>
      </c>
      <c r="F226" s="12" t="str">
        <f>IFERROR(RANK(ProjectTimelineData[[#This Row],[DATE]],ProjectTimelineData[DATE],1),"")</f>
        <v/>
      </c>
      <c r="G22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6" s="9" t="str">
        <f>IFERROR(IF(ISBLANK(INDEX(ProjectDetails[#Data],ROW(A221)+1,1)),"",IF($J225-1&lt;=-1,"",$J225-1)),"")</f>
        <v/>
      </c>
      <c r="M226" s="12" t="str">
        <f>IFERROR(ProjectTimelineData[[#This Row],[NUM]]+1,"")</f>
        <v/>
      </c>
      <c r="N226" s="13" t="str">
        <f>IFERROR(VLOOKUP(SortedTimeline[[#This Row],[RANK Sorted]],ProjectTimelineData[],3,0),"")</f>
        <v/>
      </c>
      <c r="O226" s="9" t="str">
        <f>IFERROR(VLOOKUP(SortedTimeline[[#This Row],[RANK Sorted]],ProjectTimelineData[],4,0),"")</f>
        <v/>
      </c>
      <c r="P226" s="9" t="str">
        <f>IFERROR(VLOOKUP(SortedTimeline[[#This Row],[RANK Sorted]],ProjectTimelineData[],5,0),"")</f>
        <v/>
      </c>
    </row>
    <row r="227" spans="5:16" x14ac:dyDescent="0.25">
      <c r="E227" s="12" t="str">
        <f>IFERROR(RANK(F227,ProjectTimelineData[RANK])+SUMPRODUCT(--(F227=ProjectTimelineData[RANK]),--(J227&lt;ProjectTimelineData[NUM])),"")</f>
        <v/>
      </c>
      <c r="F227" s="12" t="str">
        <f>IFERROR(RANK(ProjectTimelineData[[#This Row],[DATE]],ProjectTimelineData[DATE],1),"")</f>
        <v/>
      </c>
      <c r="G22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7" s="9" t="str">
        <f>IFERROR(IF(ISBLANK(INDEX(ProjectDetails[#Data],ROW(A222)+1,1)),"",IF($J226-1&lt;=-1,"",$J226-1)),"")</f>
        <v/>
      </c>
      <c r="M227" s="12" t="str">
        <f>IFERROR(ProjectTimelineData[[#This Row],[NUM]]+1,"")</f>
        <v/>
      </c>
      <c r="N227" s="13" t="str">
        <f>IFERROR(VLOOKUP(SortedTimeline[[#This Row],[RANK Sorted]],ProjectTimelineData[],3,0),"")</f>
        <v/>
      </c>
      <c r="O227" s="9" t="str">
        <f>IFERROR(VLOOKUP(SortedTimeline[[#This Row],[RANK Sorted]],ProjectTimelineData[],4,0),"")</f>
        <v/>
      </c>
      <c r="P227" s="9" t="str">
        <f>IFERROR(VLOOKUP(SortedTimeline[[#This Row],[RANK Sorted]],ProjectTimelineData[],5,0),"")</f>
        <v/>
      </c>
    </row>
    <row r="228" spans="5:16" x14ac:dyDescent="0.25">
      <c r="E228" s="12" t="str">
        <f>IFERROR(RANK(F228,ProjectTimelineData[RANK])+SUMPRODUCT(--(F228=ProjectTimelineData[RANK]),--(J228&lt;ProjectTimelineData[NUM])),"")</f>
        <v/>
      </c>
      <c r="F228" s="12" t="str">
        <f>IFERROR(RANK(ProjectTimelineData[[#This Row],[DATE]],ProjectTimelineData[DATE],1),"")</f>
        <v/>
      </c>
      <c r="G22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8" s="9" t="str">
        <f>IFERROR(IF(ISBLANK(INDEX(ProjectDetails[#Data],ROW(A223)+1,1)),"",IF($J227-1&lt;=-1,"",$J227-1)),"")</f>
        <v/>
      </c>
      <c r="M228" s="12" t="str">
        <f>IFERROR(ProjectTimelineData[[#This Row],[NUM]]+1,"")</f>
        <v/>
      </c>
      <c r="N228" s="13" t="str">
        <f>IFERROR(VLOOKUP(SortedTimeline[[#This Row],[RANK Sorted]],ProjectTimelineData[],3,0),"")</f>
        <v/>
      </c>
      <c r="O228" s="9" t="str">
        <f>IFERROR(VLOOKUP(SortedTimeline[[#This Row],[RANK Sorted]],ProjectTimelineData[],4,0),"")</f>
        <v/>
      </c>
      <c r="P228" s="9" t="str">
        <f>IFERROR(VLOOKUP(SortedTimeline[[#This Row],[RANK Sorted]],ProjectTimelineData[],5,0),"")</f>
        <v/>
      </c>
    </row>
    <row r="229" spans="5:16" x14ac:dyDescent="0.25">
      <c r="E229" s="12" t="str">
        <f>IFERROR(RANK(F229,ProjectTimelineData[RANK])+SUMPRODUCT(--(F229=ProjectTimelineData[RANK]),--(J229&lt;ProjectTimelineData[NUM])),"")</f>
        <v/>
      </c>
      <c r="F229" s="12" t="str">
        <f>IFERROR(RANK(ProjectTimelineData[[#This Row],[DATE]],ProjectTimelineData[DATE],1),"")</f>
        <v/>
      </c>
      <c r="G22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9" s="9" t="str">
        <f>IFERROR(IF(ISBLANK(INDEX(ProjectDetails[#Data],ROW(A224)+1,1)),"",IF($J228-1&lt;=-1,"",$J228-1)),"")</f>
        <v/>
      </c>
      <c r="M229" s="12" t="str">
        <f>IFERROR(ProjectTimelineData[[#This Row],[NUM]]+1,"")</f>
        <v/>
      </c>
      <c r="N229" s="13" t="str">
        <f>IFERROR(VLOOKUP(SortedTimeline[[#This Row],[RANK Sorted]],ProjectTimelineData[],3,0),"")</f>
        <v/>
      </c>
      <c r="O229" s="9" t="str">
        <f>IFERROR(VLOOKUP(SortedTimeline[[#This Row],[RANK Sorted]],ProjectTimelineData[],4,0),"")</f>
        <v/>
      </c>
      <c r="P229" s="9" t="str">
        <f>IFERROR(VLOOKUP(SortedTimeline[[#This Row],[RANK Sorted]],ProjectTimelineData[],5,0),"")</f>
        <v/>
      </c>
    </row>
    <row r="230" spans="5:16" x14ac:dyDescent="0.25">
      <c r="E230" s="12" t="str">
        <f>IFERROR(RANK(F230,ProjectTimelineData[RANK])+SUMPRODUCT(--(F230=ProjectTimelineData[RANK]),--(J230&lt;ProjectTimelineData[NUM])),"")</f>
        <v/>
      </c>
      <c r="F230" s="12" t="str">
        <f>IFERROR(RANK(ProjectTimelineData[[#This Row],[DATE]],ProjectTimelineData[DATE],1),"")</f>
        <v/>
      </c>
      <c r="G23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0" s="9" t="str">
        <f>IFERROR(IF(ISBLANK(INDEX(ProjectDetails[#Data],ROW(A225)+1,1)),"",IF($J229-1&lt;=-1,"",$J229-1)),"")</f>
        <v/>
      </c>
      <c r="M230" s="12" t="str">
        <f>IFERROR(ProjectTimelineData[[#This Row],[NUM]]+1,"")</f>
        <v/>
      </c>
      <c r="N230" s="13" t="str">
        <f>IFERROR(VLOOKUP(SortedTimeline[[#This Row],[RANK Sorted]],ProjectTimelineData[],3,0),"")</f>
        <v/>
      </c>
      <c r="O230" s="9" t="str">
        <f>IFERROR(VLOOKUP(SortedTimeline[[#This Row],[RANK Sorted]],ProjectTimelineData[],4,0),"")</f>
        <v/>
      </c>
      <c r="P230" s="9" t="str">
        <f>IFERROR(VLOOKUP(SortedTimeline[[#This Row],[RANK Sorted]],ProjectTimelineData[],5,0),"")</f>
        <v/>
      </c>
    </row>
    <row r="231" spans="5:16" x14ac:dyDescent="0.25">
      <c r="E231" s="12" t="str">
        <f>IFERROR(RANK(F231,ProjectTimelineData[RANK])+SUMPRODUCT(--(F231=ProjectTimelineData[RANK]),--(J231&lt;ProjectTimelineData[NUM])),"")</f>
        <v/>
      </c>
      <c r="F231" s="12" t="str">
        <f>IFERROR(RANK(ProjectTimelineData[[#This Row],[DATE]],ProjectTimelineData[DATE],1),"")</f>
        <v/>
      </c>
      <c r="G23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1" s="9" t="str">
        <f>IFERROR(IF(ISBLANK(INDEX(ProjectDetails[#Data],ROW(A226)+1,1)),"",IF($J230-1&lt;=-1,"",$J230-1)),"")</f>
        <v/>
      </c>
      <c r="M231" s="12" t="str">
        <f>IFERROR(ProjectTimelineData[[#This Row],[NUM]]+1,"")</f>
        <v/>
      </c>
      <c r="N231" s="13" t="str">
        <f>IFERROR(VLOOKUP(SortedTimeline[[#This Row],[RANK Sorted]],ProjectTimelineData[],3,0),"")</f>
        <v/>
      </c>
      <c r="O231" s="9" t="str">
        <f>IFERROR(VLOOKUP(SortedTimeline[[#This Row],[RANK Sorted]],ProjectTimelineData[],4,0),"")</f>
        <v/>
      </c>
      <c r="P231" s="9" t="str">
        <f>IFERROR(VLOOKUP(SortedTimeline[[#This Row],[RANK Sorted]],ProjectTimelineData[],5,0),"")</f>
        <v/>
      </c>
    </row>
    <row r="232" spans="5:16" x14ac:dyDescent="0.25">
      <c r="E232" s="12" t="str">
        <f>IFERROR(RANK(F232,ProjectTimelineData[RANK])+SUMPRODUCT(--(F232=ProjectTimelineData[RANK]),--(J232&lt;ProjectTimelineData[NUM])),"")</f>
        <v/>
      </c>
      <c r="F232" s="12" t="str">
        <f>IFERROR(RANK(ProjectTimelineData[[#This Row],[DATE]],ProjectTimelineData[DATE],1),"")</f>
        <v/>
      </c>
      <c r="G23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2" s="9" t="str">
        <f>IFERROR(IF(ISBLANK(INDEX(ProjectDetails[#Data],ROW(A227)+1,1)),"",IF($J231-1&lt;=-1,"",$J231-1)),"")</f>
        <v/>
      </c>
      <c r="M232" s="12" t="str">
        <f>IFERROR(ProjectTimelineData[[#This Row],[NUM]]+1,"")</f>
        <v/>
      </c>
      <c r="N232" s="13" t="str">
        <f>IFERROR(VLOOKUP(SortedTimeline[[#This Row],[RANK Sorted]],ProjectTimelineData[],3,0),"")</f>
        <v/>
      </c>
      <c r="O232" s="9" t="str">
        <f>IFERROR(VLOOKUP(SortedTimeline[[#This Row],[RANK Sorted]],ProjectTimelineData[],4,0),"")</f>
        <v/>
      </c>
      <c r="P232" s="9" t="str">
        <f>IFERROR(VLOOKUP(SortedTimeline[[#This Row],[RANK Sorted]],ProjectTimelineData[],5,0),"")</f>
        <v/>
      </c>
    </row>
    <row r="233" spans="5:16" x14ac:dyDescent="0.25">
      <c r="E233" s="12" t="str">
        <f>IFERROR(RANK(F233,ProjectTimelineData[RANK])+SUMPRODUCT(--(F233=ProjectTimelineData[RANK]),--(J233&lt;ProjectTimelineData[NUM])),"")</f>
        <v/>
      </c>
      <c r="F233" s="12" t="str">
        <f>IFERROR(RANK(ProjectTimelineData[[#This Row],[DATE]],ProjectTimelineData[DATE],1),"")</f>
        <v/>
      </c>
      <c r="G23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3" s="9" t="str">
        <f>IFERROR(IF(ISBLANK(INDEX(ProjectDetails[#Data],ROW(A228)+1,1)),"",IF($J232-1&lt;=-1,"",$J232-1)),"")</f>
        <v/>
      </c>
      <c r="M233" s="12" t="str">
        <f>IFERROR(ProjectTimelineData[[#This Row],[NUM]]+1,"")</f>
        <v/>
      </c>
      <c r="N233" s="13" t="str">
        <f>IFERROR(VLOOKUP(SortedTimeline[[#This Row],[RANK Sorted]],ProjectTimelineData[],3,0),"")</f>
        <v/>
      </c>
      <c r="O233" s="9" t="str">
        <f>IFERROR(VLOOKUP(SortedTimeline[[#This Row],[RANK Sorted]],ProjectTimelineData[],4,0),"")</f>
        <v/>
      </c>
      <c r="P233" s="9" t="str">
        <f>IFERROR(VLOOKUP(SortedTimeline[[#This Row],[RANK Sorted]],ProjectTimelineData[],5,0),"")</f>
        <v/>
      </c>
    </row>
    <row r="234" spans="5:16" x14ac:dyDescent="0.25">
      <c r="E234" s="12" t="str">
        <f>IFERROR(RANK(F234,ProjectTimelineData[RANK])+SUMPRODUCT(--(F234=ProjectTimelineData[RANK]),--(J234&lt;ProjectTimelineData[NUM])),"")</f>
        <v/>
      </c>
      <c r="F234" s="12" t="str">
        <f>IFERROR(RANK(ProjectTimelineData[[#This Row],[DATE]],ProjectTimelineData[DATE],1),"")</f>
        <v/>
      </c>
      <c r="G23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4" s="9" t="str">
        <f>IFERROR(IF(ISBLANK(INDEX(ProjectDetails[#Data],ROW(A229)+1,1)),"",IF($J233-1&lt;=-1,"",$J233-1)),"")</f>
        <v/>
      </c>
      <c r="M234" s="12" t="str">
        <f>IFERROR(ProjectTimelineData[[#This Row],[NUM]]+1,"")</f>
        <v/>
      </c>
      <c r="N234" s="13" t="str">
        <f>IFERROR(VLOOKUP(SortedTimeline[[#This Row],[RANK Sorted]],ProjectTimelineData[],3,0),"")</f>
        <v/>
      </c>
      <c r="O234" s="9" t="str">
        <f>IFERROR(VLOOKUP(SortedTimeline[[#This Row],[RANK Sorted]],ProjectTimelineData[],4,0),"")</f>
        <v/>
      </c>
      <c r="P234" s="9" t="str">
        <f>IFERROR(VLOOKUP(SortedTimeline[[#This Row],[RANK Sorted]],ProjectTimelineData[],5,0),"")</f>
        <v/>
      </c>
    </row>
    <row r="235" spans="5:16" x14ac:dyDescent="0.25">
      <c r="E235" s="12" t="str">
        <f>IFERROR(RANK(F235,ProjectTimelineData[RANK])+SUMPRODUCT(--(F235=ProjectTimelineData[RANK]),--(J235&lt;ProjectTimelineData[NUM])),"")</f>
        <v/>
      </c>
      <c r="F235" s="12" t="str">
        <f>IFERROR(RANK(ProjectTimelineData[[#This Row],[DATE]],ProjectTimelineData[DATE],1),"")</f>
        <v/>
      </c>
      <c r="G23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5" s="9" t="str">
        <f>IFERROR(IF(ISBLANK(INDEX(ProjectDetails[#Data],ROW(A230)+1,1)),"",IF($J234-1&lt;=-1,"",$J234-1)),"")</f>
        <v/>
      </c>
      <c r="M235" s="12" t="str">
        <f>IFERROR(ProjectTimelineData[[#This Row],[NUM]]+1,"")</f>
        <v/>
      </c>
      <c r="N235" s="13" t="str">
        <f>IFERROR(VLOOKUP(SortedTimeline[[#This Row],[RANK Sorted]],ProjectTimelineData[],3,0),"")</f>
        <v/>
      </c>
      <c r="O235" s="9" t="str">
        <f>IFERROR(VLOOKUP(SortedTimeline[[#This Row],[RANK Sorted]],ProjectTimelineData[],4,0),"")</f>
        <v/>
      </c>
      <c r="P235" s="9" t="str">
        <f>IFERROR(VLOOKUP(SortedTimeline[[#This Row],[RANK Sorted]],ProjectTimelineData[],5,0),"")</f>
        <v/>
      </c>
    </row>
    <row r="236" spans="5:16" x14ac:dyDescent="0.25">
      <c r="E236" s="12" t="str">
        <f>IFERROR(RANK(F236,ProjectTimelineData[RANK])+SUMPRODUCT(--(F236=ProjectTimelineData[RANK]),--(J236&lt;ProjectTimelineData[NUM])),"")</f>
        <v/>
      </c>
      <c r="F236" s="12" t="str">
        <f>IFERROR(RANK(ProjectTimelineData[[#This Row],[DATE]],ProjectTimelineData[DATE],1),"")</f>
        <v/>
      </c>
      <c r="G23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6" s="9" t="str">
        <f>IFERROR(IF(ISBLANK(INDEX(ProjectDetails[#Data],ROW(A231)+1,1)),"",IF($J235-1&lt;=-1,"",$J235-1)),"")</f>
        <v/>
      </c>
      <c r="M236" s="12" t="str">
        <f>IFERROR(ProjectTimelineData[[#This Row],[NUM]]+1,"")</f>
        <v/>
      </c>
      <c r="N236" s="13" t="str">
        <f>IFERROR(VLOOKUP(SortedTimeline[[#This Row],[RANK Sorted]],ProjectTimelineData[],3,0),"")</f>
        <v/>
      </c>
      <c r="O236" s="9" t="str">
        <f>IFERROR(VLOOKUP(SortedTimeline[[#This Row],[RANK Sorted]],ProjectTimelineData[],4,0),"")</f>
        <v/>
      </c>
      <c r="P236" s="9" t="str">
        <f>IFERROR(VLOOKUP(SortedTimeline[[#This Row],[RANK Sorted]],ProjectTimelineData[],5,0),"")</f>
        <v/>
      </c>
    </row>
    <row r="237" spans="5:16" x14ac:dyDescent="0.25">
      <c r="E237" s="12" t="str">
        <f>IFERROR(RANK(F237,ProjectTimelineData[RANK])+SUMPRODUCT(--(F237=ProjectTimelineData[RANK]),--(J237&lt;ProjectTimelineData[NUM])),"")</f>
        <v/>
      </c>
      <c r="F237" s="12" t="str">
        <f>IFERROR(RANK(ProjectTimelineData[[#This Row],[DATE]],ProjectTimelineData[DATE],1),"")</f>
        <v/>
      </c>
      <c r="G23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7" s="9" t="str">
        <f>IFERROR(IF(ISBLANK(INDEX(ProjectDetails[#Data],ROW(A232)+1,1)),"",IF($J236-1&lt;=-1,"",$J236-1)),"")</f>
        <v/>
      </c>
      <c r="M237" s="12" t="str">
        <f>IFERROR(ProjectTimelineData[[#This Row],[NUM]]+1,"")</f>
        <v/>
      </c>
      <c r="N237" s="13" t="str">
        <f>IFERROR(VLOOKUP(SortedTimeline[[#This Row],[RANK Sorted]],ProjectTimelineData[],3,0),"")</f>
        <v/>
      </c>
      <c r="O237" s="9" t="str">
        <f>IFERROR(VLOOKUP(SortedTimeline[[#This Row],[RANK Sorted]],ProjectTimelineData[],4,0),"")</f>
        <v/>
      </c>
      <c r="P237" s="9" t="str">
        <f>IFERROR(VLOOKUP(SortedTimeline[[#This Row],[RANK Sorted]],ProjectTimelineData[],5,0),"")</f>
        <v/>
      </c>
    </row>
    <row r="238" spans="5:16" x14ac:dyDescent="0.25">
      <c r="E238" s="12" t="str">
        <f>IFERROR(RANK(F238,ProjectTimelineData[RANK])+SUMPRODUCT(--(F238=ProjectTimelineData[RANK]),--(J238&lt;ProjectTimelineData[NUM])),"")</f>
        <v/>
      </c>
      <c r="F238" s="12" t="str">
        <f>IFERROR(RANK(ProjectTimelineData[[#This Row],[DATE]],ProjectTimelineData[DATE],1),"")</f>
        <v/>
      </c>
      <c r="G23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8" s="9" t="str">
        <f>IFERROR(IF(ISBLANK(INDEX(ProjectDetails[#Data],ROW(A233)+1,1)),"",IF($J237-1&lt;=-1,"",$J237-1)),"")</f>
        <v/>
      </c>
      <c r="M238" s="12" t="str">
        <f>IFERROR(ProjectTimelineData[[#This Row],[NUM]]+1,"")</f>
        <v/>
      </c>
      <c r="N238" s="13" t="str">
        <f>IFERROR(VLOOKUP(SortedTimeline[[#This Row],[RANK Sorted]],ProjectTimelineData[],3,0),"")</f>
        <v/>
      </c>
      <c r="O238" s="9" t="str">
        <f>IFERROR(VLOOKUP(SortedTimeline[[#This Row],[RANK Sorted]],ProjectTimelineData[],4,0),"")</f>
        <v/>
      </c>
      <c r="P238" s="9" t="str">
        <f>IFERROR(VLOOKUP(SortedTimeline[[#This Row],[RANK Sorted]],ProjectTimelineData[],5,0),"")</f>
        <v/>
      </c>
    </row>
    <row r="239" spans="5:16" x14ac:dyDescent="0.25">
      <c r="E239" s="12" t="str">
        <f>IFERROR(RANK(F239,ProjectTimelineData[RANK])+SUMPRODUCT(--(F239=ProjectTimelineData[RANK]),--(J239&lt;ProjectTimelineData[NUM])),"")</f>
        <v/>
      </c>
      <c r="F239" s="12" t="str">
        <f>IFERROR(RANK(ProjectTimelineData[[#This Row],[DATE]],ProjectTimelineData[DATE],1),"")</f>
        <v/>
      </c>
      <c r="G23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9" s="9" t="str">
        <f>IFERROR(IF(ISBLANK(INDEX(ProjectDetails[#Data],ROW(A234)+1,1)),"",IF($J238-1&lt;=-1,"",$J238-1)),"")</f>
        <v/>
      </c>
      <c r="M239" s="12" t="str">
        <f>IFERROR(ProjectTimelineData[[#This Row],[NUM]]+1,"")</f>
        <v/>
      </c>
      <c r="N239" s="13" t="str">
        <f>IFERROR(VLOOKUP(SortedTimeline[[#This Row],[RANK Sorted]],ProjectTimelineData[],3,0),"")</f>
        <v/>
      </c>
      <c r="O239" s="9" t="str">
        <f>IFERROR(VLOOKUP(SortedTimeline[[#This Row],[RANK Sorted]],ProjectTimelineData[],4,0),"")</f>
        <v/>
      </c>
      <c r="P239" s="9" t="str">
        <f>IFERROR(VLOOKUP(SortedTimeline[[#This Row],[RANK Sorted]],ProjectTimelineData[],5,0),"")</f>
        <v/>
      </c>
    </row>
    <row r="240" spans="5:16" x14ac:dyDescent="0.25">
      <c r="E240" s="12" t="str">
        <f>IFERROR(RANK(F240,ProjectTimelineData[RANK])+SUMPRODUCT(--(F240=ProjectTimelineData[RANK]),--(J240&lt;ProjectTimelineData[NUM])),"")</f>
        <v/>
      </c>
      <c r="F240" s="12" t="str">
        <f>IFERROR(RANK(ProjectTimelineData[[#This Row],[DATE]],ProjectTimelineData[DATE],1),"")</f>
        <v/>
      </c>
      <c r="G24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0" s="9" t="str">
        <f>IFERROR(IF(ISBLANK(INDEX(ProjectDetails[#Data],ROW(A235)+1,1)),"",IF($J239-1&lt;=-1,"",$J239-1)),"")</f>
        <v/>
      </c>
      <c r="M240" s="12" t="str">
        <f>IFERROR(ProjectTimelineData[[#This Row],[NUM]]+1,"")</f>
        <v/>
      </c>
      <c r="N240" s="13" t="str">
        <f>IFERROR(VLOOKUP(SortedTimeline[[#This Row],[RANK Sorted]],ProjectTimelineData[],3,0),"")</f>
        <v/>
      </c>
      <c r="O240" s="9" t="str">
        <f>IFERROR(VLOOKUP(SortedTimeline[[#This Row],[RANK Sorted]],ProjectTimelineData[],4,0),"")</f>
        <v/>
      </c>
      <c r="P240" s="9" t="str">
        <f>IFERROR(VLOOKUP(SortedTimeline[[#This Row],[RANK Sorted]],ProjectTimelineData[],5,0),"")</f>
        <v/>
      </c>
    </row>
    <row r="241" spans="5:16" x14ac:dyDescent="0.25">
      <c r="E241" s="12" t="str">
        <f>IFERROR(RANK(F241,ProjectTimelineData[RANK])+SUMPRODUCT(--(F241=ProjectTimelineData[RANK]),--(J241&lt;ProjectTimelineData[NUM])),"")</f>
        <v/>
      </c>
      <c r="F241" s="12" t="str">
        <f>IFERROR(RANK(ProjectTimelineData[[#This Row],[DATE]],ProjectTimelineData[DATE],1),"")</f>
        <v/>
      </c>
      <c r="G24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1" s="9" t="str">
        <f>IFERROR(IF(ISBLANK(INDEX(ProjectDetails[#Data],ROW(A236)+1,1)),"",IF($J240-1&lt;=-1,"",$J240-1)),"")</f>
        <v/>
      </c>
      <c r="M241" s="12" t="str">
        <f>IFERROR(ProjectTimelineData[[#This Row],[NUM]]+1,"")</f>
        <v/>
      </c>
      <c r="N241" s="13" t="str">
        <f>IFERROR(VLOOKUP(SortedTimeline[[#This Row],[RANK Sorted]],ProjectTimelineData[],3,0),"")</f>
        <v/>
      </c>
      <c r="O241" s="9" t="str">
        <f>IFERROR(VLOOKUP(SortedTimeline[[#This Row],[RANK Sorted]],ProjectTimelineData[],4,0),"")</f>
        <v/>
      </c>
      <c r="P241" s="9" t="str">
        <f>IFERROR(VLOOKUP(SortedTimeline[[#This Row],[RANK Sorted]],ProjectTimelineData[],5,0),"")</f>
        <v/>
      </c>
    </row>
    <row r="242" spans="5:16" x14ac:dyDescent="0.25">
      <c r="E242" s="12" t="str">
        <f>IFERROR(RANK(F242,ProjectTimelineData[RANK])+SUMPRODUCT(--(F242=ProjectTimelineData[RANK]),--(J242&lt;ProjectTimelineData[NUM])),"")</f>
        <v/>
      </c>
      <c r="F242" s="12" t="str">
        <f>IFERROR(RANK(ProjectTimelineData[[#This Row],[DATE]],ProjectTimelineData[DATE],1),"")</f>
        <v/>
      </c>
      <c r="G24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2" s="9" t="str">
        <f>IFERROR(IF(ISBLANK(INDEX(ProjectDetails[#Data],ROW(A237)+1,1)),"",IF($J241-1&lt;=-1,"",$J241-1)),"")</f>
        <v/>
      </c>
      <c r="M242" s="12" t="str">
        <f>IFERROR(ProjectTimelineData[[#This Row],[NUM]]+1,"")</f>
        <v/>
      </c>
      <c r="N242" s="13" t="str">
        <f>IFERROR(VLOOKUP(SortedTimeline[[#This Row],[RANK Sorted]],ProjectTimelineData[],3,0),"")</f>
        <v/>
      </c>
      <c r="O242" s="9" t="str">
        <f>IFERROR(VLOOKUP(SortedTimeline[[#This Row],[RANK Sorted]],ProjectTimelineData[],4,0),"")</f>
        <v/>
      </c>
      <c r="P242" s="9" t="str">
        <f>IFERROR(VLOOKUP(SortedTimeline[[#This Row],[RANK Sorted]],ProjectTimelineData[],5,0),"")</f>
        <v/>
      </c>
    </row>
    <row r="243" spans="5:16" x14ac:dyDescent="0.25">
      <c r="E243" s="12" t="str">
        <f>IFERROR(RANK(F243,ProjectTimelineData[RANK])+SUMPRODUCT(--(F243=ProjectTimelineData[RANK]),--(J243&lt;ProjectTimelineData[NUM])),"")</f>
        <v/>
      </c>
      <c r="F243" s="12" t="str">
        <f>IFERROR(RANK(ProjectTimelineData[[#This Row],[DATE]],ProjectTimelineData[DATE],1),"")</f>
        <v/>
      </c>
      <c r="G24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3" s="9" t="str">
        <f>IFERROR(IF(ISBLANK(INDEX(ProjectDetails[#Data],ROW(A238)+1,1)),"",IF($J242-1&lt;=-1,"",$J242-1)),"")</f>
        <v/>
      </c>
      <c r="M243" s="12" t="str">
        <f>IFERROR(ProjectTimelineData[[#This Row],[NUM]]+1,"")</f>
        <v/>
      </c>
      <c r="N243" s="13" t="str">
        <f>IFERROR(VLOOKUP(SortedTimeline[[#This Row],[RANK Sorted]],ProjectTimelineData[],3,0),"")</f>
        <v/>
      </c>
      <c r="O243" s="9" t="str">
        <f>IFERROR(VLOOKUP(SortedTimeline[[#This Row],[RANK Sorted]],ProjectTimelineData[],4,0),"")</f>
        <v/>
      </c>
      <c r="P243" s="9" t="str">
        <f>IFERROR(VLOOKUP(SortedTimeline[[#This Row],[RANK Sorted]],ProjectTimelineData[],5,0),"")</f>
        <v/>
      </c>
    </row>
    <row r="244" spans="5:16" x14ac:dyDescent="0.25">
      <c r="E244" s="12" t="str">
        <f>IFERROR(RANK(F244,ProjectTimelineData[RANK])+SUMPRODUCT(--(F244=ProjectTimelineData[RANK]),--(J244&lt;ProjectTimelineData[NUM])),"")</f>
        <v/>
      </c>
      <c r="F244" s="12" t="str">
        <f>IFERROR(RANK(ProjectTimelineData[[#This Row],[DATE]],ProjectTimelineData[DATE],1),"")</f>
        <v/>
      </c>
      <c r="G24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4" s="9" t="str">
        <f>IFERROR(IF(ISBLANK(INDEX(ProjectDetails[#Data],ROW(A239)+1,1)),"",IF($J243-1&lt;=-1,"",$J243-1)),"")</f>
        <v/>
      </c>
      <c r="M244" s="12" t="str">
        <f>IFERROR(ProjectTimelineData[[#This Row],[NUM]]+1,"")</f>
        <v/>
      </c>
      <c r="N244" s="13" t="str">
        <f>IFERROR(VLOOKUP(SortedTimeline[[#This Row],[RANK Sorted]],ProjectTimelineData[],3,0),"")</f>
        <v/>
      </c>
      <c r="O244" s="9" t="str">
        <f>IFERROR(VLOOKUP(SortedTimeline[[#This Row],[RANK Sorted]],ProjectTimelineData[],4,0),"")</f>
        <v/>
      </c>
      <c r="P244" s="9" t="str">
        <f>IFERROR(VLOOKUP(SortedTimeline[[#This Row],[RANK Sorted]],ProjectTimelineData[],5,0),"")</f>
        <v/>
      </c>
    </row>
    <row r="245" spans="5:16" x14ac:dyDescent="0.25">
      <c r="E245" s="12" t="str">
        <f>IFERROR(RANK(F245,ProjectTimelineData[RANK])+SUMPRODUCT(--(F245=ProjectTimelineData[RANK]),--(J245&lt;ProjectTimelineData[NUM])),"")</f>
        <v/>
      </c>
      <c r="F245" s="12" t="str">
        <f>IFERROR(RANK(ProjectTimelineData[[#This Row],[DATE]],ProjectTimelineData[DATE],1),"")</f>
        <v/>
      </c>
      <c r="G24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5" s="9" t="str">
        <f>IFERROR(IF(ISBLANK(INDEX(ProjectDetails[#Data],ROW(A240)+1,1)),"",IF($J244-1&lt;=-1,"",$J244-1)),"")</f>
        <v/>
      </c>
      <c r="M245" s="12" t="str">
        <f>IFERROR(ProjectTimelineData[[#This Row],[NUM]]+1,"")</f>
        <v/>
      </c>
      <c r="N245" s="13" t="str">
        <f>IFERROR(VLOOKUP(SortedTimeline[[#This Row],[RANK Sorted]],ProjectTimelineData[],3,0),"")</f>
        <v/>
      </c>
      <c r="O245" s="9" t="str">
        <f>IFERROR(VLOOKUP(SortedTimeline[[#This Row],[RANK Sorted]],ProjectTimelineData[],4,0),"")</f>
        <v/>
      </c>
      <c r="P245" s="9" t="str">
        <f>IFERROR(VLOOKUP(SortedTimeline[[#This Row],[RANK Sorted]],ProjectTimelineData[],5,0),"")</f>
        <v/>
      </c>
    </row>
    <row r="246" spans="5:16" x14ac:dyDescent="0.25">
      <c r="E246" s="12" t="str">
        <f>IFERROR(RANK(F246,ProjectTimelineData[RANK])+SUMPRODUCT(--(F246=ProjectTimelineData[RANK]),--(J246&lt;ProjectTimelineData[NUM])),"")</f>
        <v/>
      </c>
      <c r="F246" s="12" t="str">
        <f>IFERROR(RANK(ProjectTimelineData[[#This Row],[DATE]],ProjectTimelineData[DATE],1),"")</f>
        <v/>
      </c>
      <c r="G24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6" s="9" t="str">
        <f>IFERROR(IF(ISBLANK(INDEX(ProjectDetails[#Data],ROW(A241)+1,1)),"",IF($J245-1&lt;=-1,"",$J245-1)),"")</f>
        <v/>
      </c>
      <c r="M246" s="12" t="str">
        <f>IFERROR(ProjectTimelineData[[#This Row],[NUM]]+1,"")</f>
        <v/>
      </c>
      <c r="N246" s="13" t="str">
        <f>IFERROR(VLOOKUP(SortedTimeline[[#This Row],[RANK Sorted]],ProjectTimelineData[],3,0),"")</f>
        <v/>
      </c>
      <c r="O246" s="9" t="str">
        <f>IFERROR(VLOOKUP(SortedTimeline[[#This Row],[RANK Sorted]],ProjectTimelineData[],4,0),"")</f>
        <v/>
      </c>
      <c r="P246" s="9" t="str">
        <f>IFERROR(VLOOKUP(SortedTimeline[[#This Row],[RANK Sorted]],ProjectTimelineData[],5,0),"")</f>
        <v/>
      </c>
    </row>
    <row r="247" spans="5:16" x14ac:dyDescent="0.25">
      <c r="E247" s="12" t="str">
        <f>IFERROR(RANK(F247,ProjectTimelineData[RANK])+SUMPRODUCT(--(F247=ProjectTimelineData[RANK]),--(J247&lt;ProjectTimelineData[NUM])),"")</f>
        <v/>
      </c>
      <c r="F247" s="12" t="str">
        <f>IFERROR(RANK(ProjectTimelineData[[#This Row],[DATE]],ProjectTimelineData[DATE],1),"")</f>
        <v/>
      </c>
      <c r="G24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7" s="9" t="str">
        <f>IFERROR(IF(ISBLANK(INDEX(ProjectDetails[#Data],ROW(A242)+1,1)),"",IF($J246-1&lt;=-1,"",$J246-1)),"")</f>
        <v/>
      </c>
      <c r="M247" s="12" t="str">
        <f>IFERROR(ProjectTimelineData[[#This Row],[NUM]]+1,"")</f>
        <v/>
      </c>
      <c r="N247" s="13" t="str">
        <f>IFERROR(VLOOKUP(SortedTimeline[[#This Row],[RANK Sorted]],ProjectTimelineData[],3,0),"")</f>
        <v/>
      </c>
      <c r="O247" s="9" t="str">
        <f>IFERROR(VLOOKUP(SortedTimeline[[#This Row],[RANK Sorted]],ProjectTimelineData[],4,0),"")</f>
        <v/>
      </c>
      <c r="P247" s="9" t="str">
        <f>IFERROR(VLOOKUP(SortedTimeline[[#This Row],[RANK Sorted]],ProjectTimelineData[],5,0),"")</f>
        <v/>
      </c>
    </row>
    <row r="248" spans="5:16" x14ac:dyDescent="0.25">
      <c r="E248" s="12" t="str">
        <f>IFERROR(RANK(F248,ProjectTimelineData[RANK])+SUMPRODUCT(--(F248=ProjectTimelineData[RANK]),--(J248&lt;ProjectTimelineData[NUM])),"")</f>
        <v/>
      </c>
      <c r="F248" s="12" t="str">
        <f>IFERROR(RANK(ProjectTimelineData[[#This Row],[DATE]],ProjectTimelineData[DATE],1),"")</f>
        <v/>
      </c>
      <c r="G24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8" s="9" t="str">
        <f>IFERROR(IF(ISBLANK(INDEX(ProjectDetails[#Data],ROW(A243)+1,1)),"",IF($J247-1&lt;=-1,"",$J247-1)),"")</f>
        <v/>
      </c>
      <c r="M248" s="12" t="str">
        <f>IFERROR(ProjectTimelineData[[#This Row],[NUM]]+1,"")</f>
        <v/>
      </c>
      <c r="N248" s="13" t="str">
        <f>IFERROR(VLOOKUP(SortedTimeline[[#This Row],[RANK Sorted]],ProjectTimelineData[],3,0),"")</f>
        <v/>
      </c>
      <c r="O248" s="9" t="str">
        <f>IFERROR(VLOOKUP(SortedTimeline[[#This Row],[RANK Sorted]],ProjectTimelineData[],4,0),"")</f>
        <v/>
      </c>
      <c r="P248" s="9" t="str">
        <f>IFERROR(VLOOKUP(SortedTimeline[[#This Row],[RANK Sorted]],ProjectTimelineData[],5,0),"")</f>
        <v/>
      </c>
    </row>
    <row r="249" spans="5:16" x14ac:dyDescent="0.25">
      <c r="E249" s="12" t="str">
        <f>IFERROR(RANK(F249,ProjectTimelineData[RANK])+SUMPRODUCT(--(F249=ProjectTimelineData[RANK]),--(J249&lt;ProjectTimelineData[NUM])),"")</f>
        <v/>
      </c>
      <c r="F249" s="12" t="str">
        <f>IFERROR(RANK(ProjectTimelineData[[#This Row],[DATE]],ProjectTimelineData[DATE],1),"")</f>
        <v/>
      </c>
      <c r="G24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9" s="9" t="str">
        <f>IFERROR(IF(ISBLANK(INDEX(ProjectDetails[#Data],ROW(A244)+1,1)),"",IF($J248-1&lt;=-1,"",$J248-1)),"")</f>
        <v/>
      </c>
      <c r="M249" s="12" t="str">
        <f>IFERROR(ProjectTimelineData[[#This Row],[NUM]]+1,"")</f>
        <v/>
      </c>
      <c r="N249" s="13" t="str">
        <f>IFERROR(VLOOKUP(SortedTimeline[[#This Row],[RANK Sorted]],ProjectTimelineData[],3,0),"")</f>
        <v/>
      </c>
      <c r="O249" s="9" t="str">
        <f>IFERROR(VLOOKUP(SortedTimeline[[#This Row],[RANK Sorted]],ProjectTimelineData[],4,0),"")</f>
        <v/>
      </c>
      <c r="P249" s="9" t="str">
        <f>IFERROR(VLOOKUP(SortedTimeline[[#This Row],[RANK Sorted]],ProjectTimelineData[],5,0),"")</f>
        <v/>
      </c>
    </row>
    <row r="250" spans="5:16" x14ac:dyDescent="0.25">
      <c r="E250" s="12" t="str">
        <f>IFERROR(RANK(F250,ProjectTimelineData[RANK])+SUMPRODUCT(--(F250=ProjectTimelineData[RANK]),--(J250&lt;ProjectTimelineData[NUM])),"")</f>
        <v/>
      </c>
      <c r="F250" s="12" t="str">
        <f>IFERROR(RANK(ProjectTimelineData[[#This Row],[DATE]],ProjectTimelineData[DATE],1),"")</f>
        <v/>
      </c>
      <c r="G25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0" s="9" t="str">
        <f>IFERROR(IF(ISBLANK(INDEX(ProjectDetails[#Data],ROW(A245)+1,1)),"",IF($J249-1&lt;=-1,"",$J249-1)),"")</f>
        <v/>
      </c>
      <c r="M250" s="12" t="str">
        <f>IFERROR(ProjectTimelineData[[#This Row],[NUM]]+1,"")</f>
        <v/>
      </c>
      <c r="N250" s="13" t="str">
        <f>IFERROR(VLOOKUP(SortedTimeline[[#This Row],[RANK Sorted]],ProjectTimelineData[],3,0),"")</f>
        <v/>
      </c>
      <c r="O250" s="9" t="str">
        <f>IFERROR(VLOOKUP(SortedTimeline[[#This Row],[RANK Sorted]],ProjectTimelineData[],4,0),"")</f>
        <v/>
      </c>
      <c r="P250" s="9" t="str">
        <f>IFERROR(VLOOKUP(SortedTimeline[[#This Row],[RANK Sorted]],ProjectTimelineData[],5,0),"")</f>
        <v/>
      </c>
    </row>
    <row r="251" spans="5:16" x14ac:dyDescent="0.25">
      <c r="E251" s="12" t="str">
        <f>IFERROR(RANK(F251,ProjectTimelineData[RANK])+SUMPRODUCT(--(F251=ProjectTimelineData[RANK]),--(J251&lt;ProjectTimelineData[NUM])),"")</f>
        <v/>
      </c>
      <c r="F251" s="12" t="str">
        <f>IFERROR(RANK(ProjectTimelineData[[#This Row],[DATE]],ProjectTimelineData[DATE],1),"")</f>
        <v/>
      </c>
      <c r="G25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1" s="9" t="str">
        <f>IFERROR(IF(ISBLANK(INDEX(ProjectDetails[#Data],ROW(A246)+1,1)),"",IF($J250-1&lt;=-1,"",$J250-1)),"")</f>
        <v/>
      </c>
      <c r="M251" s="12" t="str">
        <f>IFERROR(ProjectTimelineData[[#This Row],[NUM]]+1,"")</f>
        <v/>
      </c>
      <c r="N251" s="13" t="str">
        <f>IFERROR(VLOOKUP(SortedTimeline[[#This Row],[RANK Sorted]],ProjectTimelineData[],3,0),"")</f>
        <v/>
      </c>
      <c r="O251" s="9" t="str">
        <f>IFERROR(VLOOKUP(SortedTimeline[[#This Row],[RANK Sorted]],ProjectTimelineData[],4,0),"")</f>
        <v/>
      </c>
      <c r="P251" s="9" t="str">
        <f>IFERROR(VLOOKUP(SortedTimeline[[#This Row],[RANK Sorted]],ProjectTimelineData[],5,0),"")</f>
        <v/>
      </c>
    </row>
    <row r="252" spans="5:16" x14ac:dyDescent="0.25">
      <c r="E252" s="12" t="str">
        <f>IFERROR(RANK(F252,ProjectTimelineData[RANK])+SUMPRODUCT(--(F252=ProjectTimelineData[RANK]),--(J252&lt;ProjectTimelineData[NUM])),"")</f>
        <v/>
      </c>
      <c r="F252" s="12" t="str">
        <f>IFERROR(RANK(ProjectTimelineData[[#This Row],[DATE]],ProjectTimelineData[DATE],1),"")</f>
        <v/>
      </c>
      <c r="G25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2" s="9" t="str">
        <f>IFERROR(IF(ISBLANK(INDEX(ProjectDetails[#Data],ROW(A247)+1,1)),"",IF($J251-1&lt;=-1,"",$J251-1)),"")</f>
        <v/>
      </c>
      <c r="M252" s="12" t="str">
        <f>IFERROR(ProjectTimelineData[[#This Row],[NUM]]+1,"")</f>
        <v/>
      </c>
      <c r="N252" s="13" t="str">
        <f>IFERROR(VLOOKUP(SortedTimeline[[#This Row],[RANK Sorted]],ProjectTimelineData[],3,0),"")</f>
        <v/>
      </c>
      <c r="O252" s="9" t="str">
        <f>IFERROR(VLOOKUP(SortedTimeline[[#This Row],[RANK Sorted]],ProjectTimelineData[],4,0),"")</f>
        <v/>
      </c>
      <c r="P252" s="9" t="str">
        <f>IFERROR(VLOOKUP(SortedTimeline[[#This Row],[RANK Sorted]],ProjectTimelineData[],5,0),"")</f>
        <v/>
      </c>
    </row>
    <row r="253" spans="5:16" x14ac:dyDescent="0.25">
      <c r="E253" s="12" t="str">
        <f>IFERROR(RANK(F253,ProjectTimelineData[RANK])+SUMPRODUCT(--(F253=ProjectTimelineData[RANK]),--(J253&lt;ProjectTimelineData[NUM])),"")</f>
        <v/>
      </c>
      <c r="F253" s="12" t="str">
        <f>IFERROR(RANK(ProjectTimelineData[[#This Row],[DATE]],ProjectTimelineData[DATE],1),"")</f>
        <v/>
      </c>
      <c r="G25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3" s="9" t="str">
        <f>IFERROR(IF(ISBLANK(INDEX(ProjectDetails[#Data],ROW(A248)+1,1)),"",IF($J252-1&lt;=-1,"",$J252-1)),"")</f>
        <v/>
      </c>
      <c r="M253" s="12" t="str">
        <f>IFERROR(ProjectTimelineData[[#This Row],[NUM]]+1,"")</f>
        <v/>
      </c>
      <c r="N253" s="13" t="str">
        <f>IFERROR(VLOOKUP(SortedTimeline[[#This Row],[RANK Sorted]],ProjectTimelineData[],3,0),"")</f>
        <v/>
      </c>
      <c r="O253" s="9" t="str">
        <f>IFERROR(VLOOKUP(SortedTimeline[[#This Row],[RANK Sorted]],ProjectTimelineData[],4,0),"")</f>
        <v/>
      </c>
      <c r="P253" s="9" t="str">
        <f>IFERROR(VLOOKUP(SortedTimeline[[#This Row],[RANK Sorted]],ProjectTimelineData[],5,0),"")</f>
        <v/>
      </c>
    </row>
    <row r="254" spans="5:16" x14ac:dyDescent="0.25">
      <c r="E254" s="12" t="str">
        <f>IFERROR(RANK(F254,ProjectTimelineData[RANK])+SUMPRODUCT(--(F254=ProjectTimelineData[RANK]),--(J254&lt;ProjectTimelineData[NUM])),"")</f>
        <v/>
      </c>
      <c r="F254" s="12" t="str">
        <f>IFERROR(RANK(ProjectTimelineData[[#This Row],[DATE]],ProjectTimelineData[DATE],1),"")</f>
        <v/>
      </c>
      <c r="G25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4" s="9" t="str">
        <f>IFERROR(IF(ISBLANK(INDEX(ProjectDetails[#Data],ROW(A249)+1,1)),"",IF($J253-1&lt;=-1,"",$J253-1)),"")</f>
        <v/>
      </c>
      <c r="M254" s="12" t="str">
        <f>IFERROR(ProjectTimelineData[[#This Row],[NUM]]+1,"")</f>
        <v/>
      </c>
      <c r="N254" s="13" t="str">
        <f>IFERROR(VLOOKUP(SortedTimeline[[#This Row],[RANK Sorted]],ProjectTimelineData[],3,0),"")</f>
        <v/>
      </c>
      <c r="O254" s="9" t="str">
        <f>IFERROR(VLOOKUP(SortedTimeline[[#This Row],[RANK Sorted]],ProjectTimelineData[],4,0),"")</f>
        <v/>
      </c>
      <c r="P254" s="9" t="str">
        <f>IFERROR(VLOOKUP(SortedTimeline[[#This Row],[RANK Sorted]],ProjectTimelineData[],5,0),"")</f>
        <v/>
      </c>
    </row>
    <row r="255" spans="5:16" x14ac:dyDescent="0.25">
      <c r="E255" s="12" t="str">
        <f>IFERROR(RANK(F255,ProjectTimelineData[RANK])+SUMPRODUCT(--(F255=ProjectTimelineData[RANK]),--(J255&lt;ProjectTimelineData[NUM])),"")</f>
        <v/>
      </c>
      <c r="F255" s="12" t="str">
        <f>IFERROR(RANK(ProjectTimelineData[[#This Row],[DATE]],ProjectTimelineData[DATE],1),"")</f>
        <v/>
      </c>
      <c r="G25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5" s="9" t="str">
        <f>IFERROR(IF(ISBLANK(INDEX(ProjectDetails[#Data],ROW(A250)+1,1)),"",IF($J254-1&lt;=-1,"",$J254-1)),"")</f>
        <v/>
      </c>
      <c r="M255" s="12" t="str">
        <f>IFERROR(ProjectTimelineData[[#This Row],[NUM]]+1,"")</f>
        <v/>
      </c>
      <c r="N255" s="13" t="str">
        <f>IFERROR(VLOOKUP(SortedTimeline[[#This Row],[RANK Sorted]],ProjectTimelineData[],3,0),"")</f>
        <v/>
      </c>
      <c r="O255" s="9" t="str">
        <f>IFERROR(VLOOKUP(SortedTimeline[[#This Row],[RANK Sorted]],ProjectTimelineData[],4,0),"")</f>
        <v/>
      </c>
      <c r="P255" s="9" t="str">
        <f>IFERROR(VLOOKUP(SortedTimeline[[#This Row],[RANK Sorted]],ProjectTimelineData[],5,0),"")</f>
        <v/>
      </c>
    </row>
    <row r="256" spans="5:16" x14ac:dyDescent="0.25">
      <c r="E256" s="12" t="str">
        <f>IFERROR(RANK(F256,ProjectTimelineData[RANK])+SUMPRODUCT(--(F256=ProjectTimelineData[RANK]),--(J256&lt;ProjectTimelineData[NUM])),"")</f>
        <v/>
      </c>
      <c r="F256" s="12" t="str">
        <f>IFERROR(RANK(ProjectTimelineData[[#This Row],[DATE]],ProjectTimelineData[DATE],1),"")</f>
        <v/>
      </c>
      <c r="G25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6" s="9" t="str">
        <f>IFERROR(IF(ISBLANK(INDEX(ProjectDetails[#Data],ROW(A251)+1,1)),"",IF($J255-1&lt;=-1,"",$J255-1)),"")</f>
        <v/>
      </c>
      <c r="M256" s="12" t="str">
        <f>IFERROR(ProjectTimelineData[[#This Row],[NUM]]+1,"")</f>
        <v/>
      </c>
      <c r="N256" s="13" t="str">
        <f>IFERROR(VLOOKUP(SortedTimeline[[#This Row],[RANK Sorted]],ProjectTimelineData[],3,0),"")</f>
        <v/>
      </c>
      <c r="O256" s="9" t="str">
        <f>IFERROR(VLOOKUP(SortedTimeline[[#This Row],[RANK Sorted]],ProjectTimelineData[],4,0),"")</f>
        <v/>
      </c>
      <c r="P256" s="9" t="str">
        <f>IFERROR(VLOOKUP(SortedTimeline[[#This Row],[RANK Sorted]],ProjectTimelineData[],5,0),"")</f>
        <v/>
      </c>
    </row>
    <row r="257" spans="5:16" x14ac:dyDescent="0.25">
      <c r="E257" s="12" t="str">
        <f>IFERROR(RANK(F257,ProjectTimelineData[RANK])+SUMPRODUCT(--(F257=ProjectTimelineData[RANK]),--(J257&lt;ProjectTimelineData[NUM])),"")</f>
        <v/>
      </c>
      <c r="F257" s="12" t="str">
        <f>IFERROR(RANK(ProjectTimelineData[[#This Row],[DATE]],ProjectTimelineData[DATE],1),"")</f>
        <v/>
      </c>
      <c r="G25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7" s="9" t="str">
        <f>IFERROR(IF(ISBLANK(INDEX(ProjectDetails[#Data],ROW(A252)+1,1)),"",IF($J256-1&lt;=-1,"",$J256-1)),"")</f>
        <v/>
      </c>
      <c r="M257" s="12" t="str">
        <f>IFERROR(ProjectTimelineData[[#This Row],[NUM]]+1,"")</f>
        <v/>
      </c>
      <c r="N257" s="13" t="str">
        <f>IFERROR(VLOOKUP(SortedTimeline[[#This Row],[RANK Sorted]],ProjectTimelineData[],3,0),"")</f>
        <v/>
      </c>
      <c r="O257" s="9" t="str">
        <f>IFERROR(VLOOKUP(SortedTimeline[[#This Row],[RANK Sorted]],ProjectTimelineData[],4,0),"")</f>
        <v/>
      </c>
      <c r="P257" s="9" t="str">
        <f>IFERROR(VLOOKUP(SortedTimeline[[#This Row],[RANK Sorted]],ProjectTimelineData[],5,0),"")</f>
        <v/>
      </c>
    </row>
    <row r="258" spans="5:16" x14ac:dyDescent="0.25">
      <c r="E258" s="12" t="str">
        <f>IFERROR(RANK(F258,ProjectTimelineData[RANK])+SUMPRODUCT(--(F258=ProjectTimelineData[RANK]),--(J258&lt;ProjectTimelineData[NUM])),"")</f>
        <v/>
      </c>
      <c r="F258" s="12" t="str">
        <f>IFERROR(RANK(ProjectTimelineData[[#This Row],[DATE]],ProjectTimelineData[DATE],1),"")</f>
        <v/>
      </c>
      <c r="G25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8" s="9" t="str">
        <f>IFERROR(IF(ISBLANK(INDEX(ProjectDetails[#Data],ROW(A253)+1,1)),"",IF($J257-1&lt;=-1,"",$J257-1)),"")</f>
        <v/>
      </c>
      <c r="M258" s="12" t="str">
        <f>IFERROR(ProjectTimelineData[[#This Row],[NUM]]+1,"")</f>
        <v/>
      </c>
      <c r="N258" s="13" t="str">
        <f>IFERROR(VLOOKUP(SortedTimeline[[#This Row],[RANK Sorted]],ProjectTimelineData[],3,0),"")</f>
        <v/>
      </c>
      <c r="O258" s="9" t="str">
        <f>IFERROR(VLOOKUP(SortedTimeline[[#This Row],[RANK Sorted]],ProjectTimelineData[],4,0),"")</f>
        <v/>
      </c>
      <c r="P258" s="9" t="str">
        <f>IFERROR(VLOOKUP(SortedTimeline[[#This Row],[RANK Sorted]],ProjectTimelineData[],5,0),"")</f>
        <v/>
      </c>
    </row>
    <row r="259" spans="5:16" x14ac:dyDescent="0.25">
      <c r="E259" s="12" t="str">
        <f>IFERROR(RANK(F259,ProjectTimelineData[RANK])+SUMPRODUCT(--(F259=ProjectTimelineData[RANK]),--(J259&lt;ProjectTimelineData[NUM])),"")</f>
        <v/>
      </c>
      <c r="F259" s="12" t="str">
        <f>IFERROR(RANK(ProjectTimelineData[[#This Row],[DATE]],ProjectTimelineData[DATE],1),"")</f>
        <v/>
      </c>
      <c r="G25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9" s="9" t="str">
        <f>IFERROR(IF(ISBLANK(INDEX(ProjectDetails[#Data],ROW(A254)+1,1)),"",IF($J258-1&lt;=-1,"",$J258-1)),"")</f>
        <v/>
      </c>
      <c r="M259" s="12" t="str">
        <f>IFERROR(ProjectTimelineData[[#This Row],[NUM]]+1,"")</f>
        <v/>
      </c>
      <c r="N259" s="13" t="str">
        <f>IFERROR(VLOOKUP(SortedTimeline[[#This Row],[RANK Sorted]],ProjectTimelineData[],3,0),"")</f>
        <v/>
      </c>
      <c r="O259" s="9" t="str">
        <f>IFERROR(VLOOKUP(SortedTimeline[[#This Row],[RANK Sorted]],ProjectTimelineData[],4,0),"")</f>
        <v/>
      </c>
      <c r="P259" s="9" t="str">
        <f>IFERROR(VLOOKUP(SortedTimeline[[#This Row],[RANK Sorted]],ProjectTimelineData[],5,0),"")</f>
        <v/>
      </c>
    </row>
    <row r="260" spans="5:16" x14ac:dyDescent="0.25">
      <c r="E260" s="12" t="str">
        <f>IFERROR(RANK(F260,ProjectTimelineData[RANK])+SUMPRODUCT(--(F260=ProjectTimelineData[RANK]),--(J260&lt;ProjectTimelineData[NUM])),"")</f>
        <v/>
      </c>
      <c r="F260" s="12" t="str">
        <f>IFERROR(RANK(ProjectTimelineData[[#This Row],[DATE]],ProjectTimelineData[DATE],1),"")</f>
        <v/>
      </c>
      <c r="G26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0" s="9" t="str">
        <f>IFERROR(IF(ISBLANK(INDEX(ProjectDetails[#Data],ROW(A255)+1,1)),"",IF($J259-1&lt;=-1,"",$J259-1)),"")</f>
        <v/>
      </c>
      <c r="M260" s="12" t="str">
        <f>IFERROR(ProjectTimelineData[[#This Row],[NUM]]+1,"")</f>
        <v/>
      </c>
      <c r="N260" s="13" t="str">
        <f>IFERROR(VLOOKUP(SortedTimeline[[#This Row],[RANK Sorted]],ProjectTimelineData[],3,0),"")</f>
        <v/>
      </c>
      <c r="O260" s="9" t="str">
        <f>IFERROR(VLOOKUP(SortedTimeline[[#This Row],[RANK Sorted]],ProjectTimelineData[],4,0),"")</f>
        <v/>
      </c>
      <c r="P260" s="9" t="str">
        <f>IFERROR(VLOOKUP(SortedTimeline[[#This Row],[RANK Sorted]],ProjectTimelineData[],5,0),"")</f>
        <v/>
      </c>
    </row>
    <row r="261" spans="5:16" x14ac:dyDescent="0.25">
      <c r="E261" s="12" t="str">
        <f>IFERROR(RANK(F261,ProjectTimelineData[RANK])+SUMPRODUCT(--(F261=ProjectTimelineData[RANK]),--(J261&lt;ProjectTimelineData[NUM])),"")</f>
        <v/>
      </c>
      <c r="F261" s="12" t="str">
        <f>IFERROR(RANK(ProjectTimelineData[[#This Row],[DATE]],ProjectTimelineData[DATE],1),"")</f>
        <v/>
      </c>
      <c r="G26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1" s="9" t="str">
        <f>IFERROR(IF(ISBLANK(INDEX(ProjectDetails[#Data],ROW(A256)+1,1)),"",IF($J260-1&lt;=-1,"",$J260-1)),"")</f>
        <v/>
      </c>
      <c r="M261" s="12" t="str">
        <f>IFERROR(ProjectTimelineData[[#This Row],[NUM]]+1,"")</f>
        <v/>
      </c>
      <c r="N261" s="13" t="str">
        <f>IFERROR(VLOOKUP(SortedTimeline[[#This Row],[RANK Sorted]],ProjectTimelineData[],3,0),"")</f>
        <v/>
      </c>
      <c r="O261" s="9" t="str">
        <f>IFERROR(VLOOKUP(SortedTimeline[[#This Row],[RANK Sorted]],ProjectTimelineData[],4,0),"")</f>
        <v/>
      </c>
      <c r="P261" s="9" t="str">
        <f>IFERROR(VLOOKUP(SortedTimeline[[#This Row],[RANK Sorted]],ProjectTimelineData[],5,0),"")</f>
        <v/>
      </c>
    </row>
    <row r="262" spans="5:16" x14ac:dyDescent="0.25">
      <c r="E262" s="12" t="str">
        <f>IFERROR(RANK(F262,ProjectTimelineData[RANK])+SUMPRODUCT(--(F262=ProjectTimelineData[RANK]),--(J262&lt;ProjectTimelineData[NUM])),"")</f>
        <v/>
      </c>
      <c r="F262" s="12" t="str">
        <f>IFERROR(RANK(ProjectTimelineData[[#This Row],[DATE]],ProjectTimelineData[DATE],1),"")</f>
        <v/>
      </c>
      <c r="G26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2" s="9" t="str">
        <f>IFERROR(IF(ISBLANK(INDEX(ProjectDetails[#Data],ROW(A257)+1,1)),"",IF($J261-1&lt;=-1,"",$J261-1)),"")</f>
        <v/>
      </c>
      <c r="M262" s="12" t="str">
        <f>IFERROR(ProjectTimelineData[[#This Row],[NUM]]+1,"")</f>
        <v/>
      </c>
      <c r="N262" s="13" t="str">
        <f>IFERROR(VLOOKUP(SortedTimeline[[#This Row],[RANK Sorted]],ProjectTimelineData[],3,0),"")</f>
        <v/>
      </c>
      <c r="O262" s="9" t="str">
        <f>IFERROR(VLOOKUP(SortedTimeline[[#This Row],[RANK Sorted]],ProjectTimelineData[],4,0),"")</f>
        <v/>
      </c>
      <c r="P262" s="9" t="str">
        <f>IFERROR(VLOOKUP(SortedTimeline[[#This Row],[RANK Sorted]],ProjectTimelineData[],5,0),"")</f>
        <v/>
      </c>
    </row>
    <row r="263" spans="5:16" x14ac:dyDescent="0.25">
      <c r="E263" s="12" t="str">
        <f>IFERROR(RANK(F263,ProjectTimelineData[RANK])+SUMPRODUCT(--(F263=ProjectTimelineData[RANK]),--(J263&lt;ProjectTimelineData[NUM])),"")</f>
        <v/>
      </c>
      <c r="F263" s="12" t="str">
        <f>IFERROR(RANK(ProjectTimelineData[[#This Row],[DATE]],ProjectTimelineData[DATE],1),"")</f>
        <v/>
      </c>
      <c r="G26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3" s="9" t="str">
        <f>IFERROR(IF(ISBLANK(INDEX(ProjectDetails[#Data],ROW(A258)+1,1)),"",IF($J262-1&lt;=-1,"",$J262-1)),"")</f>
        <v/>
      </c>
      <c r="M263" s="12" t="str">
        <f>IFERROR(ProjectTimelineData[[#This Row],[NUM]]+1,"")</f>
        <v/>
      </c>
      <c r="N263" s="13" t="str">
        <f>IFERROR(VLOOKUP(SortedTimeline[[#This Row],[RANK Sorted]],ProjectTimelineData[],3,0),"")</f>
        <v/>
      </c>
      <c r="O263" s="9" t="str">
        <f>IFERROR(VLOOKUP(SortedTimeline[[#This Row],[RANK Sorted]],ProjectTimelineData[],4,0),"")</f>
        <v/>
      </c>
      <c r="P263" s="9" t="str">
        <f>IFERROR(VLOOKUP(SortedTimeline[[#This Row],[RANK Sorted]],ProjectTimelineData[],5,0),"")</f>
        <v/>
      </c>
    </row>
    <row r="264" spans="5:16" x14ac:dyDescent="0.25">
      <c r="E264" s="12" t="str">
        <f>IFERROR(RANK(F264,ProjectTimelineData[RANK])+SUMPRODUCT(--(F264=ProjectTimelineData[RANK]),--(J264&lt;ProjectTimelineData[NUM])),"")</f>
        <v/>
      </c>
      <c r="F264" s="12" t="str">
        <f>IFERROR(RANK(ProjectTimelineData[[#This Row],[DATE]],ProjectTimelineData[DATE],1),"")</f>
        <v/>
      </c>
      <c r="G26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4" s="9" t="str">
        <f>IFERROR(IF(ISBLANK(INDEX(ProjectDetails[#Data],ROW(A259)+1,1)),"",IF($J263-1&lt;=-1,"",$J263-1)),"")</f>
        <v/>
      </c>
      <c r="M264" s="12" t="str">
        <f>IFERROR(ProjectTimelineData[[#This Row],[NUM]]+1,"")</f>
        <v/>
      </c>
      <c r="N264" s="13" t="str">
        <f>IFERROR(VLOOKUP(SortedTimeline[[#This Row],[RANK Sorted]],ProjectTimelineData[],3,0),"")</f>
        <v/>
      </c>
      <c r="O264" s="9" t="str">
        <f>IFERROR(VLOOKUP(SortedTimeline[[#This Row],[RANK Sorted]],ProjectTimelineData[],4,0),"")</f>
        <v/>
      </c>
      <c r="P264" s="9" t="str">
        <f>IFERROR(VLOOKUP(SortedTimeline[[#This Row],[RANK Sorted]],ProjectTimelineData[],5,0),"")</f>
        <v/>
      </c>
    </row>
    <row r="265" spans="5:16" x14ac:dyDescent="0.25">
      <c r="E265" s="12" t="str">
        <f>IFERROR(RANK(F265,ProjectTimelineData[RANK])+SUMPRODUCT(--(F265=ProjectTimelineData[RANK]),--(J265&lt;ProjectTimelineData[NUM])),"")</f>
        <v/>
      </c>
      <c r="F265" s="12" t="str">
        <f>IFERROR(RANK(ProjectTimelineData[[#This Row],[DATE]],ProjectTimelineData[DATE],1),"")</f>
        <v/>
      </c>
      <c r="G26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5" s="9" t="str">
        <f>IFERROR(IF(ISBLANK(INDEX(ProjectDetails[#Data],ROW(A260)+1,1)),"",IF($J264-1&lt;=-1,"",$J264-1)),"")</f>
        <v/>
      </c>
      <c r="M265" s="12" t="str">
        <f>IFERROR(ProjectTimelineData[[#This Row],[NUM]]+1,"")</f>
        <v/>
      </c>
      <c r="N265" s="13" t="str">
        <f>IFERROR(VLOOKUP(SortedTimeline[[#This Row],[RANK Sorted]],ProjectTimelineData[],3,0),"")</f>
        <v/>
      </c>
      <c r="O265" s="9" t="str">
        <f>IFERROR(VLOOKUP(SortedTimeline[[#This Row],[RANK Sorted]],ProjectTimelineData[],4,0),"")</f>
        <v/>
      </c>
      <c r="P265" s="9" t="str">
        <f>IFERROR(VLOOKUP(SortedTimeline[[#This Row],[RANK Sorted]],ProjectTimelineData[],5,0),"")</f>
        <v/>
      </c>
    </row>
    <row r="266" spans="5:16" x14ac:dyDescent="0.25">
      <c r="E266" s="12" t="str">
        <f>IFERROR(RANK(F266,ProjectTimelineData[RANK])+SUMPRODUCT(--(F266=ProjectTimelineData[RANK]),--(J266&lt;ProjectTimelineData[NUM])),"")</f>
        <v/>
      </c>
      <c r="F266" s="12" t="str">
        <f>IFERROR(RANK(ProjectTimelineData[[#This Row],[DATE]],ProjectTimelineData[DATE],1),"")</f>
        <v/>
      </c>
      <c r="G26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6" s="9" t="str">
        <f>IFERROR(IF(ISBLANK(INDEX(ProjectDetails[#Data],ROW(A261)+1,1)),"",IF($J265-1&lt;=-1,"",$J265-1)),"")</f>
        <v/>
      </c>
      <c r="M266" s="12" t="str">
        <f>IFERROR(ProjectTimelineData[[#This Row],[NUM]]+1,"")</f>
        <v/>
      </c>
      <c r="N266" s="13" t="str">
        <f>IFERROR(VLOOKUP(SortedTimeline[[#This Row],[RANK Sorted]],ProjectTimelineData[],3,0),"")</f>
        <v/>
      </c>
      <c r="O266" s="9" t="str">
        <f>IFERROR(VLOOKUP(SortedTimeline[[#This Row],[RANK Sorted]],ProjectTimelineData[],4,0),"")</f>
        <v/>
      </c>
      <c r="P266" s="9" t="str">
        <f>IFERROR(VLOOKUP(SortedTimeline[[#This Row],[RANK Sorted]],ProjectTimelineData[],5,0),"")</f>
        <v/>
      </c>
    </row>
    <row r="267" spans="5:16" x14ac:dyDescent="0.25">
      <c r="E267" s="12" t="str">
        <f>IFERROR(RANK(F267,ProjectTimelineData[RANK])+SUMPRODUCT(--(F267=ProjectTimelineData[RANK]),--(J267&lt;ProjectTimelineData[NUM])),"")</f>
        <v/>
      </c>
      <c r="F267" s="12" t="str">
        <f>IFERROR(RANK(ProjectTimelineData[[#This Row],[DATE]],ProjectTimelineData[DATE],1),"")</f>
        <v/>
      </c>
      <c r="G26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7" s="9" t="str">
        <f>IFERROR(IF(ISBLANK(INDEX(ProjectDetails[#Data],ROW(A262)+1,1)),"",IF($J266-1&lt;=-1,"",$J266-1)),"")</f>
        <v/>
      </c>
      <c r="M267" s="12" t="str">
        <f>IFERROR(ProjectTimelineData[[#This Row],[NUM]]+1,"")</f>
        <v/>
      </c>
      <c r="N267" s="13" t="str">
        <f>IFERROR(VLOOKUP(SortedTimeline[[#This Row],[RANK Sorted]],ProjectTimelineData[],3,0),"")</f>
        <v/>
      </c>
      <c r="O267" s="9" t="str">
        <f>IFERROR(VLOOKUP(SortedTimeline[[#This Row],[RANK Sorted]],ProjectTimelineData[],4,0),"")</f>
        <v/>
      </c>
      <c r="P267" s="9" t="str">
        <f>IFERROR(VLOOKUP(SortedTimeline[[#This Row],[RANK Sorted]],ProjectTimelineData[],5,0),"")</f>
        <v/>
      </c>
    </row>
    <row r="268" spans="5:16" x14ac:dyDescent="0.25">
      <c r="E268" s="12" t="str">
        <f>IFERROR(RANK(F268,ProjectTimelineData[RANK])+SUMPRODUCT(--(F268=ProjectTimelineData[RANK]),--(J268&lt;ProjectTimelineData[NUM])),"")</f>
        <v/>
      </c>
      <c r="F268" s="12" t="str">
        <f>IFERROR(RANK(ProjectTimelineData[[#This Row],[DATE]],ProjectTimelineData[DATE],1),"")</f>
        <v/>
      </c>
      <c r="G26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8" s="9" t="str">
        <f>IFERROR(IF(ISBLANK(INDEX(ProjectDetails[#Data],ROW(A263)+1,1)),"",IF($J267-1&lt;=-1,"",$J267-1)),"")</f>
        <v/>
      </c>
      <c r="M268" s="12" t="str">
        <f>IFERROR(ProjectTimelineData[[#This Row],[NUM]]+1,"")</f>
        <v/>
      </c>
      <c r="N268" s="13" t="str">
        <f>IFERROR(VLOOKUP(SortedTimeline[[#This Row],[RANK Sorted]],ProjectTimelineData[],3,0),"")</f>
        <v/>
      </c>
      <c r="O268" s="9" t="str">
        <f>IFERROR(VLOOKUP(SortedTimeline[[#This Row],[RANK Sorted]],ProjectTimelineData[],4,0),"")</f>
        <v/>
      </c>
      <c r="P268" s="9" t="str">
        <f>IFERROR(VLOOKUP(SortedTimeline[[#This Row],[RANK Sorted]],ProjectTimelineData[],5,0),"")</f>
        <v/>
      </c>
    </row>
    <row r="269" spans="5:16" x14ac:dyDescent="0.25">
      <c r="E269" s="12" t="str">
        <f>IFERROR(RANK(F269,ProjectTimelineData[RANK])+SUMPRODUCT(--(F269=ProjectTimelineData[RANK]),--(J269&lt;ProjectTimelineData[NUM])),"")</f>
        <v/>
      </c>
      <c r="F269" s="12" t="str">
        <f>IFERROR(RANK(ProjectTimelineData[[#This Row],[DATE]],ProjectTimelineData[DATE],1),"")</f>
        <v/>
      </c>
      <c r="G26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9" s="9" t="str">
        <f>IFERROR(IF(ISBLANK(INDEX(ProjectDetails[#Data],ROW(A264)+1,1)),"",IF($J268-1&lt;=-1,"",$J268-1)),"")</f>
        <v/>
      </c>
      <c r="M269" s="12" t="str">
        <f>IFERROR(ProjectTimelineData[[#This Row],[NUM]]+1,"")</f>
        <v/>
      </c>
      <c r="N269" s="13" t="str">
        <f>IFERROR(VLOOKUP(SortedTimeline[[#This Row],[RANK Sorted]],ProjectTimelineData[],3,0),"")</f>
        <v/>
      </c>
      <c r="O269" s="9" t="str">
        <f>IFERROR(VLOOKUP(SortedTimeline[[#This Row],[RANK Sorted]],ProjectTimelineData[],4,0),"")</f>
        <v/>
      </c>
      <c r="P269" s="9" t="str">
        <f>IFERROR(VLOOKUP(SortedTimeline[[#This Row],[RANK Sorted]],ProjectTimelineData[],5,0),"")</f>
        <v/>
      </c>
    </row>
    <row r="270" spans="5:16" x14ac:dyDescent="0.25">
      <c r="E270" s="12" t="str">
        <f>IFERROR(RANK(F270,ProjectTimelineData[RANK])+SUMPRODUCT(--(F270=ProjectTimelineData[RANK]),--(J270&lt;ProjectTimelineData[NUM])),"")</f>
        <v/>
      </c>
      <c r="F270" s="12" t="str">
        <f>IFERROR(RANK(ProjectTimelineData[[#This Row],[DATE]],ProjectTimelineData[DATE],1),"")</f>
        <v/>
      </c>
      <c r="G27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0" s="9" t="str">
        <f>IFERROR(IF(ISBLANK(INDEX(ProjectDetails[#Data],ROW(A265)+1,1)),"",IF($J269-1&lt;=-1,"",$J269-1)),"")</f>
        <v/>
      </c>
      <c r="M270" s="12" t="str">
        <f>IFERROR(ProjectTimelineData[[#This Row],[NUM]]+1,"")</f>
        <v/>
      </c>
      <c r="N270" s="13" t="str">
        <f>IFERROR(VLOOKUP(SortedTimeline[[#This Row],[RANK Sorted]],ProjectTimelineData[],3,0),"")</f>
        <v/>
      </c>
      <c r="O270" s="9" t="str">
        <f>IFERROR(VLOOKUP(SortedTimeline[[#This Row],[RANK Sorted]],ProjectTimelineData[],4,0),"")</f>
        <v/>
      </c>
      <c r="P270" s="9" t="str">
        <f>IFERROR(VLOOKUP(SortedTimeline[[#This Row],[RANK Sorted]],ProjectTimelineData[],5,0),"")</f>
        <v/>
      </c>
    </row>
    <row r="271" spans="5:16" x14ac:dyDescent="0.25">
      <c r="E271" s="12" t="str">
        <f>IFERROR(RANK(F271,ProjectTimelineData[RANK])+SUMPRODUCT(--(F271=ProjectTimelineData[RANK]),--(J271&lt;ProjectTimelineData[NUM])),"")</f>
        <v/>
      </c>
      <c r="F271" s="12" t="str">
        <f>IFERROR(RANK(ProjectTimelineData[[#This Row],[DATE]],ProjectTimelineData[DATE],1),"")</f>
        <v/>
      </c>
      <c r="G27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1" s="9" t="str">
        <f>IFERROR(IF(ISBLANK(INDEX(ProjectDetails[#Data],ROW(A266)+1,1)),"",IF($J270-1&lt;=-1,"",$J270-1)),"")</f>
        <v/>
      </c>
      <c r="M271" s="12" t="str">
        <f>IFERROR(ProjectTimelineData[[#This Row],[NUM]]+1,"")</f>
        <v/>
      </c>
      <c r="N271" s="13" t="str">
        <f>IFERROR(VLOOKUP(SortedTimeline[[#This Row],[RANK Sorted]],ProjectTimelineData[],3,0),"")</f>
        <v/>
      </c>
      <c r="O271" s="9" t="str">
        <f>IFERROR(VLOOKUP(SortedTimeline[[#This Row],[RANK Sorted]],ProjectTimelineData[],4,0),"")</f>
        <v/>
      </c>
      <c r="P271" s="9" t="str">
        <f>IFERROR(VLOOKUP(SortedTimeline[[#This Row],[RANK Sorted]],ProjectTimelineData[],5,0),"")</f>
        <v/>
      </c>
    </row>
    <row r="272" spans="5:16" x14ac:dyDescent="0.25">
      <c r="E272" s="12" t="str">
        <f>IFERROR(RANK(F272,ProjectTimelineData[RANK])+SUMPRODUCT(--(F272=ProjectTimelineData[RANK]),--(J272&lt;ProjectTimelineData[NUM])),"")</f>
        <v/>
      </c>
      <c r="F272" s="12" t="str">
        <f>IFERROR(RANK(ProjectTimelineData[[#This Row],[DATE]],ProjectTimelineData[DATE],1),"")</f>
        <v/>
      </c>
      <c r="G27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2" s="9" t="str">
        <f>IFERROR(IF(ISBLANK(INDEX(ProjectDetails[#Data],ROW(A267)+1,1)),"",IF($J271-1&lt;=-1,"",$J271-1)),"")</f>
        <v/>
      </c>
      <c r="M272" s="12" t="str">
        <f>IFERROR(ProjectTimelineData[[#This Row],[NUM]]+1,"")</f>
        <v/>
      </c>
      <c r="N272" s="13" t="str">
        <f>IFERROR(VLOOKUP(SortedTimeline[[#This Row],[RANK Sorted]],ProjectTimelineData[],3,0),"")</f>
        <v/>
      </c>
      <c r="O272" s="9" t="str">
        <f>IFERROR(VLOOKUP(SortedTimeline[[#This Row],[RANK Sorted]],ProjectTimelineData[],4,0),"")</f>
        <v/>
      </c>
      <c r="P272" s="9" t="str">
        <f>IFERROR(VLOOKUP(SortedTimeline[[#This Row],[RANK Sorted]],ProjectTimelineData[],5,0),"")</f>
        <v/>
      </c>
    </row>
    <row r="273" spans="5:16" x14ac:dyDescent="0.25">
      <c r="E273" s="12" t="str">
        <f>IFERROR(RANK(F273,ProjectTimelineData[RANK])+SUMPRODUCT(--(F273=ProjectTimelineData[RANK]),--(J273&lt;ProjectTimelineData[NUM])),"")</f>
        <v/>
      </c>
      <c r="F273" s="12" t="str">
        <f>IFERROR(RANK(ProjectTimelineData[[#This Row],[DATE]],ProjectTimelineData[DATE],1),"")</f>
        <v/>
      </c>
      <c r="G27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3" s="9" t="str">
        <f>IFERROR(IF(ISBLANK(INDEX(ProjectDetails[#Data],ROW(A268)+1,1)),"",IF($J272-1&lt;=-1,"",$J272-1)),"")</f>
        <v/>
      </c>
      <c r="M273" s="12" t="str">
        <f>IFERROR(ProjectTimelineData[[#This Row],[NUM]]+1,"")</f>
        <v/>
      </c>
      <c r="N273" s="13" t="str">
        <f>IFERROR(VLOOKUP(SortedTimeline[[#This Row],[RANK Sorted]],ProjectTimelineData[],3,0),"")</f>
        <v/>
      </c>
      <c r="O273" s="9" t="str">
        <f>IFERROR(VLOOKUP(SortedTimeline[[#This Row],[RANK Sorted]],ProjectTimelineData[],4,0),"")</f>
        <v/>
      </c>
      <c r="P273" s="9" t="str">
        <f>IFERROR(VLOOKUP(SortedTimeline[[#This Row],[RANK Sorted]],ProjectTimelineData[],5,0),"")</f>
        <v/>
      </c>
    </row>
    <row r="274" spans="5:16" x14ac:dyDescent="0.25">
      <c r="E274" s="12" t="str">
        <f>IFERROR(RANK(F274,ProjectTimelineData[RANK])+SUMPRODUCT(--(F274=ProjectTimelineData[RANK]),--(J274&lt;ProjectTimelineData[NUM])),"")</f>
        <v/>
      </c>
      <c r="F274" s="12" t="str">
        <f>IFERROR(RANK(ProjectTimelineData[[#This Row],[DATE]],ProjectTimelineData[DATE],1),"")</f>
        <v/>
      </c>
      <c r="G27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4" s="9" t="str">
        <f>IFERROR(IF(ISBLANK(INDEX(ProjectDetails[#Data],ROW(A269)+1,1)),"",IF($J273-1&lt;=-1,"",$J273-1)),"")</f>
        <v/>
      </c>
      <c r="M274" s="12" t="str">
        <f>IFERROR(ProjectTimelineData[[#This Row],[NUM]]+1,"")</f>
        <v/>
      </c>
      <c r="N274" s="13" t="str">
        <f>IFERROR(VLOOKUP(SortedTimeline[[#This Row],[RANK Sorted]],ProjectTimelineData[],3,0),"")</f>
        <v/>
      </c>
      <c r="O274" s="9" t="str">
        <f>IFERROR(VLOOKUP(SortedTimeline[[#This Row],[RANK Sorted]],ProjectTimelineData[],4,0),"")</f>
        <v/>
      </c>
      <c r="P274" s="9" t="str">
        <f>IFERROR(VLOOKUP(SortedTimeline[[#This Row],[RANK Sorted]],ProjectTimelineData[],5,0),"")</f>
        <v/>
      </c>
    </row>
    <row r="275" spans="5:16" x14ac:dyDescent="0.25">
      <c r="E275" s="12" t="str">
        <f>IFERROR(RANK(F275,ProjectTimelineData[RANK])+SUMPRODUCT(--(F275=ProjectTimelineData[RANK]),--(J275&lt;ProjectTimelineData[NUM])),"")</f>
        <v/>
      </c>
      <c r="F275" s="12" t="str">
        <f>IFERROR(RANK(ProjectTimelineData[[#This Row],[DATE]],ProjectTimelineData[DATE],1),"")</f>
        <v/>
      </c>
      <c r="G27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5" s="9" t="str">
        <f>IFERROR(IF(ISBLANK(INDEX(ProjectDetails[#Data],ROW(A270)+1,1)),"",IF($J274-1&lt;=-1,"",$J274-1)),"")</f>
        <v/>
      </c>
      <c r="M275" s="12" t="str">
        <f>IFERROR(ProjectTimelineData[[#This Row],[NUM]]+1,"")</f>
        <v/>
      </c>
      <c r="N275" s="13" t="str">
        <f>IFERROR(VLOOKUP(SortedTimeline[[#This Row],[RANK Sorted]],ProjectTimelineData[],3,0),"")</f>
        <v/>
      </c>
      <c r="O275" s="9" t="str">
        <f>IFERROR(VLOOKUP(SortedTimeline[[#This Row],[RANK Sorted]],ProjectTimelineData[],4,0),"")</f>
        <v/>
      </c>
      <c r="P275" s="9" t="str">
        <f>IFERROR(VLOOKUP(SortedTimeline[[#This Row],[RANK Sorted]],ProjectTimelineData[],5,0),"")</f>
        <v/>
      </c>
    </row>
    <row r="276" spans="5:16" x14ac:dyDescent="0.25">
      <c r="E276" s="12" t="str">
        <f>IFERROR(RANK(F276,ProjectTimelineData[RANK])+SUMPRODUCT(--(F276=ProjectTimelineData[RANK]),--(J276&lt;ProjectTimelineData[NUM])),"")</f>
        <v/>
      </c>
      <c r="F276" s="12" t="str">
        <f>IFERROR(RANK(ProjectTimelineData[[#This Row],[DATE]],ProjectTimelineData[DATE],1),"")</f>
        <v/>
      </c>
      <c r="G27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6" s="9" t="str">
        <f>IFERROR(IF(ISBLANK(INDEX(ProjectDetails[#Data],ROW(A271)+1,1)),"",IF($J275-1&lt;=-1,"",$J275-1)),"")</f>
        <v/>
      </c>
      <c r="M276" s="12" t="str">
        <f>IFERROR(ProjectTimelineData[[#This Row],[NUM]]+1,"")</f>
        <v/>
      </c>
      <c r="N276" s="13" t="str">
        <f>IFERROR(VLOOKUP(SortedTimeline[[#This Row],[RANK Sorted]],ProjectTimelineData[],3,0),"")</f>
        <v/>
      </c>
      <c r="O276" s="9" t="str">
        <f>IFERROR(VLOOKUP(SortedTimeline[[#This Row],[RANK Sorted]],ProjectTimelineData[],4,0),"")</f>
        <v/>
      </c>
      <c r="P276" s="9" t="str">
        <f>IFERROR(VLOOKUP(SortedTimeline[[#This Row],[RANK Sorted]],ProjectTimelineData[],5,0),"")</f>
        <v/>
      </c>
    </row>
    <row r="277" spans="5:16" x14ac:dyDescent="0.25">
      <c r="E277" s="12" t="str">
        <f>IFERROR(RANK(F277,ProjectTimelineData[RANK])+SUMPRODUCT(--(F277=ProjectTimelineData[RANK]),--(J277&lt;ProjectTimelineData[NUM])),"")</f>
        <v/>
      </c>
      <c r="F277" s="12" t="str">
        <f>IFERROR(RANK(ProjectTimelineData[[#This Row],[DATE]],ProjectTimelineData[DATE],1),"")</f>
        <v/>
      </c>
      <c r="G27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7" s="9" t="str">
        <f>IFERROR(IF(ISBLANK(INDEX(ProjectDetails[#Data],ROW(A272)+1,1)),"",IF($J276-1&lt;=-1,"",$J276-1)),"")</f>
        <v/>
      </c>
      <c r="M277" s="12" t="str">
        <f>IFERROR(ProjectTimelineData[[#This Row],[NUM]]+1,"")</f>
        <v/>
      </c>
      <c r="N277" s="13" t="str">
        <f>IFERROR(VLOOKUP(SortedTimeline[[#This Row],[RANK Sorted]],ProjectTimelineData[],3,0),"")</f>
        <v/>
      </c>
      <c r="O277" s="9" t="str">
        <f>IFERROR(VLOOKUP(SortedTimeline[[#This Row],[RANK Sorted]],ProjectTimelineData[],4,0),"")</f>
        <v/>
      </c>
      <c r="P277" s="9" t="str">
        <f>IFERROR(VLOOKUP(SortedTimeline[[#This Row],[RANK Sorted]],ProjectTimelineData[],5,0),"")</f>
        <v/>
      </c>
    </row>
    <row r="278" spans="5:16" x14ac:dyDescent="0.25">
      <c r="E278" s="12" t="str">
        <f>IFERROR(RANK(F278,ProjectTimelineData[RANK])+SUMPRODUCT(--(F278=ProjectTimelineData[RANK]),--(J278&lt;ProjectTimelineData[NUM])),"")</f>
        <v/>
      </c>
      <c r="F278" s="12" t="str">
        <f>IFERROR(RANK(ProjectTimelineData[[#This Row],[DATE]],ProjectTimelineData[DATE],1),"")</f>
        <v/>
      </c>
      <c r="G27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8" s="9" t="str">
        <f>IFERROR(IF(ISBLANK(INDEX(ProjectDetails[#Data],ROW(A273)+1,1)),"",IF($J277-1&lt;=-1,"",$J277-1)),"")</f>
        <v/>
      </c>
      <c r="M278" s="12" t="str">
        <f>IFERROR(ProjectTimelineData[[#This Row],[NUM]]+1,"")</f>
        <v/>
      </c>
      <c r="N278" s="13" t="str">
        <f>IFERROR(VLOOKUP(SortedTimeline[[#This Row],[RANK Sorted]],ProjectTimelineData[],3,0),"")</f>
        <v/>
      </c>
      <c r="O278" s="9" t="str">
        <f>IFERROR(VLOOKUP(SortedTimeline[[#This Row],[RANK Sorted]],ProjectTimelineData[],4,0),"")</f>
        <v/>
      </c>
      <c r="P278" s="9" t="str">
        <f>IFERROR(VLOOKUP(SortedTimeline[[#This Row],[RANK Sorted]],ProjectTimelineData[],5,0),"")</f>
        <v/>
      </c>
    </row>
    <row r="279" spans="5:16" x14ac:dyDescent="0.25">
      <c r="E279" s="12" t="str">
        <f>IFERROR(RANK(F279,ProjectTimelineData[RANK])+SUMPRODUCT(--(F279=ProjectTimelineData[RANK]),--(J279&lt;ProjectTimelineData[NUM])),"")</f>
        <v/>
      </c>
      <c r="F279" s="12" t="str">
        <f>IFERROR(RANK(ProjectTimelineData[[#This Row],[DATE]],ProjectTimelineData[DATE],1),"")</f>
        <v/>
      </c>
      <c r="G27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9" s="9" t="str">
        <f>IFERROR(IF(ISBLANK(INDEX(ProjectDetails[#Data],ROW(A274)+1,1)),"",IF($J278-1&lt;=-1,"",$J278-1)),"")</f>
        <v/>
      </c>
      <c r="M279" s="12" t="str">
        <f>IFERROR(ProjectTimelineData[[#This Row],[NUM]]+1,"")</f>
        <v/>
      </c>
      <c r="N279" s="13" t="str">
        <f>IFERROR(VLOOKUP(SortedTimeline[[#This Row],[RANK Sorted]],ProjectTimelineData[],3,0),"")</f>
        <v/>
      </c>
      <c r="O279" s="9" t="str">
        <f>IFERROR(VLOOKUP(SortedTimeline[[#This Row],[RANK Sorted]],ProjectTimelineData[],4,0),"")</f>
        <v/>
      </c>
      <c r="P279" s="9" t="str">
        <f>IFERROR(VLOOKUP(SortedTimeline[[#This Row],[RANK Sorted]],ProjectTimelineData[],5,0),"")</f>
        <v/>
      </c>
    </row>
    <row r="280" spans="5:16" x14ac:dyDescent="0.25">
      <c r="E280" s="12" t="str">
        <f>IFERROR(RANK(F280,ProjectTimelineData[RANK])+SUMPRODUCT(--(F280=ProjectTimelineData[RANK]),--(J280&lt;ProjectTimelineData[NUM])),"")</f>
        <v/>
      </c>
      <c r="F280" s="12" t="str">
        <f>IFERROR(RANK(ProjectTimelineData[[#This Row],[DATE]],ProjectTimelineData[DATE],1),"")</f>
        <v/>
      </c>
      <c r="G28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0" s="9" t="str">
        <f>IFERROR(IF(ISBLANK(INDEX(ProjectDetails[#Data],ROW(A275)+1,1)),"",IF($J279-1&lt;=-1,"",$J279-1)),"")</f>
        <v/>
      </c>
      <c r="M280" s="12" t="str">
        <f>IFERROR(ProjectTimelineData[[#This Row],[NUM]]+1,"")</f>
        <v/>
      </c>
      <c r="N280" s="13" t="str">
        <f>IFERROR(VLOOKUP(SortedTimeline[[#This Row],[RANK Sorted]],ProjectTimelineData[],3,0),"")</f>
        <v/>
      </c>
      <c r="O280" s="9" t="str">
        <f>IFERROR(VLOOKUP(SortedTimeline[[#This Row],[RANK Sorted]],ProjectTimelineData[],4,0),"")</f>
        <v/>
      </c>
      <c r="P280" s="9" t="str">
        <f>IFERROR(VLOOKUP(SortedTimeline[[#This Row],[RANK Sorted]],ProjectTimelineData[],5,0),"")</f>
        <v/>
      </c>
    </row>
    <row r="281" spans="5:16" x14ac:dyDescent="0.25">
      <c r="E281" s="12" t="str">
        <f>IFERROR(RANK(F281,ProjectTimelineData[RANK])+SUMPRODUCT(--(F281=ProjectTimelineData[RANK]),--(J281&lt;ProjectTimelineData[NUM])),"")</f>
        <v/>
      </c>
      <c r="F281" s="12" t="str">
        <f>IFERROR(RANK(ProjectTimelineData[[#This Row],[DATE]],ProjectTimelineData[DATE],1),"")</f>
        <v/>
      </c>
      <c r="G28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1" s="9" t="str">
        <f>IFERROR(IF(ISBLANK(INDEX(ProjectDetails[#Data],ROW(A276)+1,1)),"",IF($J280-1&lt;=-1,"",$J280-1)),"")</f>
        <v/>
      </c>
      <c r="M281" s="12" t="str">
        <f>IFERROR(ProjectTimelineData[[#This Row],[NUM]]+1,"")</f>
        <v/>
      </c>
      <c r="N281" s="13" t="str">
        <f>IFERROR(VLOOKUP(SortedTimeline[[#This Row],[RANK Sorted]],ProjectTimelineData[],3,0),"")</f>
        <v/>
      </c>
      <c r="O281" s="9" t="str">
        <f>IFERROR(VLOOKUP(SortedTimeline[[#This Row],[RANK Sorted]],ProjectTimelineData[],4,0),"")</f>
        <v/>
      </c>
      <c r="P281" s="9" t="str">
        <f>IFERROR(VLOOKUP(SortedTimeline[[#This Row],[RANK Sorted]],ProjectTimelineData[],5,0),"")</f>
        <v/>
      </c>
    </row>
    <row r="282" spans="5:16" x14ac:dyDescent="0.25">
      <c r="E282" s="12" t="str">
        <f>IFERROR(RANK(F282,ProjectTimelineData[RANK])+SUMPRODUCT(--(F282=ProjectTimelineData[RANK]),--(J282&lt;ProjectTimelineData[NUM])),"")</f>
        <v/>
      </c>
      <c r="F282" s="12" t="str">
        <f>IFERROR(RANK(ProjectTimelineData[[#This Row],[DATE]],ProjectTimelineData[DATE],1),"")</f>
        <v/>
      </c>
      <c r="G28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2" s="9" t="str">
        <f>IFERROR(IF(ISBLANK(INDEX(ProjectDetails[#Data],ROW(A277)+1,1)),"",IF($J281-1&lt;=-1,"",$J281-1)),"")</f>
        <v/>
      </c>
      <c r="M282" s="12" t="str">
        <f>IFERROR(ProjectTimelineData[[#This Row],[NUM]]+1,"")</f>
        <v/>
      </c>
      <c r="N282" s="13" t="str">
        <f>IFERROR(VLOOKUP(SortedTimeline[[#This Row],[RANK Sorted]],ProjectTimelineData[],3,0),"")</f>
        <v/>
      </c>
      <c r="O282" s="9" t="str">
        <f>IFERROR(VLOOKUP(SortedTimeline[[#This Row],[RANK Sorted]],ProjectTimelineData[],4,0),"")</f>
        <v/>
      </c>
      <c r="P282" s="9" t="str">
        <f>IFERROR(VLOOKUP(SortedTimeline[[#This Row],[RANK Sorted]],ProjectTimelineData[],5,0),"")</f>
        <v/>
      </c>
    </row>
    <row r="283" spans="5:16" x14ac:dyDescent="0.25">
      <c r="E283" s="12" t="str">
        <f>IFERROR(RANK(F283,ProjectTimelineData[RANK])+SUMPRODUCT(--(F283=ProjectTimelineData[RANK]),--(J283&lt;ProjectTimelineData[NUM])),"")</f>
        <v/>
      </c>
      <c r="F283" s="12" t="str">
        <f>IFERROR(RANK(ProjectTimelineData[[#This Row],[DATE]],ProjectTimelineData[DATE],1),"")</f>
        <v/>
      </c>
      <c r="G28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3" s="9" t="str">
        <f>IFERROR(IF(ISBLANK(INDEX(ProjectDetails[#Data],ROW(A278)+1,1)),"",IF($J282-1&lt;=-1,"",$J282-1)),"")</f>
        <v/>
      </c>
      <c r="M283" s="12" t="str">
        <f>IFERROR(ProjectTimelineData[[#This Row],[NUM]]+1,"")</f>
        <v/>
      </c>
      <c r="N283" s="13" t="str">
        <f>IFERROR(VLOOKUP(SortedTimeline[[#This Row],[RANK Sorted]],ProjectTimelineData[],3,0),"")</f>
        <v/>
      </c>
      <c r="O283" s="9" t="str">
        <f>IFERROR(VLOOKUP(SortedTimeline[[#This Row],[RANK Sorted]],ProjectTimelineData[],4,0),"")</f>
        <v/>
      </c>
      <c r="P283" s="9" t="str">
        <f>IFERROR(VLOOKUP(SortedTimeline[[#This Row],[RANK Sorted]],ProjectTimelineData[],5,0),"")</f>
        <v/>
      </c>
    </row>
    <row r="284" spans="5:16" x14ac:dyDescent="0.25">
      <c r="E284" s="12" t="str">
        <f>IFERROR(RANK(F284,ProjectTimelineData[RANK])+SUMPRODUCT(--(F284=ProjectTimelineData[RANK]),--(J284&lt;ProjectTimelineData[NUM])),"")</f>
        <v/>
      </c>
      <c r="F284" s="12" t="str">
        <f>IFERROR(RANK(ProjectTimelineData[[#This Row],[DATE]],ProjectTimelineData[DATE],1),"")</f>
        <v/>
      </c>
      <c r="G28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4" s="9" t="str">
        <f>IFERROR(IF(ISBLANK(INDEX(ProjectDetails[#Data],ROW(A279)+1,1)),"",IF($J283-1&lt;=-1,"",$J283-1)),"")</f>
        <v/>
      </c>
      <c r="M284" s="12" t="str">
        <f>IFERROR(ProjectTimelineData[[#This Row],[NUM]]+1,"")</f>
        <v/>
      </c>
      <c r="N284" s="13" t="str">
        <f>IFERROR(VLOOKUP(SortedTimeline[[#This Row],[RANK Sorted]],ProjectTimelineData[],3,0),"")</f>
        <v/>
      </c>
      <c r="O284" s="9" t="str">
        <f>IFERROR(VLOOKUP(SortedTimeline[[#This Row],[RANK Sorted]],ProjectTimelineData[],4,0),"")</f>
        <v/>
      </c>
      <c r="P284" s="9" t="str">
        <f>IFERROR(VLOOKUP(SortedTimeline[[#This Row],[RANK Sorted]],ProjectTimelineData[],5,0),"")</f>
        <v/>
      </c>
    </row>
    <row r="285" spans="5:16" x14ac:dyDescent="0.25">
      <c r="E285" s="12" t="str">
        <f>IFERROR(RANK(F285,ProjectTimelineData[RANK])+SUMPRODUCT(--(F285=ProjectTimelineData[RANK]),--(J285&lt;ProjectTimelineData[NUM])),"")</f>
        <v/>
      </c>
      <c r="F285" s="12" t="str">
        <f>IFERROR(RANK(ProjectTimelineData[[#This Row],[DATE]],ProjectTimelineData[DATE],1),"")</f>
        <v/>
      </c>
      <c r="G28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5" s="9" t="str">
        <f>IFERROR(IF(ISBLANK(INDEX(ProjectDetails[#Data],ROW(A280)+1,1)),"",IF($J284-1&lt;=-1,"",$J284-1)),"")</f>
        <v/>
      </c>
      <c r="M285" s="12" t="str">
        <f>IFERROR(ProjectTimelineData[[#This Row],[NUM]]+1,"")</f>
        <v/>
      </c>
      <c r="N285" s="13" t="str">
        <f>IFERROR(VLOOKUP(SortedTimeline[[#This Row],[RANK Sorted]],ProjectTimelineData[],3,0),"")</f>
        <v/>
      </c>
      <c r="O285" s="9" t="str">
        <f>IFERROR(VLOOKUP(SortedTimeline[[#This Row],[RANK Sorted]],ProjectTimelineData[],4,0),"")</f>
        <v/>
      </c>
      <c r="P285" s="9" t="str">
        <f>IFERROR(VLOOKUP(SortedTimeline[[#This Row],[RANK Sorted]],ProjectTimelineData[],5,0),"")</f>
        <v/>
      </c>
    </row>
    <row r="286" spans="5:16" x14ac:dyDescent="0.25">
      <c r="E286" s="12" t="str">
        <f>IFERROR(RANK(F286,ProjectTimelineData[RANK])+SUMPRODUCT(--(F286=ProjectTimelineData[RANK]),--(J286&lt;ProjectTimelineData[NUM])),"")</f>
        <v/>
      </c>
      <c r="F286" s="12" t="str">
        <f>IFERROR(RANK(ProjectTimelineData[[#This Row],[DATE]],ProjectTimelineData[DATE],1),"")</f>
        <v/>
      </c>
      <c r="G28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6" s="9" t="str">
        <f>IFERROR(IF(ISBLANK(INDEX(ProjectDetails[#Data],ROW(A281)+1,1)),"",IF($J285-1&lt;=-1,"",$J285-1)),"")</f>
        <v/>
      </c>
      <c r="M286" s="12" t="str">
        <f>IFERROR(ProjectTimelineData[[#This Row],[NUM]]+1,"")</f>
        <v/>
      </c>
      <c r="N286" s="13" t="str">
        <f>IFERROR(VLOOKUP(SortedTimeline[[#This Row],[RANK Sorted]],ProjectTimelineData[],3,0),"")</f>
        <v/>
      </c>
      <c r="O286" s="9" t="str">
        <f>IFERROR(VLOOKUP(SortedTimeline[[#This Row],[RANK Sorted]],ProjectTimelineData[],4,0),"")</f>
        <v/>
      </c>
      <c r="P286" s="9" t="str">
        <f>IFERROR(VLOOKUP(SortedTimeline[[#This Row],[RANK Sorted]],ProjectTimelineData[],5,0),"")</f>
        <v/>
      </c>
    </row>
    <row r="287" spans="5:16" x14ac:dyDescent="0.25">
      <c r="E287" s="12" t="str">
        <f>IFERROR(RANK(F287,ProjectTimelineData[RANK])+SUMPRODUCT(--(F287=ProjectTimelineData[RANK]),--(J287&lt;ProjectTimelineData[NUM])),"")</f>
        <v/>
      </c>
      <c r="F287" s="12" t="str">
        <f>IFERROR(RANK(ProjectTimelineData[[#This Row],[DATE]],ProjectTimelineData[DATE],1),"")</f>
        <v/>
      </c>
      <c r="G28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7" s="9" t="str">
        <f>IFERROR(IF(ISBLANK(INDEX(ProjectDetails[#Data],ROW(A282)+1,1)),"",IF($J286-1&lt;=-1,"",$J286-1)),"")</f>
        <v/>
      </c>
      <c r="M287" s="12" t="str">
        <f>IFERROR(ProjectTimelineData[[#This Row],[NUM]]+1,"")</f>
        <v/>
      </c>
      <c r="N287" s="13" t="str">
        <f>IFERROR(VLOOKUP(SortedTimeline[[#This Row],[RANK Sorted]],ProjectTimelineData[],3,0),"")</f>
        <v/>
      </c>
      <c r="O287" s="9" t="str">
        <f>IFERROR(VLOOKUP(SortedTimeline[[#This Row],[RANK Sorted]],ProjectTimelineData[],4,0),"")</f>
        <v/>
      </c>
      <c r="P287" s="9" t="str">
        <f>IFERROR(VLOOKUP(SortedTimeline[[#This Row],[RANK Sorted]],ProjectTimelineData[],5,0),"")</f>
        <v/>
      </c>
    </row>
    <row r="288" spans="5:16" x14ac:dyDescent="0.25">
      <c r="E288" s="12" t="str">
        <f>IFERROR(RANK(F288,ProjectTimelineData[RANK])+SUMPRODUCT(--(F288=ProjectTimelineData[RANK]),--(J288&lt;ProjectTimelineData[NUM])),"")</f>
        <v/>
      </c>
      <c r="F288" s="12" t="str">
        <f>IFERROR(RANK(ProjectTimelineData[[#This Row],[DATE]],ProjectTimelineData[DATE],1),"")</f>
        <v/>
      </c>
      <c r="G28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8" s="9" t="str">
        <f>IFERROR(IF(ISBLANK(INDEX(ProjectDetails[#Data],ROW(A283)+1,1)),"",IF($J287-1&lt;=-1,"",$J287-1)),"")</f>
        <v/>
      </c>
      <c r="M288" s="12" t="str">
        <f>IFERROR(ProjectTimelineData[[#This Row],[NUM]]+1,"")</f>
        <v/>
      </c>
      <c r="N288" s="13" t="str">
        <f>IFERROR(VLOOKUP(SortedTimeline[[#This Row],[RANK Sorted]],ProjectTimelineData[],3,0),"")</f>
        <v/>
      </c>
      <c r="O288" s="9" t="str">
        <f>IFERROR(VLOOKUP(SortedTimeline[[#This Row],[RANK Sorted]],ProjectTimelineData[],4,0),"")</f>
        <v/>
      </c>
      <c r="P288" s="9" t="str">
        <f>IFERROR(VLOOKUP(SortedTimeline[[#This Row],[RANK Sorted]],ProjectTimelineData[],5,0),"")</f>
        <v/>
      </c>
    </row>
    <row r="289" spans="5:16" x14ac:dyDescent="0.25">
      <c r="E289" s="12" t="str">
        <f>IFERROR(RANK(F289,ProjectTimelineData[RANK])+SUMPRODUCT(--(F289=ProjectTimelineData[RANK]),--(J289&lt;ProjectTimelineData[NUM])),"")</f>
        <v/>
      </c>
      <c r="F289" s="12" t="str">
        <f>IFERROR(RANK(ProjectTimelineData[[#This Row],[DATE]],ProjectTimelineData[DATE],1),"")</f>
        <v/>
      </c>
      <c r="G28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9" s="9" t="str">
        <f>IFERROR(IF(ISBLANK(INDEX(ProjectDetails[#Data],ROW(A284)+1,1)),"",IF($J288-1&lt;=-1,"",$J288-1)),"")</f>
        <v/>
      </c>
      <c r="M289" s="12" t="str">
        <f>IFERROR(ProjectTimelineData[[#This Row],[NUM]]+1,"")</f>
        <v/>
      </c>
      <c r="N289" s="13" t="str">
        <f>IFERROR(VLOOKUP(SortedTimeline[[#This Row],[RANK Sorted]],ProjectTimelineData[],3,0),"")</f>
        <v/>
      </c>
      <c r="O289" s="9" t="str">
        <f>IFERROR(VLOOKUP(SortedTimeline[[#This Row],[RANK Sorted]],ProjectTimelineData[],4,0),"")</f>
        <v/>
      </c>
      <c r="P289" s="9" t="str">
        <f>IFERROR(VLOOKUP(SortedTimeline[[#This Row],[RANK Sorted]],ProjectTimelineData[],5,0),"")</f>
        <v/>
      </c>
    </row>
    <row r="290" spans="5:16" x14ac:dyDescent="0.25">
      <c r="E290" s="12" t="str">
        <f>IFERROR(RANK(F290,ProjectTimelineData[RANK])+SUMPRODUCT(--(F290=ProjectTimelineData[RANK]),--(J290&lt;ProjectTimelineData[NUM])),"")</f>
        <v/>
      </c>
      <c r="F290" s="12" t="str">
        <f>IFERROR(RANK(ProjectTimelineData[[#This Row],[DATE]],ProjectTimelineData[DATE],1),"")</f>
        <v/>
      </c>
      <c r="G29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0" s="9" t="str">
        <f>IFERROR(IF(ISBLANK(INDEX(ProjectDetails[#Data],ROW(A285)+1,1)),"",IF($J289-1&lt;=-1,"",$J289-1)),"")</f>
        <v/>
      </c>
      <c r="M290" s="12" t="str">
        <f>IFERROR(ProjectTimelineData[[#This Row],[NUM]]+1,"")</f>
        <v/>
      </c>
      <c r="N290" s="13" t="str">
        <f>IFERROR(VLOOKUP(SortedTimeline[[#This Row],[RANK Sorted]],ProjectTimelineData[],3,0),"")</f>
        <v/>
      </c>
      <c r="O290" s="9" t="str">
        <f>IFERROR(VLOOKUP(SortedTimeline[[#This Row],[RANK Sorted]],ProjectTimelineData[],4,0),"")</f>
        <v/>
      </c>
      <c r="P290" s="9" t="str">
        <f>IFERROR(VLOOKUP(SortedTimeline[[#This Row],[RANK Sorted]],ProjectTimelineData[],5,0),"")</f>
        <v/>
      </c>
    </row>
    <row r="291" spans="5:16" x14ac:dyDescent="0.25">
      <c r="E291" s="12" t="str">
        <f>IFERROR(RANK(F291,ProjectTimelineData[RANK])+SUMPRODUCT(--(F291=ProjectTimelineData[RANK]),--(J291&lt;ProjectTimelineData[NUM])),"")</f>
        <v/>
      </c>
      <c r="F291" s="12" t="str">
        <f>IFERROR(RANK(ProjectTimelineData[[#This Row],[DATE]],ProjectTimelineData[DATE],1),"")</f>
        <v/>
      </c>
      <c r="G29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1" s="9" t="str">
        <f>IFERROR(IF(ISBLANK(INDEX(ProjectDetails[#Data],ROW(A286)+1,1)),"",IF($J290-1&lt;=-1,"",$J290-1)),"")</f>
        <v/>
      </c>
      <c r="M291" s="12" t="str">
        <f>IFERROR(ProjectTimelineData[[#This Row],[NUM]]+1,"")</f>
        <v/>
      </c>
      <c r="N291" s="13" t="str">
        <f>IFERROR(VLOOKUP(SortedTimeline[[#This Row],[RANK Sorted]],ProjectTimelineData[],3,0),"")</f>
        <v/>
      </c>
      <c r="O291" s="9" t="str">
        <f>IFERROR(VLOOKUP(SortedTimeline[[#This Row],[RANK Sorted]],ProjectTimelineData[],4,0),"")</f>
        <v/>
      </c>
      <c r="P291" s="9" t="str">
        <f>IFERROR(VLOOKUP(SortedTimeline[[#This Row],[RANK Sorted]],ProjectTimelineData[],5,0),"")</f>
        <v/>
      </c>
    </row>
    <row r="292" spans="5:16" x14ac:dyDescent="0.25">
      <c r="E292" s="12" t="str">
        <f>IFERROR(RANK(F292,ProjectTimelineData[RANK])+SUMPRODUCT(--(F292=ProjectTimelineData[RANK]),--(J292&lt;ProjectTimelineData[NUM])),"")</f>
        <v/>
      </c>
      <c r="F292" s="12" t="str">
        <f>IFERROR(RANK(ProjectTimelineData[[#This Row],[DATE]],ProjectTimelineData[DATE],1),"")</f>
        <v/>
      </c>
      <c r="G29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2" s="9" t="str">
        <f>IFERROR(IF(ISBLANK(INDEX(ProjectDetails[#Data],ROW(A287)+1,1)),"",IF($J291-1&lt;=-1,"",$J291-1)),"")</f>
        <v/>
      </c>
      <c r="M292" s="12" t="str">
        <f>IFERROR(ProjectTimelineData[[#This Row],[NUM]]+1,"")</f>
        <v/>
      </c>
      <c r="N292" s="13" t="str">
        <f>IFERROR(VLOOKUP(SortedTimeline[[#This Row],[RANK Sorted]],ProjectTimelineData[],3,0),"")</f>
        <v/>
      </c>
      <c r="O292" s="9" t="str">
        <f>IFERROR(VLOOKUP(SortedTimeline[[#This Row],[RANK Sorted]],ProjectTimelineData[],4,0),"")</f>
        <v/>
      </c>
      <c r="P292" s="9" t="str">
        <f>IFERROR(VLOOKUP(SortedTimeline[[#This Row],[RANK Sorted]],ProjectTimelineData[],5,0),"")</f>
        <v/>
      </c>
    </row>
    <row r="293" spans="5:16" x14ac:dyDescent="0.25">
      <c r="E293" s="12" t="str">
        <f>IFERROR(RANK(F293,ProjectTimelineData[RANK])+SUMPRODUCT(--(F293=ProjectTimelineData[RANK]),--(J293&lt;ProjectTimelineData[NUM])),"")</f>
        <v/>
      </c>
      <c r="F293" s="12" t="str">
        <f>IFERROR(RANK(ProjectTimelineData[[#This Row],[DATE]],ProjectTimelineData[DATE],1),"")</f>
        <v/>
      </c>
      <c r="G29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3" s="9" t="str">
        <f>IFERROR(IF(ISBLANK(INDEX(ProjectDetails[#Data],ROW(A288)+1,1)),"",IF($J292-1&lt;=-1,"",$J292-1)),"")</f>
        <v/>
      </c>
      <c r="M293" s="12" t="str">
        <f>IFERROR(ProjectTimelineData[[#This Row],[NUM]]+1,"")</f>
        <v/>
      </c>
      <c r="N293" s="13" t="str">
        <f>IFERROR(VLOOKUP(SortedTimeline[[#This Row],[RANK Sorted]],ProjectTimelineData[],3,0),"")</f>
        <v/>
      </c>
      <c r="O293" s="9" t="str">
        <f>IFERROR(VLOOKUP(SortedTimeline[[#This Row],[RANK Sorted]],ProjectTimelineData[],4,0),"")</f>
        <v/>
      </c>
      <c r="P293" s="9" t="str">
        <f>IFERROR(VLOOKUP(SortedTimeline[[#This Row],[RANK Sorted]],ProjectTimelineData[],5,0),"")</f>
        <v/>
      </c>
    </row>
    <row r="294" spans="5:16" x14ac:dyDescent="0.25">
      <c r="E294" s="12" t="str">
        <f>IFERROR(RANK(F294,ProjectTimelineData[RANK])+SUMPRODUCT(--(F294=ProjectTimelineData[RANK]),--(J294&lt;ProjectTimelineData[NUM])),"")</f>
        <v/>
      </c>
      <c r="F294" s="12" t="str">
        <f>IFERROR(RANK(ProjectTimelineData[[#This Row],[DATE]],ProjectTimelineData[DATE],1),"")</f>
        <v/>
      </c>
      <c r="G29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4" s="9" t="str">
        <f>IFERROR(IF(ISBLANK(INDEX(ProjectDetails[#Data],ROW(A289)+1,1)),"",IF($J293-1&lt;=-1,"",$J293-1)),"")</f>
        <v/>
      </c>
      <c r="M294" s="12" t="str">
        <f>IFERROR(ProjectTimelineData[[#This Row],[NUM]]+1,"")</f>
        <v/>
      </c>
      <c r="N294" s="13" t="str">
        <f>IFERROR(VLOOKUP(SortedTimeline[[#This Row],[RANK Sorted]],ProjectTimelineData[],3,0),"")</f>
        <v/>
      </c>
      <c r="O294" s="9" t="str">
        <f>IFERROR(VLOOKUP(SortedTimeline[[#This Row],[RANK Sorted]],ProjectTimelineData[],4,0),"")</f>
        <v/>
      </c>
      <c r="P294" s="9" t="str">
        <f>IFERROR(VLOOKUP(SortedTimeline[[#This Row],[RANK Sorted]],ProjectTimelineData[],5,0),"")</f>
        <v/>
      </c>
    </row>
    <row r="295" spans="5:16" x14ac:dyDescent="0.25">
      <c r="E295" s="12" t="str">
        <f>IFERROR(RANK(F295,ProjectTimelineData[RANK])+SUMPRODUCT(--(F295=ProjectTimelineData[RANK]),--(J295&lt;ProjectTimelineData[NUM])),"")</f>
        <v/>
      </c>
      <c r="F295" s="12" t="str">
        <f>IFERROR(RANK(ProjectTimelineData[[#This Row],[DATE]],ProjectTimelineData[DATE],1),"")</f>
        <v/>
      </c>
      <c r="G29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5" s="9" t="str">
        <f>IFERROR(IF(ISBLANK(INDEX(ProjectDetails[#Data],ROW(A290)+1,1)),"",IF($J294-1&lt;=-1,"",$J294-1)),"")</f>
        <v/>
      </c>
      <c r="M295" s="12" t="str">
        <f>IFERROR(ProjectTimelineData[[#This Row],[NUM]]+1,"")</f>
        <v/>
      </c>
      <c r="N295" s="13" t="str">
        <f>IFERROR(VLOOKUP(SortedTimeline[[#This Row],[RANK Sorted]],ProjectTimelineData[],3,0),"")</f>
        <v/>
      </c>
      <c r="O295" s="9" t="str">
        <f>IFERROR(VLOOKUP(SortedTimeline[[#This Row],[RANK Sorted]],ProjectTimelineData[],4,0),"")</f>
        <v/>
      </c>
      <c r="P295" s="9" t="str">
        <f>IFERROR(VLOOKUP(SortedTimeline[[#This Row],[RANK Sorted]],ProjectTimelineData[],5,0),"")</f>
        <v/>
      </c>
    </row>
    <row r="296" spans="5:16" x14ac:dyDescent="0.25">
      <c r="E296" s="12" t="str">
        <f>IFERROR(RANK(F296,ProjectTimelineData[RANK])+SUMPRODUCT(--(F296=ProjectTimelineData[RANK]),--(J296&lt;ProjectTimelineData[NUM])),"")</f>
        <v/>
      </c>
      <c r="F296" s="12" t="str">
        <f>IFERROR(RANK(ProjectTimelineData[[#This Row],[DATE]],ProjectTimelineData[DATE],1),"")</f>
        <v/>
      </c>
      <c r="G29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6" s="9" t="str">
        <f>IFERROR(IF(ISBLANK(INDEX(ProjectDetails[#Data],ROW(A291)+1,1)),"",IF($J295-1&lt;=-1,"",$J295-1)),"")</f>
        <v/>
      </c>
      <c r="M296" s="12" t="str">
        <f>IFERROR(ProjectTimelineData[[#This Row],[NUM]]+1,"")</f>
        <v/>
      </c>
      <c r="N296" s="13" t="str">
        <f>IFERROR(VLOOKUP(SortedTimeline[[#This Row],[RANK Sorted]],ProjectTimelineData[],3,0),"")</f>
        <v/>
      </c>
      <c r="O296" s="9" t="str">
        <f>IFERROR(VLOOKUP(SortedTimeline[[#This Row],[RANK Sorted]],ProjectTimelineData[],4,0),"")</f>
        <v/>
      </c>
      <c r="P296" s="9" t="str">
        <f>IFERROR(VLOOKUP(SortedTimeline[[#This Row],[RANK Sorted]],ProjectTimelineData[],5,0),"")</f>
        <v/>
      </c>
    </row>
    <row r="297" spans="5:16" x14ac:dyDescent="0.25">
      <c r="E297" s="12" t="str">
        <f>IFERROR(RANK(F297,ProjectTimelineData[RANK])+SUMPRODUCT(--(F297=ProjectTimelineData[RANK]),--(J297&lt;ProjectTimelineData[NUM])),"")</f>
        <v/>
      </c>
      <c r="F297" s="12" t="str">
        <f>IFERROR(RANK(ProjectTimelineData[[#This Row],[DATE]],ProjectTimelineData[DATE],1),"")</f>
        <v/>
      </c>
      <c r="G29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7" s="9" t="str">
        <f>IFERROR(IF(ISBLANK(INDEX(ProjectDetails[#Data],ROW(A292)+1,1)),"",IF($J296-1&lt;=-1,"",$J296-1)),"")</f>
        <v/>
      </c>
      <c r="M297" s="12" t="str">
        <f>IFERROR(ProjectTimelineData[[#This Row],[NUM]]+1,"")</f>
        <v/>
      </c>
      <c r="N297" s="13" t="str">
        <f>IFERROR(VLOOKUP(SortedTimeline[[#This Row],[RANK Sorted]],ProjectTimelineData[],3,0),"")</f>
        <v/>
      </c>
      <c r="O297" s="9" t="str">
        <f>IFERROR(VLOOKUP(SortedTimeline[[#This Row],[RANK Sorted]],ProjectTimelineData[],4,0),"")</f>
        <v/>
      </c>
      <c r="P297" s="9" t="str">
        <f>IFERROR(VLOOKUP(SortedTimeline[[#This Row],[RANK Sorted]],ProjectTimelineData[],5,0),"")</f>
        <v/>
      </c>
    </row>
    <row r="298" spans="5:16" x14ac:dyDescent="0.25">
      <c r="E298" s="12" t="str">
        <f>IFERROR(RANK(F298,ProjectTimelineData[RANK])+SUMPRODUCT(--(F298=ProjectTimelineData[RANK]),--(J298&lt;ProjectTimelineData[NUM])),"")</f>
        <v/>
      </c>
      <c r="F298" s="12" t="str">
        <f>IFERROR(RANK(ProjectTimelineData[[#This Row],[DATE]],ProjectTimelineData[DATE],1),"")</f>
        <v/>
      </c>
      <c r="G29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8" s="9" t="str">
        <f>IFERROR(IF(ISBLANK(INDEX(ProjectDetails[#Data],ROW(A293)+1,1)),"",IF($J297-1&lt;=-1,"",$J297-1)),"")</f>
        <v/>
      </c>
      <c r="M298" s="12" t="str">
        <f>IFERROR(ProjectTimelineData[[#This Row],[NUM]]+1,"")</f>
        <v/>
      </c>
      <c r="N298" s="13" t="str">
        <f>IFERROR(VLOOKUP(SortedTimeline[[#This Row],[RANK Sorted]],ProjectTimelineData[],3,0),"")</f>
        <v/>
      </c>
      <c r="O298" s="9" t="str">
        <f>IFERROR(VLOOKUP(SortedTimeline[[#This Row],[RANK Sorted]],ProjectTimelineData[],4,0),"")</f>
        <v/>
      </c>
      <c r="P298" s="9" t="str">
        <f>IFERROR(VLOOKUP(SortedTimeline[[#This Row],[RANK Sorted]],ProjectTimelineData[],5,0),"")</f>
        <v/>
      </c>
    </row>
    <row r="299" spans="5:16" x14ac:dyDescent="0.25">
      <c r="E299" s="12" t="str">
        <f>IFERROR(RANK(F299,ProjectTimelineData[RANK])+SUMPRODUCT(--(F299=ProjectTimelineData[RANK]),--(J299&lt;ProjectTimelineData[NUM])),"")</f>
        <v/>
      </c>
      <c r="F299" s="12" t="str">
        <f>IFERROR(RANK(ProjectTimelineData[[#This Row],[DATE]],ProjectTimelineData[DATE],1),"")</f>
        <v/>
      </c>
      <c r="G29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9" s="9" t="str">
        <f>IFERROR(IF(ISBLANK(INDEX(ProjectDetails[#Data],ROW(A294)+1,1)),"",IF($J298-1&lt;=-1,"",$J298-1)),"")</f>
        <v/>
      </c>
      <c r="M299" s="12" t="str">
        <f>IFERROR(ProjectTimelineData[[#This Row],[NUM]]+1,"")</f>
        <v/>
      </c>
      <c r="N299" s="13" t="str">
        <f>IFERROR(VLOOKUP(SortedTimeline[[#This Row],[RANK Sorted]],ProjectTimelineData[],3,0),"")</f>
        <v/>
      </c>
      <c r="O299" s="9" t="str">
        <f>IFERROR(VLOOKUP(SortedTimeline[[#This Row],[RANK Sorted]],ProjectTimelineData[],4,0),"")</f>
        <v/>
      </c>
      <c r="P299" s="9" t="str">
        <f>IFERROR(VLOOKUP(SortedTimeline[[#This Row],[RANK Sorted]],ProjectTimelineData[],5,0),"")</f>
        <v/>
      </c>
    </row>
    <row r="300" spans="5:16" x14ac:dyDescent="0.25">
      <c r="E300" s="12" t="str">
        <f>IFERROR(RANK(F300,ProjectTimelineData[RANK])+SUMPRODUCT(--(F300=ProjectTimelineData[RANK]),--(J300&lt;ProjectTimelineData[NUM])),"")</f>
        <v/>
      </c>
      <c r="F300" s="12" t="str">
        <f>IFERROR(RANK(ProjectTimelineData[[#This Row],[DATE]],ProjectTimelineData[DATE],1),"")</f>
        <v/>
      </c>
      <c r="G30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0" s="9" t="str">
        <f>IFERROR(IF(ISBLANK(INDEX(ProjectDetails[#Data],ROW(A295)+1,1)),"",IF($J299-1&lt;=-1,"",$J299-1)),"")</f>
        <v/>
      </c>
      <c r="M300" s="12" t="str">
        <f>IFERROR(ProjectTimelineData[[#This Row],[NUM]]+1,"")</f>
        <v/>
      </c>
      <c r="N300" s="13" t="str">
        <f>IFERROR(VLOOKUP(SortedTimeline[[#This Row],[RANK Sorted]],ProjectTimelineData[],3,0),"")</f>
        <v/>
      </c>
      <c r="O300" s="9" t="str">
        <f>IFERROR(VLOOKUP(SortedTimeline[[#This Row],[RANK Sorted]],ProjectTimelineData[],4,0),"")</f>
        <v/>
      </c>
      <c r="P300" s="9" t="str">
        <f>IFERROR(VLOOKUP(SortedTimeline[[#This Row],[RANK Sorted]],ProjectTimelineData[],5,0),"")</f>
        <v/>
      </c>
    </row>
    <row r="301" spans="5:16" x14ac:dyDescent="0.25">
      <c r="E301" s="12" t="str">
        <f>IFERROR(RANK(F301,ProjectTimelineData[RANK])+SUMPRODUCT(--(F301=ProjectTimelineData[RANK]),--(J301&lt;ProjectTimelineData[NUM])),"")</f>
        <v/>
      </c>
      <c r="F301" s="12" t="str">
        <f>IFERROR(RANK(ProjectTimelineData[[#This Row],[DATE]],ProjectTimelineData[DATE],1),"")</f>
        <v/>
      </c>
      <c r="G30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1" s="9" t="str">
        <f>IFERROR(IF(ISBLANK(INDEX(ProjectDetails[#Data],ROW(A296)+1,1)),"",IF($J300-1&lt;=-1,"",$J300-1)),"")</f>
        <v/>
      </c>
      <c r="M301" s="12" t="str">
        <f>IFERROR(ProjectTimelineData[[#This Row],[NUM]]+1,"")</f>
        <v/>
      </c>
      <c r="N301" s="13" t="str">
        <f>IFERROR(VLOOKUP(SortedTimeline[[#This Row],[RANK Sorted]],ProjectTimelineData[],3,0),"")</f>
        <v/>
      </c>
      <c r="O301" s="9" t="str">
        <f>IFERROR(VLOOKUP(SortedTimeline[[#This Row],[RANK Sorted]],ProjectTimelineData[],4,0),"")</f>
        <v/>
      </c>
      <c r="P301" s="9" t="str">
        <f>IFERROR(VLOOKUP(SortedTimeline[[#This Row],[RANK Sorted]],ProjectTimelineData[],5,0),"")</f>
        <v/>
      </c>
    </row>
    <row r="302" spans="5:16" x14ac:dyDescent="0.25">
      <c r="E302" s="12" t="str">
        <f>IFERROR(RANK(F302,ProjectTimelineData[RANK])+SUMPRODUCT(--(F302=ProjectTimelineData[RANK]),--(J302&lt;ProjectTimelineData[NUM])),"")</f>
        <v/>
      </c>
      <c r="F302" s="12" t="str">
        <f>IFERROR(RANK(ProjectTimelineData[[#This Row],[DATE]],ProjectTimelineData[DATE],1),"")</f>
        <v/>
      </c>
      <c r="G30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2" s="9" t="str">
        <f>IFERROR(IF(ISBLANK(INDEX(ProjectDetails[#Data],ROW(A297)+1,1)),"",IF($J301-1&lt;=-1,"",$J301-1)),"")</f>
        <v/>
      </c>
      <c r="M302" s="12" t="str">
        <f>IFERROR(ProjectTimelineData[[#This Row],[NUM]]+1,"")</f>
        <v/>
      </c>
      <c r="N302" s="13" t="str">
        <f>IFERROR(VLOOKUP(SortedTimeline[[#This Row],[RANK Sorted]],ProjectTimelineData[],3,0),"")</f>
        <v/>
      </c>
      <c r="O302" s="9" t="str">
        <f>IFERROR(VLOOKUP(SortedTimeline[[#This Row],[RANK Sorted]],ProjectTimelineData[],4,0),"")</f>
        <v/>
      </c>
      <c r="P302" s="9" t="str">
        <f>IFERROR(VLOOKUP(SortedTimeline[[#This Row],[RANK Sorted]],ProjectTimelineData[],5,0),"")</f>
        <v/>
      </c>
    </row>
    <row r="303" spans="5:16" x14ac:dyDescent="0.25">
      <c r="E303" s="12" t="str">
        <f>IFERROR(RANK(F303,ProjectTimelineData[RANK])+SUMPRODUCT(--(F303=ProjectTimelineData[RANK]),--(J303&lt;ProjectTimelineData[NUM])),"")</f>
        <v/>
      </c>
      <c r="F303" s="12" t="str">
        <f>IFERROR(RANK(ProjectTimelineData[[#This Row],[DATE]],ProjectTimelineData[DATE],1),"")</f>
        <v/>
      </c>
      <c r="G30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3" s="9" t="str">
        <f>IFERROR(IF(ISBLANK(INDEX(ProjectDetails[#Data],ROW(A298)+1,1)),"",IF($J302-1&lt;=-1,"",$J302-1)),"")</f>
        <v/>
      </c>
      <c r="M303" s="12" t="str">
        <f>IFERROR(ProjectTimelineData[[#This Row],[NUM]]+1,"")</f>
        <v/>
      </c>
      <c r="N303" s="13" t="str">
        <f>IFERROR(VLOOKUP(SortedTimeline[[#This Row],[RANK Sorted]],ProjectTimelineData[],3,0),"")</f>
        <v/>
      </c>
      <c r="O303" s="9" t="str">
        <f>IFERROR(VLOOKUP(SortedTimeline[[#This Row],[RANK Sorted]],ProjectTimelineData[],4,0),"")</f>
        <v/>
      </c>
      <c r="P303" s="9" t="str">
        <f>IFERROR(VLOOKUP(SortedTimeline[[#This Row],[RANK Sorted]],ProjectTimelineData[],5,0),"")</f>
        <v/>
      </c>
    </row>
    <row r="304" spans="5:16" x14ac:dyDescent="0.25">
      <c r="E304" s="12" t="str">
        <f>IFERROR(RANK(F304,ProjectTimelineData[RANK])+SUMPRODUCT(--(F304=ProjectTimelineData[RANK]),--(J304&lt;ProjectTimelineData[NUM])),"")</f>
        <v/>
      </c>
      <c r="F304" s="12" t="str">
        <f>IFERROR(RANK(ProjectTimelineData[[#This Row],[DATE]],ProjectTimelineData[DATE],1),"")</f>
        <v/>
      </c>
      <c r="G30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4" s="9" t="str">
        <f>IFERROR(IF(ISBLANK(INDEX(ProjectDetails[#Data],ROW(A299)+1,1)),"",IF($J303-1&lt;=-1,"",$J303-1)),"")</f>
        <v/>
      </c>
      <c r="M304" s="12" t="str">
        <f>IFERROR(ProjectTimelineData[[#This Row],[NUM]]+1,"")</f>
        <v/>
      </c>
      <c r="N304" s="13" t="str">
        <f>IFERROR(VLOOKUP(SortedTimeline[[#This Row],[RANK Sorted]],ProjectTimelineData[],3,0),"")</f>
        <v/>
      </c>
      <c r="O304" s="9" t="str">
        <f>IFERROR(VLOOKUP(SortedTimeline[[#This Row],[RANK Sorted]],ProjectTimelineData[],4,0),"")</f>
        <v/>
      </c>
      <c r="P304" s="9" t="str">
        <f>IFERROR(VLOOKUP(SortedTimeline[[#This Row],[RANK Sorted]],ProjectTimelineData[],5,0),"")</f>
        <v/>
      </c>
    </row>
    <row r="305" spans="5:16" x14ac:dyDescent="0.25">
      <c r="E305" s="12" t="str">
        <f>IFERROR(RANK(F305,ProjectTimelineData[RANK])+SUMPRODUCT(--(F305=ProjectTimelineData[RANK]),--(J305&lt;ProjectTimelineData[NUM])),"")</f>
        <v/>
      </c>
      <c r="F305" s="12" t="str">
        <f>IFERROR(RANK(ProjectTimelineData[[#This Row],[DATE]],ProjectTimelineData[DATE],1),"")</f>
        <v/>
      </c>
      <c r="G30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5" s="9" t="str">
        <f>IFERROR(IF(ISBLANK(INDEX(ProjectDetails[#Data],ROW(A300)+1,1)),"",IF($J304-1&lt;=-1,"",$J304-1)),"")</f>
        <v/>
      </c>
      <c r="M305" s="12" t="str">
        <f>IFERROR(ProjectTimelineData[[#This Row],[NUM]]+1,"")</f>
        <v/>
      </c>
      <c r="N305" s="13" t="str">
        <f>IFERROR(VLOOKUP(SortedTimeline[[#This Row],[RANK Sorted]],ProjectTimelineData[],3,0),"")</f>
        <v/>
      </c>
      <c r="O305" s="9" t="str">
        <f>IFERROR(VLOOKUP(SortedTimeline[[#This Row],[RANK Sorted]],ProjectTimelineData[],4,0),"")</f>
        <v/>
      </c>
      <c r="P305" s="9" t="str">
        <f>IFERROR(VLOOKUP(SortedTimeline[[#This Row],[RANK Sorted]],ProjectTimelineData[],5,0),"")</f>
        <v/>
      </c>
    </row>
    <row r="306" spans="5:16" x14ac:dyDescent="0.25">
      <c r="E306" s="12" t="str">
        <f>IFERROR(RANK(F306,ProjectTimelineData[RANK])+SUMPRODUCT(--(F306=ProjectTimelineData[RANK]),--(J306&lt;ProjectTimelineData[NUM])),"")</f>
        <v/>
      </c>
      <c r="F306" s="12" t="str">
        <f>IFERROR(RANK(ProjectTimelineData[[#This Row],[DATE]],ProjectTimelineData[DATE],1),"")</f>
        <v/>
      </c>
      <c r="G30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6" s="9" t="str">
        <f>IFERROR(IF(ISBLANK(INDEX(ProjectDetails[#Data],ROW(A301)+1,1)),"",IF($J305-1&lt;=-1,"",$J305-1)),"")</f>
        <v/>
      </c>
      <c r="M306" s="12" t="str">
        <f>IFERROR(ProjectTimelineData[[#This Row],[NUM]]+1,"")</f>
        <v/>
      </c>
      <c r="N306" s="13" t="str">
        <f>IFERROR(VLOOKUP(SortedTimeline[[#This Row],[RANK Sorted]],ProjectTimelineData[],3,0),"")</f>
        <v/>
      </c>
      <c r="O306" s="9" t="str">
        <f>IFERROR(VLOOKUP(SortedTimeline[[#This Row],[RANK Sorted]],ProjectTimelineData[],4,0),"")</f>
        <v/>
      </c>
      <c r="P306" s="9" t="str">
        <f>IFERROR(VLOOKUP(SortedTimeline[[#This Row],[RANK Sorted]],ProjectTimelineData[],5,0),"")</f>
        <v/>
      </c>
    </row>
    <row r="307" spans="5:16" x14ac:dyDescent="0.25">
      <c r="E307" s="12" t="str">
        <f>IFERROR(RANK(F307,ProjectTimelineData[RANK])+SUMPRODUCT(--(F307=ProjectTimelineData[RANK]),--(J307&lt;ProjectTimelineData[NUM])),"")</f>
        <v/>
      </c>
      <c r="F307" s="12" t="str">
        <f>IFERROR(RANK(ProjectTimelineData[[#This Row],[DATE]],ProjectTimelineData[DATE],1),"")</f>
        <v/>
      </c>
      <c r="G30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7" s="9" t="str">
        <f>IFERROR(IF(ISBLANK(INDEX(ProjectDetails[#Data],ROW(A302)+1,1)),"",IF($J306-1&lt;=-1,"",$J306-1)),"")</f>
        <v/>
      </c>
      <c r="M307" s="12" t="str">
        <f>IFERROR(ProjectTimelineData[[#This Row],[NUM]]+1,"")</f>
        <v/>
      </c>
      <c r="N307" s="13" t="str">
        <f>IFERROR(VLOOKUP(SortedTimeline[[#This Row],[RANK Sorted]],ProjectTimelineData[],3,0),"")</f>
        <v/>
      </c>
      <c r="O307" s="9" t="str">
        <f>IFERROR(VLOOKUP(SortedTimeline[[#This Row],[RANK Sorted]],ProjectTimelineData[],4,0),"")</f>
        <v/>
      </c>
      <c r="P307" s="9" t="str">
        <f>IFERROR(VLOOKUP(SortedTimeline[[#This Row],[RANK Sorted]],ProjectTimelineData[],5,0),"")</f>
        <v/>
      </c>
    </row>
    <row r="308" spans="5:16" x14ac:dyDescent="0.25">
      <c r="E308" s="12" t="str">
        <f>IFERROR(RANK(F308,ProjectTimelineData[RANK])+SUMPRODUCT(--(F308=ProjectTimelineData[RANK]),--(J308&lt;ProjectTimelineData[NUM])),"")</f>
        <v/>
      </c>
      <c r="F308" s="12" t="str">
        <f>IFERROR(RANK(ProjectTimelineData[[#This Row],[DATE]],ProjectTimelineData[DATE],1),"")</f>
        <v/>
      </c>
      <c r="G30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8" s="9" t="str">
        <f>IFERROR(IF(ISBLANK(INDEX(ProjectDetails[#Data],ROW(A303)+1,1)),"",IF($J307-1&lt;=-1,"",$J307-1)),"")</f>
        <v/>
      </c>
      <c r="M308" s="12" t="str">
        <f>IFERROR(ProjectTimelineData[[#This Row],[NUM]]+1,"")</f>
        <v/>
      </c>
      <c r="N308" s="13" t="str">
        <f>IFERROR(VLOOKUP(SortedTimeline[[#This Row],[RANK Sorted]],ProjectTimelineData[],3,0),"")</f>
        <v/>
      </c>
      <c r="O308" s="9" t="str">
        <f>IFERROR(VLOOKUP(SortedTimeline[[#This Row],[RANK Sorted]],ProjectTimelineData[],4,0),"")</f>
        <v/>
      </c>
      <c r="P308" s="9" t="str">
        <f>IFERROR(VLOOKUP(SortedTimeline[[#This Row],[RANK Sorted]],ProjectTimelineData[],5,0),"")</f>
        <v/>
      </c>
    </row>
    <row r="309" spans="5:16" x14ac:dyDescent="0.25">
      <c r="E309" s="12" t="str">
        <f>IFERROR(RANK(F309,ProjectTimelineData[RANK])+SUMPRODUCT(--(F309=ProjectTimelineData[RANK]),--(J309&lt;ProjectTimelineData[NUM])),"")</f>
        <v/>
      </c>
      <c r="F309" s="12" t="str">
        <f>IFERROR(RANK(ProjectTimelineData[[#This Row],[DATE]],ProjectTimelineData[DATE],1),"")</f>
        <v/>
      </c>
      <c r="G30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9" s="9" t="str">
        <f>IFERROR(IF(ISBLANK(INDEX(ProjectDetails[#Data],ROW(A304)+1,1)),"",IF($J308-1&lt;=-1,"",$J308-1)),"")</f>
        <v/>
      </c>
      <c r="M309" s="12" t="str">
        <f>IFERROR(ProjectTimelineData[[#This Row],[NUM]]+1,"")</f>
        <v/>
      </c>
      <c r="N309" s="13" t="str">
        <f>IFERROR(VLOOKUP(SortedTimeline[[#This Row],[RANK Sorted]],ProjectTimelineData[],3,0),"")</f>
        <v/>
      </c>
      <c r="O309" s="9" t="str">
        <f>IFERROR(VLOOKUP(SortedTimeline[[#This Row],[RANK Sorted]],ProjectTimelineData[],4,0),"")</f>
        <v/>
      </c>
      <c r="P309" s="9" t="str">
        <f>IFERROR(VLOOKUP(SortedTimeline[[#This Row],[RANK Sorted]],ProjectTimelineData[],5,0),"")</f>
        <v/>
      </c>
    </row>
    <row r="310" spans="5:16" x14ac:dyDescent="0.25">
      <c r="E310" s="12" t="str">
        <f>IFERROR(RANK(F310,ProjectTimelineData[RANK])+SUMPRODUCT(--(F310=ProjectTimelineData[RANK]),--(J310&lt;ProjectTimelineData[NUM])),"")</f>
        <v/>
      </c>
      <c r="F310" s="12" t="str">
        <f>IFERROR(RANK(ProjectTimelineData[[#This Row],[DATE]],ProjectTimelineData[DATE],1),"")</f>
        <v/>
      </c>
      <c r="G31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0" s="9" t="str">
        <f>IFERROR(IF(ISBLANK(INDEX(ProjectDetails[#Data],ROW(A305)+1,1)),"",IF($J309-1&lt;=-1,"",$J309-1)),"")</f>
        <v/>
      </c>
      <c r="M310" s="12" t="str">
        <f>IFERROR(ProjectTimelineData[[#This Row],[NUM]]+1,"")</f>
        <v/>
      </c>
      <c r="N310" s="13" t="str">
        <f>IFERROR(VLOOKUP(SortedTimeline[[#This Row],[RANK Sorted]],ProjectTimelineData[],3,0),"")</f>
        <v/>
      </c>
      <c r="O310" s="9" t="str">
        <f>IFERROR(VLOOKUP(SortedTimeline[[#This Row],[RANK Sorted]],ProjectTimelineData[],4,0),"")</f>
        <v/>
      </c>
      <c r="P310" s="9" t="str">
        <f>IFERROR(VLOOKUP(SortedTimeline[[#This Row],[RANK Sorted]],ProjectTimelineData[],5,0),"")</f>
        <v/>
      </c>
    </row>
    <row r="311" spans="5:16" x14ac:dyDescent="0.25">
      <c r="E311" s="12" t="str">
        <f>IFERROR(RANK(F311,ProjectTimelineData[RANK])+SUMPRODUCT(--(F311=ProjectTimelineData[RANK]),--(J311&lt;ProjectTimelineData[NUM])),"")</f>
        <v/>
      </c>
      <c r="F311" s="12" t="str">
        <f>IFERROR(RANK(ProjectTimelineData[[#This Row],[DATE]],ProjectTimelineData[DATE],1),"")</f>
        <v/>
      </c>
      <c r="G31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1" s="9" t="str">
        <f>IFERROR(IF(ISBLANK(INDEX(ProjectDetails[#Data],ROW(A306)+1,1)),"",IF($J310-1&lt;=-1,"",$J310-1)),"")</f>
        <v/>
      </c>
      <c r="M311" s="12" t="str">
        <f>IFERROR(ProjectTimelineData[[#This Row],[NUM]]+1,"")</f>
        <v/>
      </c>
      <c r="N311" s="13" t="str">
        <f>IFERROR(VLOOKUP(SortedTimeline[[#This Row],[RANK Sorted]],ProjectTimelineData[],3,0),"")</f>
        <v/>
      </c>
      <c r="O311" s="9" t="str">
        <f>IFERROR(VLOOKUP(SortedTimeline[[#This Row],[RANK Sorted]],ProjectTimelineData[],4,0),"")</f>
        <v/>
      </c>
      <c r="P311" s="9" t="str">
        <f>IFERROR(VLOOKUP(SortedTimeline[[#This Row],[RANK Sorted]],ProjectTimelineData[],5,0),"")</f>
        <v/>
      </c>
    </row>
    <row r="312" spans="5:16" x14ac:dyDescent="0.25">
      <c r="E312" s="12" t="str">
        <f>IFERROR(RANK(F312,ProjectTimelineData[RANK])+SUMPRODUCT(--(F312=ProjectTimelineData[RANK]),--(J312&lt;ProjectTimelineData[NUM])),"")</f>
        <v/>
      </c>
      <c r="F312" s="12" t="str">
        <f>IFERROR(RANK(ProjectTimelineData[[#This Row],[DATE]],ProjectTimelineData[DATE],1),"")</f>
        <v/>
      </c>
      <c r="G31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2" s="9" t="str">
        <f>IFERROR(IF(ISBLANK(INDEX(ProjectDetails[#Data],ROW(A307)+1,1)),"",IF($J311-1&lt;=-1,"",$J311-1)),"")</f>
        <v/>
      </c>
      <c r="M312" s="12" t="str">
        <f>IFERROR(ProjectTimelineData[[#This Row],[NUM]]+1,"")</f>
        <v/>
      </c>
      <c r="N312" s="13" t="str">
        <f>IFERROR(VLOOKUP(SortedTimeline[[#This Row],[RANK Sorted]],ProjectTimelineData[],3,0),"")</f>
        <v/>
      </c>
      <c r="O312" s="9" t="str">
        <f>IFERROR(VLOOKUP(SortedTimeline[[#This Row],[RANK Sorted]],ProjectTimelineData[],4,0),"")</f>
        <v/>
      </c>
      <c r="P312" s="9" t="str">
        <f>IFERROR(VLOOKUP(SortedTimeline[[#This Row],[RANK Sorted]],ProjectTimelineData[],5,0),"")</f>
        <v/>
      </c>
    </row>
    <row r="313" spans="5:16" x14ac:dyDescent="0.25">
      <c r="E313" s="12" t="str">
        <f>IFERROR(RANK(F313,ProjectTimelineData[RANK])+SUMPRODUCT(--(F313=ProjectTimelineData[RANK]),--(J313&lt;ProjectTimelineData[NUM])),"")</f>
        <v/>
      </c>
      <c r="F313" s="12" t="str">
        <f>IFERROR(RANK(ProjectTimelineData[[#This Row],[DATE]],ProjectTimelineData[DATE],1),"")</f>
        <v/>
      </c>
      <c r="G31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3" s="9" t="str">
        <f>IFERROR(IF(ISBLANK(INDEX(ProjectDetails[#Data],ROW(A308)+1,1)),"",IF($J312-1&lt;=-1,"",$J312-1)),"")</f>
        <v/>
      </c>
      <c r="M313" s="12" t="str">
        <f>IFERROR(ProjectTimelineData[[#This Row],[NUM]]+1,"")</f>
        <v/>
      </c>
      <c r="N313" s="13" t="str">
        <f>IFERROR(VLOOKUP(SortedTimeline[[#This Row],[RANK Sorted]],ProjectTimelineData[],3,0),"")</f>
        <v/>
      </c>
      <c r="O313" s="9" t="str">
        <f>IFERROR(VLOOKUP(SortedTimeline[[#This Row],[RANK Sorted]],ProjectTimelineData[],4,0),"")</f>
        <v/>
      </c>
      <c r="P313" s="9" t="str">
        <f>IFERROR(VLOOKUP(SortedTimeline[[#This Row],[RANK Sorted]],ProjectTimelineData[],5,0),"")</f>
        <v/>
      </c>
    </row>
    <row r="314" spans="5:16" x14ac:dyDescent="0.25">
      <c r="E314" s="12" t="str">
        <f>IFERROR(RANK(F314,ProjectTimelineData[RANK])+SUMPRODUCT(--(F314=ProjectTimelineData[RANK]),--(J314&lt;ProjectTimelineData[NUM])),"")</f>
        <v/>
      </c>
      <c r="F314" s="12" t="str">
        <f>IFERROR(RANK(ProjectTimelineData[[#This Row],[DATE]],ProjectTimelineData[DATE],1),"")</f>
        <v/>
      </c>
      <c r="G31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4" s="9" t="str">
        <f>IFERROR(IF(ISBLANK(INDEX(ProjectDetails[#Data],ROW(A309)+1,1)),"",IF($J313-1&lt;=-1,"",$J313-1)),"")</f>
        <v/>
      </c>
      <c r="M314" s="12" t="str">
        <f>IFERROR(ProjectTimelineData[[#This Row],[NUM]]+1,"")</f>
        <v/>
      </c>
      <c r="N314" s="13" t="str">
        <f>IFERROR(VLOOKUP(SortedTimeline[[#This Row],[RANK Sorted]],ProjectTimelineData[],3,0),"")</f>
        <v/>
      </c>
      <c r="O314" s="9" t="str">
        <f>IFERROR(VLOOKUP(SortedTimeline[[#This Row],[RANK Sorted]],ProjectTimelineData[],4,0),"")</f>
        <v/>
      </c>
      <c r="P314" s="9" t="str">
        <f>IFERROR(VLOOKUP(SortedTimeline[[#This Row],[RANK Sorted]],ProjectTimelineData[],5,0),"")</f>
        <v/>
      </c>
    </row>
    <row r="315" spans="5:16" x14ac:dyDescent="0.25">
      <c r="E315" s="12" t="str">
        <f>IFERROR(RANK(F315,ProjectTimelineData[RANK])+SUMPRODUCT(--(F315=ProjectTimelineData[RANK]),--(J315&lt;ProjectTimelineData[NUM])),"")</f>
        <v/>
      </c>
      <c r="F315" s="12" t="str">
        <f>IFERROR(RANK(ProjectTimelineData[[#This Row],[DATE]],ProjectTimelineData[DATE],1),"")</f>
        <v/>
      </c>
      <c r="G31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5" s="9" t="str">
        <f>IFERROR(IF(ISBLANK(INDEX(ProjectDetails[#Data],ROW(A310)+1,1)),"",IF($J314-1&lt;=-1,"",$J314-1)),"")</f>
        <v/>
      </c>
      <c r="M315" s="12" t="str">
        <f>IFERROR(ProjectTimelineData[[#This Row],[NUM]]+1,"")</f>
        <v/>
      </c>
      <c r="N315" s="13" t="str">
        <f>IFERROR(VLOOKUP(SortedTimeline[[#This Row],[RANK Sorted]],ProjectTimelineData[],3,0),"")</f>
        <v/>
      </c>
      <c r="O315" s="9" t="str">
        <f>IFERROR(VLOOKUP(SortedTimeline[[#This Row],[RANK Sorted]],ProjectTimelineData[],4,0),"")</f>
        <v/>
      </c>
      <c r="P315" s="9" t="str">
        <f>IFERROR(VLOOKUP(SortedTimeline[[#This Row],[RANK Sorted]],ProjectTimelineData[],5,0),"")</f>
        <v/>
      </c>
    </row>
    <row r="316" spans="5:16" x14ac:dyDescent="0.25">
      <c r="E316" s="12" t="str">
        <f>IFERROR(RANK(F316,ProjectTimelineData[RANK])+SUMPRODUCT(--(F316=ProjectTimelineData[RANK]),--(J316&lt;ProjectTimelineData[NUM])),"")</f>
        <v/>
      </c>
      <c r="F316" s="12" t="str">
        <f>IFERROR(RANK(ProjectTimelineData[[#This Row],[DATE]],ProjectTimelineData[DATE],1),"")</f>
        <v/>
      </c>
      <c r="G31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6" s="9" t="str">
        <f>IFERROR(IF(ISBLANK(INDEX(ProjectDetails[#Data],ROW(A311)+1,1)),"",IF($J315-1&lt;=-1,"",$J315-1)),"")</f>
        <v/>
      </c>
      <c r="M316" s="12" t="str">
        <f>IFERROR(ProjectTimelineData[[#This Row],[NUM]]+1,"")</f>
        <v/>
      </c>
      <c r="N316" s="13" t="str">
        <f>IFERROR(VLOOKUP(SortedTimeline[[#This Row],[RANK Sorted]],ProjectTimelineData[],3,0),"")</f>
        <v/>
      </c>
      <c r="O316" s="9" t="str">
        <f>IFERROR(VLOOKUP(SortedTimeline[[#This Row],[RANK Sorted]],ProjectTimelineData[],4,0),"")</f>
        <v/>
      </c>
      <c r="P316" s="9" t="str">
        <f>IFERROR(VLOOKUP(SortedTimeline[[#This Row],[RANK Sorted]],ProjectTimelineData[],5,0),"")</f>
        <v/>
      </c>
    </row>
    <row r="317" spans="5:16" x14ac:dyDescent="0.25">
      <c r="E317" s="12" t="str">
        <f>IFERROR(RANK(F317,ProjectTimelineData[RANK])+SUMPRODUCT(--(F317=ProjectTimelineData[RANK]),--(J317&lt;ProjectTimelineData[NUM])),"")</f>
        <v/>
      </c>
      <c r="F317" s="12" t="str">
        <f>IFERROR(RANK(ProjectTimelineData[[#This Row],[DATE]],ProjectTimelineData[DATE],1),"")</f>
        <v/>
      </c>
      <c r="G31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7" s="9" t="str">
        <f>IFERROR(IF(ISBLANK(INDEX(ProjectDetails[#Data],ROW(A312)+1,1)),"",IF($J316-1&lt;=-1,"",$J316-1)),"")</f>
        <v/>
      </c>
      <c r="M317" s="12" t="str">
        <f>IFERROR(ProjectTimelineData[[#This Row],[NUM]]+1,"")</f>
        <v/>
      </c>
      <c r="N317" s="13" t="str">
        <f>IFERROR(VLOOKUP(SortedTimeline[[#This Row],[RANK Sorted]],ProjectTimelineData[],3,0),"")</f>
        <v/>
      </c>
      <c r="O317" s="9" t="str">
        <f>IFERROR(VLOOKUP(SortedTimeline[[#This Row],[RANK Sorted]],ProjectTimelineData[],4,0),"")</f>
        <v/>
      </c>
      <c r="P317" s="9" t="str">
        <f>IFERROR(VLOOKUP(SortedTimeline[[#This Row],[RANK Sorted]],ProjectTimelineData[],5,0),"")</f>
        <v/>
      </c>
    </row>
    <row r="318" spans="5:16" x14ac:dyDescent="0.25">
      <c r="E318" s="12" t="str">
        <f>IFERROR(RANK(F318,ProjectTimelineData[RANK])+SUMPRODUCT(--(F318=ProjectTimelineData[RANK]),--(J318&lt;ProjectTimelineData[NUM])),"")</f>
        <v/>
      </c>
      <c r="F318" s="12" t="str">
        <f>IFERROR(RANK(ProjectTimelineData[[#This Row],[DATE]],ProjectTimelineData[DATE],1),"")</f>
        <v/>
      </c>
      <c r="G31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8" s="9" t="str">
        <f>IFERROR(IF(ISBLANK(INDEX(ProjectDetails[#Data],ROW(A313)+1,1)),"",IF($J317-1&lt;=-1,"",$J317-1)),"")</f>
        <v/>
      </c>
      <c r="M318" s="12" t="str">
        <f>IFERROR(ProjectTimelineData[[#This Row],[NUM]]+1,"")</f>
        <v/>
      </c>
      <c r="N318" s="13" t="str">
        <f>IFERROR(VLOOKUP(SortedTimeline[[#This Row],[RANK Sorted]],ProjectTimelineData[],3,0),"")</f>
        <v/>
      </c>
      <c r="O318" s="9" t="str">
        <f>IFERROR(VLOOKUP(SortedTimeline[[#This Row],[RANK Sorted]],ProjectTimelineData[],4,0),"")</f>
        <v/>
      </c>
      <c r="P318" s="9" t="str">
        <f>IFERROR(VLOOKUP(SortedTimeline[[#This Row],[RANK Sorted]],ProjectTimelineData[],5,0),"")</f>
        <v/>
      </c>
    </row>
    <row r="319" spans="5:16" x14ac:dyDescent="0.25">
      <c r="E319" s="12" t="str">
        <f>IFERROR(RANK(F319,ProjectTimelineData[RANK])+SUMPRODUCT(--(F319=ProjectTimelineData[RANK]),--(J319&lt;ProjectTimelineData[NUM])),"")</f>
        <v/>
      </c>
      <c r="F319" s="12" t="str">
        <f>IFERROR(RANK(ProjectTimelineData[[#This Row],[DATE]],ProjectTimelineData[DATE],1),"")</f>
        <v/>
      </c>
      <c r="G31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9" s="9" t="str">
        <f>IFERROR(IF(ISBLANK(INDEX(ProjectDetails[#Data],ROW(A314)+1,1)),"",IF($J318-1&lt;=-1,"",$J318-1)),"")</f>
        <v/>
      </c>
      <c r="M319" s="12" t="str">
        <f>IFERROR(ProjectTimelineData[[#This Row],[NUM]]+1,"")</f>
        <v/>
      </c>
      <c r="N319" s="13" t="str">
        <f>IFERROR(VLOOKUP(SortedTimeline[[#This Row],[RANK Sorted]],ProjectTimelineData[],3,0),"")</f>
        <v/>
      </c>
      <c r="O319" s="9" t="str">
        <f>IFERROR(VLOOKUP(SortedTimeline[[#This Row],[RANK Sorted]],ProjectTimelineData[],4,0),"")</f>
        <v/>
      </c>
      <c r="P319" s="9" t="str">
        <f>IFERROR(VLOOKUP(SortedTimeline[[#This Row],[RANK Sorted]],ProjectTimelineData[],5,0),"")</f>
        <v/>
      </c>
    </row>
    <row r="320" spans="5:16" x14ac:dyDescent="0.25">
      <c r="E320" s="12" t="str">
        <f>IFERROR(RANK(F320,ProjectTimelineData[RANK])+SUMPRODUCT(--(F320=ProjectTimelineData[RANK]),--(J320&lt;ProjectTimelineData[NUM])),"")</f>
        <v/>
      </c>
      <c r="F320" s="12" t="str">
        <f>IFERROR(RANK(ProjectTimelineData[[#This Row],[DATE]],ProjectTimelineData[DATE],1),"")</f>
        <v/>
      </c>
      <c r="G32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0" s="9" t="str">
        <f>IFERROR(IF(ISBLANK(INDEX(ProjectDetails[#Data],ROW(A315)+1,1)),"",IF($J319-1&lt;=-1,"",$J319-1)),"")</f>
        <v/>
      </c>
      <c r="M320" s="12" t="str">
        <f>IFERROR(ProjectTimelineData[[#This Row],[NUM]]+1,"")</f>
        <v/>
      </c>
      <c r="N320" s="13" t="str">
        <f>IFERROR(VLOOKUP(SortedTimeline[[#This Row],[RANK Sorted]],ProjectTimelineData[],3,0),"")</f>
        <v/>
      </c>
      <c r="O320" s="9" t="str">
        <f>IFERROR(VLOOKUP(SortedTimeline[[#This Row],[RANK Sorted]],ProjectTimelineData[],4,0),"")</f>
        <v/>
      </c>
      <c r="P320" s="9" t="str">
        <f>IFERROR(VLOOKUP(SortedTimeline[[#This Row],[RANK Sorted]],ProjectTimelineData[],5,0),"")</f>
        <v/>
      </c>
    </row>
    <row r="321" spans="5:16" x14ac:dyDescent="0.25">
      <c r="E321" s="12" t="str">
        <f>IFERROR(RANK(F321,ProjectTimelineData[RANK])+SUMPRODUCT(--(F321=ProjectTimelineData[RANK]),--(J321&lt;ProjectTimelineData[NUM])),"")</f>
        <v/>
      </c>
      <c r="F321" s="12" t="str">
        <f>IFERROR(RANK(ProjectTimelineData[[#This Row],[DATE]],ProjectTimelineData[DATE],1),"")</f>
        <v/>
      </c>
      <c r="G32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1" s="9" t="str">
        <f>IFERROR(IF(ISBLANK(INDEX(ProjectDetails[#Data],ROW(A316)+1,1)),"",IF($J320-1&lt;=-1,"",$J320-1)),"")</f>
        <v/>
      </c>
      <c r="M321" s="12" t="str">
        <f>IFERROR(ProjectTimelineData[[#This Row],[NUM]]+1,"")</f>
        <v/>
      </c>
      <c r="N321" s="13" t="str">
        <f>IFERROR(VLOOKUP(SortedTimeline[[#This Row],[RANK Sorted]],ProjectTimelineData[],3,0),"")</f>
        <v/>
      </c>
      <c r="O321" s="9" t="str">
        <f>IFERROR(VLOOKUP(SortedTimeline[[#This Row],[RANK Sorted]],ProjectTimelineData[],4,0),"")</f>
        <v/>
      </c>
      <c r="P321" s="9" t="str">
        <f>IFERROR(VLOOKUP(SortedTimeline[[#This Row],[RANK Sorted]],ProjectTimelineData[],5,0),"")</f>
        <v/>
      </c>
    </row>
    <row r="322" spans="5:16" x14ac:dyDescent="0.25">
      <c r="E322" s="12" t="str">
        <f>IFERROR(RANK(F322,ProjectTimelineData[RANK])+SUMPRODUCT(--(F322=ProjectTimelineData[RANK]),--(J322&lt;ProjectTimelineData[NUM])),"")</f>
        <v/>
      </c>
      <c r="F322" s="12" t="str">
        <f>IFERROR(RANK(ProjectTimelineData[[#This Row],[DATE]],ProjectTimelineData[DATE],1),"")</f>
        <v/>
      </c>
      <c r="G32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2" s="9" t="str">
        <f>IFERROR(IF(ISBLANK(INDEX(ProjectDetails[#Data],ROW(A317)+1,1)),"",IF($J321-1&lt;=-1,"",$J321-1)),"")</f>
        <v/>
      </c>
      <c r="M322" s="12" t="str">
        <f>IFERROR(ProjectTimelineData[[#This Row],[NUM]]+1,"")</f>
        <v/>
      </c>
      <c r="N322" s="13" t="str">
        <f>IFERROR(VLOOKUP(SortedTimeline[[#This Row],[RANK Sorted]],ProjectTimelineData[],3,0),"")</f>
        <v/>
      </c>
      <c r="O322" s="9" t="str">
        <f>IFERROR(VLOOKUP(SortedTimeline[[#This Row],[RANK Sorted]],ProjectTimelineData[],4,0),"")</f>
        <v/>
      </c>
      <c r="P322" s="9" t="str">
        <f>IFERROR(VLOOKUP(SortedTimeline[[#This Row],[RANK Sorted]],ProjectTimelineData[],5,0),"")</f>
        <v/>
      </c>
    </row>
    <row r="323" spans="5:16" x14ac:dyDescent="0.25">
      <c r="E323" s="12" t="str">
        <f>IFERROR(RANK(F323,ProjectTimelineData[RANK])+SUMPRODUCT(--(F323=ProjectTimelineData[RANK]),--(J323&lt;ProjectTimelineData[NUM])),"")</f>
        <v/>
      </c>
      <c r="F323" s="12" t="str">
        <f>IFERROR(RANK(ProjectTimelineData[[#This Row],[DATE]],ProjectTimelineData[DATE],1),"")</f>
        <v/>
      </c>
      <c r="G32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3" s="9" t="str">
        <f>IFERROR(IF(ISBLANK(INDEX(ProjectDetails[#Data],ROW(A318)+1,1)),"",IF($J322-1&lt;=-1,"",$J322-1)),"")</f>
        <v/>
      </c>
      <c r="M323" s="12" t="str">
        <f>IFERROR(ProjectTimelineData[[#This Row],[NUM]]+1,"")</f>
        <v/>
      </c>
      <c r="N323" s="13" t="str">
        <f>IFERROR(VLOOKUP(SortedTimeline[[#This Row],[RANK Sorted]],ProjectTimelineData[],3,0),"")</f>
        <v/>
      </c>
      <c r="O323" s="9" t="str">
        <f>IFERROR(VLOOKUP(SortedTimeline[[#This Row],[RANK Sorted]],ProjectTimelineData[],4,0),"")</f>
        <v/>
      </c>
      <c r="P323" s="9" t="str">
        <f>IFERROR(VLOOKUP(SortedTimeline[[#This Row],[RANK Sorted]],ProjectTimelineData[],5,0),"")</f>
        <v/>
      </c>
    </row>
    <row r="324" spans="5:16" x14ac:dyDescent="0.25">
      <c r="E324" s="12" t="str">
        <f>IFERROR(RANK(F324,ProjectTimelineData[RANK])+SUMPRODUCT(--(F324=ProjectTimelineData[RANK]),--(J324&lt;ProjectTimelineData[NUM])),"")</f>
        <v/>
      </c>
      <c r="F324" s="12" t="str">
        <f>IFERROR(RANK(ProjectTimelineData[[#This Row],[DATE]],ProjectTimelineData[DATE],1),"")</f>
        <v/>
      </c>
      <c r="G32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4" s="9" t="str">
        <f>IFERROR(IF(ISBLANK(INDEX(ProjectDetails[#Data],ROW(A319)+1,1)),"",IF($J323-1&lt;=-1,"",$J323-1)),"")</f>
        <v/>
      </c>
      <c r="M324" s="12" t="str">
        <f>IFERROR(ProjectTimelineData[[#This Row],[NUM]]+1,"")</f>
        <v/>
      </c>
      <c r="N324" s="13" t="str">
        <f>IFERROR(VLOOKUP(SortedTimeline[[#This Row],[RANK Sorted]],ProjectTimelineData[],3,0),"")</f>
        <v/>
      </c>
      <c r="O324" s="9" t="str">
        <f>IFERROR(VLOOKUP(SortedTimeline[[#This Row],[RANK Sorted]],ProjectTimelineData[],4,0),"")</f>
        <v/>
      </c>
      <c r="P324" s="9" t="str">
        <f>IFERROR(VLOOKUP(SortedTimeline[[#This Row],[RANK Sorted]],ProjectTimelineData[],5,0),"")</f>
        <v/>
      </c>
    </row>
    <row r="325" spans="5:16" x14ac:dyDescent="0.25">
      <c r="E325" s="12" t="str">
        <f>IFERROR(RANK(F325,ProjectTimelineData[RANK])+SUMPRODUCT(--(F325=ProjectTimelineData[RANK]),--(J325&lt;ProjectTimelineData[NUM])),"")</f>
        <v/>
      </c>
      <c r="F325" s="12" t="str">
        <f>IFERROR(RANK(ProjectTimelineData[[#This Row],[DATE]],ProjectTimelineData[DATE],1),"")</f>
        <v/>
      </c>
      <c r="G32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5" s="9" t="str">
        <f>IFERROR(IF(ISBLANK(INDEX(ProjectDetails[#Data],ROW(A320)+1,1)),"",IF($J324-1&lt;=-1,"",$J324-1)),"")</f>
        <v/>
      </c>
      <c r="M325" s="12" t="str">
        <f>IFERROR(ProjectTimelineData[[#This Row],[NUM]]+1,"")</f>
        <v/>
      </c>
      <c r="N325" s="13" t="str">
        <f>IFERROR(VLOOKUP(SortedTimeline[[#This Row],[RANK Sorted]],ProjectTimelineData[],3,0),"")</f>
        <v/>
      </c>
      <c r="O325" s="9" t="str">
        <f>IFERROR(VLOOKUP(SortedTimeline[[#This Row],[RANK Sorted]],ProjectTimelineData[],4,0),"")</f>
        <v/>
      </c>
      <c r="P325" s="9" t="str">
        <f>IFERROR(VLOOKUP(SortedTimeline[[#This Row],[RANK Sorted]],ProjectTimelineData[],5,0),"")</f>
        <v/>
      </c>
    </row>
    <row r="326" spans="5:16" x14ac:dyDescent="0.25">
      <c r="E326" s="12" t="str">
        <f>IFERROR(RANK(F326,ProjectTimelineData[RANK])+SUMPRODUCT(--(F326=ProjectTimelineData[RANK]),--(J326&lt;ProjectTimelineData[NUM])),"")</f>
        <v/>
      </c>
      <c r="F326" s="12" t="str">
        <f>IFERROR(RANK(ProjectTimelineData[[#This Row],[DATE]],ProjectTimelineData[DATE],1),"")</f>
        <v/>
      </c>
      <c r="G32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6" s="9" t="str">
        <f>IFERROR(IF(ISBLANK(INDEX(ProjectDetails[#Data],ROW(A321)+1,1)),"",IF($J325-1&lt;=-1,"",$J325-1)),"")</f>
        <v/>
      </c>
      <c r="M326" s="12" t="str">
        <f>IFERROR(ProjectTimelineData[[#This Row],[NUM]]+1,"")</f>
        <v/>
      </c>
      <c r="N326" s="13" t="str">
        <f>IFERROR(VLOOKUP(SortedTimeline[[#This Row],[RANK Sorted]],ProjectTimelineData[],3,0),"")</f>
        <v/>
      </c>
      <c r="O326" s="9" t="str">
        <f>IFERROR(VLOOKUP(SortedTimeline[[#This Row],[RANK Sorted]],ProjectTimelineData[],4,0),"")</f>
        <v/>
      </c>
      <c r="P326" s="9" t="str">
        <f>IFERROR(VLOOKUP(SortedTimeline[[#This Row],[RANK Sorted]],ProjectTimelineData[],5,0),"")</f>
        <v/>
      </c>
    </row>
    <row r="327" spans="5:16" x14ac:dyDescent="0.25">
      <c r="E327" s="12" t="str">
        <f>IFERROR(RANK(F327,ProjectTimelineData[RANK])+SUMPRODUCT(--(F327=ProjectTimelineData[RANK]),--(J327&lt;ProjectTimelineData[NUM])),"")</f>
        <v/>
      </c>
      <c r="F327" s="12" t="str">
        <f>IFERROR(RANK(ProjectTimelineData[[#This Row],[DATE]],ProjectTimelineData[DATE],1),"")</f>
        <v/>
      </c>
      <c r="G32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7" s="9" t="str">
        <f>IFERROR(IF(ISBLANK(INDEX(ProjectDetails[#Data],ROW(A322)+1,1)),"",IF($J326-1&lt;=-1,"",$J326-1)),"")</f>
        <v/>
      </c>
      <c r="M327" s="12" t="str">
        <f>IFERROR(ProjectTimelineData[[#This Row],[NUM]]+1,"")</f>
        <v/>
      </c>
      <c r="N327" s="13" t="str">
        <f>IFERROR(VLOOKUP(SortedTimeline[[#This Row],[RANK Sorted]],ProjectTimelineData[],3,0),"")</f>
        <v/>
      </c>
      <c r="O327" s="9" t="str">
        <f>IFERROR(VLOOKUP(SortedTimeline[[#This Row],[RANK Sorted]],ProjectTimelineData[],4,0),"")</f>
        <v/>
      </c>
      <c r="P327" s="9" t="str">
        <f>IFERROR(VLOOKUP(SortedTimeline[[#This Row],[RANK Sorted]],ProjectTimelineData[],5,0),"")</f>
        <v/>
      </c>
    </row>
    <row r="328" spans="5:16" x14ac:dyDescent="0.25">
      <c r="E328" s="12" t="str">
        <f>IFERROR(RANK(F328,ProjectTimelineData[RANK])+SUMPRODUCT(--(F328=ProjectTimelineData[RANK]),--(J328&lt;ProjectTimelineData[NUM])),"")</f>
        <v/>
      </c>
      <c r="F328" s="12" t="str">
        <f>IFERROR(RANK(ProjectTimelineData[[#This Row],[DATE]],ProjectTimelineData[DATE],1),"")</f>
        <v/>
      </c>
      <c r="G32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8" s="9" t="str">
        <f>IFERROR(IF(ISBLANK(INDEX(ProjectDetails[#Data],ROW(A323)+1,1)),"",IF($J327-1&lt;=-1,"",$J327-1)),"")</f>
        <v/>
      </c>
      <c r="M328" s="12" t="str">
        <f>IFERROR(ProjectTimelineData[[#This Row],[NUM]]+1,"")</f>
        <v/>
      </c>
      <c r="N328" s="13" t="str">
        <f>IFERROR(VLOOKUP(SortedTimeline[[#This Row],[RANK Sorted]],ProjectTimelineData[],3,0),"")</f>
        <v/>
      </c>
      <c r="O328" s="9" t="str">
        <f>IFERROR(VLOOKUP(SortedTimeline[[#This Row],[RANK Sorted]],ProjectTimelineData[],4,0),"")</f>
        <v/>
      </c>
      <c r="P328" s="9" t="str">
        <f>IFERROR(VLOOKUP(SortedTimeline[[#This Row],[RANK Sorted]],ProjectTimelineData[],5,0),"")</f>
        <v/>
      </c>
    </row>
    <row r="329" spans="5:16" x14ac:dyDescent="0.25">
      <c r="E329" s="12" t="str">
        <f>IFERROR(RANK(F329,ProjectTimelineData[RANK])+SUMPRODUCT(--(F329=ProjectTimelineData[RANK]),--(J329&lt;ProjectTimelineData[NUM])),"")</f>
        <v/>
      </c>
      <c r="F329" s="12" t="str">
        <f>IFERROR(RANK(ProjectTimelineData[[#This Row],[DATE]],ProjectTimelineData[DATE],1),"")</f>
        <v/>
      </c>
      <c r="G32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9" s="9" t="str">
        <f>IFERROR(IF(ISBLANK(INDEX(ProjectDetails[#Data],ROW(A324)+1,1)),"",IF($J328-1&lt;=-1,"",$J328-1)),"")</f>
        <v/>
      </c>
      <c r="M329" s="12" t="str">
        <f>IFERROR(ProjectTimelineData[[#This Row],[NUM]]+1,"")</f>
        <v/>
      </c>
      <c r="N329" s="13" t="str">
        <f>IFERROR(VLOOKUP(SortedTimeline[[#This Row],[RANK Sorted]],ProjectTimelineData[],3,0),"")</f>
        <v/>
      </c>
      <c r="O329" s="9" t="str">
        <f>IFERROR(VLOOKUP(SortedTimeline[[#This Row],[RANK Sorted]],ProjectTimelineData[],4,0),"")</f>
        <v/>
      </c>
      <c r="P329" s="9" t="str">
        <f>IFERROR(VLOOKUP(SortedTimeline[[#This Row],[RANK Sorted]],ProjectTimelineData[],5,0),"")</f>
        <v/>
      </c>
    </row>
    <row r="330" spans="5:16" x14ac:dyDescent="0.25">
      <c r="E330" s="12" t="str">
        <f>IFERROR(RANK(F330,ProjectTimelineData[RANK])+SUMPRODUCT(--(F330=ProjectTimelineData[RANK]),--(J330&lt;ProjectTimelineData[NUM])),"")</f>
        <v/>
      </c>
      <c r="F330" s="12" t="str">
        <f>IFERROR(RANK(ProjectTimelineData[[#This Row],[DATE]],ProjectTimelineData[DATE],1),"")</f>
        <v/>
      </c>
      <c r="G33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0" s="9" t="str">
        <f>IFERROR(IF(ISBLANK(INDEX(ProjectDetails[#Data],ROW(A325)+1,1)),"",IF($J329-1&lt;=-1,"",$J329-1)),"")</f>
        <v/>
      </c>
      <c r="M330" s="12" t="str">
        <f>IFERROR(ProjectTimelineData[[#This Row],[NUM]]+1,"")</f>
        <v/>
      </c>
      <c r="N330" s="13" t="str">
        <f>IFERROR(VLOOKUP(SortedTimeline[[#This Row],[RANK Sorted]],ProjectTimelineData[],3,0),"")</f>
        <v/>
      </c>
      <c r="O330" s="9" t="str">
        <f>IFERROR(VLOOKUP(SortedTimeline[[#This Row],[RANK Sorted]],ProjectTimelineData[],4,0),"")</f>
        <v/>
      </c>
      <c r="P330" s="9" t="str">
        <f>IFERROR(VLOOKUP(SortedTimeline[[#This Row],[RANK Sorted]],ProjectTimelineData[],5,0),"")</f>
        <v/>
      </c>
    </row>
    <row r="331" spans="5:16" x14ac:dyDescent="0.25">
      <c r="E331" s="12" t="str">
        <f>IFERROR(RANK(F331,ProjectTimelineData[RANK])+SUMPRODUCT(--(F331=ProjectTimelineData[RANK]),--(J331&lt;ProjectTimelineData[NUM])),"")</f>
        <v/>
      </c>
      <c r="F331" s="12" t="str">
        <f>IFERROR(RANK(ProjectTimelineData[[#This Row],[DATE]],ProjectTimelineData[DATE],1),"")</f>
        <v/>
      </c>
      <c r="G33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1" s="9" t="str">
        <f>IFERROR(IF(ISBLANK(INDEX(ProjectDetails[#Data],ROW(A326)+1,1)),"",IF($J330-1&lt;=-1,"",$J330-1)),"")</f>
        <v/>
      </c>
      <c r="M331" s="12" t="str">
        <f>IFERROR(ProjectTimelineData[[#This Row],[NUM]]+1,"")</f>
        <v/>
      </c>
      <c r="N331" s="13" t="str">
        <f>IFERROR(VLOOKUP(SortedTimeline[[#This Row],[RANK Sorted]],ProjectTimelineData[],3,0),"")</f>
        <v/>
      </c>
      <c r="O331" s="9" t="str">
        <f>IFERROR(VLOOKUP(SortedTimeline[[#This Row],[RANK Sorted]],ProjectTimelineData[],4,0),"")</f>
        <v/>
      </c>
      <c r="P331" s="9" t="str">
        <f>IFERROR(VLOOKUP(SortedTimeline[[#This Row],[RANK Sorted]],ProjectTimelineData[],5,0),"")</f>
        <v/>
      </c>
    </row>
    <row r="332" spans="5:16" x14ac:dyDescent="0.25">
      <c r="E332" s="12" t="str">
        <f>IFERROR(RANK(F332,ProjectTimelineData[RANK])+SUMPRODUCT(--(F332=ProjectTimelineData[RANK]),--(J332&lt;ProjectTimelineData[NUM])),"")</f>
        <v/>
      </c>
      <c r="F332" s="12" t="str">
        <f>IFERROR(RANK(ProjectTimelineData[[#This Row],[DATE]],ProjectTimelineData[DATE],1),"")</f>
        <v/>
      </c>
      <c r="G33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2" s="9" t="str">
        <f>IFERROR(IF(ISBLANK(INDEX(ProjectDetails[#Data],ROW(A327)+1,1)),"",IF($J331-1&lt;=-1,"",$J331-1)),"")</f>
        <v/>
      </c>
      <c r="M332" s="12" t="str">
        <f>IFERROR(ProjectTimelineData[[#This Row],[NUM]]+1,"")</f>
        <v/>
      </c>
      <c r="N332" s="13" t="str">
        <f>IFERROR(VLOOKUP(SortedTimeline[[#This Row],[RANK Sorted]],ProjectTimelineData[],3,0),"")</f>
        <v/>
      </c>
      <c r="O332" s="9" t="str">
        <f>IFERROR(VLOOKUP(SortedTimeline[[#This Row],[RANK Sorted]],ProjectTimelineData[],4,0),"")</f>
        <v/>
      </c>
      <c r="P332" s="9" t="str">
        <f>IFERROR(VLOOKUP(SortedTimeline[[#This Row],[RANK Sorted]],ProjectTimelineData[],5,0),"")</f>
        <v/>
      </c>
    </row>
    <row r="333" spans="5:16" x14ac:dyDescent="0.25">
      <c r="E333" s="12" t="str">
        <f>IFERROR(RANK(F333,ProjectTimelineData[RANK])+SUMPRODUCT(--(F333=ProjectTimelineData[RANK]),--(J333&lt;ProjectTimelineData[NUM])),"")</f>
        <v/>
      </c>
      <c r="F333" s="12" t="str">
        <f>IFERROR(RANK(ProjectTimelineData[[#This Row],[DATE]],ProjectTimelineData[DATE],1),"")</f>
        <v/>
      </c>
      <c r="G33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3" s="9" t="str">
        <f>IFERROR(IF(ISBLANK(INDEX(ProjectDetails[#Data],ROW(A328)+1,1)),"",IF($J332-1&lt;=-1,"",$J332-1)),"")</f>
        <v/>
      </c>
      <c r="M333" s="12" t="str">
        <f>IFERROR(ProjectTimelineData[[#This Row],[NUM]]+1,"")</f>
        <v/>
      </c>
      <c r="N333" s="13" t="str">
        <f>IFERROR(VLOOKUP(SortedTimeline[[#This Row],[RANK Sorted]],ProjectTimelineData[],3,0),"")</f>
        <v/>
      </c>
      <c r="O333" s="9" t="str">
        <f>IFERROR(VLOOKUP(SortedTimeline[[#This Row],[RANK Sorted]],ProjectTimelineData[],4,0),"")</f>
        <v/>
      </c>
      <c r="P333" s="9" t="str">
        <f>IFERROR(VLOOKUP(SortedTimeline[[#This Row],[RANK Sorted]],ProjectTimelineData[],5,0),"")</f>
        <v/>
      </c>
    </row>
    <row r="334" spans="5:16" x14ac:dyDescent="0.25">
      <c r="E334" s="12" t="str">
        <f>IFERROR(RANK(F334,ProjectTimelineData[RANK])+SUMPRODUCT(--(F334=ProjectTimelineData[RANK]),--(J334&lt;ProjectTimelineData[NUM])),"")</f>
        <v/>
      </c>
      <c r="F334" s="12" t="str">
        <f>IFERROR(RANK(ProjectTimelineData[[#This Row],[DATE]],ProjectTimelineData[DATE],1),"")</f>
        <v/>
      </c>
      <c r="G33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4" s="9" t="str">
        <f>IFERROR(IF(ISBLANK(INDEX(ProjectDetails[#Data],ROW(A329)+1,1)),"",IF($J333-1&lt;=-1,"",$J333-1)),"")</f>
        <v/>
      </c>
      <c r="M334" s="12" t="str">
        <f>IFERROR(ProjectTimelineData[[#This Row],[NUM]]+1,"")</f>
        <v/>
      </c>
      <c r="N334" s="13" t="str">
        <f>IFERROR(VLOOKUP(SortedTimeline[[#This Row],[RANK Sorted]],ProjectTimelineData[],3,0),"")</f>
        <v/>
      </c>
      <c r="O334" s="9" t="str">
        <f>IFERROR(VLOOKUP(SortedTimeline[[#This Row],[RANK Sorted]],ProjectTimelineData[],4,0),"")</f>
        <v/>
      </c>
      <c r="P334" s="9" t="str">
        <f>IFERROR(VLOOKUP(SortedTimeline[[#This Row],[RANK Sorted]],ProjectTimelineData[],5,0),"")</f>
        <v/>
      </c>
    </row>
    <row r="335" spans="5:16" x14ac:dyDescent="0.25">
      <c r="E335" s="12" t="str">
        <f>IFERROR(RANK(F335,ProjectTimelineData[RANK])+SUMPRODUCT(--(F335=ProjectTimelineData[RANK]),--(J335&lt;ProjectTimelineData[NUM])),"")</f>
        <v/>
      </c>
      <c r="F335" s="12" t="str">
        <f>IFERROR(RANK(ProjectTimelineData[[#This Row],[DATE]],ProjectTimelineData[DATE],1),"")</f>
        <v/>
      </c>
      <c r="G33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5" s="9" t="str">
        <f>IFERROR(IF(ISBLANK(INDEX(ProjectDetails[#Data],ROW(A330)+1,1)),"",IF($J334-1&lt;=-1,"",$J334-1)),"")</f>
        <v/>
      </c>
      <c r="M335" s="12" t="str">
        <f>IFERROR(ProjectTimelineData[[#This Row],[NUM]]+1,"")</f>
        <v/>
      </c>
      <c r="N335" s="13" t="str">
        <f>IFERROR(VLOOKUP(SortedTimeline[[#This Row],[RANK Sorted]],ProjectTimelineData[],3,0),"")</f>
        <v/>
      </c>
      <c r="O335" s="9" t="str">
        <f>IFERROR(VLOOKUP(SortedTimeline[[#This Row],[RANK Sorted]],ProjectTimelineData[],4,0),"")</f>
        <v/>
      </c>
      <c r="P335" s="9" t="str">
        <f>IFERROR(VLOOKUP(SortedTimeline[[#This Row],[RANK Sorted]],ProjectTimelineData[],5,0),"")</f>
        <v/>
      </c>
    </row>
    <row r="336" spans="5:16" x14ac:dyDescent="0.25">
      <c r="E336" s="12" t="str">
        <f>IFERROR(RANK(F336,ProjectTimelineData[RANK])+SUMPRODUCT(--(F336=ProjectTimelineData[RANK]),--(J336&lt;ProjectTimelineData[NUM])),"")</f>
        <v/>
      </c>
      <c r="F336" s="12" t="str">
        <f>IFERROR(RANK(ProjectTimelineData[[#This Row],[DATE]],ProjectTimelineData[DATE],1),"")</f>
        <v/>
      </c>
      <c r="G33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6" s="9" t="str">
        <f>IFERROR(IF(ISBLANK(INDEX(ProjectDetails[#Data],ROW(A331)+1,1)),"",IF($J335-1&lt;=-1,"",$J335-1)),"")</f>
        <v/>
      </c>
      <c r="M336" s="12" t="str">
        <f>IFERROR(ProjectTimelineData[[#This Row],[NUM]]+1,"")</f>
        <v/>
      </c>
      <c r="N336" s="13" t="str">
        <f>IFERROR(VLOOKUP(SortedTimeline[[#This Row],[RANK Sorted]],ProjectTimelineData[],3,0),"")</f>
        <v/>
      </c>
      <c r="O336" s="9" t="str">
        <f>IFERROR(VLOOKUP(SortedTimeline[[#This Row],[RANK Sorted]],ProjectTimelineData[],4,0),"")</f>
        <v/>
      </c>
      <c r="P336" s="9" t="str">
        <f>IFERROR(VLOOKUP(SortedTimeline[[#This Row],[RANK Sorted]],ProjectTimelineData[],5,0),"")</f>
        <v/>
      </c>
    </row>
    <row r="337" spans="5:16" x14ac:dyDescent="0.25">
      <c r="E337" s="12" t="str">
        <f>IFERROR(RANK(F337,ProjectTimelineData[RANK])+SUMPRODUCT(--(F337=ProjectTimelineData[RANK]),--(J337&lt;ProjectTimelineData[NUM])),"")</f>
        <v/>
      </c>
      <c r="F337" s="12" t="str">
        <f>IFERROR(RANK(ProjectTimelineData[[#This Row],[DATE]],ProjectTimelineData[DATE],1),"")</f>
        <v/>
      </c>
      <c r="G33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7" s="9" t="str">
        <f>IFERROR(IF(ISBLANK(INDEX(ProjectDetails[#Data],ROW(A332)+1,1)),"",IF($J336-1&lt;=-1,"",$J336-1)),"")</f>
        <v/>
      </c>
      <c r="M337" s="12" t="str">
        <f>IFERROR(ProjectTimelineData[[#This Row],[NUM]]+1,"")</f>
        <v/>
      </c>
      <c r="N337" s="13" t="str">
        <f>IFERROR(VLOOKUP(SortedTimeline[[#This Row],[RANK Sorted]],ProjectTimelineData[],3,0),"")</f>
        <v/>
      </c>
      <c r="O337" s="9" t="str">
        <f>IFERROR(VLOOKUP(SortedTimeline[[#This Row],[RANK Sorted]],ProjectTimelineData[],4,0),"")</f>
        <v/>
      </c>
      <c r="P337" s="9" t="str">
        <f>IFERROR(VLOOKUP(SortedTimeline[[#This Row],[RANK Sorted]],ProjectTimelineData[],5,0),"")</f>
        <v/>
      </c>
    </row>
    <row r="338" spans="5:16" x14ac:dyDescent="0.25">
      <c r="E338" s="12" t="str">
        <f>IFERROR(RANK(F338,ProjectTimelineData[RANK])+SUMPRODUCT(--(F338=ProjectTimelineData[RANK]),--(J338&lt;ProjectTimelineData[NUM])),"")</f>
        <v/>
      </c>
      <c r="F338" s="12" t="str">
        <f>IFERROR(RANK(ProjectTimelineData[[#This Row],[DATE]],ProjectTimelineData[DATE],1),"")</f>
        <v/>
      </c>
      <c r="G33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8" s="9" t="str">
        <f>IFERROR(IF(ISBLANK(INDEX(ProjectDetails[#Data],ROW(A333)+1,1)),"",IF($J337-1&lt;=-1,"",$J337-1)),"")</f>
        <v/>
      </c>
      <c r="M338" s="12" t="str">
        <f>IFERROR(ProjectTimelineData[[#This Row],[NUM]]+1,"")</f>
        <v/>
      </c>
      <c r="N338" s="13" t="str">
        <f>IFERROR(VLOOKUP(SortedTimeline[[#This Row],[RANK Sorted]],ProjectTimelineData[],3,0),"")</f>
        <v/>
      </c>
      <c r="O338" s="9" t="str">
        <f>IFERROR(VLOOKUP(SortedTimeline[[#This Row],[RANK Sorted]],ProjectTimelineData[],4,0),"")</f>
        <v/>
      </c>
      <c r="P338" s="9" t="str">
        <f>IFERROR(VLOOKUP(SortedTimeline[[#This Row],[RANK Sorted]],ProjectTimelineData[],5,0),"")</f>
        <v/>
      </c>
    </row>
    <row r="339" spans="5:16" x14ac:dyDescent="0.25">
      <c r="E339" s="12" t="str">
        <f>IFERROR(RANK(F339,ProjectTimelineData[RANK])+SUMPRODUCT(--(F339=ProjectTimelineData[RANK]),--(J339&lt;ProjectTimelineData[NUM])),"")</f>
        <v/>
      </c>
      <c r="F339" s="12" t="str">
        <f>IFERROR(RANK(ProjectTimelineData[[#This Row],[DATE]],ProjectTimelineData[DATE],1),"")</f>
        <v/>
      </c>
      <c r="G33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9" s="9" t="str">
        <f>IFERROR(IF(ISBLANK(INDEX(ProjectDetails[#Data],ROW(A334)+1,1)),"",IF($J338-1&lt;=-1,"",$J338-1)),"")</f>
        <v/>
      </c>
      <c r="M339" s="12" t="str">
        <f>IFERROR(ProjectTimelineData[[#This Row],[NUM]]+1,"")</f>
        <v/>
      </c>
      <c r="N339" s="13" t="str">
        <f>IFERROR(VLOOKUP(SortedTimeline[[#This Row],[RANK Sorted]],ProjectTimelineData[],3,0),"")</f>
        <v/>
      </c>
      <c r="O339" s="9" t="str">
        <f>IFERROR(VLOOKUP(SortedTimeline[[#This Row],[RANK Sorted]],ProjectTimelineData[],4,0),"")</f>
        <v/>
      </c>
      <c r="P339" s="9" t="str">
        <f>IFERROR(VLOOKUP(SortedTimeline[[#This Row],[RANK Sorted]],ProjectTimelineData[],5,0),"")</f>
        <v/>
      </c>
    </row>
    <row r="340" spans="5:16" x14ac:dyDescent="0.25">
      <c r="E340" s="12" t="str">
        <f>IFERROR(RANK(F340,ProjectTimelineData[RANK])+SUMPRODUCT(--(F340=ProjectTimelineData[RANK]),--(J340&lt;ProjectTimelineData[NUM])),"")</f>
        <v/>
      </c>
      <c r="F340" s="12" t="str">
        <f>IFERROR(RANK(ProjectTimelineData[[#This Row],[DATE]],ProjectTimelineData[DATE],1),"")</f>
        <v/>
      </c>
      <c r="G340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0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0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0" s="9" t="str">
        <f>IFERROR(IF(ISBLANK(INDEX(ProjectDetails[#Data],ROW(A335)+1,1)),"",IF($J339-1&lt;=-1,"",$J339-1)),"")</f>
        <v/>
      </c>
      <c r="M340" s="12" t="str">
        <f>IFERROR(ProjectTimelineData[[#This Row],[NUM]]+1,"")</f>
        <v/>
      </c>
      <c r="N340" s="13" t="str">
        <f>IFERROR(VLOOKUP(SortedTimeline[[#This Row],[RANK Sorted]],ProjectTimelineData[],3,0),"")</f>
        <v/>
      </c>
      <c r="O340" s="9" t="str">
        <f>IFERROR(VLOOKUP(SortedTimeline[[#This Row],[RANK Sorted]],ProjectTimelineData[],4,0),"")</f>
        <v/>
      </c>
      <c r="P340" s="9" t="str">
        <f>IFERROR(VLOOKUP(SortedTimeline[[#This Row],[RANK Sorted]],ProjectTimelineData[],5,0),"")</f>
        <v/>
      </c>
    </row>
    <row r="341" spans="5:16" x14ac:dyDescent="0.25">
      <c r="E341" s="12" t="str">
        <f>IFERROR(RANK(F341,ProjectTimelineData[RANK])+SUMPRODUCT(--(F341=ProjectTimelineData[RANK]),--(J341&lt;ProjectTimelineData[NUM])),"")</f>
        <v/>
      </c>
      <c r="F341" s="12" t="str">
        <f>IFERROR(RANK(ProjectTimelineData[[#This Row],[DATE]],ProjectTimelineData[DATE],1),"")</f>
        <v/>
      </c>
      <c r="G341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1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1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1" s="9" t="str">
        <f>IFERROR(IF(ISBLANK(INDEX(ProjectDetails[#Data],ROW(A336)+1,1)),"",IF($J340-1&lt;=-1,"",$J340-1)),"")</f>
        <v/>
      </c>
      <c r="M341" s="12" t="str">
        <f>IFERROR(ProjectTimelineData[[#This Row],[NUM]]+1,"")</f>
        <v/>
      </c>
      <c r="N341" s="13" t="str">
        <f>IFERROR(VLOOKUP(SortedTimeline[[#This Row],[RANK Sorted]],ProjectTimelineData[],3,0),"")</f>
        <v/>
      </c>
      <c r="O341" s="9" t="str">
        <f>IFERROR(VLOOKUP(SortedTimeline[[#This Row],[RANK Sorted]],ProjectTimelineData[],4,0),"")</f>
        <v/>
      </c>
      <c r="P341" s="9" t="str">
        <f>IFERROR(VLOOKUP(SortedTimeline[[#This Row],[RANK Sorted]],ProjectTimelineData[],5,0),"")</f>
        <v/>
      </c>
    </row>
    <row r="342" spans="5:16" x14ac:dyDescent="0.25">
      <c r="E342" s="12" t="str">
        <f>IFERROR(RANK(F342,ProjectTimelineData[RANK])+SUMPRODUCT(--(F342=ProjectTimelineData[RANK]),--(J342&lt;ProjectTimelineData[NUM])),"")</f>
        <v/>
      </c>
      <c r="F342" s="12" t="str">
        <f>IFERROR(RANK(ProjectTimelineData[[#This Row],[DATE]],ProjectTimelineData[DATE],1),"")</f>
        <v/>
      </c>
      <c r="G342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2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2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2" s="9" t="str">
        <f>IFERROR(IF(ISBLANK(INDEX(ProjectDetails[#Data],ROW(A337)+1,1)),"",IF($J341-1&lt;=-1,"",$J341-1)),"")</f>
        <v/>
      </c>
      <c r="M342" s="12" t="str">
        <f>IFERROR(ProjectTimelineData[[#This Row],[NUM]]+1,"")</f>
        <v/>
      </c>
      <c r="N342" s="13" t="str">
        <f>IFERROR(VLOOKUP(SortedTimeline[[#This Row],[RANK Sorted]],ProjectTimelineData[],3,0),"")</f>
        <v/>
      </c>
      <c r="O342" s="9" t="str">
        <f>IFERROR(VLOOKUP(SortedTimeline[[#This Row],[RANK Sorted]],ProjectTimelineData[],4,0),"")</f>
        <v/>
      </c>
      <c r="P342" s="9" t="str">
        <f>IFERROR(VLOOKUP(SortedTimeline[[#This Row],[RANK Sorted]],ProjectTimelineData[],5,0),"")</f>
        <v/>
      </c>
    </row>
    <row r="343" spans="5:16" x14ac:dyDescent="0.25">
      <c r="E343" s="12" t="str">
        <f>IFERROR(RANK(F343,ProjectTimelineData[RANK])+SUMPRODUCT(--(F343=ProjectTimelineData[RANK]),--(J343&lt;ProjectTimelineData[NUM])),"")</f>
        <v/>
      </c>
      <c r="F343" s="12" t="str">
        <f>IFERROR(RANK(ProjectTimelineData[[#This Row],[DATE]],ProjectTimelineData[DATE],1),"")</f>
        <v/>
      </c>
      <c r="G343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3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3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3" s="9" t="str">
        <f>IFERROR(IF(ISBLANK(INDEX(ProjectDetails[#Data],ROW(A338)+1,1)),"",IF($J342-1&lt;=-1,"",$J342-1)),"")</f>
        <v/>
      </c>
      <c r="M343" s="12" t="str">
        <f>IFERROR(ProjectTimelineData[[#This Row],[NUM]]+1,"")</f>
        <v/>
      </c>
      <c r="N343" s="13" t="str">
        <f>IFERROR(VLOOKUP(SortedTimeline[[#This Row],[RANK Sorted]],ProjectTimelineData[],3,0),"")</f>
        <v/>
      </c>
      <c r="O343" s="9" t="str">
        <f>IFERROR(VLOOKUP(SortedTimeline[[#This Row],[RANK Sorted]],ProjectTimelineData[],4,0),"")</f>
        <v/>
      </c>
      <c r="P343" s="9" t="str">
        <f>IFERROR(VLOOKUP(SortedTimeline[[#This Row],[RANK Sorted]],ProjectTimelineData[],5,0),"")</f>
        <v/>
      </c>
    </row>
    <row r="344" spans="5:16" x14ac:dyDescent="0.25">
      <c r="E344" s="12" t="str">
        <f>IFERROR(RANK(F344,ProjectTimelineData[RANK])+SUMPRODUCT(--(F344=ProjectTimelineData[RANK]),--(J344&lt;ProjectTimelineData[NUM])),"")</f>
        <v/>
      </c>
      <c r="F344" s="12" t="str">
        <f>IFERROR(RANK(ProjectTimelineData[[#This Row],[DATE]],ProjectTimelineData[DATE],1),"")</f>
        <v/>
      </c>
      <c r="G344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4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4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4" s="9" t="str">
        <f>IFERROR(IF(ISBLANK(INDEX(ProjectDetails[#Data],ROW(A339)+1,1)),"",IF($J343-1&lt;=-1,"",$J343-1)),"")</f>
        <v/>
      </c>
      <c r="M344" s="12" t="str">
        <f>IFERROR(ProjectTimelineData[[#This Row],[NUM]]+1,"")</f>
        <v/>
      </c>
      <c r="N344" s="13" t="str">
        <f>IFERROR(VLOOKUP(SortedTimeline[[#This Row],[RANK Sorted]],ProjectTimelineData[],3,0),"")</f>
        <v/>
      </c>
      <c r="O344" s="9" t="str">
        <f>IFERROR(VLOOKUP(SortedTimeline[[#This Row],[RANK Sorted]],ProjectTimelineData[],4,0),"")</f>
        <v/>
      </c>
      <c r="P344" s="9" t="str">
        <f>IFERROR(VLOOKUP(SortedTimeline[[#This Row],[RANK Sorted]],ProjectTimelineData[],5,0),"")</f>
        <v/>
      </c>
    </row>
    <row r="345" spans="5:16" x14ac:dyDescent="0.25">
      <c r="E345" s="12" t="str">
        <f>IFERROR(RANK(F345,ProjectTimelineData[RANK])+SUMPRODUCT(--(F345=ProjectTimelineData[RANK]),--(J345&lt;ProjectTimelineData[NUM])),"")</f>
        <v/>
      </c>
      <c r="F345" s="12" t="str">
        <f>IFERROR(RANK(ProjectTimelineData[[#This Row],[DATE]],ProjectTimelineData[DATE],1),"")</f>
        <v/>
      </c>
      <c r="G345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5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5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5" s="9" t="str">
        <f>IFERROR(IF(ISBLANK(INDEX(ProjectDetails[#Data],ROW(A340)+1,1)),"",IF($J344-1&lt;=-1,"",$J344-1)),"")</f>
        <v/>
      </c>
      <c r="M345" s="12" t="str">
        <f>IFERROR(ProjectTimelineData[[#This Row],[NUM]]+1,"")</f>
        <v/>
      </c>
      <c r="N345" s="13" t="str">
        <f>IFERROR(VLOOKUP(SortedTimeline[[#This Row],[RANK Sorted]],ProjectTimelineData[],3,0),"")</f>
        <v/>
      </c>
      <c r="O345" s="9" t="str">
        <f>IFERROR(VLOOKUP(SortedTimeline[[#This Row],[RANK Sorted]],ProjectTimelineData[],4,0),"")</f>
        <v/>
      </c>
      <c r="P345" s="9" t="str">
        <f>IFERROR(VLOOKUP(SortedTimeline[[#This Row],[RANK Sorted]],ProjectTimelineData[],5,0),"")</f>
        <v/>
      </c>
    </row>
    <row r="346" spans="5:16" x14ac:dyDescent="0.25">
      <c r="E346" s="12" t="str">
        <f>IFERROR(RANK(F346,ProjectTimelineData[RANK])+SUMPRODUCT(--(F346=ProjectTimelineData[RANK]),--(J346&lt;ProjectTimelineData[NUM])),"")</f>
        <v/>
      </c>
      <c r="F346" s="12" t="str">
        <f>IFERROR(RANK(ProjectTimelineData[[#This Row],[DATE]],ProjectTimelineData[DATE],1),"")</f>
        <v/>
      </c>
      <c r="G346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6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6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6" s="9" t="str">
        <f>IFERROR(IF(ISBLANK(INDEX(ProjectDetails[#Data],ROW(A341)+1,1)),"",IF($J345-1&lt;=-1,"",$J345-1)),"")</f>
        <v/>
      </c>
      <c r="M346" s="12" t="str">
        <f>IFERROR(ProjectTimelineData[[#This Row],[NUM]]+1,"")</f>
        <v/>
      </c>
      <c r="N346" s="13" t="str">
        <f>IFERROR(VLOOKUP(SortedTimeline[[#This Row],[RANK Sorted]],ProjectTimelineData[],3,0),"")</f>
        <v/>
      </c>
      <c r="O346" s="9" t="str">
        <f>IFERROR(VLOOKUP(SortedTimeline[[#This Row],[RANK Sorted]],ProjectTimelineData[],4,0),"")</f>
        <v/>
      </c>
      <c r="P346" s="9" t="str">
        <f>IFERROR(VLOOKUP(SortedTimeline[[#This Row],[RANK Sorted]],ProjectTimelineData[],5,0),"")</f>
        <v/>
      </c>
    </row>
    <row r="347" spans="5:16" x14ac:dyDescent="0.25">
      <c r="E347" s="12" t="str">
        <f>IFERROR(RANK(F347,ProjectTimelineData[RANK])+SUMPRODUCT(--(F347=ProjectTimelineData[RANK]),--(J347&lt;ProjectTimelineData[NUM])),"")</f>
        <v/>
      </c>
      <c r="F347" s="12" t="str">
        <f>IFERROR(RANK(ProjectTimelineData[[#This Row],[DATE]],ProjectTimelineData[DATE],1),"")</f>
        <v/>
      </c>
      <c r="G347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7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7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7" s="9" t="str">
        <f>IFERROR(IF(ISBLANK(INDEX(ProjectDetails[#Data],ROW(A342)+1,1)),"",IF($J346-1&lt;=-1,"",$J346-1)),"")</f>
        <v/>
      </c>
      <c r="M347" s="12" t="str">
        <f>IFERROR(ProjectTimelineData[[#This Row],[NUM]]+1,"")</f>
        <v/>
      </c>
      <c r="N347" s="13" t="str">
        <f>IFERROR(VLOOKUP(SortedTimeline[[#This Row],[RANK Sorted]],ProjectTimelineData[],3,0),"")</f>
        <v/>
      </c>
      <c r="O347" s="9" t="str">
        <f>IFERROR(VLOOKUP(SortedTimeline[[#This Row],[RANK Sorted]],ProjectTimelineData[],4,0),"")</f>
        <v/>
      </c>
      <c r="P347" s="9" t="str">
        <f>IFERROR(VLOOKUP(SortedTimeline[[#This Row],[RANK Sorted]],ProjectTimelineData[],5,0),"")</f>
        <v/>
      </c>
    </row>
    <row r="348" spans="5:16" x14ac:dyDescent="0.25">
      <c r="E348" s="12" t="str">
        <f>IFERROR(RANK(F348,ProjectTimelineData[RANK])+SUMPRODUCT(--(F348=ProjectTimelineData[RANK]),--(J348&lt;ProjectTimelineData[NUM])),"")</f>
        <v/>
      </c>
      <c r="F348" s="12" t="str">
        <f>IFERROR(RANK(ProjectTimelineData[[#This Row],[DATE]],ProjectTimelineData[DATE],1),"")</f>
        <v/>
      </c>
      <c r="G348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8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8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8" s="9" t="str">
        <f>IFERROR(IF(ISBLANK(INDEX(ProjectDetails[#Data],ROW(A343)+1,1)),"",IF($J347-1&lt;=-1,"",$J347-1)),"")</f>
        <v/>
      </c>
      <c r="M348" s="12" t="str">
        <f>IFERROR(ProjectTimelineData[[#This Row],[NUM]]+1,"")</f>
        <v/>
      </c>
      <c r="N348" s="13" t="str">
        <f>IFERROR(VLOOKUP(SortedTimeline[[#This Row],[RANK Sorted]],ProjectTimelineData[],3,0),"")</f>
        <v/>
      </c>
      <c r="O348" s="9" t="str">
        <f>IFERROR(VLOOKUP(SortedTimeline[[#This Row],[RANK Sorted]],ProjectTimelineData[],4,0),"")</f>
        <v/>
      </c>
      <c r="P348" s="9" t="str">
        <f>IFERROR(VLOOKUP(SortedTimeline[[#This Row],[RANK Sorted]],ProjectTimelineData[],5,0),"")</f>
        <v/>
      </c>
    </row>
    <row r="349" spans="5:16" x14ac:dyDescent="0.25">
      <c r="E349" s="12" t="str">
        <f>IFERROR(RANK(F349,ProjectTimelineData[RANK])+SUMPRODUCT(--(F349=ProjectTimelineData[RANK]),--(J349&lt;ProjectTimelineData[NUM])),"")</f>
        <v/>
      </c>
      <c r="F349" s="12" t="str">
        <f>IFERROR(RANK(ProjectTimelineData[[#This Row],[DATE]],ProjectTimelineData[DATE],1),"")</f>
        <v/>
      </c>
      <c r="G349" s="13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9" s="14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9" s="14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9" s="9" t="str">
        <f>IFERROR(IF(ISBLANK(INDEX(ProjectDetails[#Data],ROW(A344)+1,1)),"",IF($J348-1&lt;=-1,"",$J348-1)),"")</f>
        <v/>
      </c>
      <c r="M349" s="12" t="str">
        <f>IFERROR(ProjectTimelineData[[#This Row],[NUM]]+1,"")</f>
        <v/>
      </c>
      <c r="N349" s="13" t="str">
        <f>IFERROR(VLOOKUP(SortedTimeline[[#This Row],[RANK Sorted]],ProjectTimelineData[],3,0),"")</f>
        <v/>
      </c>
      <c r="O349" s="9" t="str">
        <f>IFERROR(VLOOKUP(SortedTimeline[[#This Row],[RANK Sorted]],ProjectTimelineData[],4,0),"")</f>
        <v/>
      </c>
      <c r="P349" s="9" t="str">
        <f>IFERROR(VLOOKUP(SortedTimeline[[#This Row],[RANK Sorted]],ProjectTimelineData[],5,0),"")</f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DB5B6946BDB4B93A87DDD0C2300EC" ma:contentTypeVersion="7" ma:contentTypeDescription="Create a new document." ma:contentTypeScope="" ma:versionID="5b9d509ead55ac0bc8334f41bf311fc5">
  <xsd:schema xmlns:xsd="http://www.w3.org/2001/XMLSchema" xmlns:xs="http://www.w3.org/2001/XMLSchema" xmlns:p="http://schemas.microsoft.com/office/2006/metadata/properties" xmlns:ns3="853fc8f2-e328-4890-a92a-7f5c5dd3deeb" xmlns:ns4="c771b75c-0768-4948-b8fe-7162e1e98d88" targetNamespace="http://schemas.microsoft.com/office/2006/metadata/properties" ma:root="true" ma:fieldsID="2395678a1b333e82a399bd274d3384e4" ns3:_="" ns4:_="">
    <xsd:import namespace="853fc8f2-e328-4890-a92a-7f5c5dd3deeb"/>
    <xsd:import namespace="c771b75c-0768-4948-b8fe-7162e1e98d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fc8f2-e328-4890-a92a-7f5c5dd3de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1b75c-0768-4948-b8fe-7162e1e98d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853fc8f2-e328-4890-a92a-7f5c5dd3deeb" xsi:nil="true"/>
  </documentManagement>
</p:properties>
</file>

<file path=customXml/itemProps1.xml><?xml version="1.0" encoding="utf-8"?>
<ds:datastoreItem xmlns:ds="http://schemas.openxmlformats.org/officeDocument/2006/customXml" ds:itemID="{61DBE560-8E86-459C-8421-4B2A77BB4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3fc8f2-e328-4890-a92a-7f5c5dd3deeb"/>
    <ds:schemaRef ds:uri="c771b75c-0768-4948-b8fe-7162e1e98d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A6ADD-82E0-4C2F-9D71-75E02609C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56946-4098-48ED-8DBA-1EB25F001A08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c771b75c-0768-4948-b8fe-7162e1e98d88"/>
    <ds:schemaRef ds:uri="853fc8f2-e328-4890-a92a-7f5c5dd3dee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Timeline</vt:lpstr>
      <vt:lpstr>Project Data Sorted</vt:lpstr>
      <vt:lpstr>ColumnTitle1</vt:lpstr>
      <vt:lpstr>'Project Timeline'!Print_Titles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2019-07-07T22:54:08Z</dcterms:created>
  <dcterms:modified xsi:type="dcterms:W3CDTF">2021-05-14T20:40:47Z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0x010100306DB5B6946BDB4B93A87DDD0C2300EC</vt:lpwstr>
  </property>
</Properties>
</file>