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60" yWindow="5620" windowWidth="46260" windowHeight="19960" tabRatio="500"/>
  </bookViews>
  <sheets>
    <sheet name="Events" sheetId="1" r:id="rId1"/>
    <sheet name="SW Avgs" sheetId="2" r:id="rId2"/>
  </sheets>
  <definedNames>
    <definedName name="_xlnm._FilterDatabase" localSheetId="0" hidden="1">Events!$O$1:$O$559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652" i="1" l="1"/>
  <c r="W641" i="1"/>
  <c r="W632" i="1"/>
  <c r="W623" i="1"/>
  <c r="W610" i="1"/>
  <c r="W597" i="1"/>
  <c r="W592" i="1"/>
  <c r="W587" i="1"/>
  <c r="W568" i="1"/>
  <c r="W563" i="1"/>
  <c r="W560" i="1"/>
  <c r="W524" i="1"/>
  <c r="W529" i="1"/>
  <c r="W511" i="1"/>
  <c r="W508" i="1"/>
  <c r="W495" i="1"/>
  <c r="W432" i="1"/>
  <c r="W427" i="1"/>
  <c r="W416" i="1"/>
  <c r="W413" i="1"/>
  <c r="W408" i="1"/>
  <c r="W397" i="1"/>
  <c r="W384" i="1"/>
  <c r="W303" i="1"/>
  <c r="W294" i="1"/>
  <c r="W291" i="1"/>
  <c r="W266" i="1"/>
  <c r="W259" i="1"/>
  <c r="W238" i="1"/>
  <c r="W193" i="1"/>
  <c r="W190" i="1"/>
  <c r="W185" i="1"/>
  <c r="W182" i="1"/>
  <c r="W167" i="1"/>
  <c r="W164" i="1"/>
  <c r="W161" i="1"/>
  <c r="W140" i="1"/>
  <c r="W133" i="1"/>
  <c r="S72" i="1"/>
  <c r="T72" i="1"/>
  <c r="U72" i="1"/>
  <c r="V72" i="1"/>
  <c r="W72" i="1"/>
  <c r="W5" i="1"/>
  <c r="V5" i="1"/>
  <c r="U5" i="1"/>
  <c r="T5" i="1"/>
  <c r="S5" i="1"/>
  <c r="R38" i="2"/>
  <c r="R37" i="2"/>
  <c r="O38" i="2"/>
  <c r="O37" i="2"/>
  <c r="O658" i="1"/>
  <c r="O659" i="1"/>
  <c r="O660" i="1"/>
  <c r="O661" i="1"/>
  <c r="O662" i="1"/>
  <c r="S37" i="2"/>
  <c r="T37" i="2"/>
  <c r="S38" i="2"/>
  <c r="P38" i="2"/>
  <c r="P37" i="2"/>
  <c r="T38" i="2"/>
  <c r="Q38" i="2"/>
  <c r="Q37" i="2"/>
  <c r="L661" i="1"/>
  <c r="J664" i="1"/>
  <c r="L660" i="1"/>
  <c r="L659" i="1"/>
  <c r="S659" i="1"/>
  <c r="S658" i="1"/>
  <c r="V632" i="1"/>
  <c r="U632" i="1"/>
  <c r="T632" i="1"/>
  <c r="S632" i="1"/>
  <c r="S623" i="1"/>
  <c r="T623" i="1"/>
  <c r="U623" i="1"/>
  <c r="V623" i="1"/>
  <c r="V641" i="1"/>
  <c r="U641" i="1"/>
  <c r="T641" i="1"/>
  <c r="S641" i="1"/>
  <c r="V610" i="1"/>
  <c r="U610" i="1"/>
  <c r="T610" i="1"/>
  <c r="S610" i="1"/>
  <c r="V597" i="1"/>
  <c r="U597" i="1"/>
  <c r="T597" i="1"/>
  <c r="S597" i="1"/>
  <c r="V568" i="1"/>
  <c r="U568" i="1"/>
  <c r="T568" i="1"/>
  <c r="S568" i="1"/>
  <c r="V529" i="1"/>
  <c r="U529" i="1"/>
  <c r="T529" i="1"/>
  <c r="S529" i="1"/>
  <c r="V511" i="1"/>
  <c r="U511" i="1"/>
  <c r="T511" i="1"/>
  <c r="S511" i="1"/>
  <c r="V495" i="1"/>
  <c r="U495" i="1"/>
  <c r="T495" i="1"/>
  <c r="S495" i="1"/>
  <c r="V432" i="1"/>
  <c r="U432" i="1"/>
  <c r="T432" i="1"/>
  <c r="S432" i="1"/>
  <c r="V416" i="1"/>
  <c r="U416" i="1"/>
  <c r="T416" i="1"/>
  <c r="S416" i="1"/>
  <c r="V397" i="1"/>
  <c r="U397" i="1"/>
  <c r="T397" i="1"/>
  <c r="S397" i="1"/>
  <c r="V384" i="1"/>
  <c r="U384" i="1"/>
  <c r="T384" i="1"/>
  <c r="S384" i="1"/>
  <c r="V303" i="1"/>
  <c r="U303" i="1"/>
  <c r="T303" i="1"/>
  <c r="S303" i="1"/>
  <c r="V294" i="1"/>
  <c r="U294" i="1"/>
  <c r="T294" i="1"/>
  <c r="S294" i="1"/>
  <c r="V408" i="1"/>
  <c r="U408" i="1"/>
  <c r="T408" i="1"/>
  <c r="S408" i="1"/>
  <c r="V427" i="1"/>
  <c r="U427" i="1"/>
  <c r="T427" i="1"/>
  <c r="S427" i="1"/>
  <c r="V524" i="1"/>
  <c r="U524" i="1"/>
  <c r="T524" i="1"/>
  <c r="S524" i="1"/>
  <c r="V563" i="1"/>
  <c r="U563" i="1"/>
  <c r="T563" i="1"/>
  <c r="S563" i="1"/>
  <c r="V587" i="1"/>
  <c r="U587" i="1"/>
  <c r="T587" i="1"/>
  <c r="S587" i="1"/>
  <c r="V592" i="1"/>
  <c r="U592" i="1"/>
  <c r="T592" i="1"/>
  <c r="S592" i="1"/>
  <c r="V652" i="1"/>
  <c r="U652" i="1"/>
  <c r="T652" i="1"/>
  <c r="S652" i="1"/>
  <c r="V560" i="1"/>
  <c r="U560" i="1"/>
  <c r="T560" i="1"/>
  <c r="S560" i="1"/>
  <c r="V508" i="1"/>
  <c r="U508" i="1"/>
  <c r="T508" i="1"/>
  <c r="S508" i="1"/>
  <c r="V413" i="1"/>
  <c r="U413" i="1"/>
  <c r="T413" i="1"/>
  <c r="S413" i="1"/>
  <c r="V291" i="1"/>
  <c r="U291" i="1"/>
  <c r="T291" i="1"/>
  <c r="S291" i="1"/>
  <c r="V266" i="1"/>
  <c r="U266" i="1"/>
  <c r="T266" i="1"/>
  <c r="S266" i="1"/>
  <c r="V259" i="1"/>
  <c r="U259" i="1"/>
  <c r="T259" i="1"/>
  <c r="S259" i="1"/>
  <c r="V238" i="1"/>
  <c r="U238" i="1"/>
  <c r="S238" i="1"/>
  <c r="T238" i="1"/>
  <c r="V193" i="1"/>
  <c r="U193" i="1"/>
  <c r="T193" i="1"/>
  <c r="S193" i="1"/>
  <c r="V185" i="1"/>
  <c r="U185" i="1"/>
  <c r="T185" i="1"/>
  <c r="S185" i="1"/>
  <c r="V190" i="1"/>
  <c r="U190" i="1"/>
  <c r="T190" i="1"/>
  <c r="S190" i="1"/>
  <c r="V182" i="1"/>
  <c r="U182" i="1"/>
  <c r="T182" i="1"/>
  <c r="S182" i="1"/>
  <c r="S161" i="1"/>
  <c r="S164" i="1"/>
  <c r="V167" i="1"/>
  <c r="U167" i="1"/>
  <c r="T167" i="1"/>
  <c r="S167" i="1"/>
  <c r="V164" i="1"/>
  <c r="U164" i="1"/>
  <c r="T164" i="1"/>
  <c r="V161" i="1"/>
  <c r="U161" i="1"/>
  <c r="T161" i="1"/>
  <c r="V140" i="1"/>
  <c r="U140" i="1"/>
  <c r="T140" i="1"/>
  <c r="S140" i="1"/>
  <c r="V133" i="1"/>
  <c r="U133" i="1"/>
  <c r="T133" i="1"/>
  <c r="S133" i="1"/>
  <c r="K660" i="1"/>
  <c r="K661" i="1"/>
  <c r="K659" i="1"/>
</calcChain>
</file>

<file path=xl/sharedStrings.xml><?xml version="1.0" encoding="utf-8"?>
<sst xmlns="http://schemas.openxmlformats.org/spreadsheetml/2006/main" count="8058" uniqueCount="582">
  <si>
    <t>FB vs. HFA checklist and foreshock phenomena event list</t>
  </si>
  <si>
    <t>THEMIS Probe</t>
  </si>
  <si>
    <t>Cavity in B?</t>
  </si>
  <si>
    <t>Cavity in n?</t>
  </si>
  <si>
    <t>Downstream comp. region?</t>
  </si>
  <si>
    <t>Upstream comp. region?</t>
  </si>
  <si>
    <t>Downstream shock?</t>
  </si>
  <si>
    <t>Upstream shock?</t>
  </si>
  <si>
    <t>Hot core temp?</t>
  </si>
  <si>
    <t>Deflected flows?</t>
  </si>
  <si>
    <t>Sunward flows?</t>
  </si>
  <si>
    <t>Dispersed/isotropized ions?</t>
  </si>
  <si>
    <t>14-Jul-2008/20:02 UT</t>
  </si>
  <si>
    <t>B</t>
  </si>
  <si>
    <t>C</t>
  </si>
  <si>
    <t>14-Jul-2008/20:04 UT</t>
  </si>
  <si>
    <t>Y</t>
  </si>
  <si>
    <t>N</t>
  </si>
  <si>
    <t>Conclusion</t>
  </si>
  <si>
    <t>Notes</t>
  </si>
  <si>
    <t>?</t>
  </si>
  <si>
    <t>Energetic electrons (&gt;5 keV)?</t>
  </si>
  <si>
    <t>HFA</t>
  </si>
  <si>
    <t>14-Jul-2008/21:44:15 UT</t>
  </si>
  <si>
    <t>14-Jul-2008/21:45 UT</t>
  </si>
  <si>
    <t>14-Jul-2008/21:47:10 UT</t>
  </si>
  <si>
    <t>14-Jul-2008/21:49:10 UT</t>
  </si>
  <si>
    <t>Obs. Date/Time @ TH-C</t>
  </si>
  <si>
    <t>14-Jul-2008/21:50:30 UT</t>
  </si>
  <si>
    <t>14-Jul-2008/21:51:30 UT</t>
  </si>
  <si>
    <t>14-Jul-2008/21:55 UT</t>
  </si>
  <si>
    <t>14-Jul-2008/21:56:20 UT</t>
  </si>
  <si>
    <t>14-Jul-2008/21:58 UT</t>
  </si>
  <si>
    <t>14-Jul-2008/22:04 UT</t>
  </si>
  <si>
    <t>14-Jul-2008/22:28:30 UT</t>
  </si>
  <si>
    <t>14-Jul-2008/22:37:30 UT</t>
  </si>
  <si>
    <t>14-Jul-2008/23:00:30 UT</t>
  </si>
  <si>
    <t>14-Jul-2008/23:25:45 UT</t>
  </si>
  <si>
    <t>14-Jul-2008/23:21:00 UT</t>
  </si>
  <si>
    <t>14-Jul-2008/21:03:45 UT</t>
  </si>
  <si>
    <t>14-Jul-2008/19:45 UT</t>
  </si>
  <si>
    <t>14-Jul-2008/19:54 UT</t>
  </si>
  <si>
    <t>14-Jul-2008/18:34 UT</t>
  </si>
  <si>
    <t>Foreshock Cavity or proto-HFA</t>
  </si>
  <si>
    <t>TH-D: magnetopause disturbed before TH-C observation, inside magnetosphere, velocity in positive M and N directions, antisunward motion confirmed with TH-E; GMAGS: Westward moving structure observed starting around 19:47 at GILL and 1950 at KIAN; inconsistent with TH-D and -E observations unless they are observing split as current sheet overtakes bowshock?</t>
  </si>
  <si>
    <t xml:space="preserve">TH-D: observes velocity enhancement just before TH-C observations; mostly in positive M direction; TH-E: no clear observations; GMAGS: Pre-existing wave activity drowns out any possible signarutes;  There is a very nice discontinuity observed, might be good for MVA with TH-B and timing </t>
  </si>
  <si>
    <t>TH-E observes strong positive N velocity at 20:03, consistent with density cavity observed by TH-C at 20:02; TH-D observes the same thing shortly after, eastward propagating, but also with a strong positive M component; GMAGs: SNKQ at 20:03, FYKN at 20:04:30, westward propagating</t>
  </si>
  <si>
    <t>THD and TH-E: No magnetopause deformation observed; GMAGs: GILL at 19:54, KIAN at 19:56, wesward propagating, though difficult to identify a clear signature except at FSMI and FSIM</t>
  </si>
  <si>
    <t>TH-D and TH-E: no magnetopause deformation observed; GMAGS: possibly something at FYKN and KIAN at 21:06:30</t>
  </si>
  <si>
    <t>14-Jul-2008/21:19:45 UT</t>
  </si>
  <si>
    <t>Magnetopause motion outward observed by TH-D and -E at 21:20, followed after by inward motion and enhanced M velocity starting at ~21:20:45;  GMAGs observe potential signature at 21:18; difficult to do timing as they are small signatures and are similarly timed across North America; NOTE: TH-D and -E experience three more disturbances starting at 21:32; these are clearly observed first at TH-E and then -D, showing tailward motion; TH-C is not in the foreshock until the end of these disturbances and does not reveal any large dynamics; IMF is northward and no clear bipolar BN signatures; seems to kick off some nice, ~4 min period, waves in the GMAG data; TH-B observes two distinct IMF discontinuities just before the two largest disturbances</t>
  </si>
  <si>
    <t xml:space="preserve">TH-E observes enhanced M velocity at 21:42:20, followed by similar features at TH-D at 21:42:30, tailward motion.  Interestingly, this is before the TH-C observations of this and the next HFA.  GMAGs observe a tailward (eastward) propagating signature starting at 21:43:30 at Kian and 21:46 at SNKQ; difficult to separate this from underlying ULF waves though </t>
  </si>
  <si>
    <t>See #8 above, these were back to back</t>
  </si>
  <si>
    <t>No clear disturbances at TH-D or -E;  Possible increase in KIAN GMAG at 21:48, if so, it is apparently moving tailward from other GMAGs</t>
  </si>
  <si>
    <t>Possibly related to the small disturbance observed by TH-E at 21:50; nothing clear at TH-D or in the GMAGs</t>
  </si>
  <si>
    <t>Disturbance at TH-E at 21:50:40, later at TH-D at 21:51:15, moving tailward; nothing clear in GMAGs except maybe around 21:51 at FSMI and FSIM</t>
  </si>
  <si>
    <t>TH-E and TH-D enter the sheath at 21:52:40 and 21:53, respectively, indicating tailward motion; nothing clear in GMAGs, except maybe around 21:52 at FYKN and 21:53 at FSMI, also indicating tailward motion</t>
  </si>
  <si>
    <t>Oddly, TH-E stays in sheath; TH-D enters magnetosphere then back into sheath at 21:58:10; KIAN might see something around 21:56:15; GMAGs not clear</t>
  </si>
  <si>
    <t>TH-E enters sheath first at 21:56:30, TH-D at 21:56:45; KIAN might see something around 21:55; GMAGs not clear</t>
  </si>
  <si>
    <t>TH-E enters sheath at 22:00:40, TH-D after at 22:01; GMAGs all observe large feature clearly moving eastward (tailward) between 21:58 and 22:04</t>
  </si>
  <si>
    <t>TH-E observes disturbance between 22:03 and 22:04, TH-D between 22:04 and 22:05; timing doesn't seem to allow this to happen, though lack of negative VN signature is consistent with this not having a shock or compression region upstream.  GMAGs unclear</t>
  </si>
  <si>
    <t>14-Jul-2008/22:20 UT</t>
  </si>
  <si>
    <t>TH-E observes a series of disturbances starting at 22:32:30, TH-D never enters sheath but sees strong velocity changes starting at around 22:33:40.  This HFA is likely moving very slowly over the bowshock, tailward.  Can confirm this with MVA results and orientation; Nothing clear in the GMAGs</t>
  </si>
  <si>
    <t>Also a good example</t>
  </si>
  <si>
    <t>TH-E at 23:23; TH-D at 23:24; GMAGs: nothing clear</t>
  </si>
  <si>
    <t>TH-E at 23:26:45; TH-D at 23:27:00;  GMAGs: nothing clear</t>
  </si>
  <si>
    <t>FB based on size, magnitude, velocity disruption, electron enhancements, however be careful since it wasn't observed upstream at TH-B!  TH-E and TH-D both observe strong positive N velocity at 20:05:30; it is more prolonged at TH-E when then observes a period of enhance positive M velocity and then enhanced negative N velocity after 20:08.  TH-D does not observe these features. GMAGs: SNKQ and GILL at 20:07;  NOTE: there is additional activity after this observed by both TH-D and -E and on the ground.  There is a large disturbance at 20:11 observed by -D and -E, and 20:10 at SNKQ and 2012 at KIAN; these don't appear to be FTEs based on BN and IMF BZ~0 at TH-C, probably also foreshock related; TH-D observes more activity at 20:14, 20:15:30, and 20:19, the last of which is just before TH-C observes a strong discontinuity in the IMF</t>
  </si>
  <si>
    <t>Bastille Day 2008</t>
  </si>
  <si>
    <t>15-Jul-2008/00:09</t>
  </si>
  <si>
    <t>Slight disturbance observed at TH-E along magpause</t>
  </si>
  <si>
    <t>15-Jul-2008/00:20</t>
  </si>
  <si>
    <t>Large disturbance later at TH-E and TH-D, but I don't think the timing works for this FB…</t>
  </si>
  <si>
    <t>15-Jul-2008/00:22</t>
  </si>
  <si>
    <t>15-Jul-2008/00:26</t>
  </si>
  <si>
    <t>Large disturbance at D and E mentioned before likely due to this.  Why no deflection?  Why so large, i.e., prolonged in time?</t>
  </si>
  <si>
    <t>Y?</t>
  </si>
  <si>
    <t>15-Jul-2008/00:58</t>
  </si>
  <si>
    <t>This might actually be another train of FBs…also, there are corresponding disturbances along the magnetopause</t>
  </si>
  <si>
    <t>15-Jul-2008/01:31:30</t>
  </si>
  <si>
    <t>15-Jul-2008/01:32:30</t>
  </si>
  <si>
    <t>15-Jul-2008/01:40:30</t>
  </si>
  <si>
    <t>15-Jul-2008/01:41:45</t>
  </si>
  <si>
    <t>15-Jul-2008/01:48</t>
  </si>
  <si>
    <t>N?</t>
  </si>
  <si>
    <t>15-Jul-2008/02:44</t>
  </si>
  <si>
    <t>15-Jul-2008/03:46</t>
  </si>
  <si>
    <t>Formed around a discontinuity…</t>
  </si>
  <si>
    <t>15-Jul-2008/05:10</t>
  </si>
  <si>
    <t>15-Jul-2008/05:13:30</t>
  </si>
  <si>
    <t>15-Jul-2008/08:13</t>
  </si>
  <si>
    <t>15-Jul-2008/08:14:15</t>
  </si>
  <si>
    <t>15-Jul-2008/08:17:30</t>
  </si>
  <si>
    <t>15-Jul-2008/08:23</t>
  </si>
  <si>
    <t>15-Jul-2008/08:54</t>
  </si>
  <si>
    <t>15-Jul-2008/09:14:30</t>
  </si>
  <si>
    <t>MASSIVE discontinuity associated with this (and FB next)…looks like tangential since B goes nearly to 0</t>
  </si>
  <si>
    <t>15-Jul-2008/09:17</t>
  </si>
  <si>
    <t>See above note</t>
  </si>
  <si>
    <t>15-Jul-2008/11:31</t>
  </si>
  <si>
    <t>maybe with slam inside?</t>
  </si>
  <si>
    <t>15-Jul-2008/11:59</t>
  </si>
  <si>
    <t>15-Jul-2008/12:02:15</t>
  </si>
  <si>
    <t>15-Jul-2008/12:11</t>
  </si>
  <si>
    <t>15-Jul-2008/12:16</t>
  </si>
  <si>
    <t>15-Jul-2008/12:19:30</t>
  </si>
  <si>
    <t>15-Jul-2008/12:46</t>
  </si>
  <si>
    <t>Very mature, GOOD EXAMPLE</t>
  </si>
  <si>
    <t>15-Jul-2008/13:05:30</t>
  </si>
  <si>
    <t>15-Jul-2008/13:06:30</t>
  </si>
  <si>
    <t>16-Jul-2008/18:13:30</t>
  </si>
  <si>
    <t>NO THB PLASMA DATA!</t>
  </si>
  <si>
    <t>16-Jul-2008/19:10</t>
  </si>
  <si>
    <t>May be multiple events in a row… NO THB PLASMA DATA!</t>
  </si>
  <si>
    <t>B field variation associated with discontinuity in imf… NO THB PLASMA DATA!</t>
  </si>
  <si>
    <t>16-Jul-2008/23:33:30</t>
  </si>
  <si>
    <t>23-Jul-2008/06:42:30</t>
  </si>
  <si>
    <t>23-Jul-2008/09:05:45</t>
  </si>
  <si>
    <t>23-Jul-2008/09:21</t>
  </si>
  <si>
    <t>23-Jul-2008/09:24</t>
  </si>
  <si>
    <t>23-Jul-2008/09:36:30</t>
  </si>
  <si>
    <t>23-Jul-2008/10:06:15</t>
  </si>
  <si>
    <t>23-Jul-2008/10:08:30</t>
  </si>
  <si>
    <t>23-Jul-2008/11:05</t>
  </si>
  <si>
    <t>23-Jul-2008/10:54</t>
  </si>
  <si>
    <t>23-Jul-2008/11:08:30</t>
  </si>
  <si>
    <t>Followed by clear case of foreshock compressional boundary at TH-C</t>
  </si>
  <si>
    <t>24-Jul-2008/17:19</t>
  </si>
  <si>
    <t>No TH-B plasma data</t>
  </si>
  <si>
    <t>28-Jul-2008/17:50</t>
  </si>
  <si>
    <t>TH-B not available; a few other candidate events here, though all ? … same on 29th</t>
  </si>
  <si>
    <t>04-Aug-2008/01:03</t>
  </si>
  <si>
    <t>04-Aug-2008/01:31</t>
  </si>
  <si>
    <t>04-Aug-2008/02:06</t>
  </si>
  <si>
    <t>04-Aug-2008/02:35:45</t>
  </si>
  <si>
    <t>04-Aug-2008/02:41:30</t>
  </si>
  <si>
    <t>04-Aug-2008/03:24:30</t>
  </si>
  <si>
    <t>04-Aug-2008/03:33:45</t>
  </si>
  <si>
    <t>05-Aug-2008/06:22</t>
  </si>
  <si>
    <t>TH-B not available…several other cases on this day and 6th too</t>
  </si>
  <si>
    <t>08-Aug-2008/02:50:30</t>
  </si>
  <si>
    <t>08-Aug-2008/04:30</t>
  </si>
  <si>
    <t>10-Aug-2008/05:16</t>
  </si>
  <si>
    <t>Foreshock Cavity</t>
  </si>
  <si>
    <t>Clear case of coming into then out of the foreshock</t>
  </si>
  <si>
    <t>11-Aug-2008/03:46:30</t>
  </si>
  <si>
    <t>11-Aug-2008/03:49</t>
  </si>
  <si>
    <t>NOTE: There are several cases on this day where a clear discontinuity hits the system and there are periods where TH-C observes both sheath and foreshock plasma simultaneously…could these be result of FBs that just weren't observed at TH-B?  E.G., ~0200, ~0400, 0420-0440, etc.</t>
  </si>
  <si>
    <t>11-Aug-2008/04:40</t>
  </si>
  <si>
    <t>Foreshock Bubble</t>
  </si>
  <si>
    <t>THIS IS A NEAT EXAMPLE!  NOT SO CLEAR, BUT STILL GREAT PERIOD!  SEEMS TO BE A TRAIN AGAIN…</t>
  </si>
  <si>
    <t>11-Aug-2008/04:58</t>
  </si>
  <si>
    <t>11-Aug-2008/05:09</t>
  </si>
  <si>
    <t>GREAT EXAMPLE!!!</t>
  </si>
  <si>
    <t>11-Aug-2008/05:18</t>
  </si>
  <si>
    <t>Prolonged exposure at TH-C, does this agree with orientation of discontinuity?</t>
  </si>
  <si>
    <t>11-Aug-2008/05:21</t>
  </si>
  <si>
    <t>11-Aug-2008/05:22</t>
  </si>
  <si>
    <t>Train case from previous FB?</t>
  </si>
  <si>
    <t>11-Aug-2008/05:26</t>
  </si>
  <si>
    <t>Lack of evidence at TH-B, though this might be associated with the following event</t>
  </si>
  <si>
    <t>11-Aug-2008/05:29</t>
  </si>
  <si>
    <t>Massive event, lasts 3-5 minutes, might be another trainof 3 or 4 events...</t>
  </si>
  <si>
    <t>11-Aug-2008/06:16:45</t>
  </si>
  <si>
    <t>May be a few proto-HFAs around this time too?</t>
  </si>
  <si>
    <t>11-Aug-2008/07:54</t>
  </si>
  <si>
    <t>11-Aug-2008/11:31</t>
  </si>
  <si>
    <t>Beautiful event observed by TH-C…however timing is troubling…how does it propagate in only 30 seconds from TH-B to -C…will have to do timing analysis on current sheet; cavity in B and n at TH-B might be current sheet?  Is this a tangential discontinuity?  Could be, yes...probably HFA then</t>
  </si>
  <si>
    <t>11-Aug-2008/13:23</t>
  </si>
  <si>
    <t>11-Aug-2008/15:56</t>
  </si>
  <si>
    <t>11-Aug-2008/18:30</t>
  </si>
  <si>
    <t>Energetic electrons aren't quite as energetic as &gt;5keV, but are clearly present at both spacecraft;</t>
  </si>
  <si>
    <t>11-Aug-2008/18:50</t>
  </si>
  <si>
    <t>This and previous case are both clear cases of shocks following downstream with no upstream compression</t>
  </si>
  <si>
    <t>Good isolated examples, this and prev.</t>
  </si>
  <si>
    <t>11-Aug-2008/20:47:30</t>
  </si>
  <si>
    <t>11-Aug-2008/21:04</t>
  </si>
  <si>
    <t>11-Aug-2008/21:24</t>
  </si>
  <si>
    <t>Massive wave activity after this…</t>
  </si>
  <si>
    <t>Nice example…also check out the apparently coherent wave activity moving with the solar wind prior to this…</t>
  </si>
  <si>
    <t>11-Aug-2008/22:31</t>
  </si>
  <si>
    <t>11-Aug-2008/23:48:30</t>
  </si>
  <si>
    <t>12-Aug-2008/00:14</t>
  </si>
  <si>
    <t>Another train?</t>
  </si>
  <si>
    <t>12-Aug-2008/00:40:30</t>
  </si>
  <si>
    <t>Check out the electron spike shortly after at 00:46 UT…</t>
  </si>
  <si>
    <t>12-Aug-2008/01:03:15</t>
  </si>
  <si>
    <t>12-Aug-2008/01:05:45</t>
  </si>
  <si>
    <t>Nice example</t>
  </si>
  <si>
    <t>Great wave activity from ~0115-0145</t>
  </si>
  <si>
    <t>12-Aug-2008/02:32</t>
  </si>
  <si>
    <t>FCB follows after?</t>
  </si>
  <si>
    <t>12-Aug-2008/02:41</t>
  </si>
  <si>
    <t>12-Aug-2008/02:50</t>
  </si>
  <si>
    <t>Sheath crossings or train of FBs?</t>
  </si>
  <si>
    <t>12-Aug-2008/02:54</t>
  </si>
  <si>
    <t>12-Aug-2008/02:57</t>
  </si>
  <si>
    <t>12-Aug-2008/03:31</t>
  </si>
  <si>
    <t>Looks like FB train…but no TH-B data</t>
  </si>
  <si>
    <t>13-Aug-2008/14:00</t>
  </si>
  <si>
    <t>Something here…not sure exactly how to classify it though…unusual.  Prior to 1400, TH-B is in the magnetosphere</t>
  </si>
  <si>
    <t>13-Aug-2008/15:35</t>
  </si>
  <si>
    <t>difficult to find similar features in IMF…</t>
  </si>
  <si>
    <t>13-Aug-2008/19:53</t>
  </si>
  <si>
    <t>TH-B and -C too far apart…no similar features…</t>
  </si>
  <si>
    <t>More cases, HFAs and FBs possibly, throughout rest of the day but unidentifyable because of this</t>
  </si>
  <si>
    <t>15-Aug-2008/01:25:15</t>
  </si>
  <si>
    <t>15-Aug-2008/01:55</t>
  </si>
  <si>
    <t>Note, no discontinuity!!!  This and next one are both clear cases of spontaneous HFAs!</t>
  </si>
  <si>
    <t>15-Aug-2008/02:13</t>
  </si>
  <si>
    <t>15-Aug-2008/02:48:15</t>
  </si>
  <si>
    <t>15-Aug-2008/03:56:15</t>
  </si>
  <si>
    <t>15-Aug-2008/04:08:45</t>
  </si>
  <si>
    <t>15-Aug-2008/04:25:30</t>
  </si>
  <si>
    <t>15-Aug-2008/04:37</t>
  </si>
  <si>
    <t>15-Aug-2008/16:42:30</t>
  </si>
  <si>
    <t>Really nice wave activity after this too…</t>
  </si>
  <si>
    <t>15-Aug-2008/16:52:30</t>
  </si>
  <si>
    <t>CAN HFAS FORM AROUND WAVES GENERATED WITHING FORESHOCK?!?!  EXAMPLE OF THIS?</t>
  </si>
  <si>
    <t>GREAT EXAMPLE OF WHAT DAVID AND NICK PICTURE!</t>
  </si>
  <si>
    <t>15-Aug-2008/17:59:45</t>
  </si>
  <si>
    <t>15-Aug-2008/18:11</t>
  </si>
  <si>
    <t>16-Aug-2008/00:40</t>
  </si>
  <si>
    <t>TH-C very close to bow shock here</t>
  </si>
  <si>
    <t>No TH-B plasma data during day, though many other interesting possibilities from TH-C, another like this at 00:44</t>
  </si>
  <si>
    <t>18-Aug-2008/20:48</t>
  </si>
  <si>
    <t>May have formed without a discontinuity…</t>
  </si>
  <si>
    <t>18-Aug-2008/22:26</t>
  </si>
  <si>
    <t>OR P-HFA?  No clear discontinuity associated with this…</t>
  </si>
  <si>
    <t>18-Aug-2008/22:46</t>
  </si>
  <si>
    <t>18-Aug-2008/23:29</t>
  </si>
  <si>
    <t>SLAM</t>
  </si>
  <si>
    <t>In here since such an interesting example…see if there is higher resolution FGM data for this if interested later…</t>
  </si>
  <si>
    <t>19-Aug-2008/00:37:30</t>
  </si>
  <si>
    <t>19-Aug-2008/01:12:30</t>
  </si>
  <si>
    <t>19-Aug-2008/01:15</t>
  </si>
  <si>
    <t>Strong shock following it…beautiful single spacecraft example!</t>
  </si>
  <si>
    <t>19-Aug-2008/01:16:45</t>
  </si>
  <si>
    <t>19-Aug-2008/01:19</t>
  </si>
  <si>
    <t>No clear discontinuity or compression regions</t>
  </si>
  <si>
    <t>Discontinuity, but compression regions not so clear…</t>
  </si>
  <si>
    <t>19-Aug-2008/01:29</t>
  </si>
  <si>
    <t>More SLAMs on the 19th between 2 and 220</t>
  </si>
  <si>
    <t>19-Aug-2008/02:59:30</t>
  </si>
  <si>
    <t>looks like forming FB, but hard to say..</t>
  </si>
  <si>
    <t>May be a train event too with feature at 0301</t>
  </si>
  <si>
    <t>19-Aug-2008/03:04</t>
  </si>
  <si>
    <t>Early stages?  Not well formed?</t>
  </si>
  <si>
    <t>Looks like could be a side hit…glancer</t>
  </si>
  <si>
    <t>19-Aug-2008/03:52</t>
  </si>
  <si>
    <t>19-Aug-2008/04:01</t>
  </si>
  <si>
    <t>Complex train here…pretty crazy</t>
  </si>
  <si>
    <t>19-Aug-2008/04:03</t>
  </si>
  <si>
    <t>19-Aug-2008/04:08:45</t>
  </si>
  <si>
    <t>Like isolated connected region model</t>
  </si>
  <si>
    <t>19-Aug-2008/04:49:30</t>
  </si>
  <si>
    <t>19-Aug-2008/04:52</t>
  </si>
  <si>
    <t>19-Aug-2008/04:57</t>
  </si>
  <si>
    <t>19-Aug-2008/05:24</t>
  </si>
  <si>
    <t>Another train…they follow the discontinuity and are not centered around it!</t>
  </si>
  <si>
    <t>19-Aug-2008/05:29:30</t>
  </si>
  <si>
    <t>No clear discontinuity</t>
  </si>
  <si>
    <t>19-Aug-2008/05:22</t>
  </si>
  <si>
    <t>There is apparently even an HFA centered around the discontinuity that sets this FB off!</t>
  </si>
  <si>
    <t>19-Aug-2008/07:54</t>
  </si>
  <si>
    <t>BEAUTIFUL EXAMPLE!!!</t>
  </si>
  <si>
    <t>Through the edge!  Can check geometry to see if this makes sense..this is definitely one to look at in more detail!</t>
  </si>
  <si>
    <t>19-Aug-2008/11:53</t>
  </si>
  <si>
    <t>Might be a couple FBs…</t>
  </si>
  <si>
    <t>19-Aug-2008/12:08</t>
  </si>
  <si>
    <t>19-Aug-2008/12:50</t>
  </si>
  <si>
    <t>Hui's example: Could also be side shot FB?</t>
  </si>
  <si>
    <t>19-Aug-2008/13:25</t>
  </si>
  <si>
    <t>Weak one, right at the end of a pretty strong foreshock period</t>
  </si>
  <si>
    <t>19-Aug-2008/13:42:30</t>
  </si>
  <si>
    <t>19-Aug-2008/13:45</t>
  </si>
  <si>
    <t>Looks like several smaller ones might have formed after, though they never show clear temp increases or deflected flows…might just be waves?</t>
  </si>
  <si>
    <t>19-Aug-2008/16:11</t>
  </si>
  <si>
    <t>19-Aug-2008/19:10:30</t>
  </si>
  <si>
    <t>19-Aug-2008/20:43:45</t>
  </si>
  <si>
    <t>Might be another train…</t>
  </si>
  <si>
    <t>19-Aug-2008/20:36</t>
  </si>
  <si>
    <t>Note, might be another good example, but this database is not at all comprehensive regarding SLAMs</t>
  </si>
  <si>
    <t>19-Aug-2008/21:46</t>
  </si>
  <si>
    <t>19-Aug-2008/21:52</t>
  </si>
  <si>
    <t>THB NOT CLEAR HERE…COULD BE JUST WAVES</t>
  </si>
  <si>
    <t>Event without TH-B, looks from THC like foreshock bubble occurs which causes bow shock to expand over the spacecraft for next several minutes</t>
  </si>
  <si>
    <t>19-Aug-2008/22:08:15</t>
  </si>
  <si>
    <t>Great wave activity around here too</t>
  </si>
  <si>
    <t>19-Aug-2008/22:10</t>
  </si>
  <si>
    <t>Characteristics of both…unclear</t>
  </si>
  <si>
    <t>19-Aug-2008/22:18</t>
  </si>
  <si>
    <t>Series here of what could be either or both…</t>
  </si>
  <si>
    <t>Same at 22:22</t>
  </si>
  <si>
    <t>19-Aug-2008/22:32</t>
  </si>
  <si>
    <t>First in a train of three…Hui will probably disagree…but the features are seen first at TH-B and convect with solar wind…</t>
  </si>
  <si>
    <t>19-Aug-2008/22:34</t>
  </si>
  <si>
    <t>Only since observed first at TH-B…</t>
  </si>
  <si>
    <t>19-Aug-2008/22:35:15</t>
  </si>
  <si>
    <t>19-Aug-2008/22:37:45</t>
  </si>
  <si>
    <t>Another train example…very nice, isolated one</t>
  </si>
  <si>
    <t>TH-C temp not clear….</t>
  </si>
  <si>
    <t>Not fully developed…</t>
  </si>
  <si>
    <t>19-Aug-2008/23:44</t>
  </si>
  <si>
    <t>19-Aug-2008/23:39</t>
  </si>
  <si>
    <t>21-Aug-2008/13:06:30</t>
  </si>
  <si>
    <t>No THB plasma data!</t>
  </si>
  <si>
    <t>REALLY NICE WAVES BETWEEN 1330 AND 1400</t>
  </si>
  <si>
    <t>21-Aug-2008/19:51</t>
  </si>
  <si>
    <t>Without B, can't really tell…</t>
  </si>
  <si>
    <t>21-Aug-2008/19:58</t>
  </si>
  <si>
    <t>Based on no downstream compression region</t>
  </si>
  <si>
    <t>21-Aug-2008/20:25</t>
  </si>
  <si>
    <t>21-Aug-2008/20:34</t>
  </si>
  <si>
    <t>21-Aug-2008/20:59:30</t>
  </si>
  <si>
    <t>22-Aug-2008/21:31:30</t>
  </si>
  <si>
    <t>Formed seemingly independent of any discontinuity!</t>
  </si>
  <si>
    <t>22-Aug-2008/21:41</t>
  </si>
  <si>
    <t>22-Aug-2008/21:44</t>
  </si>
  <si>
    <t>22-Aug-2008/22:19:30</t>
  </si>
  <si>
    <t>GREAT EXAMPLE!  Slow solar wind too!!!</t>
  </si>
  <si>
    <t>Very large amplitude waves after this too…</t>
  </si>
  <si>
    <t>22-Aug-2008/23:37:30</t>
  </si>
  <si>
    <t>26-Aug-2008/13:21</t>
  </si>
  <si>
    <t>NO THEMIS B OBSERVATIONS!</t>
  </si>
  <si>
    <t>26-Aug-2008/14:45</t>
  </si>
  <si>
    <t>31-Aug-2008/15:09</t>
  </si>
  <si>
    <t>04-Sep-2008/15:59:45</t>
  </si>
  <si>
    <t>TH-B only at X=20RE, THC at 17, observed first at THC!!!  Nice example of how it moves with current sheet…</t>
  </si>
  <si>
    <t>04-Sep-2008/16:15</t>
  </si>
  <si>
    <t>HFA or just associated with the current sheet?</t>
  </si>
  <si>
    <t>04-Sep-2008/16:33:30</t>
  </si>
  <si>
    <t>04-Sep-2008/17:35</t>
  </si>
  <si>
    <t>Pass through the lobe of a FB?  Timing following after the discontinuity is consistent with this…</t>
  </si>
  <si>
    <t>04-Sep-2008/18:02</t>
  </si>
  <si>
    <t>lots of wave activity here too</t>
  </si>
  <si>
    <t>07-Sep-2008/20:16:45</t>
  </si>
  <si>
    <t>07-Sep-2008/20:23</t>
  </si>
  <si>
    <t>08-Sep-2008/03:01:30</t>
  </si>
  <si>
    <t>08-Sep-2008/08:21</t>
  </si>
  <si>
    <t>Looks like sheath at THC, might be from expansion due to a foreshock bubble, hence the sunward flows…still no clear proof of this before the crossing</t>
  </si>
  <si>
    <t>08-Sep-2008/08:51</t>
  </si>
  <si>
    <t>08-Sep-2008/09:01</t>
  </si>
  <si>
    <t>08-Sep-2008/09:05</t>
  </si>
  <si>
    <t>No clear shock on downstream side….and why compression region on upstream side?</t>
  </si>
  <si>
    <t>08-Sep-2008/09:37:30</t>
  </si>
  <si>
    <t>08-Sep-2008/10:56:45</t>
  </si>
  <si>
    <t>Is TH-B close enough to the bow shock to see HFAs?</t>
  </si>
  <si>
    <t>08-Sep-2008/10:58:30</t>
  </si>
  <si>
    <t>FORMS CENTERED AROUND DISCONTINUITY…</t>
  </si>
  <si>
    <t>08-Sep-2008/12:34</t>
  </si>
  <si>
    <t>08-Sep-2008/13:58</t>
  </si>
  <si>
    <t>08-Sep-2008/14:01</t>
  </si>
  <si>
    <t>08-Sep-2008/14:05</t>
  </si>
  <si>
    <t>08-Sep-2008/14:27</t>
  </si>
  <si>
    <t>THB CLOSE ENOUGH? AT ~22 RE…</t>
  </si>
  <si>
    <t>TIMING WITH THB CONFIRMS NOT MOVING DOWNSTREAM!</t>
  </si>
  <si>
    <t>PERIOD FROM 1445-1645 IS PERFECT EXAMPLE OF HOW NOISY FORESHOCK IS COMPARED TO PRISTINE SOLAR WIND…ALSO HOW WAVE ACTIVITY CAN CAUSE DISCONTINUITIES ABOUT WHICH HFAS CAN FORM?</t>
  </si>
  <si>
    <t>08-Sep-2008/14:59:30</t>
  </si>
  <si>
    <t>08-Sep-2008/15:23:15</t>
  </si>
  <si>
    <t>08-Sep-2008/16:05</t>
  </si>
  <si>
    <t>08-Sep-2008/17:02</t>
  </si>
  <si>
    <t>LOOKS LIKE GREAT EXAMPLE!</t>
  </si>
  <si>
    <t>08-Sep-2008/17:26</t>
  </si>
  <si>
    <t>FB CAUSING SHEATH CROSSING</t>
  </si>
  <si>
    <t>MAYBE A FEW HFAS BEFORE..HARD TO SAY WITH WAVE ACTIVITY…</t>
  </si>
  <si>
    <t>08-Sep-2008/17:36:15</t>
  </si>
  <si>
    <t>08-Sep-2008/18:01:30</t>
  </si>
  <si>
    <t>08-Sep-2008/18:21:45</t>
  </si>
  <si>
    <t>08-Sep-2008/18:44</t>
  </si>
  <si>
    <t>08-Sep-2008/19:14</t>
  </si>
  <si>
    <t>08-Sep-2008/19:16</t>
  </si>
  <si>
    <t>MIGHT BE SOMETHING AT THB RELATED TO THIS</t>
  </si>
  <si>
    <t>08-Sep-2008/19:59:30</t>
  </si>
  <si>
    <t>APPARENTLY MOVING WITH SOLAR WIND</t>
  </si>
  <si>
    <t>NO CLEAR FEATURES OF EITHER REALLY…</t>
  </si>
  <si>
    <t>08-Sep-2008/20:14:30</t>
  </si>
  <si>
    <t>MOVING AGAINST SOLAR WIND</t>
  </si>
  <si>
    <t>08-Sep-2008/20:16</t>
  </si>
  <si>
    <t>08-Sep-2008/20:18</t>
  </si>
  <si>
    <t>08-Sep-2008/20:25:30</t>
  </si>
  <si>
    <t>UPSTREAM SHOCK IS VERY WELL FORMED</t>
  </si>
  <si>
    <t>08-Sep-2008/20:27</t>
  </si>
  <si>
    <t>NICE EXAMPLE</t>
  </si>
  <si>
    <t>08-Sep-2008/20:20-20:24</t>
  </si>
  <si>
    <t>AT LEAST 2, MAYBE 3 OR MORE HERE…DEFINITELY A TRAIN</t>
  </si>
  <si>
    <t>THC INTO SHEATH..POSSIBLY TWO MORE FBS BEFORE 21:30…THB DOESN’T SEE THEM THOUGH</t>
  </si>
  <si>
    <t>09-Sep-2008/18:03:30</t>
  </si>
  <si>
    <t>THB CLOSE TO BS</t>
  </si>
  <si>
    <t>09-Sep-2008/18:04:30</t>
  </si>
  <si>
    <t>09-Sep-2008/18:14</t>
  </si>
  <si>
    <t>09-Sep-2008/18:19:30</t>
  </si>
  <si>
    <t>09-Sep-2008/19:27</t>
  </si>
  <si>
    <t>09-Sep-2008/19:30:30</t>
  </si>
  <si>
    <t>10-Sep-2008/01:44</t>
  </si>
  <si>
    <t>12-Sep-2008/00:22</t>
  </si>
  <si>
    <t>12-Sep-2008/04:00:30</t>
  </si>
  <si>
    <t>12-Sep-2008/04:15</t>
  </si>
  <si>
    <t>12-Sep-2008/06:35:30</t>
  </si>
  <si>
    <t>Great example in the sense that Nick thinks</t>
  </si>
  <si>
    <t>12-Sep-2008/07:00</t>
  </si>
  <si>
    <t>12-Sep-2008/14:22:30</t>
  </si>
  <si>
    <t>15-Sep-2008/23:51</t>
  </si>
  <si>
    <t>FORMED INDEPENDENT OF DISCONTINUITY</t>
  </si>
  <si>
    <t>15-Sep-2008/23:57</t>
  </si>
  <si>
    <t>THB MAY HAVE CAUGHT THE EDGE</t>
  </si>
  <si>
    <t>16-Sep-2008/00:05</t>
  </si>
  <si>
    <t>DENSITY AND FIELD DIP MAY BE THE CURRENT SHEET…THIS IS CENTERED AROUND THE DISCONTINUITY, SUPPORTING HFA CLAIM</t>
  </si>
  <si>
    <t>OTHER POSSIBILITY IS FORESHOCK CAVITY AT THB, HFA AT THC…ADDITIONAL TIMING NEEDED</t>
  </si>
  <si>
    <t>16-Sep-2008/00:37:30</t>
  </si>
  <si>
    <t>16-Sep-2008/00:38:30</t>
  </si>
  <si>
    <t>16-Sep-2008/00:44</t>
  </si>
  <si>
    <t>TIMING ISN'T CONSISTENT</t>
  </si>
  <si>
    <t>THC LOOKS LIKE FB…</t>
  </si>
  <si>
    <t>16-Sep-2008/00:53</t>
  </si>
  <si>
    <t>16-Sep-2008/01:52</t>
  </si>
  <si>
    <t>SIZE AND STRUCTURE AT C MAKES IT LOOK LIKE AN FB</t>
  </si>
  <si>
    <t>THB ASSOCIATED WITH CURRENT SHEET…MAYBE WHY NO STRONG COMPRESSION REGIONS?</t>
  </si>
  <si>
    <t>B-field VERY near 0 at TH-C!  Nice example of tangential discontinuity?</t>
  </si>
  <si>
    <t>16-Sep-2008/02:05</t>
  </si>
  <si>
    <t>16-Sep-2008/02:08</t>
  </si>
  <si>
    <t>16-Sep-2008/02:15:30</t>
  </si>
  <si>
    <t>16-Sep-2008/02:32</t>
  </si>
  <si>
    <t>16-Sep-2008/02:34:30</t>
  </si>
  <si>
    <t>16-Sep-2008/02:26:30</t>
  </si>
  <si>
    <t>16-Sep-2008/05:05</t>
  </si>
  <si>
    <t>FB OR HFA WITH FCB?</t>
  </si>
  <si>
    <t>16-Sep-2008/17:46:30</t>
  </si>
  <si>
    <t>16-Sep-2008/17:27</t>
  </si>
  <si>
    <t>HFAs:</t>
  </si>
  <si>
    <t>Unknowns:</t>
  </si>
  <si>
    <t>Weak FB: Another weird fizzled-out FB signature like this observed just before at 22:16 (THB) and 22:17:30 (THC) too</t>
  </si>
  <si>
    <t>Foreshock bubble and HFA?  Discontinuity is very clear; Strongest feature at TH-C looks more like an HFA; Might be another FB around 23:12, not clear from TH-B though; Several tailward propagating disturbances observed by TH-D and -E prior to 23:00…maybe Hietala shocklets?  They are evenly spaced every 4 minutes!  Could still be foreshock related, the IMF is strong -Y, so foreshock is over on the afternoon dayside, still adjacent to TH-D and -E locations;  Same period as observed in the GMAGs (see SNKQ between 22:15 and 22:40 as example).  TH-D and -E observe disturbance at 23:02:30 that might be related to this feature; then again at 23:05</t>
  </si>
  <si>
    <t>HFA-like structures:</t>
  </si>
  <si>
    <t>Not complete count!  Remember, many FCs may be proto-HFAs here…</t>
  </si>
  <si>
    <t>Foreshock Bubbles:</t>
  </si>
  <si>
    <t xml:space="preserve">Foreshock Cavities: </t>
  </si>
  <si>
    <t>There are actually more when considering how many TH-B was unavailable for!!!</t>
  </si>
  <si>
    <t>27-Sep-2008/19:14:30</t>
  </si>
  <si>
    <t>Includes "proto-HFAs", i.e., those without temperature spikes (could be instrument artefact) and/or flow deflections</t>
  </si>
  <si>
    <t>28-Sep-2008/05:13</t>
  </si>
  <si>
    <t>clear case of patch of IMF connected to foreshock</t>
  </si>
  <si>
    <t>28-Sep-2008/07:34:45</t>
  </si>
  <si>
    <t>03-Oct-2008/16:14</t>
  </si>
  <si>
    <t>03-Oct-2008/16:16:30</t>
  </si>
  <si>
    <t>03-Oct-2008/16:54</t>
  </si>
  <si>
    <t>03-Oct-2008/18:43:15</t>
  </si>
  <si>
    <t>THB CLOSE ENOUGH;</t>
  </si>
  <si>
    <t>03-Oct-2008/19:07:30</t>
  </si>
  <si>
    <t>03-Oct-2008/19:35</t>
  </si>
  <si>
    <t>Nice example...Electrons &gt;10keV in these ones!!!</t>
  </si>
  <si>
    <t>REMEMBER THB CLOSER TO BS DOWNSTREAM!</t>
  </si>
  <si>
    <t>03-Oct-2008/19:36:30</t>
  </si>
  <si>
    <t>Train of two with previous one</t>
  </si>
  <si>
    <t>03-Oct-2008/21:50:45</t>
  </si>
  <si>
    <t>03-Oct-2008/23:53</t>
  </si>
  <si>
    <t>04-Oct-2008/10:44:15</t>
  </si>
  <si>
    <t>04-Oct-2008/13:19</t>
  </si>
  <si>
    <t>05-Oct-2008/21:36</t>
  </si>
  <si>
    <t>05-Oct-2008/21:38:30</t>
  </si>
  <si>
    <t>06-Oct-2008/06:07:30</t>
  </si>
  <si>
    <t>06-Oct-2008/07:31:30</t>
  </si>
  <si>
    <t>THB SIGNATURES PART OF CURRENT SHEET?</t>
  </si>
  <si>
    <t>06-Oct-2008/08:22</t>
  </si>
  <si>
    <t>06-Oct-2008/08:29</t>
  </si>
  <si>
    <t>06-Oct-2008/10:19:30</t>
  </si>
  <si>
    <t>Nice isolated example</t>
  </si>
  <si>
    <t>06-Oct-2008/10:52:30</t>
  </si>
  <si>
    <t>Might actualy be two back to back?</t>
  </si>
  <si>
    <t>09-Oct-2008/18:39</t>
  </si>
  <si>
    <t>09-Oct-2008/18:46:45</t>
  </si>
  <si>
    <t>09-Oct-2008/19:14</t>
  </si>
  <si>
    <t>09-Oct-2008/19:22:30</t>
  </si>
  <si>
    <t>09-Oct-2008/19:24</t>
  </si>
  <si>
    <t>THB TOO FAR ON THE FLANK TO SEE THESE?</t>
  </si>
  <si>
    <t>Looks like another set of trains</t>
  </si>
  <si>
    <t>may be followed by several more…slow sw speed too</t>
  </si>
  <si>
    <t>09-Oct-2008/23:31</t>
  </si>
  <si>
    <t>BEAUTIFUL EXAMPLE!</t>
  </si>
  <si>
    <t>11-Oct-2008/20:45:30</t>
  </si>
  <si>
    <t>THB NEAR BS</t>
  </si>
  <si>
    <t>11-Oct-2008/20:50</t>
  </si>
  <si>
    <t>THB IN SHEATH FOR COMPRESSION PARTS</t>
  </si>
  <si>
    <t>11-Oct-2008/21:07:30</t>
  </si>
  <si>
    <t>TIME AT THB</t>
  </si>
  <si>
    <t>11-Oct-2008/21:55:15</t>
  </si>
  <si>
    <t>NO VISIBLE DISCONTINUITY</t>
  </si>
  <si>
    <t>12-Oct-2008/05:02</t>
  </si>
  <si>
    <t>part of a 2 bubble train…</t>
  </si>
  <si>
    <t>12-Oct-2008/05:04</t>
  </si>
  <si>
    <t>12-Oct-2008/06:24</t>
  </si>
  <si>
    <t>UPSTREAM SHOCK</t>
  </si>
  <si>
    <t>12-Oct-2008/11:02:30</t>
  </si>
  <si>
    <t>13-Oct-2008/21:35</t>
  </si>
  <si>
    <t>13-Oct-2008/21:53</t>
  </si>
  <si>
    <t>13-Oct-2008/23:18</t>
  </si>
  <si>
    <t>13-Oct-2008/23:34</t>
  </si>
  <si>
    <t>13-Oct-2008/23:42:30</t>
  </si>
  <si>
    <t>14-Oct-2008/06:43</t>
  </si>
  <si>
    <t>14-Oct-2008/10:07:30</t>
  </si>
  <si>
    <t>Percent of Period:</t>
  </si>
  <si>
    <t>Number of Days in Period:</t>
  </si>
  <si>
    <t>Days with FBs:</t>
  </si>
  <si>
    <t>Days with HFA-like structures:</t>
  </si>
  <si>
    <t>Days with transient foreshock events:</t>
  </si>
  <si>
    <t>Average Values of Solar Wind and Geomagnetic Indices:</t>
  </si>
  <si>
    <t>Day</t>
  </si>
  <si>
    <t>Avg Vsw</t>
  </si>
  <si>
    <t>Avg  Pdyn</t>
  </si>
  <si>
    <t>Avg Kp</t>
  </si>
  <si>
    <t>Avg Dst</t>
  </si>
  <si>
    <t>Avg AL</t>
  </si>
  <si>
    <t>Avg AE</t>
  </si>
  <si>
    <t>HFA-likes</t>
  </si>
  <si>
    <t>FBs</t>
  </si>
  <si>
    <t>FCs</t>
  </si>
  <si>
    <t>?s</t>
  </si>
  <si>
    <t>Per Day #s:</t>
  </si>
  <si>
    <t>[km/s]</t>
  </si>
  <si>
    <t>[nPa]</t>
  </si>
  <si>
    <t>[nT]</t>
  </si>
  <si>
    <t>[--]</t>
  </si>
  <si>
    <t>[#]</t>
  </si>
  <si>
    <t>Proto-HFAs:</t>
  </si>
  <si>
    <t>Correction Factor:</t>
  </si>
  <si>
    <t>NEED TO REVISIT ALL HFAS AND BETTER CLASIFY BETWEEN THESE AND PROTO-HFAS</t>
  </si>
  <si>
    <t>Corrected Occurrence Rate: [#/day]</t>
  </si>
  <si>
    <t>Occurrence rates are dependent on how much of this whole time both TH-B and TH-C are upstream of the bow shock…use a typical period to get this value!!!</t>
  </si>
  <si>
    <t>Based on Tipsod for 4 days: 10-14 Aug 2008, THB and THC are simultaneously upstream for 1day 18hrs and 26min of the period</t>
  </si>
  <si>
    <t xml:space="preserve">CALCULATE OCCURRENCE RATES FOR HIGH SW SPEED (&gt;500 KM/S) VS SLOW/AVG SOLAR WIND SPEED (&lt;500 KM/S) </t>
  </si>
  <si>
    <t>#HFAs</t>
  </si>
  <si>
    <t>#FBs</t>
  </si>
  <si>
    <t>Vsw&lt;500:</t>
  </si>
  <si>
    <t>Vsw&gt;=500:</t>
  </si>
  <si>
    <t># of Days in period:</t>
  </si>
  <si>
    <t>Correction factor:</t>
  </si>
  <si>
    <t># of Days Total</t>
  </si>
  <si>
    <t>Total: #HFAs/Day</t>
  </si>
  <si>
    <t>Total: #FBs/Day</t>
  </si>
  <si>
    <t>Days with HFAs/FBs</t>
  </si>
  <si>
    <t>Days with HFAs/FBs:#HFAs/Day</t>
  </si>
  <si>
    <t>Days with HFAs/FBs: #FBs/Day</t>
  </si>
  <si>
    <t>Cont</t>
  </si>
  <si>
    <t>Multiple examples</t>
  </si>
  <si>
    <t xml:space="preserve"> Normal direction: [0.72, -0.01, 0.69], both s/c connected to BS at event time.  Discontinuity clearly observed in OMNI data at same time too.  E-fields from THB from averaged B and V (to remove ULF effect) point into the discontinuity on upstream side!  </t>
  </si>
  <si>
    <t>14-Jul-2008/17:24 UT</t>
  </si>
  <si>
    <t>energetic electrons AFTER the HFA…how is an HFA observed that far upstream at THB?</t>
  </si>
  <si>
    <t>14-Jul-2008/15:00 UT</t>
  </si>
  <si>
    <t>NICE, ISOLATED, FORMS CENTERED RIGHT AROUND DISCONTINUITY</t>
  </si>
  <si>
    <t>14-Jul-2008/15:21 UT</t>
  </si>
  <si>
    <t>1ST compression region is FCB!</t>
  </si>
  <si>
    <t>14-Jul-2008/15:27 UT</t>
  </si>
  <si>
    <t>14-Jul-2008/16:49 UT</t>
  </si>
  <si>
    <t>Is the final compression region the FCB?</t>
  </si>
  <si>
    <t>14-Jul-2008/16:33 UT</t>
  </si>
  <si>
    <t>14-Jul-2008/17:26 UT</t>
  </si>
  <si>
    <t>14-Jul-2008/17:32 UT</t>
  </si>
  <si>
    <t>VERY INTERESTING FEATURES AT 17:34-17:38…FB LOBE SHOT?  IF SO, IT IS MASSIVE…PROBABLY JUST VENTURE INTO FORESHOCK WITH INCREDIBLE WAVE ACTIVITY FOR ELECTRON HEATING</t>
  </si>
  <si>
    <t>Normal direction on last shock (coplanarity) reveals dominant direction (0.84) is X-GSM</t>
  </si>
  <si>
    <t>This is a neat string of SHFAs!!!</t>
  </si>
  <si>
    <t>14-Jul-2008/17:36 UT</t>
  </si>
  <si>
    <t>Lasts a couple of minutes…interesting…maybe just very active foreshock with SHFAs?</t>
  </si>
  <si>
    <t>This and previous are examples that HFA features CAN be observed &gt;10 RE upstream!</t>
  </si>
  <si>
    <t>14-Jul-2008/17:18 UT</t>
  </si>
  <si>
    <t>Some gap in the PEIM data here…need peir to see the temp increase…same goes for velocity</t>
  </si>
  <si>
    <t>THC coplanarity on the shock reveals n=[0.98 0.21 0.01] in GSM from Bdown = [3.0, 3.0, 9.0] and Bup = [3.5, 1.0, 1.0]</t>
  </si>
  <si>
    <t>n = [0.713, -0.117, -0.692] GSM with good fit, lamda3/lamda2 = 0.08 with THB from17:22:20-17:23:25; Normal vector in the downstream compression region is n = [0.447, -0.893, -0.049] GSM with good fit (0.05) with THC from 17:24:32-17:24:38</t>
  </si>
  <si>
    <t>n = [0.552, -0.629, -0.547] GSM with consistent but OK fit (0.101) with THB around 17:24:48-17:25:45</t>
  </si>
  <si>
    <t>n = [0.58, 0.54, -0.61] with good fit (0.09)</t>
  </si>
  <si>
    <t>A pair of HFAs observed: Disc1: n1=[0.6, -0.2, 0.8], consistent over many ranges but not good (0.14) ; Disc2: n2=[0.65, 0.09, 0.75], good fit (0.03)</t>
  </si>
  <si>
    <t>SHFA?  No clear discontinuity…</t>
  </si>
  <si>
    <t>Seems somewhat like the signature at 17:40…look into these two!!!</t>
  </si>
  <si>
    <t>HFA?</t>
  </si>
  <si>
    <t>This isa difficult period!  TH-E observes magnetopause disturbance first at 22:40, followed by TH-D at 22:40:15; consistent with tailward motion; disturbances are prolonged, consistent with prolonged observations at TH-B and TH-C; KIAN and FYKN at 22:39</t>
  </si>
  <si>
    <t>n = [0.56, -0.61, 0.55]</t>
  </si>
  <si>
    <t>Total</t>
  </si>
  <si>
    <t>High-Res Bfield/Particles</t>
  </si>
  <si>
    <t>FGL/Fast</t>
  </si>
  <si>
    <t>FGH/Burst</t>
  </si>
  <si>
    <t>FGH/Fast</t>
  </si>
  <si>
    <t>Survey/Slow</t>
  </si>
  <si>
    <t xml:space="preserve">Interesting EXAMPLE: the E-field test pass for a HFA.  </t>
  </si>
  <si>
    <t>MVA from THB between 08:51:30 and 08:53:00 reveals normal direction of [0.6114, 0.3904, 0.6883]gsm and lam3/lam2=0.0761 : Good fit!   Compression region strongest on upstream side…good.  In GMAGs this should move westward...can also look for where it forms and grows?  Observed propagation time: 78 sec, calculated: 68 sec; MVA on THC shock reveals normal of [0.57, -0.63, 0.53] with a reasonable fit (0.11)... this is 90deg different from the discontinuity normal... can it be an HFA!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</si>
</sst>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409]d\-mmm\-yyyy;@"/>
    <numFmt numFmtId="166" formatCode="0.0"/>
  </numFmts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sz val="12"/>
      <name val="Calibri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4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1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wrapText="1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0" fillId="2" borderId="0" xfId="0" applyFill="1"/>
    <xf numFmtId="0" fontId="6" fillId="2" borderId="3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6" fillId="2" borderId="5" xfId="0" applyFont="1" applyFill="1" applyBorder="1" applyAlignment="1">
      <alignment horizontal="right" vertic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7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8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right" vertical="center"/>
    </xf>
    <xf numFmtId="0" fontId="0" fillId="2" borderId="7" xfId="0" applyFill="1" applyBorder="1" applyAlignment="1">
      <alignment horizont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9" fillId="3" borderId="5" xfId="0" applyFont="1" applyFill="1" applyBorder="1" applyAlignment="1">
      <alignment horizontal="right" vertical="center"/>
    </xf>
    <xf numFmtId="0" fontId="10" fillId="3" borderId="4" xfId="0" applyFont="1" applyFill="1" applyBorder="1" applyAlignment="1">
      <alignment horizontal="center"/>
    </xf>
    <xf numFmtId="0" fontId="10" fillId="3" borderId="4" xfId="0" applyFont="1" applyFill="1" applyBorder="1" applyAlignment="1">
      <alignment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right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center"/>
    </xf>
    <xf numFmtId="15" fontId="0" fillId="0" borderId="0" xfId="0" applyNumberFormat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right" vertical="center"/>
    </xf>
    <xf numFmtId="0" fontId="6" fillId="0" borderId="12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6" fillId="0" borderId="14" xfId="0" applyFont="1" applyBorder="1" applyAlignment="1">
      <alignment horizontal="right" vertical="center"/>
    </xf>
    <xf numFmtId="0" fontId="6" fillId="0" borderId="10" xfId="0" applyFont="1" applyBorder="1" applyAlignment="1">
      <alignment horizontal="center" vertical="center"/>
    </xf>
    <xf numFmtId="0" fontId="0" fillId="0" borderId="15" xfId="0" applyBorder="1" applyAlignment="1">
      <alignment wrapText="1"/>
    </xf>
    <xf numFmtId="0" fontId="6" fillId="0" borderId="16" xfId="0" applyFont="1" applyBorder="1" applyAlignment="1">
      <alignment horizontal="right"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6" fillId="0" borderId="11" xfId="0" applyFont="1" applyBorder="1" applyAlignment="1">
      <alignment horizontal="right" vertical="center" wrapText="1"/>
    </xf>
    <xf numFmtId="0" fontId="6" fillId="0" borderId="14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right" vertical="center" wrapText="1"/>
    </xf>
    <xf numFmtId="0" fontId="6" fillId="0" borderId="0" xfId="0" applyFont="1"/>
    <xf numFmtId="0" fontId="3" fillId="0" borderId="0" xfId="0" applyFont="1"/>
    <xf numFmtId="165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0" fontId="6" fillId="0" borderId="13" xfId="0" applyFont="1" applyBorder="1" applyAlignment="1">
      <alignment horizontal="center" wrapText="1"/>
    </xf>
    <xf numFmtId="1" fontId="6" fillId="0" borderId="15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0" fontId="6" fillId="4" borderId="0" xfId="0" applyFont="1" applyFill="1"/>
    <xf numFmtId="0" fontId="6" fillId="0" borderId="19" xfId="0" applyFont="1" applyBorder="1" applyAlignment="1">
      <alignment horizont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0" xfId="0" applyFont="1" applyFill="1"/>
    <xf numFmtId="166" fontId="6" fillId="0" borderId="0" xfId="0" applyNumberFormat="1" applyFont="1" applyAlignment="1">
      <alignment horizontal="center"/>
    </xf>
    <xf numFmtId="166" fontId="0" fillId="0" borderId="0" xfId="0" applyNumberFormat="1" applyFont="1" applyAlignment="1">
      <alignment horizontal="center"/>
    </xf>
    <xf numFmtId="0" fontId="8" fillId="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8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center" wrapText="1"/>
    </xf>
    <xf numFmtId="0" fontId="0" fillId="0" borderId="3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/>
    <xf numFmtId="0" fontId="0" fillId="0" borderId="0" xfId="0" applyAlignment="1"/>
  </cellXfs>
  <cellStyles count="4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'SW Avgs'!$B$4:$B$43</c:f>
              <c:numCache>
                <c:formatCode>General</c:formatCode>
                <c:ptCount val="40"/>
                <c:pt idx="0">
                  <c:v>669.0</c:v>
                </c:pt>
                <c:pt idx="1">
                  <c:v>614.0</c:v>
                </c:pt>
                <c:pt idx="2">
                  <c:v>553.0</c:v>
                </c:pt>
                <c:pt idx="3">
                  <c:v>615.0</c:v>
                </c:pt>
                <c:pt idx="4">
                  <c:v>542.0</c:v>
                </c:pt>
                <c:pt idx="5">
                  <c:v>437.2</c:v>
                </c:pt>
                <c:pt idx="6">
                  <c:v>336.0</c:v>
                </c:pt>
                <c:pt idx="7">
                  <c:v>318.0</c:v>
                </c:pt>
                <c:pt idx="8">
                  <c:v>343.0</c:v>
                </c:pt>
                <c:pt idx="9">
                  <c:v>617.0</c:v>
                </c:pt>
                <c:pt idx="10">
                  <c:v>614.0</c:v>
                </c:pt>
                <c:pt idx="11">
                  <c:v>552.0</c:v>
                </c:pt>
                <c:pt idx="12">
                  <c:v>478.0</c:v>
                </c:pt>
                <c:pt idx="13">
                  <c:v>400.0</c:v>
                </c:pt>
                <c:pt idx="14">
                  <c:v>343.0</c:v>
                </c:pt>
                <c:pt idx="15">
                  <c:v>535.0</c:v>
                </c:pt>
                <c:pt idx="16">
                  <c:v>562.0</c:v>
                </c:pt>
                <c:pt idx="17">
                  <c:v>418.0</c:v>
                </c:pt>
                <c:pt idx="18">
                  <c:v>366.0</c:v>
                </c:pt>
                <c:pt idx="19">
                  <c:v>298.0</c:v>
                </c:pt>
                <c:pt idx="20">
                  <c:v>318.0</c:v>
                </c:pt>
                <c:pt idx="21">
                  <c:v>538.0</c:v>
                </c:pt>
                <c:pt idx="22">
                  <c:v>596.0</c:v>
                </c:pt>
                <c:pt idx="23">
                  <c:v>553.0</c:v>
                </c:pt>
                <c:pt idx="24">
                  <c:v>499.0</c:v>
                </c:pt>
                <c:pt idx="25">
                  <c:v>448.0</c:v>
                </c:pt>
                <c:pt idx="26">
                  <c:v>370.0</c:v>
                </c:pt>
                <c:pt idx="27">
                  <c:v>509.0</c:v>
                </c:pt>
                <c:pt idx="28">
                  <c:v>527.0</c:v>
                </c:pt>
                <c:pt idx="29">
                  <c:v>321.0</c:v>
                </c:pt>
                <c:pt idx="30">
                  <c:v>346.0</c:v>
                </c:pt>
                <c:pt idx="31">
                  <c:v>641.0</c:v>
                </c:pt>
                <c:pt idx="32">
                  <c:v>604.0</c:v>
                </c:pt>
                <c:pt idx="33">
                  <c:v>522.0</c:v>
                </c:pt>
                <c:pt idx="34">
                  <c:v>453.0</c:v>
                </c:pt>
                <c:pt idx="35">
                  <c:v>316.0</c:v>
                </c:pt>
                <c:pt idx="36">
                  <c:v>423.0</c:v>
                </c:pt>
                <c:pt idx="37">
                  <c:v>525.0</c:v>
                </c:pt>
                <c:pt idx="38">
                  <c:v>497.0</c:v>
                </c:pt>
                <c:pt idx="39">
                  <c:v>394.0</c:v>
                </c:pt>
              </c:numCache>
            </c:numRef>
          </c:xVal>
          <c:yVal>
            <c:numRef>
              <c:f>'SW Avgs'!$I$4:$I$43</c:f>
              <c:numCache>
                <c:formatCode>General</c:formatCode>
                <c:ptCount val="40"/>
                <c:pt idx="0">
                  <c:v>11.0</c:v>
                </c:pt>
                <c:pt idx="1">
                  <c:v>20.0</c:v>
                </c:pt>
                <c:pt idx="2">
                  <c:v>0.0</c:v>
                </c:pt>
                <c:pt idx="3">
                  <c:v>10.0</c:v>
                </c:pt>
                <c:pt idx="4">
                  <c:v>0.0</c:v>
                </c:pt>
                <c:pt idx="5">
                  <c:v>0.0</c:v>
                </c:pt>
                <c:pt idx="6">
                  <c:v>6.0</c:v>
                </c:pt>
                <c:pt idx="7">
                  <c:v>0.0</c:v>
                </c:pt>
                <c:pt idx="8">
                  <c:v>2.0</c:v>
                </c:pt>
                <c:pt idx="9">
                  <c:v>0.0</c:v>
                </c:pt>
                <c:pt idx="10">
                  <c:v>9.0</c:v>
                </c:pt>
                <c:pt idx="11">
                  <c:v>6.0</c:v>
                </c:pt>
                <c:pt idx="12">
                  <c:v>1.0</c:v>
                </c:pt>
                <c:pt idx="13">
                  <c:v>11.0</c:v>
                </c:pt>
                <c:pt idx="14">
                  <c:v>0.0</c:v>
                </c:pt>
                <c:pt idx="15">
                  <c:v>3.0</c:v>
                </c:pt>
                <c:pt idx="16">
                  <c:v>14.0</c:v>
                </c:pt>
                <c:pt idx="17">
                  <c:v>1.0</c:v>
                </c:pt>
                <c:pt idx="18">
                  <c:v>5.0</c:v>
                </c:pt>
                <c:pt idx="19">
                  <c:v>1.0</c:v>
                </c:pt>
                <c:pt idx="20">
                  <c:v>1.0</c:v>
                </c:pt>
                <c:pt idx="21">
                  <c:v>3.0</c:v>
                </c:pt>
                <c:pt idx="22">
                  <c:v>1.0</c:v>
                </c:pt>
                <c:pt idx="23">
                  <c:v>24.0</c:v>
                </c:pt>
                <c:pt idx="24">
                  <c:v>6.0</c:v>
                </c:pt>
                <c:pt idx="25">
                  <c:v>0.0</c:v>
                </c:pt>
                <c:pt idx="26">
                  <c:v>3.0</c:v>
                </c:pt>
                <c:pt idx="27">
                  <c:v>1.0</c:v>
                </c:pt>
                <c:pt idx="28">
                  <c:v>10.0</c:v>
                </c:pt>
                <c:pt idx="29">
                  <c:v>0.0</c:v>
                </c:pt>
                <c:pt idx="30">
                  <c:v>1.0</c:v>
                </c:pt>
                <c:pt idx="31">
                  <c:v>4.0</c:v>
                </c:pt>
                <c:pt idx="32">
                  <c:v>1.0</c:v>
                </c:pt>
                <c:pt idx="33">
                  <c:v>2.0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2.0</c:v>
                </c:pt>
                <c:pt idx="38">
                  <c:v>3.0</c:v>
                </c:pt>
                <c:pt idx="39">
                  <c:v>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856696"/>
        <c:axId val="2122859704"/>
      </c:scatterChart>
      <c:valAx>
        <c:axId val="2122856696"/>
        <c:scaling>
          <c:orientation val="minMax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2859704"/>
        <c:crosses val="autoZero"/>
        <c:crossBetween val="midCat"/>
      </c:valAx>
      <c:valAx>
        <c:axId val="2122859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85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'SW Avgs'!$B$4:$B$43</c:f>
              <c:numCache>
                <c:formatCode>General</c:formatCode>
                <c:ptCount val="40"/>
                <c:pt idx="0">
                  <c:v>669.0</c:v>
                </c:pt>
                <c:pt idx="1">
                  <c:v>614.0</c:v>
                </c:pt>
                <c:pt idx="2">
                  <c:v>553.0</c:v>
                </c:pt>
                <c:pt idx="3">
                  <c:v>615.0</c:v>
                </c:pt>
                <c:pt idx="4">
                  <c:v>542.0</c:v>
                </c:pt>
                <c:pt idx="5">
                  <c:v>437.2</c:v>
                </c:pt>
                <c:pt idx="6">
                  <c:v>336.0</c:v>
                </c:pt>
                <c:pt idx="7">
                  <c:v>318.0</c:v>
                </c:pt>
                <c:pt idx="8">
                  <c:v>343.0</c:v>
                </c:pt>
                <c:pt idx="9">
                  <c:v>617.0</c:v>
                </c:pt>
                <c:pt idx="10">
                  <c:v>614.0</c:v>
                </c:pt>
                <c:pt idx="11">
                  <c:v>552.0</c:v>
                </c:pt>
                <c:pt idx="12">
                  <c:v>478.0</c:v>
                </c:pt>
                <c:pt idx="13">
                  <c:v>400.0</c:v>
                </c:pt>
                <c:pt idx="14">
                  <c:v>343.0</c:v>
                </c:pt>
                <c:pt idx="15">
                  <c:v>535.0</c:v>
                </c:pt>
                <c:pt idx="16">
                  <c:v>562.0</c:v>
                </c:pt>
                <c:pt idx="17">
                  <c:v>418.0</c:v>
                </c:pt>
                <c:pt idx="18">
                  <c:v>366.0</c:v>
                </c:pt>
                <c:pt idx="19">
                  <c:v>298.0</c:v>
                </c:pt>
                <c:pt idx="20">
                  <c:v>318.0</c:v>
                </c:pt>
                <c:pt idx="21">
                  <c:v>538.0</c:v>
                </c:pt>
                <c:pt idx="22">
                  <c:v>596.0</c:v>
                </c:pt>
                <c:pt idx="23">
                  <c:v>553.0</c:v>
                </c:pt>
                <c:pt idx="24">
                  <c:v>499.0</c:v>
                </c:pt>
                <c:pt idx="25">
                  <c:v>448.0</c:v>
                </c:pt>
                <c:pt idx="26">
                  <c:v>370.0</c:v>
                </c:pt>
                <c:pt idx="27">
                  <c:v>509.0</c:v>
                </c:pt>
                <c:pt idx="28">
                  <c:v>527.0</c:v>
                </c:pt>
                <c:pt idx="29">
                  <c:v>321.0</c:v>
                </c:pt>
                <c:pt idx="30">
                  <c:v>346.0</c:v>
                </c:pt>
                <c:pt idx="31">
                  <c:v>641.0</c:v>
                </c:pt>
                <c:pt idx="32">
                  <c:v>604.0</c:v>
                </c:pt>
                <c:pt idx="33">
                  <c:v>522.0</c:v>
                </c:pt>
                <c:pt idx="34">
                  <c:v>453.0</c:v>
                </c:pt>
                <c:pt idx="35">
                  <c:v>316.0</c:v>
                </c:pt>
                <c:pt idx="36">
                  <c:v>423.0</c:v>
                </c:pt>
                <c:pt idx="37">
                  <c:v>525.0</c:v>
                </c:pt>
                <c:pt idx="38">
                  <c:v>497.0</c:v>
                </c:pt>
                <c:pt idx="39">
                  <c:v>394.0</c:v>
                </c:pt>
              </c:numCache>
            </c:numRef>
          </c:xVal>
          <c:yVal>
            <c:numRef>
              <c:f>'SW Avgs'!$J$4:$J$43</c:f>
              <c:numCache>
                <c:formatCode>General</c:formatCode>
                <c:ptCount val="40"/>
                <c:pt idx="0">
                  <c:v>10.0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9.0</c:v>
                </c:pt>
                <c:pt idx="11">
                  <c:v>1.0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19.0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3.0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1.0</c:v>
                </c:pt>
                <c:pt idx="28">
                  <c:v>1.0</c:v>
                </c:pt>
                <c:pt idx="29">
                  <c:v>0.0</c:v>
                </c:pt>
                <c:pt idx="30">
                  <c:v>0.0</c:v>
                </c:pt>
                <c:pt idx="31">
                  <c:v>3.0</c:v>
                </c:pt>
                <c:pt idx="32">
                  <c:v>0.0</c:v>
                </c:pt>
                <c:pt idx="33">
                  <c:v>0.0</c:v>
                </c:pt>
                <c:pt idx="34">
                  <c:v>1.0</c:v>
                </c:pt>
                <c:pt idx="35">
                  <c:v>2.0</c:v>
                </c:pt>
                <c:pt idx="36">
                  <c:v>0.0</c:v>
                </c:pt>
                <c:pt idx="37">
                  <c:v>2.0</c:v>
                </c:pt>
                <c:pt idx="38">
                  <c:v>1.0</c:v>
                </c:pt>
                <c:pt idx="39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158216"/>
        <c:axId val="2122161176"/>
      </c:scatterChart>
      <c:valAx>
        <c:axId val="2122158216"/>
        <c:scaling>
          <c:orientation val="minMax"/>
          <c:min val="300.0"/>
        </c:scaling>
        <c:delete val="0"/>
        <c:axPos val="b"/>
        <c:numFmt formatCode="General" sourceLinked="1"/>
        <c:majorTickMark val="out"/>
        <c:minorTickMark val="none"/>
        <c:tickLblPos val="nextTo"/>
        <c:crossAx val="2122161176"/>
        <c:crosses val="autoZero"/>
        <c:crossBetween val="midCat"/>
      </c:valAx>
      <c:valAx>
        <c:axId val="2122161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1582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</xdr:colOff>
      <xdr:row>1</xdr:row>
      <xdr:rowOff>187960</xdr:rowOff>
    </xdr:from>
    <xdr:to>
      <xdr:col>16</xdr:col>
      <xdr:colOff>472440</xdr:colOff>
      <xdr:row>16</xdr:row>
      <xdr:rowOff>35560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5080</xdr:colOff>
      <xdr:row>17</xdr:row>
      <xdr:rowOff>25400</xdr:rowOff>
    </xdr:from>
    <xdr:to>
      <xdr:col>16</xdr:col>
      <xdr:colOff>462280</xdr:colOff>
      <xdr:row>31</xdr:row>
      <xdr:rowOff>66040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5"/>
  <sheetViews>
    <sheetView tabSelected="1" workbookViewId="0">
      <pane ySplit="3" topLeftCell="A94" activePane="bottomLeft" state="frozen"/>
      <selection pane="bottomLeft" activeCell="P109" sqref="P109"/>
    </sheetView>
  </sheetViews>
  <sheetFormatPr baseColWidth="10" defaultRowHeight="15" x14ac:dyDescent="0"/>
  <cols>
    <col min="1" max="1" width="4.6640625" style="13" customWidth="1"/>
    <col min="2" max="2" width="20.83203125" style="2" customWidth="1"/>
    <col min="3" max="5" width="18" style="2" customWidth="1"/>
    <col min="6" max="6" width="23.33203125" style="2" customWidth="1"/>
    <col min="7" max="7" width="18" style="2" customWidth="1"/>
    <col min="8" max="8" width="23.33203125" style="2" customWidth="1"/>
    <col min="9" max="12" width="18" style="2" customWidth="1"/>
    <col min="13" max="13" width="23.83203125" style="2" customWidth="1"/>
    <col min="14" max="14" width="24.33203125" style="2" customWidth="1"/>
    <col min="15" max="15" width="28.6640625" style="2" customWidth="1"/>
    <col min="16" max="16" width="45.83203125" style="3" customWidth="1"/>
    <col min="17" max="17" width="17.1640625" style="3" customWidth="1"/>
  </cols>
  <sheetData>
    <row r="1" spans="1:23">
      <c r="B1" s="107" t="s">
        <v>0</v>
      </c>
      <c r="C1" s="108"/>
      <c r="D1" s="108"/>
      <c r="E1" s="108"/>
      <c r="F1" s="108"/>
    </row>
    <row r="2" spans="1:23">
      <c r="B2" s="108"/>
      <c r="C2" s="108"/>
      <c r="D2" s="108"/>
      <c r="E2" s="108"/>
      <c r="F2" s="108"/>
      <c r="S2" s="109" t="s">
        <v>516</v>
      </c>
      <c r="T2" s="110"/>
      <c r="U2" s="110"/>
      <c r="V2" s="110"/>
    </row>
    <row r="3" spans="1:23" s="1" customFormat="1" ht="30">
      <c r="A3" s="13"/>
      <c r="B3" s="1" t="s">
        <v>27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6</v>
      </c>
      <c r="H3" s="1" t="s">
        <v>5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21</v>
      </c>
      <c r="O3" s="1" t="s">
        <v>18</v>
      </c>
      <c r="P3" s="4" t="s">
        <v>19</v>
      </c>
      <c r="Q3" s="4" t="s">
        <v>575</v>
      </c>
      <c r="S3" s="1" t="s">
        <v>512</v>
      </c>
      <c r="T3" s="1" t="s">
        <v>513</v>
      </c>
      <c r="U3" s="1" t="s">
        <v>514</v>
      </c>
      <c r="V3" s="1" t="s">
        <v>515</v>
      </c>
      <c r="W3" s="1" t="s">
        <v>574</v>
      </c>
    </row>
    <row r="4" spans="1:23" s="25" customFormat="1">
      <c r="A4" s="20"/>
      <c r="B4" s="24" t="s">
        <v>67</v>
      </c>
      <c r="P4" s="26"/>
      <c r="Q4" s="26"/>
    </row>
    <row r="5" spans="1:23" s="100" customFormat="1" ht="30">
      <c r="A5" s="101">
        <v>1</v>
      </c>
      <c r="B5" s="100" t="s">
        <v>546</v>
      </c>
      <c r="C5" s="100" t="s">
        <v>13</v>
      </c>
      <c r="D5" s="100" t="s">
        <v>17</v>
      </c>
      <c r="E5" s="100" t="s">
        <v>17</v>
      </c>
      <c r="F5" s="100" t="s">
        <v>17</v>
      </c>
      <c r="G5" s="100" t="s">
        <v>17</v>
      </c>
      <c r="H5" s="100" t="s">
        <v>17</v>
      </c>
      <c r="I5" s="100" t="s">
        <v>17</v>
      </c>
      <c r="J5" s="100" t="s">
        <v>17</v>
      </c>
      <c r="K5" s="100" t="s">
        <v>17</v>
      </c>
      <c r="L5" s="100" t="s">
        <v>17</v>
      </c>
      <c r="M5" s="100" t="s">
        <v>17</v>
      </c>
      <c r="N5" s="100" t="s">
        <v>17</v>
      </c>
      <c r="O5" s="100" t="s">
        <v>22</v>
      </c>
      <c r="P5" s="102" t="s">
        <v>547</v>
      </c>
      <c r="Q5" s="102"/>
      <c r="S5" s="8">
        <f>COUNTIF(O5:O70,"HFA")+COUNTIF(O5:O70,"Foreshock Cavity or proto-HFA")</f>
        <v>18</v>
      </c>
      <c r="T5" s="8">
        <f>COUNTIF(O5:O70,"Foreshock Bubble")</f>
        <v>9</v>
      </c>
      <c r="U5" s="8">
        <f>COUNTIF(O5:O70,"Foreshock Cavity")</f>
        <v>0</v>
      </c>
      <c r="V5" s="8">
        <f>COUNTIF(O5:O70,"?")</f>
        <v>5</v>
      </c>
      <c r="W5" s="100">
        <f>SUM(S5:V5)</f>
        <v>32</v>
      </c>
    </row>
    <row r="6" spans="1:23" s="100" customFormat="1">
      <c r="A6" s="101"/>
      <c r="C6" s="100" t="s">
        <v>14</v>
      </c>
      <c r="D6" s="100" t="s">
        <v>16</v>
      </c>
      <c r="E6" s="100" t="s">
        <v>16</v>
      </c>
      <c r="F6" s="100" t="s">
        <v>16</v>
      </c>
      <c r="G6" s="100" t="s">
        <v>17</v>
      </c>
      <c r="H6" s="100" t="s">
        <v>16</v>
      </c>
      <c r="I6" s="100" t="s">
        <v>17</v>
      </c>
      <c r="J6" s="100" t="s">
        <v>16</v>
      </c>
      <c r="K6" s="100" t="s">
        <v>16</v>
      </c>
      <c r="L6" s="100" t="s">
        <v>17</v>
      </c>
      <c r="M6" s="100" t="s">
        <v>16</v>
      </c>
      <c r="N6" s="100" t="s">
        <v>17</v>
      </c>
      <c r="P6" s="102"/>
      <c r="Q6" s="102"/>
    </row>
    <row r="7" spans="1:23" s="104" customFormat="1">
      <c r="A7" s="103">
        <v>2</v>
      </c>
      <c r="B7" s="104" t="s">
        <v>548</v>
      </c>
      <c r="C7" s="104" t="s">
        <v>13</v>
      </c>
      <c r="D7" s="104" t="s">
        <v>16</v>
      </c>
      <c r="E7" s="104" t="s">
        <v>16</v>
      </c>
      <c r="F7" s="104" t="s">
        <v>75</v>
      </c>
      <c r="G7" s="104" t="s">
        <v>17</v>
      </c>
      <c r="H7" s="104" t="s">
        <v>16</v>
      </c>
      <c r="I7" s="104" t="s">
        <v>17</v>
      </c>
      <c r="J7" s="104" t="s">
        <v>16</v>
      </c>
      <c r="K7" s="104" t="s">
        <v>17</v>
      </c>
      <c r="L7" s="104" t="s">
        <v>17</v>
      </c>
      <c r="M7" s="104" t="s">
        <v>17</v>
      </c>
      <c r="N7" s="104" t="s">
        <v>17</v>
      </c>
      <c r="O7" s="104" t="s">
        <v>20</v>
      </c>
      <c r="P7" s="105" t="s">
        <v>549</v>
      </c>
      <c r="Q7" s="105"/>
    </row>
    <row r="8" spans="1:23" s="100" customFormat="1">
      <c r="A8" s="101"/>
      <c r="C8" s="100" t="s">
        <v>14</v>
      </c>
      <c r="D8" s="100" t="s">
        <v>16</v>
      </c>
      <c r="E8" s="100" t="s">
        <v>16</v>
      </c>
      <c r="F8" s="100" t="s">
        <v>16</v>
      </c>
      <c r="G8" s="100" t="s">
        <v>17</v>
      </c>
      <c r="H8" s="100" t="s">
        <v>16</v>
      </c>
      <c r="I8" s="100" t="s">
        <v>16</v>
      </c>
      <c r="J8" s="100" t="s">
        <v>16</v>
      </c>
      <c r="K8" s="100" t="s">
        <v>16</v>
      </c>
      <c r="L8" s="100" t="s">
        <v>17</v>
      </c>
      <c r="M8" s="100" t="s">
        <v>16</v>
      </c>
      <c r="N8" s="100" t="s">
        <v>16</v>
      </c>
      <c r="P8" s="102"/>
      <c r="Q8" s="102"/>
    </row>
    <row r="9" spans="1:23" s="104" customFormat="1">
      <c r="A9" s="103">
        <v>3</v>
      </c>
      <c r="B9" s="104" t="s">
        <v>550</v>
      </c>
      <c r="C9" s="104" t="s">
        <v>13</v>
      </c>
      <c r="O9" s="104" t="s">
        <v>43</v>
      </c>
      <c r="P9" s="105"/>
      <c r="Q9" s="105"/>
    </row>
    <row r="10" spans="1:23" s="100" customFormat="1">
      <c r="A10" s="101"/>
      <c r="C10" s="100" t="s">
        <v>14</v>
      </c>
      <c r="D10" s="100" t="s">
        <v>16</v>
      </c>
      <c r="E10" s="100" t="s">
        <v>16</v>
      </c>
      <c r="F10" s="100" t="s">
        <v>16</v>
      </c>
      <c r="G10" s="100" t="s">
        <v>17</v>
      </c>
      <c r="H10" s="100" t="s">
        <v>16</v>
      </c>
      <c r="I10" s="100" t="s">
        <v>17</v>
      </c>
      <c r="J10" s="100" t="s">
        <v>17</v>
      </c>
      <c r="K10" s="100" t="s">
        <v>17</v>
      </c>
      <c r="L10" s="100" t="s">
        <v>17</v>
      </c>
      <c r="M10" s="100" t="s">
        <v>17</v>
      </c>
      <c r="N10" s="100" t="s">
        <v>17</v>
      </c>
      <c r="P10" s="102"/>
      <c r="Q10" s="102"/>
    </row>
    <row r="11" spans="1:23" s="104" customFormat="1">
      <c r="A11" s="101">
        <v>4</v>
      </c>
      <c r="B11" s="104" t="s">
        <v>553</v>
      </c>
      <c r="C11" s="104" t="s">
        <v>13</v>
      </c>
      <c r="D11" s="104" t="s">
        <v>17</v>
      </c>
      <c r="E11" s="104" t="s">
        <v>17</v>
      </c>
      <c r="F11" s="104" t="s">
        <v>17</v>
      </c>
      <c r="G11" s="104" t="s">
        <v>17</v>
      </c>
      <c r="H11" s="104" t="s">
        <v>17</v>
      </c>
      <c r="I11" s="104" t="s">
        <v>17</v>
      </c>
      <c r="J11" s="104" t="s">
        <v>17</v>
      </c>
      <c r="K11" s="104" t="s">
        <v>17</v>
      </c>
      <c r="L11" s="104" t="s">
        <v>17</v>
      </c>
      <c r="M11" s="104" t="s">
        <v>17</v>
      </c>
      <c r="N11" s="104" t="s">
        <v>17</v>
      </c>
      <c r="O11" s="104" t="s">
        <v>43</v>
      </c>
      <c r="P11" s="105"/>
      <c r="Q11" s="105"/>
    </row>
    <row r="12" spans="1:23" s="100" customFormat="1">
      <c r="A12" s="101"/>
      <c r="C12" s="100" t="s">
        <v>14</v>
      </c>
      <c r="D12" s="100" t="s">
        <v>16</v>
      </c>
      <c r="E12" s="100" t="s">
        <v>16</v>
      </c>
      <c r="F12" s="100" t="s">
        <v>16</v>
      </c>
      <c r="G12" s="100" t="s">
        <v>17</v>
      </c>
      <c r="H12" s="100" t="s">
        <v>16</v>
      </c>
      <c r="I12" s="100" t="s">
        <v>17</v>
      </c>
      <c r="J12" s="100" t="s">
        <v>16</v>
      </c>
      <c r="K12" s="100" t="s">
        <v>17</v>
      </c>
      <c r="L12" s="100" t="s">
        <v>17</v>
      </c>
      <c r="M12" s="100" t="s">
        <v>17</v>
      </c>
      <c r="N12" s="100" t="s">
        <v>17</v>
      </c>
      <c r="P12" s="102"/>
      <c r="Q12" s="102"/>
    </row>
    <row r="13" spans="1:23" s="104" customFormat="1">
      <c r="A13" s="103">
        <v>5</v>
      </c>
      <c r="B13" s="104" t="s">
        <v>551</v>
      </c>
      <c r="C13" s="104" t="s">
        <v>13</v>
      </c>
      <c r="D13" s="104" t="s">
        <v>17</v>
      </c>
      <c r="E13" s="104" t="s">
        <v>17</v>
      </c>
      <c r="F13" s="104" t="s">
        <v>17</v>
      </c>
      <c r="G13" s="104" t="s">
        <v>17</v>
      </c>
      <c r="H13" s="104" t="s">
        <v>17</v>
      </c>
      <c r="I13" s="104" t="s">
        <v>17</v>
      </c>
      <c r="J13" s="104" t="s">
        <v>17</v>
      </c>
      <c r="K13" s="104" t="s">
        <v>17</v>
      </c>
      <c r="L13" s="104" t="s">
        <v>17</v>
      </c>
      <c r="M13" s="104" t="s">
        <v>17</v>
      </c>
      <c r="N13" s="104" t="s">
        <v>17</v>
      </c>
      <c r="O13" s="104" t="s">
        <v>20</v>
      </c>
      <c r="P13" s="105" t="s">
        <v>552</v>
      </c>
      <c r="Q13" s="105"/>
    </row>
    <row r="14" spans="1:23" s="100" customFormat="1">
      <c r="A14" s="101"/>
      <c r="C14" s="100" t="s">
        <v>14</v>
      </c>
      <c r="D14" s="100" t="s">
        <v>16</v>
      </c>
      <c r="E14" s="100" t="s">
        <v>16</v>
      </c>
      <c r="F14" s="100" t="s">
        <v>17</v>
      </c>
      <c r="G14" s="100" t="s">
        <v>17</v>
      </c>
      <c r="H14" s="100" t="s">
        <v>16</v>
      </c>
      <c r="I14" s="100" t="s">
        <v>75</v>
      </c>
      <c r="J14" s="100" t="s">
        <v>16</v>
      </c>
      <c r="K14" s="100" t="s">
        <v>16</v>
      </c>
      <c r="L14" s="100" t="s">
        <v>17</v>
      </c>
      <c r="M14" s="100" t="s">
        <v>16</v>
      </c>
      <c r="N14" s="100" t="s">
        <v>17</v>
      </c>
      <c r="P14" s="102"/>
      <c r="Q14" s="102"/>
    </row>
    <row r="15" spans="1:23" s="104" customFormat="1" ht="30">
      <c r="A15" s="103"/>
      <c r="B15" s="104" t="s">
        <v>562</v>
      </c>
      <c r="C15" s="104" t="s">
        <v>13</v>
      </c>
      <c r="D15" s="104" t="s">
        <v>17</v>
      </c>
      <c r="E15" s="104" t="s">
        <v>17</v>
      </c>
      <c r="F15" s="104" t="s">
        <v>17</v>
      </c>
      <c r="G15" s="104" t="s">
        <v>17</v>
      </c>
      <c r="H15" s="104" t="s">
        <v>17</v>
      </c>
      <c r="I15" s="104" t="s">
        <v>17</v>
      </c>
      <c r="J15" s="104" t="s">
        <v>17</v>
      </c>
      <c r="K15" s="104" t="s">
        <v>17</v>
      </c>
      <c r="L15" s="104" t="s">
        <v>17</v>
      </c>
      <c r="M15" s="104" t="s">
        <v>17</v>
      </c>
      <c r="N15" s="104" t="s">
        <v>17</v>
      </c>
      <c r="O15" s="104" t="s">
        <v>22</v>
      </c>
      <c r="P15" s="105" t="s">
        <v>563</v>
      </c>
      <c r="Q15" s="105"/>
    </row>
    <row r="16" spans="1:23" s="100" customFormat="1">
      <c r="A16" s="101"/>
      <c r="C16" s="100" t="s">
        <v>14</v>
      </c>
      <c r="D16" s="100" t="s">
        <v>16</v>
      </c>
      <c r="E16" s="100" t="s">
        <v>16</v>
      </c>
      <c r="F16" s="100" t="s">
        <v>16</v>
      </c>
      <c r="G16" s="100" t="s">
        <v>17</v>
      </c>
      <c r="H16" s="100" t="s">
        <v>16</v>
      </c>
      <c r="I16" s="100" t="s">
        <v>17</v>
      </c>
      <c r="J16" s="100" t="s">
        <v>16</v>
      </c>
      <c r="K16" s="100" t="s">
        <v>20</v>
      </c>
      <c r="L16" s="100" t="s">
        <v>20</v>
      </c>
      <c r="M16" s="100" t="s">
        <v>17</v>
      </c>
      <c r="N16" s="100" t="s">
        <v>17</v>
      </c>
      <c r="P16" s="102"/>
      <c r="Q16" s="102"/>
    </row>
    <row r="17" spans="1:17" s="104" customFormat="1" ht="75">
      <c r="A17" s="103">
        <v>6</v>
      </c>
      <c r="B17" s="104" t="s">
        <v>544</v>
      </c>
      <c r="C17" s="104" t="s">
        <v>13</v>
      </c>
      <c r="D17" s="104" t="s">
        <v>16</v>
      </c>
      <c r="E17" s="104" t="s">
        <v>16</v>
      </c>
      <c r="F17" s="104" t="s">
        <v>16</v>
      </c>
      <c r="G17" s="104" t="s">
        <v>17</v>
      </c>
      <c r="H17" s="104" t="s">
        <v>16</v>
      </c>
      <c r="I17" s="104" t="s">
        <v>17</v>
      </c>
      <c r="J17" s="104" t="s">
        <v>16</v>
      </c>
      <c r="K17" s="104" t="s">
        <v>17</v>
      </c>
      <c r="L17" s="104" t="s">
        <v>17</v>
      </c>
      <c r="M17" s="104" t="s">
        <v>16</v>
      </c>
      <c r="N17" s="104" t="s">
        <v>17</v>
      </c>
      <c r="O17" s="104" t="s">
        <v>22</v>
      </c>
      <c r="P17" s="105" t="s">
        <v>565</v>
      </c>
      <c r="Q17" s="105"/>
    </row>
    <row r="18" spans="1:17" s="100" customFormat="1" ht="30">
      <c r="A18" s="101"/>
      <c r="C18" s="100" t="s">
        <v>14</v>
      </c>
      <c r="D18" s="100" t="s">
        <v>16</v>
      </c>
      <c r="E18" s="100" t="s">
        <v>16</v>
      </c>
      <c r="F18" s="100" t="s">
        <v>17</v>
      </c>
      <c r="G18" s="100" t="s">
        <v>17</v>
      </c>
      <c r="H18" s="100" t="s">
        <v>16</v>
      </c>
      <c r="I18" s="100" t="s">
        <v>75</v>
      </c>
      <c r="J18" s="100" t="s">
        <v>16</v>
      </c>
      <c r="K18" s="100" t="s">
        <v>16</v>
      </c>
      <c r="L18" s="100" t="s">
        <v>17</v>
      </c>
      <c r="M18" s="100" t="s">
        <v>16</v>
      </c>
      <c r="N18" s="100" t="s">
        <v>17</v>
      </c>
      <c r="P18" s="102" t="s">
        <v>545</v>
      </c>
      <c r="Q18" s="102"/>
    </row>
    <row r="19" spans="1:17" s="104" customFormat="1" ht="30">
      <c r="A19" s="101">
        <v>7</v>
      </c>
      <c r="B19" s="104" t="s">
        <v>554</v>
      </c>
      <c r="C19" s="104" t="s">
        <v>13</v>
      </c>
      <c r="D19" s="104" t="s">
        <v>16</v>
      </c>
      <c r="E19" s="104" t="s">
        <v>16</v>
      </c>
      <c r="F19" s="104" t="s">
        <v>16</v>
      </c>
      <c r="G19" s="104" t="s">
        <v>17</v>
      </c>
      <c r="H19" s="104" t="s">
        <v>16</v>
      </c>
      <c r="I19" s="104" t="s">
        <v>17</v>
      </c>
      <c r="J19" s="104" t="s">
        <v>16</v>
      </c>
      <c r="K19" s="104" t="s">
        <v>17</v>
      </c>
      <c r="L19" s="104" t="s">
        <v>17</v>
      </c>
      <c r="M19" s="104" t="s">
        <v>16</v>
      </c>
      <c r="N19" s="104" t="s">
        <v>17</v>
      </c>
      <c r="O19" s="104" t="s">
        <v>22</v>
      </c>
      <c r="P19" s="105" t="s">
        <v>566</v>
      </c>
      <c r="Q19" s="105"/>
    </row>
    <row r="20" spans="1:17" s="100" customFormat="1" ht="30">
      <c r="A20" s="101"/>
      <c r="C20" s="100" t="s">
        <v>14</v>
      </c>
      <c r="D20" s="100" t="s">
        <v>16</v>
      </c>
      <c r="E20" s="100" t="s">
        <v>16</v>
      </c>
      <c r="F20" s="100" t="s">
        <v>16</v>
      </c>
      <c r="G20" s="100" t="s">
        <v>17</v>
      </c>
      <c r="H20" s="100" t="s">
        <v>16</v>
      </c>
      <c r="I20" s="100" t="s">
        <v>17</v>
      </c>
      <c r="J20" s="100" t="s">
        <v>16</v>
      </c>
      <c r="K20" s="100" t="s">
        <v>16</v>
      </c>
      <c r="L20" s="100" t="s">
        <v>17</v>
      </c>
      <c r="M20" s="100" t="s">
        <v>16</v>
      </c>
      <c r="N20" s="100" t="s">
        <v>17</v>
      </c>
      <c r="P20" s="102" t="s">
        <v>561</v>
      </c>
      <c r="Q20" s="102"/>
    </row>
    <row r="21" spans="1:17" s="104" customFormat="1" ht="60">
      <c r="A21" s="103">
        <v>8</v>
      </c>
      <c r="B21" s="104" t="s">
        <v>555</v>
      </c>
      <c r="C21" s="104" t="s">
        <v>13</v>
      </c>
      <c r="D21" s="104" t="s">
        <v>17</v>
      </c>
      <c r="E21" s="104" t="s">
        <v>17</v>
      </c>
      <c r="F21" s="104" t="s">
        <v>17</v>
      </c>
      <c r="G21" s="104" t="s">
        <v>17</v>
      </c>
      <c r="H21" s="104" t="s">
        <v>17</v>
      </c>
      <c r="I21" s="104" t="s">
        <v>17</v>
      </c>
      <c r="J21" s="104" t="s">
        <v>17</v>
      </c>
      <c r="K21" s="104" t="s">
        <v>17</v>
      </c>
      <c r="L21" s="104" t="s">
        <v>17</v>
      </c>
      <c r="M21" s="104" t="s">
        <v>17</v>
      </c>
      <c r="N21" s="104" t="s">
        <v>17</v>
      </c>
      <c r="O21" s="104" t="s">
        <v>22</v>
      </c>
      <c r="P21" s="105" t="s">
        <v>556</v>
      </c>
      <c r="Q21" s="105"/>
    </row>
    <row r="22" spans="1:17" s="100" customFormat="1">
      <c r="A22" s="101"/>
      <c r="C22" s="100" t="s">
        <v>14</v>
      </c>
      <c r="D22" s="100" t="s">
        <v>16</v>
      </c>
      <c r="E22" s="100" t="s">
        <v>16</v>
      </c>
      <c r="F22" s="100" t="s">
        <v>16</v>
      </c>
      <c r="G22" s="100" t="s">
        <v>17</v>
      </c>
      <c r="H22" s="100" t="s">
        <v>16</v>
      </c>
      <c r="I22" s="100" t="s">
        <v>17</v>
      </c>
      <c r="J22" s="100" t="s">
        <v>16</v>
      </c>
      <c r="K22" s="100" t="s">
        <v>16</v>
      </c>
      <c r="L22" s="100" t="s">
        <v>17</v>
      </c>
      <c r="M22" s="100" t="s">
        <v>16</v>
      </c>
      <c r="N22" s="100" t="s">
        <v>17</v>
      </c>
      <c r="P22" s="102" t="s">
        <v>567</v>
      </c>
      <c r="Q22" s="102"/>
    </row>
    <row r="23" spans="1:17" s="104" customFormat="1" ht="30">
      <c r="A23" s="103"/>
      <c r="B23" s="104" t="s">
        <v>559</v>
      </c>
      <c r="C23" s="104" t="s">
        <v>13</v>
      </c>
      <c r="O23" s="104" t="s">
        <v>20</v>
      </c>
      <c r="P23" s="105" t="s">
        <v>560</v>
      </c>
      <c r="Q23" s="105"/>
    </row>
    <row r="24" spans="1:17" s="100" customFormat="1">
      <c r="A24" s="101"/>
      <c r="C24" s="100" t="s">
        <v>14</v>
      </c>
      <c r="P24" s="102"/>
      <c r="Q24" s="102"/>
    </row>
    <row r="25" spans="1:17" s="8" customFormat="1" ht="90">
      <c r="A25" s="103">
        <v>9</v>
      </c>
      <c r="B25" s="12" t="s">
        <v>42</v>
      </c>
      <c r="C25" s="12" t="s">
        <v>13</v>
      </c>
      <c r="D25" s="12" t="s">
        <v>17</v>
      </c>
      <c r="E25" s="12" t="s">
        <v>17</v>
      </c>
      <c r="F25" s="12" t="s">
        <v>17</v>
      </c>
      <c r="G25" s="12" t="s">
        <v>17</v>
      </c>
      <c r="H25" s="12" t="s">
        <v>17</v>
      </c>
      <c r="I25" s="12" t="s">
        <v>17</v>
      </c>
      <c r="J25" s="12" t="s">
        <v>17</v>
      </c>
      <c r="K25" s="12" t="s">
        <v>17</v>
      </c>
      <c r="L25" s="12" t="s">
        <v>17</v>
      </c>
      <c r="M25" s="12" t="s">
        <v>17</v>
      </c>
      <c r="N25" s="12" t="s">
        <v>17</v>
      </c>
      <c r="O25" s="12" t="s">
        <v>22</v>
      </c>
      <c r="P25" s="7" t="s">
        <v>45</v>
      </c>
      <c r="Q25" s="7"/>
    </row>
    <row r="26" spans="1:17" s="1" customFormat="1" ht="45">
      <c r="A26" s="101"/>
      <c r="B26" s="11"/>
      <c r="C26" s="11" t="s">
        <v>14</v>
      </c>
      <c r="D26" s="11" t="s">
        <v>16</v>
      </c>
      <c r="E26" s="11" t="s">
        <v>16</v>
      </c>
      <c r="F26" s="11" t="s">
        <v>16</v>
      </c>
      <c r="G26" s="11" t="s">
        <v>17</v>
      </c>
      <c r="H26" s="11" t="s">
        <v>16</v>
      </c>
      <c r="I26" s="11" t="s">
        <v>17</v>
      </c>
      <c r="J26" s="11" t="s">
        <v>20</v>
      </c>
      <c r="K26" s="11" t="s">
        <v>16</v>
      </c>
      <c r="L26" s="11" t="s">
        <v>17</v>
      </c>
      <c r="M26" s="11" t="s">
        <v>17</v>
      </c>
      <c r="N26" s="11" t="s">
        <v>17</v>
      </c>
      <c r="O26" s="11"/>
      <c r="P26" s="5" t="s">
        <v>568</v>
      </c>
      <c r="Q26" s="5"/>
    </row>
    <row r="27" spans="1:17" s="8" customFormat="1" ht="120">
      <c r="A27" s="101">
        <v>10</v>
      </c>
      <c r="B27" s="12" t="s">
        <v>40</v>
      </c>
      <c r="C27" s="12" t="s">
        <v>13</v>
      </c>
      <c r="D27" s="12" t="s">
        <v>17</v>
      </c>
      <c r="E27" s="12" t="s">
        <v>17</v>
      </c>
      <c r="F27" s="12" t="s">
        <v>17</v>
      </c>
      <c r="G27" s="12" t="s">
        <v>17</v>
      </c>
      <c r="H27" s="12" t="s">
        <v>17</v>
      </c>
      <c r="I27" s="12" t="s">
        <v>17</v>
      </c>
      <c r="J27" s="12" t="s">
        <v>17</v>
      </c>
      <c r="K27" s="12" t="s">
        <v>17</v>
      </c>
      <c r="L27" s="12" t="s">
        <v>17</v>
      </c>
      <c r="M27" s="12" t="s">
        <v>17</v>
      </c>
      <c r="N27" s="12" t="s">
        <v>17</v>
      </c>
      <c r="O27" s="12" t="s">
        <v>22</v>
      </c>
      <c r="P27" s="7" t="s">
        <v>44</v>
      </c>
      <c r="Q27" s="7"/>
    </row>
    <row r="28" spans="1:17" s="1" customFormat="1">
      <c r="A28" s="101"/>
      <c r="B28" s="11"/>
      <c r="C28" s="11" t="s">
        <v>14</v>
      </c>
      <c r="D28" s="11" t="s">
        <v>16</v>
      </c>
      <c r="E28" s="11" t="s">
        <v>16</v>
      </c>
      <c r="F28" s="11" t="s">
        <v>16</v>
      </c>
      <c r="G28" s="11" t="s">
        <v>17</v>
      </c>
      <c r="H28" s="11" t="s">
        <v>16</v>
      </c>
      <c r="I28" s="11" t="s">
        <v>17</v>
      </c>
      <c r="J28" s="11" t="s">
        <v>16</v>
      </c>
      <c r="K28" s="11" t="s">
        <v>16</v>
      </c>
      <c r="L28" s="11" t="s">
        <v>17</v>
      </c>
      <c r="M28" s="11" t="s">
        <v>17</v>
      </c>
      <c r="N28" s="11" t="s">
        <v>17</v>
      </c>
      <c r="O28" s="11"/>
      <c r="P28" s="5" t="s">
        <v>569</v>
      </c>
      <c r="Q28" s="5"/>
    </row>
    <row r="29" spans="1:17" s="8" customFormat="1" ht="60">
      <c r="A29" s="103">
        <v>11</v>
      </c>
      <c r="B29" s="12" t="s">
        <v>41</v>
      </c>
      <c r="C29" s="12" t="s">
        <v>13</v>
      </c>
      <c r="D29" s="12" t="s">
        <v>17</v>
      </c>
      <c r="E29" s="12" t="s">
        <v>17</v>
      </c>
      <c r="F29" s="12" t="s">
        <v>17</v>
      </c>
      <c r="G29" s="12" t="s">
        <v>17</v>
      </c>
      <c r="H29" s="12" t="s">
        <v>17</v>
      </c>
      <c r="I29" s="12" t="s">
        <v>17</v>
      </c>
      <c r="J29" s="12" t="s">
        <v>17</v>
      </c>
      <c r="K29" s="12" t="s">
        <v>17</v>
      </c>
      <c r="L29" s="12" t="s">
        <v>17</v>
      </c>
      <c r="M29" s="12" t="s">
        <v>17</v>
      </c>
      <c r="N29" s="12" t="s">
        <v>17</v>
      </c>
      <c r="O29" s="12" t="s">
        <v>43</v>
      </c>
      <c r="P29" s="7" t="s">
        <v>47</v>
      </c>
      <c r="Q29" s="7"/>
    </row>
    <row r="30" spans="1:17" s="1" customFormat="1">
      <c r="A30" s="101"/>
      <c r="B30" s="11"/>
      <c r="C30" s="11" t="s">
        <v>14</v>
      </c>
      <c r="D30" s="11" t="s">
        <v>16</v>
      </c>
      <c r="E30" s="11" t="s">
        <v>16</v>
      </c>
      <c r="F30" s="11" t="s">
        <v>16</v>
      </c>
      <c r="G30" s="11" t="s">
        <v>17</v>
      </c>
      <c r="H30" s="11" t="s">
        <v>16</v>
      </c>
      <c r="I30" s="11" t="s">
        <v>17</v>
      </c>
      <c r="J30" s="11" t="s">
        <v>16</v>
      </c>
      <c r="K30" s="11" t="s">
        <v>16</v>
      </c>
      <c r="L30" s="11" t="s">
        <v>17</v>
      </c>
      <c r="M30" s="11" t="s">
        <v>17</v>
      </c>
      <c r="N30" s="11" t="s">
        <v>17</v>
      </c>
      <c r="O30" s="11"/>
      <c r="P30" s="5"/>
      <c r="Q30" s="5"/>
    </row>
    <row r="31" spans="1:17" s="10" customFormat="1" ht="90">
      <c r="A31" s="103">
        <v>12</v>
      </c>
      <c r="B31" s="12" t="s">
        <v>12</v>
      </c>
      <c r="C31" s="12" t="s">
        <v>13</v>
      </c>
      <c r="D31" s="12" t="s">
        <v>17</v>
      </c>
      <c r="E31" s="12" t="s">
        <v>17</v>
      </c>
      <c r="F31" s="12" t="s">
        <v>17</v>
      </c>
      <c r="G31" s="12" t="s">
        <v>17</v>
      </c>
      <c r="H31" s="12" t="s">
        <v>17</v>
      </c>
      <c r="I31" s="12" t="s">
        <v>17</v>
      </c>
      <c r="J31" s="12" t="s">
        <v>17</v>
      </c>
      <c r="K31" s="12" t="s">
        <v>17</v>
      </c>
      <c r="L31" s="12" t="s">
        <v>17</v>
      </c>
      <c r="M31" s="12" t="s">
        <v>17</v>
      </c>
      <c r="N31" s="12" t="s">
        <v>17</v>
      </c>
      <c r="O31" s="12" t="s">
        <v>148</v>
      </c>
      <c r="P31" s="9" t="s">
        <v>46</v>
      </c>
      <c r="Q31" s="9" t="s">
        <v>577</v>
      </c>
    </row>
    <row r="32" spans="1:17" ht="30">
      <c r="A32" s="101"/>
      <c r="B32" s="11"/>
      <c r="C32" s="11" t="s">
        <v>14</v>
      </c>
      <c r="D32" s="11" t="s">
        <v>16</v>
      </c>
      <c r="E32" s="11" t="s">
        <v>16</v>
      </c>
      <c r="F32" s="11" t="s">
        <v>17</v>
      </c>
      <c r="G32" s="11" t="s">
        <v>17</v>
      </c>
      <c r="H32" s="11" t="s">
        <v>16</v>
      </c>
      <c r="I32" s="11" t="s">
        <v>20</v>
      </c>
      <c r="J32" s="11" t="s">
        <v>16</v>
      </c>
      <c r="K32" s="11" t="s">
        <v>16</v>
      </c>
      <c r="L32" s="11" t="s">
        <v>16</v>
      </c>
      <c r="M32" s="11" t="s">
        <v>16</v>
      </c>
      <c r="N32" s="11" t="s">
        <v>16</v>
      </c>
      <c r="O32" s="11"/>
      <c r="P32" s="6" t="s">
        <v>557</v>
      </c>
      <c r="Q32" s="6"/>
    </row>
    <row r="33" spans="1:17" s="10" customFormat="1" ht="255">
      <c r="A33" s="101">
        <v>13</v>
      </c>
      <c r="B33" s="12" t="s">
        <v>15</v>
      </c>
      <c r="C33" s="12" t="s">
        <v>13</v>
      </c>
      <c r="D33" s="12" t="s">
        <v>17</v>
      </c>
      <c r="E33" s="12" t="s">
        <v>17</v>
      </c>
      <c r="F33" s="12" t="s">
        <v>17</v>
      </c>
      <c r="G33" s="12" t="s">
        <v>17</v>
      </c>
      <c r="H33" s="12" t="s">
        <v>17</v>
      </c>
      <c r="I33" s="12" t="s">
        <v>17</v>
      </c>
      <c r="J33" s="12" t="s">
        <v>17</v>
      </c>
      <c r="K33" s="12" t="s">
        <v>17</v>
      </c>
      <c r="L33" s="12" t="s">
        <v>17</v>
      </c>
      <c r="M33" s="12" t="s">
        <v>17</v>
      </c>
      <c r="N33" s="12" t="s">
        <v>17</v>
      </c>
      <c r="O33" s="12" t="s">
        <v>148</v>
      </c>
      <c r="P33" s="9" t="s">
        <v>66</v>
      </c>
      <c r="Q33" s="9" t="s">
        <v>577</v>
      </c>
    </row>
    <row r="34" spans="1:17" ht="45">
      <c r="A34" s="101"/>
      <c r="B34" s="11"/>
      <c r="C34" s="11" t="s">
        <v>14</v>
      </c>
      <c r="D34" s="11" t="s">
        <v>16</v>
      </c>
      <c r="E34" s="11" t="s">
        <v>16</v>
      </c>
      <c r="F34" s="11" t="s">
        <v>16</v>
      </c>
      <c r="G34" s="11" t="s">
        <v>17</v>
      </c>
      <c r="H34" s="11" t="s">
        <v>16</v>
      </c>
      <c r="I34" s="11" t="s">
        <v>16</v>
      </c>
      <c r="J34" s="11" t="s">
        <v>16</v>
      </c>
      <c r="K34" s="11" t="s">
        <v>16</v>
      </c>
      <c r="L34" s="11" t="s">
        <v>16</v>
      </c>
      <c r="M34" s="11" t="s">
        <v>16</v>
      </c>
      <c r="N34" s="11" t="s">
        <v>16</v>
      </c>
      <c r="O34" s="11"/>
      <c r="P34" s="6" t="s">
        <v>564</v>
      </c>
      <c r="Q34" s="6"/>
    </row>
    <row r="35" spans="1:17" s="10" customFormat="1" ht="45">
      <c r="A35" s="103">
        <v>14</v>
      </c>
      <c r="B35" s="12" t="s">
        <v>39</v>
      </c>
      <c r="C35" s="12" t="s">
        <v>13</v>
      </c>
      <c r="D35" s="12" t="s">
        <v>17</v>
      </c>
      <c r="E35" s="12" t="s">
        <v>17</v>
      </c>
      <c r="F35" s="12" t="s">
        <v>17</v>
      </c>
      <c r="G35" s="12" t="s">
        <v>17</v>
      </c>
      <c r="H35" s="12" t="s">
        <v>17</v>
      </c>
      <c r="I35" s="12" t="s">
        <v>17</v>
      </c>
      <c r="J35" s="12" t="s">
        <v>17</v>
      </c>
      <c r="K35" s="12" t="s">
        <v>17</v>
      </c>
      <c r="L35" s="12" t="s">
        <v>17</v>
      </c>
      <c r="M35" s="12" t="s">
        <v>17</v>
      </c>
      <c r="N35" s="12" t="s">
        <v>17</v>
      </c>
      <c r="O35" s="12" t="s">
        <v>22</v>
      </c>
      <c r="P35" s="9" t="s">
        <v>48</v>
      </c>
      <c r="Q35" s="9"/>
    </row>
    <row r="36" spans="1:17">
      <c r="A36" s="101"/>
      <c r="B36" s="11"/>
      <c r="C36" s="11" t="s">
        <v>14</v>
      </c>
      <c r="D36" s="11" t="s">
        <v>16</v>
      </c>
      <c r="E36" s="11" t="s">
        <v>16</v>
      </c>
      <c r="F36" s="11" t="s">
        <v>16</v>
      </c>
      <c r="G36" s="11" t="s">
        <v>17</v>
      </c>
      <c r="H36" s="11" t="s">
        <v>16</v>
      </c>
      <c r="I36" s="11" t="s">
        <v>17</v>
      </c>
      <c r="J36" s="11" t="s">
        <v>16</v>
      </c>
      <c r="K36" s="11" t="s">
        <v>16</v>
      </c>
      <c r="L36" s="11" t="s">
        <v>17</v>
      </c>
      <c r="M36" s="11" t="s">
        <v>16</v>
      </c>
      <c r="N36" s="11" t="s">
        <v>17</v>
      </c>
      <c r="O36" s="11"/>
      <c r="P36" s="6"/>
      <c r="Q36" s="6"/>
    </row>
    <row r="37" spans="1:17" s="10" customFormat="1" ht="225">
      <c r="A37" s="103">
        <v>15</v>
      </c>
      <c r="B37" s="12" t="s">
        <v>49</v>
      </c>
      <c r="C37" s="12" t="s">
        <v>13</v>
      </c>
      <c r="D37" s="12" t="s">
        <v>16</v>
      </c>
      <c r="E37" s="12" t="s">
        <v>16</v>
      </c>
      <c r="F37" s="12" t="s">
        <v>16</v>
      </c>
      <c r="G37" s="12" t="s">
        <v>17</v>
      </c>
      <c r="H37" s="12" t="s">
        <v>17</v>
      </c>
      <c r="I37" s="12" t="s">
        <v>17</v>
      </c>
      <c r="J37" s="12" t="s">
        <v>16</v>
      </c>
      <c r="K37" s="12" t="s">
        <v>17</v>
      </c>
      <c r="L37" s="12" t="s">
        <v>17</v>
      </c>
      <c r="M37" s="12" t="s">
        <v>17</v>
      </c>
      <c r="N37" s="12" t="s">
        <v>16</v>
      </c>
      <c r="O37" s="12" t="s">
        <v>148</v>
      </c>
      <c r="P37" s="9" t="s">
        <v>50</v>
      </c>
      <c r="Q37" s="9"/>
    </row>
    <row r="38" spans="1:17">
      <c r="A38" s="101"/>
      <c r="B38" s="11"/>
      <c r="C38" s="11" t="s">
        <v>14</v>
      </c>
      <c r="D38" s="11" t="s">
        <v>16</v>
      </c>
      <c r="E38" s="11" t="s">
        <v>16</v>
      </c>
      <c r="F38" s="11" t="s">
        <v>16</v>
      </c>
      <c r="G38" s="11" t="s">
        <v>17</v>
      </c>
      <c r="H38" s="11" t="s">
        <v>16</v>
      </c>
      <c r="I38" s="11" t="s">
        <v>16</v>
      </c>
      <c r="J38" s="11" t="s">
        <v>16</v>
      </c>
      <c r="K38" s="11" t="s">
        <v>16</v>
      </c>
      <c r="L38" s="11" t="s">
        <v>17</v>
      </c>
      <c r="M38" s="11" t="s">
        <v>16</v>
      </c>
      <c r="N38" s="11" t="s">
        <v>16</v>
      </c>
      <c r="O38" s="11"/>
      <c r="P38" s="6"/>
      <c r="Q38" s="6"/>
    </row>
    <row r="39" spans="1:17" s="10" customFormat="1" ht="120">
      <c r="A39" s="101">
        <v>16</v>
      </c>
      <c r="B39" s="12" t="s">
        <v>23</v>
      </c>
      <c r="C39" s="12" t="s">
        <v>13</v>
      </c>
      <c r="D39" s="12" t="s">
        <v>17</v>
      </c>
      <c r="E39" s="12" t="s">
        <v>17</v>
      </c>
      <c r="F39" s="12" t="s">
        <v>17</v>
      </c>
      <c r="G39" s="12" t="s">
        <v>17</v>
      </c>
      <c r="H39" s="12" t="s">
        <v>17</v>
      </c>
      <c r="I39" s="12" t="s">
        <v>17</v>
      </c>
      <c r="J39" s="12" t="s">
        <v>17</v>
      </c>
      <c r="K39" s="12" t="s">
        <v>17</v>
      </c>
      <c r="L39" s="12" t="s">
        <v>17</v>
      </c>
      <c r="M39" s="12" t="s">
        <v>17</v>
      </c>
      <c r="N39" s="12" t="s">
        <v>17</v>
      </c>
      <c r="O39" s="12" t="s">
        <v>22</v>
      </c>
      <c r="P39" s="9" t="s">
        <v>51</v>
      </c>
      <c r="Q39" s="9"/>
    </row>
    <row r="40" spans="1:17">
      <c r="A40" s="101"/>
      <c r="B40" s="11"/>
      <c r="C40" s="11" t="s">
        <v>14</v>
      </c>
      <c r="D40" s="11" t="s">
        <v>16</v>
      </c>
      <c r="E40" s="11" t="s">
        <v>16</v>
      </c>
      <c r="F40" s="11" t="s">
        <v>16</v>
      </c>
      <c r="G40" s="11" t="s">
        <v>17</v>
      </c>
      <c r="H40" s="11" t="s">
        <v>16</v>
      </c>
      <c r="I40" s="11" t="s">
        <v>17</v>
      </c>
      <c r="J40" s="11" t="s">
        <v>16</v>
      </c>
      <c r="K40" s="11" t="s">
        <v>16</v>
      </c>
      <c r="L40" s="11" t="s">
        <v>17</v>
      </c>
      <c r="M40" s="11" t="s">
        <v>16</v>
      </c>
      <c r="N40" s="11" t="s">
        <v>17</v>
      </c>
      <c r="O40" s="11"/>
      <c r="P40" s="6"/>
      <c r="Q40" s="6"/>
    </row>
    <row r="41" spans="1:17" s="10" customFormat="1">
      <c r="A41" s="103">
        <v>17</v>
      </c>
      <c r="B41" s="12" t="s">
        <v>24</v>
      </c>
      <c r="C41" s="12" t="s">
        <v>13</v>
      </c>
      <c r="D41" s="12" t="s">
        <v>17</v>
      </c>
      <c r="E41" s="12" t="s">
        <v>17</v>
      </c>
      <c r="F41" s="12" t="s">
        <v>17</v>
      </c>
      <c r="G41" s="12" t="s">
        <v>17</v>
      </c>
      <c r="H41" s="12" t="s">
        <v>17</v>
      </c>
      <c r="I41" s="12" t="s">
        <v>17</v>
      </c>
      <c r="J41" s="12" t="s">
        <v>17</v>
      </c>
      <c r="K41" s="12" t="s">
        <v>17</v>
      </c>
      <c r="L41" s="12" t="s">
        <v>17</v>
      </c>
      <c r="M41" s="12" t="s">
        <v>17</v>
      </c>
      <c r="N41" s="12" t="s">
        <v>17</v>
      </c>
      <c r="O41" s="12" t="s">
        <v>22</v>
      </c>
      <c r="P41" s="9" t="s">
        <v>52</v>
      </c>
      <c r="Q41" s="9"/>
    </row>
    <row r="42" spans="1:17">
      <c r="A42" s="101"/>
      <c r="B42" s="11"/>
      <c r="C42" s="11" t="s">
        <v>14</v>
      </c>
      <c r="D42" s="11" t="s">
        <v>16</v>
      </c>
      <c r="E42" s="11" t="s">
        <v>16</v>
      </c>
      <c r="F42" s="11" t="s">
        <v>16</v>
      </c>
      <c r="G42" s="11" t="s">
        <v>17</v>
      </c>
      <c r="H42" s="11" t="s">
        <v>16</v>
      </c>
      <c r="I42" s="11" t="s">
        <v>17</v>
      </c>
      <c r="J42" s="11" t="s">
        <v>16</v>
      </c>
      <c r="K42" s="11" t="s">
        <v>16</v>
      </c>
      <c r="L42" s="11" t="s">
        <v>17</v>
      </c>
      <c r="M42" s="11" t="s">
        <v>16</v>
      </c>
      <c r="N42" s="11" t="s">
        <v>17</v>
      </c>
      <c r="O42" s="11"/>
      <c r="P42" s="6"/>
      <c r="Q42" s="6"/>
    </row>
    <row r="43" spans="1:17" s="10" customFormat="1" ht="45">
      <c r="A43" s="103">
        <v>18</v>
      </c>
      <c r="B43" s="12" t="s">
        <v>25</v>
      </c>
      <c r="C43" s="12" t="s">
        <v>13</v>
      </c>
      <c r="D43" s="12" t="s">
        <v>17</v>
      </c>
      <c r="E43" s="12" t="s">
        <v>17</v>
      </c>
      <c r="F43" s="12" t="s">
        <v>17</v>
      </c>
      <c r="G43" s="12" t="s">
        <v>17</v>
      </c>
      <c r="H43" s="12" t="s">
        <v>17</v>
      </c>
      <c r="I43" s="12" t="s">
        <v>17</v>
      </c>
      <c r="J43" s="12" t="s">
        <v>17</v>
      </c>
      <c r="K43" s="12" t="s">
        <v>17</v>
      </c>
      <c r="L43" s="12" t="s">
        <v>17</v>
      </c>
      <c r="M43" s="12" t="s">
        <v>17</v>
      </c>
      <c r="N43" s="12" t="s">
        <v>17</v>
      </c>
      <c r="O43" s="12" t="s">
        <v>22</v>
      </c>
      <c r="P43" s="9" t="s">
        <v>53</v>
      </c>
      <c r="Q43" s="9"/>
    </row>
    <row r="44" spans="1:17">
      <c r="A44" s="101"/>
      <c r="B44" s="11"/>
      <c r="C44" s="11" t="s">
        <v>14</v>
      </c>
      <c r="D44" s="11" t="s">
        <v>17</v>
      </c>
      <c r="E44" s="11" t="s">
        <v>16</v>
      </c>
      <c r="F44" s="11" t="s">
        <v>20</v>
      </c>
      <c r="G44" s="11" t="s">
        <v>17</v>
      </c>
      <c r="H44" s="11" t="s">
        <v>20</v>
      </c>
      <c r="I44" s="11" t="s">
        <v>17</v>
      </c>
      <c r="J44" s="11" t="s">
        <v>16</v>
      </c>
      <c r="K44" s="11" t="s">
        <v>16</v>
      </c>
      <c r="L44" s="11" t="s">
        <v>17</v>
      </c>
      <c r="M44" s="11" t="s">
        <v>16</v>
      </c>
      <c r="N44" s="11" t="s">
        <v>17</v>
      </c>
      <c r="O44" s="11"/>
      <c r="P44" s="6"/>
      <c r="Q44" s="6"/>
    </row>
    <row r="45" spans="1:17" s="10" customFormat="1" ht="30">
      <c r="A45" s="101">
        <v>19</v>
      </c>
      <c r="B45" s="12" t="s">
        <v>26</v>
      </c>
      <c r="C45" s="12" t="s">
        <v>13</v>
      </c>
      <c r="D45" s="12" t="s">
        <v>17</v>
      </c>
      <c r="E45" s="12" t="s">
        <v>17</v>
      </c>
      <c r="F45" s="12" t="s">
        <v>17</v>
      </c>
      <c r="G45" s="12" t="s">
        <v>17</v>
      </c>
      <c r="H45" s="12" t="s">
        <v>17</v>
      </c>
      <c r="I45" s="12" t="s">
        <v>17</v>
      </c>
      <c r="J45" s="12" t="s">
        <v>17</v>
      </c>
      <c r="K45" s="12" t="s">
        <v>17</v>
      </c>
      <c r="L45" s="12" t="s">
        <v>17</v>
      </c>
      <c r="M45" s="12" t="s">
        <v>17</v>
      </c>
      <c r="N45" s="12" t="s">
        <v>17</v>
      </c>
      <c r="O45" s="12" t="s">
        <v>22</v>
      </c>
      <c r="P45" s="9" t="s">
        <v>54</v>
      </c>
      <c r="Q45" s="9"/>
    </row>
    <row r="46" spans="1:17">
      <c r="A46" s="101"/>
      <c r="B46" s="11"/>
      <c r="C46" s="11" t="s">
        <v>14</v>
      </c>
      <c r="D46" s="11" t="s">
        <v>16</v>
      </c>
      <c r="E46" s="11" t="s">
        <v>16</v>
      </c>
      <c r="F46" s="11" t="s">
        <v>20</v>
      </c>
      <c r="G46" s="11" t="s">
        <v>17</v>
      </c>
      <c r="H46" s="11" t="s">
        <v>16</v>
      </c>
      <c r="I46" s="11" t="s">
        <v>16</v>
      </c>
      <c r="J46" s="11" t="s">
        <v>16</v>
      </c>
      <c r="K46" s="11" t="s">
        <v>16</v>
      </c>
      <c r="L46" s="11" t="s">
        <v>17</v>
      </c>
      <c r="M46" s="11" t="s">
        <v>16</v>
      </c>
      <c r="N46" s="11" t="s">
        <v>17</v>
      </c>
      <c r="O46" s="11"/>
      <c r="P46" s="6"/>
      <c r="Q46" s="6"/>
    </row>
    <row r="47" spans="1:17" s="10" customFormat="1" ht="45">
      <c r="A47" s="103">
        <v>20</v>
      </c>
      <c r="B47" s="12" t="s">
        <v>28</v>
      </c>
      <c r="C47" s="12" t="s">
        <v>13</v>
      </c>
      <c r="D47" s="12" t="s">
        <v>17</v>
      </c>
      <c r="E47" s="12" t="s">
        <v>17</v>
      </c>
      <c r="F47" s="12" t="s">
        <v>17</v>
      </c>
      <c r="G47" s="12" t="s">
        <v>17</v>
      </c>
      <c r="H47" s="12" t="s">
        <v>17</v>
      </c>
      <c r="I47" s="12" t="s">
        <v>17</v>
      </c>
      <c r="J47" s="12" t="s">
        <v>17</v>
      </c>
      <c r="K47" s="12" t="s">
        <v>17</v>
      </c>
      <c r="L47" s="12" t="s">
        <v>17</v>
      </c>
      <c r="M47" s="12" t="s">
        <v>17</v>
      </c>
      <c r="N47" s="12" t="s">
        <v>17</v>
      </c>
      <c r="O47" s="12" t="s">
        <v>22</v>
      </c>
      <c r="P47" s="9" t="s">
        <v>55</v>
      </c>
      <c r="Q47" s="9"/>
    </row>
    <row r="48" spans="1:17">
      <c r="A48" s="101"/>
      <c r="B48" s="11"/>
      <c r="C48" s="11" t="s">
        <v>14</v>
      </c>
      <c r="D48" s="11" t="s">
        <v>16</v>
      </c>
      <c r="E48" s="11" t="s">
        <v>16</v>
      </c>
      <c r="F48" s="11" t="s">
        <v>16</v>
      </c>
      <c r="G48" s="11" t="s">
        <v>17</v>
      </c>
      <c r="H48" s="11" t="s">
        <v>16</v>
      </c>
      <c r="I48" s="11" t="s">
        <v>17</v>
      </c>
      <c r="J48" s="11" t="s">
        <v>16</v>
      </c>
      <c r="K48" s="11" t="s">
        <v>16</v>
      </c>
      <c r="L48" s="11" t="s">
        <v>17</v>
      </c>
      <c r="M48" s="11" t="s">
        <v>17</v>
      </c>
      <c r="N48" s="11" t="s">
        <v>17</v>
      </c>
      <c r="O48" s="11"/>
      <c r="P48" s="6"/>
      <c r="Q48" s="6"/>
    </row>
    <row r="49" spans="1:17" s="10" customFormat="1" ht="60">
      <c r="A49" s="103">
        <v>21</v>
      </c>
      <c r="B49" s="12" t="s">
        <v>29</v>
      </c>
      <c r="C49" s="12" t="s">
        <v>13</v>
      </c>
      <c r="D49" s="12" t="s">
        <v>16</v>
      </c>
      <c r="E49" s="12" t="s">
        <v>16</v>
      </c>
      <c r="F49" s="12" t="s">
        <v>17</v>
      </c>
      <c r="G49" s="12" t="s">
        <v>17</v>
      </c>
      <c r="H49" s="12" t="s">
        <v>17</v>
      </c>
      <c r="I49" s="12" t="s">
        <v>17</v>
      </c>
      <c r="J49" s="12" t="s">
        <v>16</v>
      </c>
      <c r="K49" s="12" t="s">
        <v>16</v>
      </c>
      <c r="L49" s="12" t="s">
        <v>17</v>
      </c>
      <c r="M49" s="12" t="s">
        <v>16</v>
      </c>
      <c r="N49" s="12" t="s">
        <v>17</v>
      </c>
      <c r="O49" s="12" t="s">
        <v>148</v>
      </c>
      <c r="P49" s="9" t="s">
        <v>56</v>
      </c>
      <c r="Q49" s="9"/>
    </row>
    <row r="50" spans="1:17">
      <c r="A50" s="101"/>
      <c r="B50" s="11"/>
      <c r="C50" s="11" t="s">
        <v>14</v>
      </c>
      <c r="D50" s="11" t="s">
        <v>16</v>
      </c>
      <c r="E50" s="11" t="s">
        <v>16</v>
      </c>
      <c r="F50" s="11" t="s">
        <v>16</v>
      </c>
      <c r="G50" s="11" t="s">
        <v>17</v>
      </c>
      <c r="H50" s="11" t="s">
        <v>16</v>
      </c>
      <c r="I50" s="11" t="s">
        <v>17</v>
      </c>
      <c r="J50" s="11" t="s">
        <v>16</v>
      </c>
      <c r="K50" s="11" t="s">
        <v>16</v>
      </c>
      <c r="L50" s="11" t="s">
        <v>17</v>
      </c>
      <c r="M50" s="11" t="s">
        <v>16</v>
      </c>
      <c r="N50" s="11" t="s">
        <v>17</v>
      </c>
      <c r="O50" s="11"/>
      <c r="P50" s="6"/>
      <c r="Q50" s="6"/>
    </row>
    <row r="51" spans="1:17" s="10" customFormat="1" ht="45">
      <c r="A51" s="101">
        <v>22</v>
      </c>
      <c r="B51" s="12" t="s">
        <v>30</v>
      </c>
      <c r="C51" s="12" t="s">
        <v>13</v>
      </c>
      <c r="D51" s="12" t="s">
        <v>20</v>
      </c>
      <c r="E51" s="12" t="s">
        <v>20</v>
      </c>
      <c r="F51" s="12" t="s">
        <v>16</v>
      </c>
      <c r="G51" s="12" t="s">
        <v>17</v>
      </c>
      <c r="H51" s="12" t="s">
        <v>17</v>
      </c>
      <c r="I51" s="12" t="s">
        <v>17</v>
      </c>
      <c r="J51" s="12" t="s">
        <v>20</v>
      </c>
      <c r="K51" s="12" t="s">
        <v>17</v>
      </c>
      <c r="L51" s="12" t="s">
        <v>17</v>
      </c>
      <c r="M51" s="12" t="s">
        <v>17</v>
      </c>
      <c r="N51" s="12" t="s">
        <v>17</v>
      </c>
      <c r="O51" s="12" t="s">
        <v>148</v>
      </c>
      <c r="P51" s="9" t="s">
        <v>58</v>
      </c>
      <c r="Q51" s="9"/>
    </row>
    <row r="52" spans="1:17">
      <c r="A52" s="101"/>
      <c r="B52" s="11"/>
      <c r="C52" s="11" t="s">
        <v>14</v>
      </c>
      <c r="D52" s="11" t="s">
        <v>16</v>
      </c>
      <c r="E52" s="11" t="s">
        <v>16</v>
      </c>
      <c r="F52" s="11" t="s">
        <v>17</v>
      </c>
      <c r="G52" s="11" t="s">
        <v>17</v>
      </c>
      <c r="H52" s="11" t="s">
        <v>16</v>
      </c>
      <c r="I52" s="11" t="s">
        <v>16</v>
      </c>
      <c r="J52" s="11" t="s">
        <v>16</v>
      </c>
      <c r="K52" s="11" t="s">
        <v>16</v>
      </c>
      <c r="L52" s="11" t="s">
        <v>17</v>
      </c>
      <c r="M52" s="11" t="s">
        <v>16</v>
      </c>
      <c r="N52" s="11" t="s">
        <v>17</v>
      </c>
      <c r="O52" s="11"/>
      <c r="P52" s="6"/>
      <c r="Q52" s="6"/>
    </row>
    <row r="53" spans="1:17" s="10" customFormat="1" ht="60">
      <c r="A53" s="103">
        <v>23</v>
      </c>
      <c r="B53" s="12" t="s">
        <v>31</v>
      </c>
      <c r="C53" s="12" t="s">
        <v>13</v>
      </c>
      <c r="D53" s="12" t="s">
        <v>16</v>
      </c>
      <c r="E53" s="12" t="s">
        <v>16</v>
      </c>
      <c r="F53" s="12" t="s">
        <v>17</v>
      </c>
      <c r="G53" s="12" t="s">
        <v>17</v>
      </c>
      <c r="H53" s="12" t="s">
        <v>20</v>
      </c>
      <c r="I53" s="12" t="s">
        <v>17</v>
      </c>
      <c r="J53" s="12" t="s">
        <v>16</v>
      </c>
      <c r="K53" s="12" t="s">
        <v>17</v>
      </c>
      <c r="L53" s="12" t="s">
        <v>17</v>
      </c>
      <c r="M53" s="12" t="s">
        <v>17</v>
      </c>
      <c r="N53" s="12" t="s">
        <v>17</v>
      </c>
      <c r="O53" s="12" t="s">
        <v>148</v>
      </c>
      <c r="P53" s="9" t="s">
        <v>57</v>
      </c>
      <c r="Q53" s="9"/>
    </row>
    <row r="54" spans="1:17">
      <c r="A54" s="101"/>
      <c r="B54" s="11"/>
      <c r="C54" s="11" t="s">
        <v>14</v>
      </c>
      <c r="D54" s="11" t="s">
        <v>16</v>
      </c>
      <c r="E54" s="11" t="s">
        <v>16</v>
      </c>
      <c r="F54" s="11" t="s">
        <v>17</v>
      </c>
      <c r="G54" s="11" t="s">
        <v>17</v>
      </c>
      <c r="H54" s="11" t="s">
        <v>16</v>
      </c>
      <c r="I54" s="11" t="s">
        <v>16</v>
      </c>
      <c r="J54" s="11" t="s">
        <v>16</v>
      </c>
      <c r="K54" s="11" t="s">
        <v>16</v>
      </c>
      <c r="L54" s="11" t="s">
        <v>17</v>
      </c>
      <c r="M54" s="11" t="s">
        <v>16</v>
      </c>
      <c r="N54" s="11" t="s">
        <v>16</v>
      </c>
      <c r="O54" s="11"/>
      <c r="P54" s="6"/>
      <c r="Q54" s="6"/>
    </row>
    <row r="55" spans="1:17" s="10" customFormat="1" ht="45">
      <c r="A55" s="103">
        <v>24</v>
      </c>
      <c r="B55" s="92" t="s">
        <v>32</v>
      </c>
      <c r="C55" s="92" t="s">
        <v>13</v>
      </c>
      <c r="D55" s="92" t="s">
        <v>16</v>
      </c>
      <c r="E55" s="92" t="s">
        <v>16</v>
      </c>
      <c r="F55" s="92" t="s">
        <v>16</v>
      </c>
      <c r="G55" s="92" t="s">
        <v>17</v>
      </c>
      <c r="H55" s="92" t="s">
        <v>20</v>
      </c>
      <c r="I55" s="92" t="s">
        <v>17</v>
      </c>
      <c r="J55" s="92" t="s">
        <v>16</v>
      </c>
      <c r="K55" s="92" t="s">
        <v>16</v>
      </c>
      <c r="L55" s="92" t="s">
        <v>17</v>
      </c>
      <c r="M55" s="92" t="s">
        <v>17</v>
      </c>
      <c r="N55" s="92" t="s">
        <v>17</v>
      </c>
      <c r="O55" s="92" t="s">
        <v>148</v>
      </c>
      <c r="P55" s="93" t="s">
        <v>59</v>
      </c>
      <c r="Q55" s="93"/>
    </row>
    <row r="56" spans="1:17">
      <c r="A56" s="101"/>
      <c r="B56" s="94"/>
      <c r="C56" s="94" t="s">
        <v>14</v>
      </c>
      <c r="D56" s="94" t="s">
        <v>16</v>
      </c>
      <c r="E56" s="94" t="s">
        <v>16</v>
      </c>
      <c r="F56" s="94" t="s">
        <v>17</v>
      </c>
      <c r="G56" s="94" t="s">
        <v>17</v>
      </c>
      <c r="H56" s="94" t="s">
        <v>16</v>
      </c>
      <c r="I56" s="94" t="s">
        <v>16</v>
      </c>
      <c r="J56" s="94" t="s">
        <v>16</v>
      </c>
      <c r="K56" s="94" t="s">
        <v>16</v>
      </c>
      <c r="L56" s="94" t="s">
        <v>16</v>
      </c>
      <c r="M56" s="94" t="s">
        <v>16</v>
      </c>
      <c r="N56" s="94" t="s">
        <v>16</v>
      </c>
      <c r="O56" s="94"/>
      <c r="P56" s="95"/>
      <c r="Q56" s="95"/>
    </row>
    <row r="57" spans="1:17" s="10" customFormat="1" ht="75">
      <c r="A57" s="101">
        <v>25</v>
      </c>
      <c r="B57" s="12" t="s">
        <v>33</v>
      </c>
      <c r="C57" s="12" t="s">
        <v>13</v>
      </c>
      <c r="D57" s="12" t="s">
        <v>16</v>
      </c>
      <c r="E57" s="12" t="s">
        <v>16</v>
      </c>
      <c r="F57" s="12" t="s">
        <v>16</v>
      </c>
      <c r="G57" s="12" t="s">
        <v>17</v>
      </c>
      <c r="H57" s="12" t="s">
        <v>20</v>
      </c>
      <c r="I57" s="12" t="s">
        <v>17</v>
      </c>
      <c r="J57" s="12" t="s">
        <v>16</v>
      </c>
      <c r="K57" s="12" t="s">
        <v>17</v>
      </c>
      <c r="L57" s="12" t="s">
        <v>17</v>
      </c>
      <c r="M57" s="12" t="s">
        <v>17</v>
      </c>
      <c r="N57" s="12" t="s">
        <v>17</v>
      </c>
      <c r="O57" s="12" t="s">
        <v>20</v>
      </c>
      <c r="P57" s="9" t="s">
        <v>60</v>
      </c>
      <c r="Q57" s="9"/>
    </row>
    <row r="58" spans="1:17">
      <c r="A58" s="101"/>
      <c r="B58" s="11"/>
      <c r="C58" s="11" t="s">
        <v>14</v>
      </c>
      <c r="D58" s="11" t="s">
        <v>16</v>
      </c>
      <c r="E58" s="11" t="s">
        <v>16</v>
      </c>
      <c r="F58" s="11" t="s">
        <v>20</v>
      </c>
      <c r="G58" s="11" t="s">
        <v>17</v>
      </c>
      <c r="H58" s="11" t="s">
        <v>20</v>
      </c>
      <c r="I58" s="11" t="s">
        <v>17</v>
      </c>
      <c r="J58" s="11" t="s">
        <v>16</v>
      </c>
      <c r="K58" s="11" t="s">
        <v>16</v>
      </c>
      <c r="L58" s="11" t="s">
        <v>17</v>
      </c>
      <c r="M58" s="11" t="s">
        <v>16</v>
      </c>
      <c r="N58" s="11" t="s">
        <v>16</v>
      </c>
      <c r="O58" s="11"/>
      <c r="P58" s="6"/>
      <c r="Q58" s="6"/>
    </row>
    <row r="59" spans="1:17" s="10" customFormat="1" ht="45">
      <c r="A59" s="103">
        <v>26</v>
      </c>
      <c r="B59" s="12" t="s">
        <v>61</v>
      </c>
      <c r="C59" s="12" t="s">
        <v>13</v>
      </c>
      <c r="D59" s="12" t="s">
        <v>16</v>
      </c>
      <c r="E59" s="12" t="s">
        <v>16</v>
      </c>
      <c r="F59" s="12" t="s">
        <v>17</v>
      </c>
      <c r="G59" s="12" t="s">
        <v>17</v>
      </c>
      <c r="H59" s="12" t="s">
        <v>16</v>
      </c>
      <c r="I59" s="12" t="s">
        <v>17</v>
      </c>
      <c r="J59" s="12" t="s">
        <v>16</v>
      </c>
      <c r="K59" s="12" t="s">
        <v>17</v>
      </c>
      <c r="L59" s="12" t="s">
        <v>17</v>
      </c>
      <c r="M59" s="12" t="s">
        <v>17</v>
      </c>
      <c r="N59" s="12" t="s">
        <v>17</v>
      </c>
      <c r="O59" s="12" t="s">
        <v>148</v>
      </c>
      <c r="P59" s="9" t="s">
        <v>430</v>
      </c>
      <c r="Q59" s="9"/>
    </row>
    <row r="60" spans="1:17">
      <c r="A60" s="101"/>
      <c r="B60" s="11"/>
      <c r="C60" s="11" t="s">
        <v>14</v>
      </c>
      <c r="D60" s="11" t="s">
        <v>16</v>
      </c>
      <c r="E60" s="11" t="s">
        <v>16</v>
      </c>
      <c r="F60" s="11" t="s">
        <v>17</v>
      </c>
      <c r="G60" s="11" t="s">
        <v>17</v>
      </c>
      <c r="H60" s="11" t="s">
        <v>16</v>
      </c>
      <c r="I60" s="11" t="s">
        <v>17</v>
      </c>
      <c r="J60" s="11" t="s">
        <v>17</v>
      </c>
      <c r="K60" s="11" t="s">
        <v>17</v>
      </c>
      <c r="L60" s="11" t="s">
        <v>17</v>
      </c>
      <c r="M60" s="11" t="s">
        <v>17</v>
      </c>
      <c r="N60" s="11" t="s">
        <v>17</v>
      </c>
      <c r="O60" s="11"/>
      <c r="P60" s="6"/>
      <c r="Q60" s="6"/>
    </row>
    <row r="61" spans="1:17" s="10" customFormat="1" ht="90">
      <c r="A61" s="103">
        <v>27</v>
      </c>
      <c r="B61" s="92" t="s">
        <v>34</v>
      </c>
      <c r="C61" s="92" t="s">
        <v>13</v>
      </c>
      <c r="D61" s="92" t="s">
        <v>17</v>
      </c>
      <c r="E61" s="92" t="s">
        <v>17</v>
      </c>
      <c r="F61" s="92" t="s">
        <v>17</v>
      </c>
      <c r="G61" s="92" t="s">
        <v>17</v>
      </c>
      <c r="H61" s="92" t="s">
        <v>17</v>
      </c>
      <c r="I61" s="92" t="s">
        <v>17</v>
      </c>
      <c r="J61" s="92" t="s">
        <v>17</v>
      </c>
      <c r="K61" s="92" t="s">
        <v>17</v>
      </c>
      <c r="L61" s="92" t="s">
        <v>17</v>
      </c>
      <c r="M61" s="92" t="s">
        <v>17</v>
      </c>
      <c r="N61" s="92" t="s">
        <v>17</v>
      </c>
      <c r="O61" s="92" t="s">
        <v>22</v>
      </c>
      <c r="P61" s="93" t="s">
        <v>62</v>
      </c>
      <c r="Q61" s="93"/>
    </row>
    <row r="62" spans="1:17">
      <c r="A62" s="101"/>
      <c r="B62" s="94"/>
      <c r="C62" s="94" t="s">
        <v>14</v>
      </c>
      <c r="D62" s="94" t="s">
        <v>16</v>
      </c>
      <c r="E62" s="94" t="s">
        <v>16</v>
      </c>
      <c r="F62" s="94" t="s">
        <v>16</v>
      </c>
      <c r="G62" s="94" t="s">
        <v>17</v>
      </c>
      <c r="H62" s="94" t="s">
        <v>16</v>
      </c>
      <c r="I62" s="94" t="s">
        <v>17</v>
      </c>
      <c r="J62" s="94" t="s">
        <v>16</v>
      </c>
      <c r="K62" s="94" t="s">
        <v>16</v>
      </c>
      <c r="L62" s="94" t="s">
        <v>17</v>
      </c>
      <c r="M62" s="94" t="s">
        <v>16</v>
      </c>
      <c r="N62" s="94" t="s">
        <v>17</v>
      </c>
      <c r="O62" s="94"/>
      <c r="P62" s="95" t="s">
        <v>573</v>
      </c>
      <c r="Q62" s="95"/>
    </row>
    <row r="63" spans="1:17" s="10" customFormat="1" ht="90">
      <c r="A63" s="101">
        <v>28</v>
      </c>
      <c r="B63" s="12" t="s">
        <v>35</v>
      </c>
      <c r="C63" s="12" t="s">
        <v>13</v>
      </c>
      <c r="D63" s="12" t="s">
        <v>16</v>
      </c>
      <c r="E63" s="12" t="s">
        <v>16</v>
      </c>
      <c r="F63" s="12" t="s">
        <v>16</v>
      </c>
      <c r="G63" s="12" t="s">
        <v>17</v>
      </c>
      <c r="H63" s="12" t="s">
        <v>16</v>
      </c>
      <c r="I63" s="12" t="s">
        <v>17</v>
      </c>
      <c r="J63" s="12" t="s">
        <v>16</v>
      </c>
      <c r="K63" s="12" t="s">
        <v>16</v>
      </c>
      <c r="L63" s="12" t="s">
        <v>17</v>
      </c>
      <c r="M63" s="12" t="s">
        <v>17</v>
      </c>
      <c r="N63" s="12" t="s">
        <v>16</v>
      </c>
      <c r="O63" s="12" t="s">
        <v>571</v>
      </c>
      <c r="P63" s="9" t="s">
        <v>572</v>
      </c>
      <c r="Q63" s="9"/>
    </row>
    <row r="64" spans="1:17">
      <c r="A64" s="101"/>
      <c r="B64" s="11"/>
      <c r="C64" s="11" t="s">
        <v>14</v>
      </c>
      <c r="D64" s="11" t="s">
        <v>16</v>
      </c>
      <c r="E64" s="11" t="s">
        <v>16</v>
      </c>
      <c r="F64" s="11" t="s">
        <v>16</v>
      </c>
      <c r="G64" s="11" t="s">
        <v>17</v>
      </c>
      <c r="H64" s="11" t="s">
        <v>16</v>
      </c>
      <c r="I64" s="11" t="s">
        <v>17</v>
      </c>
      <c r="J64" s="11" t="s">
        <v>16</v>
      </c>
      <c r="K64" s="11" t="s">
        <v>16</v>
      </c>
      <c r="L64" s="11" t="s">
        <v>17</v>
      </c>
      <c r="M64" s="11" t="s">
        <v>16</v>
      </c>
      <c r="N64" s="11" t="s">
        <v>16</v>
      </c>
      <c r="O64" s="11"/>
      <c r="P64" s="6"/>
      <c r="Q64" s="6"/>
    </row>
    <row r="65" spans="1:23" s="10" customFormat="1" ht="195">
      <c r="A65" s="103">
        <v>29</v>
      </c>
      <c r="B65" s="12" t="s">
        <v>36</v>
      </c>
      <c r="C65" s="12" t="s">
        <v>13</v>
      </c>
      <c r="D65" s="12" t="s">
        <v>16</v>
      </c>
      <c r="E65" s="12" t="s">
        <v>16</v>
      </c>
      <c r="F65" s="12" t="s">
        <v>16</v>
      </c>
      <c r="G65" s="12" t="s">
        <v>17</v>
      </c>
      <c r="H65" s="12" t="s">
        <v>16</v>
      </c>
      <c r="I65" s="12" t="s">
        <v>17</v>
      </c>
      <c r="J65" s="12" t="s">
        <v>16</v>
      </c>
      <c r="K65" s="12" t="s">
        <v>17</v>
      </c>
      <c r="L65" s="12" t="s">
        <v>17</v>
      </c>
      <c r="M65" s="12" t="s">
        <v>17</v>
      </c>
      <c r="N65" s="12" t="s">
        <v>17</v>
      </c>
      <c r="O65" s="12" t="s">
        <v>20</v>
      </c>
      <c r="P65" s="9" t="s">
        <v>431</v>
      </c>
      <c r="Q65" s="9"/>
    </row>
    <row r="66" spans="1:23" ht="30">
      <c r="A66" s="101"/>
      <c r="B66" s="11"/>
      <c r="C66" s="11" t="s">
        <v>14</v>
      </c>
      <c r="D66" s="11" t="s">
        <v>16</v>
      </c>
      <c r="E66" s="11" t="s">
        <v>16</v>
      </c>
      <c r="F66" s="11" t="s">
        <v>16</v>
      </c>
      <c r="G66" s="11" t="s">
        <v>17</v>
      </c>
      <c r="H66" s="11" t="s">
        <v>16</v>
      </c>
      <c r="I66" s="11" t="s">
        <v>17</v>
      </c>
      <c r="J66" s="11" t="s">
        <v>16</v>
      </c>
      <c r="K66" s="11" t="s">
        <v>16</v>
      </c>
      <c r="L66" s="11" t="s">
        <v>17</v>
      </c>
      <c r="M66" s="11" t="s">
        <v>16</v>
      </c>
      <c r="N66" s="11" t="s">
        <v>16</v>
      </c>
      <c r="O66" s="11"/>
      <c r="P66" s="6" t="s">
        <v>570</v>
      </c>
      <c r="Q66" s="6"/>
    </row>
    <row r="67" spans="1:23" s="10" customFormat="1">
      <c r="A67" s="103">
        <v>30</v>
      </c>
      <c r="B67" s="12" t="s">
        <v>38</v>
      </c>
      <c r="C67" s="12" t="s">
        <v>13</v>
      </c>
      <c r="D67" s="12" t="s">
        <v>17</v>
      </c>
      <c r="E67" s="12" t="s">
        <v>17</v>
      </c>
      <c r="F67" s="12" t="s">
        <v>17</v>
      </c>
      <c r="G67" s="12" t="s">
        <v>17</v>
      </c>
      <c r="H67" s="12" t="s">
        <v>17</v>
      </c>
      <c r="I67" s="12" t="s">
        <v>17</v>
      </c>
      <c r="J67" s="12" t="s">
        <v>17</v>
      </c>
      <c r="K67" s="12" t="s">
        <v>17</v>
      </c>
      <c r="L67" s="12" t="s">
        <v>17</v>
      </c>
      <c r="M67" s="12" t="s">
        <v>17</v>
      </c>
      <c r="N67" s="12" t="s">
        <v>17</v>
      </c>
      <c r="O67" s="12" t="s">
        <v>43</v>
      </c>
      <c r="P67" s="9" t="s">
        <v>64</v>
      </c>
      <c r="Q67" s="9"/>
    </row>
    <row r="68" spans="1:23">
      <c r="A68" s="101"/>
      <c r="B68" s="11"/>
      <c r="C68" s="11" t="s">
        <v>14</v>
      </c>
      <c r="D68" s="11" t="s">
        <v>16</v>
      </c>
      <c r="E68" s="11" t="s">
        <v>16</v>
      </c>
      <c r="F68" s="11" t="s">
        <v>20</v>
      </c>
      <c r="G68" s="11" t="s">
        <v>17</v>
      </c>
      <c r="H68" s="11" t="s">
        <v>16</v>
      </c>
      <c r="I68" s="11" t="s">
        <v>17</v>
      </c>
      <c r="J68" s="11" t="s">
        <v>16</v>
      </c>
      <c r="K68" s="11" t="s">
        <v>17</v>
      </c>
      <c r="L68" s="11" t="s">
        <v>17</v>
      </c>
      <c r="M68" s="11" t="s">
        <v>16</v>
      </c>
      <c r="N68" s="11" t="s">
        <v>17</v>
      </c>
      <c r="O68" s="11"/>
      <c r="P68" s="6" t="s">
        <v>63</v>
      </c>
      <c r="Q68" s="6"/>
    </row>
    <row r="69" spans="1:23" s="10" customFormat="1" ht="30">
      <c r="A69" s="101">
        <v>31</v>
      </c>
      <c r="B69" s="12" t="s">
        <v>37</v>
      </c>
      <c r="C69" s="12" t="s">
        <v>13</v>
      </c>
      <c r="D69" s="12" t="s">
        <v>16</v>
      </c>
      <c r="E69" s="12" t="s">
        <v>16</v>
      </c>
      <c r="F69" s="12" t="s">
        <v>16</v>
      </c>
      <c r="G69" s="12" t="s">
        <v>17</v>
      </c>
      <c r="H69" s="12" t="s">
        <v>16</v>
      </c>
      <c r="I69" s="12" t="s">
        <v>17</v>
      </c>
      <c r="J69" s="12" t="s">
        <v>16</v>
      </c>
      <c r="K69" s="12" t="s">
        <v>16</v>
      </c>
      <c r="L69" s="12" t="s">
        <v>17</v>
      </c>
      <c r="M69" s="12" t="s">
        <v>17</v>
      </c>
      <c r="N69" s="12" t="s">
        <v>17</v>
      </c>
      <c r="O69" s="12" t="s">
        <v>148</v>
      </c>
      <c r="P69" s="9" t="s">
        <v>65</v>
      </c>
      <c r="Q69" s="9"/>
    </row>
    <row r="70" spans="1:23">
      <c r="A70" s="101"/>
      <c r="B70" s="11"/>
      <c r="C70" s="11" t="s">
        <v>14</v>
      </c>
      <c r="D70" s="11" t="s">
        <v>16</v>
      </c>
      <c r="E70" s="11" t="s">
        <v>16</v>
      </c>
      <c r="F70" s="11" t="s">
        <v>16</v>
      </c>
      <c r="G70" s="11" t="s">
        <v>17</v>
      </c>
      <c r="H70" s="11" t="s">
        <v>16</v>
      </c>
      <c r="I70" s="11" t="s">
        <v>17</v>
      </c>
      <c r="J70" s="11" t="s">
        <v>16</v>
      </c>
      <c r="K70" s="11" t="s">
        <v>16</v>
      </c>
      <c r="L70" s="11" t="s">
        <v>17</v>
      </c>
      <c r="M70" s="11" t="s">
        <v>17</v>
      </c>
      <c r="N70" s="11" t="s">
        <v>16</v>
      </c>
      <c r="O70" s="11"/>
      <c r="P70" s="6" t="s">
        <v>63</v>
      </c>
      <c r="Q70" s="6"/>
    </row>
    <row r="71" spans="1:23" s="22" customFormat="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3"/>
      <c r="Q71" s="23"/>
    </row>
    <row r="72" spans="1:23">
      <c r="A72" s="13">
        <v>32</v>
      </c>
      <c r="B72" s="32" t="s">
        <v>68</v>
      </c>
      <c r="C72" s="2" t="s">
        <v>13</v>
      </c>
      <c r="D72" s="2" t="s">
        <v>16</v>
      </c>
      <c r="E72" s="2" t="s">
        <v>16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  <c r="M72" s="2" t="s">
        <v>17</v>
      </c>
      <c r="N72" s="2" t="s">
        <v>17</v>
      </c>
      <c r="O72" s="2" t="s">
        <v>148</v>
      </c>
      <c r="P72" s="3" t="s">
        <v>69</v>
      </c>
      <c r="S72" s="1">
        <f>COUNTIF(O72:O131,"HFA")+COUNTIF(O72:O131,"Foreshock Cavity or proto-HFA")</f>
        <v>19</v>
      </c>
      <c r="T72" s="1">
        <f>COUNTIF(O72:O131,"Foreshock Bubble")</f>
        <v>8</v>
      </c>
      <c r="U72" s="1">
        <f>COUNTIF(O72:O131,"Foreshock Cavity")</f>
        <v>1</v>
      </c>
      <c r="V72" s="1">
        <f>COUNTIF(O72:O131,"?")</f>
        <v>2</v>
      </c>
      <c r="W72" s="100">
        <f>SUM(S72:V72)</f>
        <v>30</v>
      </c>
    </row>
    <row r="73" spans="1:23">
      <c r="A73" s="33"/>
      <c r="B73" s="35"/>
      <c r="C73" s="2" t="s">
        <v>14</v>
      </c>
      <c r="D73" s="2" t="s">
        <v>16</v>
      </c>
      <c r="E73" s="2" t="s">
        <v>16</v>
      </c>
      <c r="F73" s="2" t="s">
        <v>16</v>
      </c>
      <c r="G73" s="2" t="s">
        <v>17</v>
      </c>
      <c r="H73" s="2" t="s">
        <v>16</v>
      </c>
      <c r="I73" s="2" t="s">
        <v>17</v>
      </c>
      <c r="J73" s="2" t="s">
        <v>16</v>
      </c>
      <c r="K73" s="2" t="s">
        <v>16</v>
      </c>
      <c r="L73" s="2" t="s">
        <v>17</v>
      </c>
      <c r="M73" s="2" t="s">
        <v>17</v>
      </c>
      <c r="N73" s="2" t="s">
        <v>17</v>
      </c>
    </row>
    <row r="74" spans="1:23" s="10" customFormat="1" ht="30">
      <c r="A74" s="37">
        <v>33</v>
      </c>
      <c r="B74" s="32" t="s">
        <v>70</v>
      </c>
      <c r="C74" s="38" t="s">
        <v>13</v>
      </c>
      <c r="D74" s="38" t="s">
        <v>16</v>
      </c>
      <c r="E74" s="38" t="s">
        <v>16</v>
      </c>
      <c r="F74" s="38" t="s">
        <v>17</v>
      </c>
      <c r="G74" s="38" t="s">
        <v>17</v>
      </c>
      <c r="H74" s="38" t="s">
        <v>16</v>
      </c>
      <c r="I74" s="38" t="s">
        <v>17</v>
      </c>
      <c r="J74" s="38" t="s">
        <v>17</v>
      </c>
      <c r="K74" s="38" t="s">
        <v>17</v>
      </c>
      <c r="L74" s="38" t="s">
        <v>17</v>
      </c>
      <c r="M74" s="38" t="s">
        <v>17</v>
      </c>
      <c r="N74" s="38" t="s">
        <v>17</v>
      </c>
      <c r="O74" s="38" t="s">
        <v>148</v>
      </c>
      <c r="P74" s="39" t="s">
        <v>71</v>
      </c>
      <c r="Q74" s="39"/>
    </row>
    <row r="75" spans="1:23">
      <c r="A75" s="33"/>
      <c r="B75" s="35"/>
      <c r="C75" s="2" t="s">
        <v>14</v>
      </c>
      <c r="D75" s="2" t="s">
        <v>16</v>
      </c>
      <c r="E75" s="2" t="s">
        <v>16</v>
      </c>
      <c r="F75" s="2" t="s">
        <v>17</v>
      </c>
      <c r="G75" s="2" t="s">
        <v>17</v>
      </c>
      <c r="H75" s="2" t="s">
        <v>16</v>
      </c>
      <c r="I75" s="2" t="s">
        <v>16</v>
      </c>
      <c r="J75" s="2" t="s">
        <v>16</v>
      </c>
      <c r="K75" s="2" t="s">
        <v>20</v>
      </c>
      <c r="L75" s="2" t="s">
        <v>17</v>
      </c>
      <c r="M75" s="2" t="s">
        <v>17</v>
      </c>
      <c r="N75" s="2" t="s">
        <v>16</v>
      </c>
    </row>
    <row r="76" spans="1:23" s="10" customFormat="1">
      <c r="A76" s="13">
        <v>34</v>
      </c>
      <c r="B76" s="32" t="s">
        <v>72</v>
      </c>
      <c r="C76" s="38" t="s">
        <v>13</v>
      </c>
      <c r="D76" s="38" t="s">
        <v>17</v>
      </c>
      <c r="E76" s="38" t="s">
        <v>17</v>
      </c>
      <c r="F76" s="38" t="s">
        <v>17</v>
      </c>
      <c r="G76" s="38" t="s">
        <v>17</v>
      </c>
      <c r="H76" s="38" t="s">
        <v>17</v>
      </c>
      <c r="I76" s="38" t="s">
        <v>17</v>
      </c>
      <c r="J76" s="38" t="s">
        <v>17</v>
      </c>
      <c r="K76" s="38" t="s">
        <v>17</v>
      </c>
      <c r="L76" s="38" t="s">
        <v>17</v>
      </c>
      <c r="M76" s="38" t="s">
        <v>17</v>
      </c>
      <c r="N76" s="38" t="s">
        <v>17</v>
      </c>
      <c r="O76" s="38" t="s">
        <v>22</v>
      </c>
      <c r="P76" s="39"/>
      <c r="Q76" s="39"/>
    </row>
    <row r="77" spans="1:23">
      <c r="A77" s="33"/>
      <c r="B77" s="35"/>
      <c r="C77" s="2" t="s">
        <v>14</v>
      </c>
      <c r="D77" s="2" t="s">
        <v>16</v>
      </c>
      <c r="E77" s="2" t="s">
        <v>16</v>
      </c>
      <c r="F77" s="2" t="s">
        <v>20</v>
      </c>
      <c r="G77" s="2" t="s">
        <v>17</v>
      </c>
      <c r="H77" s="2" t="s">
        <v>16</v>
      </c>
      <c r="I77" s="2" t="s">
        <v>17</v>
      </c>
      <c r="J77" s="2" t="s">
        <v>16</v>
      </c>
      <c r="K77" s="2" t="s">
        <v>20</v>
      </c>
      <c r="L77" s="2" t="s">
        <v>17</v>
      </c>
      <c r="M77" s="2" t="s">
        <v>17</v>
      </c>
      <c r="N77" s="2" t="s">
        <v>17</v>
      </c>
    </row>
    <row r="78" spans="1:23" s="10" customFormat="1" ht="45">
      <c r="A78" s="37">
        <v>35</v>
      </c>
      <c r="B78" s="32" t="s">
        <v>73</v>
      </c>
      <c r="C78" s="38" t="s">
        <v>13</v>
      </c>
      <c r="D78" s="38" t="s">
        <v>16</v>
      </c>
      <c r="E78" s="38" t="s">
        <v>16</v>
      </c>
      <c r="F78" s="38" t="s">
        <v>17</v>
      </c>
      <c r="G78" s="38" t="s">
        <v>17</v>
      </c>
      <c r="H78" s="38" t="s">
        <v>16</v>
      </c>
      <c r="I78" s="38" t="s">
        <v>17</v>
      </c>
      <c r="J78" s="38" t="s">
        <v>20</v>
      </c>
      <c r="K78" s="38" t="s">
        <v>17</v>
      </c>
      <c r="L78" s="38" t="s">
        <v>17</v>
      </c>
      <c r="M78" s="38" t="s">
        <v>17</v>
      </c>
      <c r="N78" s="38" t="s">
        <v>17</v>
      </c>
      <c r="O78" s="38" t="s">
        <v>148</v>
      </c>
      <c r="P78" s="39" t="s">
        <v>74</v>
      </c>
      <c r="Q78" s="39"/>
    </row>
    <row r="79" spans="1:23">
      <c r="A79" s="33"/>
      <c r="B79" s="35"/>
      <c r="C79" s="2" t="s">
        <v>14</v>
      </c>
      <c r="D79" s="2" t="s">
        <v>16</v>
      </c>
      <c r="E79" s="2" t="s">
        <v>16</v>
      </c>
      <c r="F79" s="2" t="s">
        <v>17</v>
      </c>
      <c r="G79" s="2" t="s">
        <v>17</v>
      </c>
      <c r="H79" s="2" t="s">
        <v>16</v>
      </c>
      <c r="I79" s="2" t="s">
        <v>17</v>
      </c>
      <c r="J79" s="2" t="s">
        <v>20</v>
      </c>
      <c r="K79" s="2" t="s">
        <v>17</v>
      </c>
      <c r="L79" s="2" t="s">
        <v>17</v>
      </c>
      <c r="M79" s="2" t="s">
        <v>17</v>
      </c>
      <c r="N79" s="2" t="s">
        <v>16</v>
      </c>
    </row>
    <row r="80" spans="1:23" s="10" customFormat="1" ht="45">
      <c r="A80" s="13">
        <v>36</v>
      </c>
      <c r="B80" s="32" t="s">
        <v>76</v>
      </c>
      <c r="C80" s="38" t="s">
        <v>13</v>
      </c>
      <c r="D80" s="38" t="s">
        <v>16</v>
      </c>
      <c r="E80" s="38" t="s">
        <v>16</v>
      </c>
      <c r="F80" s="38" t="s">
        <v>17</v>
      </c>
      <c r="G80" s="38" t="s">
        <v>17</v>
      </c>
      <c r="H80" s="38" t="s">
        <v>17</v>
      </c>
      <c r="I80" s="38" t="s">
        <v>17</v>
      </c>
      <c r="J80" s="38" t="s">
        <v>17</v>
      </c>
      <c r="K80" s="38" t="s">
        <v>75</v>
      </c>
      <c r="L80" s="38" t="s">
        <v>17</v>
      </c>
      <c r="M80" s="38" t="s">
        <v>17</v>
      </c>
      <c r="N80" s="38" t="s">
        <v>17</v>
      </c>
      <c r="O80" s="38" t="s">
        <v>148</v>
      </c>
      <c r="P80" s="39" t="s">
        <v>77</v>
      </c>
      <c r="Q80" s="39"/>
    </row>
    <row r="81" spans="1:17">
      <c r="A81" s="33"/>
      <c r="B81" s="35"/>
      <c r="C81" s="2" t="s">
        <v>14</v>
      </c>
      <c r="D81" s="2" t="s">
        <v>16</v>
      </c>
      <c r="E81" s="2" t="s">
        <v>16</v>
      </c>
      <c r="F81" s="2" t="s">
        <v>16</v>
      </c>
      <c r="G81" s="2" t="s">
        <v>17</v>
      </c>
      <c r="H81" s="2" t="s">
        <v>16</v>
      </c>
      <c r="I81" s="2" t="s">
        <v>16</v>
      </c>
      <c r="J81" s="2" t="s">
        <v>16</v>
      </c>
      <c r="K81" s="2" t="s">
        <v>16</v>
      </c>
      <c r="L81" s="2" t="s">
        <v>17</v>
      </c>
      <c r="M81" s="2" t="s">
        <v>16</v>
      </c>
      <c r="N81" s="2" t="s">
        <v>16</v>
      </c>
    </row>
    <row r="82" spans="1:17" s="10" customFormat="1">
      <c r="A82" s="37">
        <v>37</v>
      </c>
      <c r="B82" s="32" t="s">
        <v>78</v>
      </c>
      <c r="C82" s="38" t="s">
        <v>13</v>
      </c>
      <c r="D82" s="38" t="s">
        <v>17</v>
      </c>
      <c r="E82" s="38" t="s">
        <v>17</v>
      </c>
      <c r="F82" s="38" t="s">
        <v>17</v>
      </c>
      <c r="G82" s="38" t="s">
        <v>17</v>
      </c>
      <c r="H82" s="38" t="s">
        <v>17</v>
      </c>
      <c r="I82" s="38" t="s">
        <v>17</v>
      </c>
      <c r="J82" s="38" t="s">
        <v>17</v>
      </c>
      <c r="K82" s="38" t="s">
        <v>17</v>
      </c>
      <c r="L82" s="38" t="s">
        <v>17</v>
      </c>
      <c r="M82" s="38" t="s">
        <v>17</v>
      </c>
      <c r="N82" s="38" t="s">
        <v>17</v>
      </c>
      <c r="O82" s="38" t="s">
        <v>22</v>
      </c>
      <c r="P82" s="39"/>
      <c r="Q82" s="39"/>
    </row>
    <row r="83" spans="1:17">
      <c r="A83" s="33"/>
      <c r="B83" s="35"/>
      <c r="C83" s="2" t="s">
        <v>14</v>
      </c>
      <c r="D83" s="2" t="s">
        <v>16</v>
      </c>
      <c r="E83" s="2" t="s">
        <v>16</v>
      </c>
      <c r="F83" s="2" t="s">
        <v>16</v>
      </c>
      <c r="G83" s="2" t="s">
        <v>17</v>
      </c>
      <c r="H83" s="2" t="s">
        <v>16</v>
      </c>
      <c r="I83" s="2" t="s">
        <v>17</v>
      </c>
      <c r="J83" s="2" t="s">
        <v>16</v>
      </c>
      <c r="K83" s="2" t="s">
        <v>16</v>
      </c>
      <c r="L83" s="2" t="s">
        <v>17</v>
      </c>
      <c r="M83" s="2" t="s">
        <v>17</v>
      </c>
      <c r="N83" s="2" t="s">
        <v>17</v>
      </c>
    </row>
    <row r="84" spans="1:17" s="10" customFormat="1">
      <c r="A84" s="13">
        <v>38</v>
      </c>
      <c r="B84" s="32" t="s">
        <v>79</v>
      </c>
      <c r="C84" s="38" t="s">
        <v>13</v>
      </c>
      <c r="D84" s="38" t="s">
        <v>17</v>
      </c>
      <c r="E84" s="38" t="s">
        <v>17</v>
      </c>
      <c r="F84" s="38" t="s">
        <v>17</v>
      </c>
      <c r="G84" s="38" t="s">
        <v>17</v>
      </c>
      <c r="H84" s="38" t="s">
        <v>17</v>
      </c>
      <c r="I84" s="38" t="s">
        <v>17</v>
      </c>
      <c r="J84" s="38" t="s">
        <v>17</v>
      </c>
      <c r="K84" s="38" t="s">
        <v>17</v>
      </c>
      <c r="L84" s="38" t="s">
        <v>17</v>
      </c>
      <c r="M84" s="38" t="s">
        <v>17</v>
      </c>
      <c r="N84" s="38" t="s">
        <v>17</v>
      </c>
      <c r="O84" s="38" t="s">
        <v>22</v>
      </c>
      <c r="P84" s="39"/>
      <c r="Q84" s="39"/>
    </row>
    <row r="85" spans="1:17">
      <c r="A85" s="33"/>
      <c r="B85" s="35"/>
      <c r="C85" s="2" t="s">
        <v>14</v>
      </c>
      <c r="D85" s="2" t="s">
        <v>16</v>
      </c>
      <c r="E85" s="2" t="s">
        <v>16</v>
      </c>
      <c r="F85" s="2" t="s">
        <v>16</v>
      </c>
      <c r="G85" s="2" t="s">
        <v>20</v>
      </c>
      <c r="H85" s="2" t="s">
        <v>16</v>
      </c>
      <c r="I85" s="2" t="s">
        <v>17</v>
      </c>
      <c r="J85" s="2" t="s">
        <v>16</v>
      </c>
      <c r="K85" s="2" t="s">
        <v>16</v>
      </c>
      <c r="L85" s="2" t="s">
        <v>17</v>
      </c>
      <c r="M85" s="2" t="s">
        <v>16</v>
      </c>
      <c r="N85" s="2" t="s">
        <v>16</v>
      </c>
    </row>
    <row r="86" spans="1:17" s="10" customFormat="1">
      <c r="A86" s="37">
        <v>39</v>
      </c>
      <c r="B86" s="32" t="s">
        <v>80</v>
      </c>
      <c r="C86" s="38" t="s">
        <v>13</v>
      </c>
      <c r="D86" s="38" t="s">
        <v>17</v>
      </c>
      <c r="E86" s="38" t="s">
        <v>17</v>
      </c>
      <c r="F86" s="38" t="s">
        <v>17</v>
      </c>
      <c r="G86" s="38" t="s">
        <v>17</v>
      </c>
      <c r="H86" s="38" t="s">
        <v>17</v>
      </c>
      <c r="I86" s="38" t="s">
        <v>17</v>
      </c>
      <c r="J86" s="38" t="s">
        <v>17</v>
      </c>
      <c r="K86" s="38" t="s">
        <v>17</v>
      </c>
      <c r="L86" s="38" t="s">
        <v>17</v>
      </c>
      <c r="M86" s="38" t="s">
        <v>17</v>
      </c>
      <c r="N86" s="38" t="s">
        <v>17</v>
      </c>
      <c r="O86" s="38" t="s">
        <v>22</v>
      </c>
      <c r="P86" s="39"/>
      <c r="Q86" s="39"/>
    </row>
    <row r="87" spans="1:17">
      <c r="A87" s="33"/>
      <c r="B87" s="35"/>
      <c r="C87" s="2" t="s">
        <v>14</v>
      </c>
      <c r="D87" s="2" t="s">
        <v>16</v>
      </c>
      <c r="E87" s="2" t="s">
        <v>16</v>
      </c>
      <c r="F87" s="2" t="s">
        <v>16</v>
      </c>
      <c r="G87" s="2" t="s">
        <v>17</v>
      </c>
      <c r="H87" s="2" t="s">
        <v>16</v>
      </c>
      <c r="I87" s="2" t="s">
        <v>20</v>
      </c>
      <c r="J87" s="2" t="s">
        <v>16</v>
      </c>
      <c r="K87" s="2" t="s">
        <v>16</v>
      </c>
      <c r="L87" s="2" t="s">
        <v>17</v>
      </c>
      <c r="M87" s="2" t="s">
        <v>16</v>
      </c>
      <c r="N87" s="2" t="s">
        <v>16</v>
      </c>
    </row>
    <row r="88" spans="1:17" s="10" customFormat="1">
      <c r="A88" s="13">
        <v>40</v>
      </c>
      <c r="B88" s="32" t="s">
        <v>81</v>
      </c>
      <c r="C88" s="38" t="s">
        <v>13</v>
      </c>
      <c r="D88" s="38" t="s">
        <v>17</v>
      </c>
      <c r="E88" s="38" t="s">
        <v>17</v>
      </c>
      <c r="F88" s="38" t="s">
        <v>17</v>
      </c>
      <c r="G88" s="38" t="s">
        <v>17</v>
      </c>
      <c r="H88" s="38" t="s">
        <v>17</v>
      </c>
      <c r="I88" s="38" t="s">
        <v>17</v>
      </c>
      <c r="J88" s="38" t="s">
        <v>17</v>
      </c>
      <c r="K88" s="38" t="s">
        <v>17</v>
      </c>
      <c r="L88" s="38" t="s">
        <v>17</v>
      </c>
      <c r="M88" s="38" t="s">
        <v>17</v>
      </c>
      <c r="N88" s="38" t="s">
        <v>17</v>
      </c>
      <c r="O88" s="38" t="s">
        <v>20</v>
      </c>
      <c r="P88" s="39"/>
      <c r="Q88" s="39"/>
    </row>
    <row r="89" spans="1:17">
      <c r="A89" s="33"/>
      <c r="B89" s="35"/>
      <c r="C89" s="2" t="s">
        <v>14</v>
      </c>
      <c r="D89" s="2" t="s">
        <v>20</v>
      </c>
      <c r="E89" s="2" t="s">
        <v>16</v>
      </c>
      <c r="F89" s="2" t="s">
        <v>16</v>
      </c>
      <c r="G89" s="2" t="s">
        <v>17</v>
      </c>
      <c r="H89" s="2" t="s">
        <v>20</v>
      </c>
      <c r="I89" s="2" t="s">
        <v>17</v>
      </c>
      <c r="J89" s="2" t="s">
        <v>16</v>
      </c>
      <c r="K89" s="2" t="s">
        <v>16</v>
      </c>
      <c r="L89" s="2" t="s">
        <v>17</v>
      </c>
      <c r="M89" s="2" t="s">
        <v>17</v>
      </c>
      <c r="N89" s="2" t="s">
        <v>16</v>
      </c>
    </row>
    <row r="90" spans="1:17" s="10" customFormat="1">
      <c r="A90" s="37">
        <v>41</v>
      </c>
      <c r="B90" s="32" t="s">
        <v>82</v>
      </c>
      <c r="C90" s="38" t="s">
        <v>13</v>
      </c>
      <c r="D90" s="38" t="s">
        <v>16</v>
      </c>
      <c r="E90" s="38" t="s">
        <v>16</v>
      </c>
      <c r="F90" s="38" t="s">
        <v>17</v>
      </c>
      <c r="G90" s="38" t="s">
        <v>17</v>
      </c>
      <c r="H90" s="38" t="s">
        <v>16</v>
      </c>
      <c r="I90" s="38" t="s">
        <v>17</v>
      </c>
      <c r="J90" s="38" t="s">
        <v>83</v>
      </c>
      <c r="K90" s="38" t="s">
        <v>75</v>
      </c>
      <c r="L90" s="38" t="s">
        <v>17</v>
      </c>
      <c r="M90" s="38" t="s">
        <v>17</v>
      </c>
      <c r="N90" s="38" t="s">
        <v>17</v>
      </c>
      <c r="O90" s="38" t="s">
        <v>148</v>
      </c>
      <c r="P90" s="39"/>
      <c r="Q90" s="39"/>
    </row>
    <row r="91" spans="1:17">
      <c r="A91" s="33"/>
      <c r="B91" s="35"/>
      <c r="C91" s="2" t="s">
        <v>14</v>
      </c>
      <c r="D91" s="2" t="s">
        <v>16</v>
      </c>
      <c r="E91" s="2" t="s">
        <v>16</v>
      </c>
      <c r="F91" s="2" t="s">
        <v>20</v>
      </c>
      <c r="G91" s="2" t="s">
        <v>17</v>
      </c>
      <c r="H91" s="2" t="s">
        <v>16</v>
      </c>
      <c r="I91" s="2" t="s">
        <v>17</v>
      </c>
      <c r="J91" s="2" t="s">
        <v>75</v>
      </c>
      <c r="K91" s="2" t="s">
        <v>16</v>
      </c>
      <c r="L91" s="2" t="s">
        <v>17</v>
      </c>
      <c r="M91" s="2" t="s">
        <v>17</v>
      </c>
      <c r="N91" s="2" t="s">
        <v>17</v>
      </c>
    </row>
    <row r="92" spans="1:17" s="10" customFormat="1">
      <c r="A92" s="13">
        <v>42</v>
      </c>
      <c r="B92" s="32" t="s">
        <v>84</v>
      </c>
      <c r="C92" s="38" t="s">
        <v>13</v>
      </c>
      <c r="D92" s="38" t="s">
        <v>16</v>
      </c>
      <c r="E92" s="38" t="s">
        <v>16</v>
      </c>
      <c r="F92" s="38" t="s">
        <v>17</v>
      </c>
      <c r="G92" s="38" t="s">
        <v>17</v>
      </c>
      <c r="H92" s="38" t="s">
        <v>16</v>
      </c>
      <c r="I92" s="38" t="s">
        <v>17</v>
      </c>
      <c r="J92" s="38" t="s">
        <v>17</v>
      </c>
      <c r="K92" s="38" t="s">
        <v>17</v>
      </c>
      <c r="L92" s="38" t="s">
        <v>17</v>
      </c>
      <c r="M92" s="38" t="s">
        <v>17</v>
      </c>
      <c r="N92" s="38" t="s">
        <v>17</v>
      </c>
      <c r="O92" s="38" t="s">
        <v>142</v>
      </c>
      <c r="P92" s="39"/>
      <c r="Q92" s="39"/>
    </row>
    <row r="93" spans="1:17">
      <c r="A93" s="33"/>
      <c r="B93" s="35"/>
      <c r="C93" s="2" t="s">
        <v>14</v>
      </c>
      <c r="D93" s="2" t="s">
        <v>16</v>
      </c>
      <c r="E93" s="2" t="s">
        <v>16</v>
      </c>
      <c r="F93" s="2" t="s">
        <v>16</v>
      </c>
      <c r="G93" s="2" t="s">
        <v>17</v>
      </c>
      <c r="H93" s="2" t="s">
        <v>16</v>
      </c>
      <c r="I93" s="2" t="s">
        <v>17</v>
      </c>
      <c r="J93" s="2" t="s">
        <v>17</v>
      </c>
      <c r="K93" s="2" t="s">
        <v>17</v>
      </c>
      <c r="L93" s="2" t="s">
        <v>17</v>
      </c>
      <c r="M93" s="2" t="s">
        <v>17</v>
      </c>
      <c r="N93" s="2" t="s">
        <v>17</v>
      </c>
    </row>
    <row r="94" spans="1:17" s="10" customFormat="1">
      <c r="A94" s="37">
        <v>43</v>
      </c>
      <c r="B94" s="32" t="s">
        <v>85</v>
      </c>
      <c r="C94" s="38" t="s">
        <v>13</v>
      </c>
      <c r="D94" s="38" t="s">
        <v>17</v>
      </c>
      <c r="E94" s="38" t="s">
        <v>17</v>
      </c>
      <c r="F94" s="38" t="s">
        <v>17</v>
      </c>
      <c r="G94" s="38" t="s">
        <v>17</v>
      </c>
      <c r="H94" s="38" t="s">
        <v>17</v>
      </c>
      <c r="I94" s="38" t="s">
        <v>17</v>
      </c>
      <c r="J94" s="38" t="s">
        <v>17</v>
      </c>
      <c r="K94" s="38" t="s">
        <v>17</v>
      </c>
      <c r="L94" s="38" t="s">
        <v>17</v>
      </c>
      <c r="M94" s="38" t="s">
        <v>17</v>
      </c>
      <c r="N94" s="38" t="s">
        <v>17</v>
      </c>
      <c r="O94" s="38" t="s">
        <v>20</v>
      </c>
      <c r="P94" s="39" t="s">
        <v>86</v>
      </c>
      <c r="Q94" s="39"/>
    </row>
    <row r="95" spans="1:17">
      <c r="A95" s="33"/>
      <c r="B95" s="35"/>
      <c r="C95" s="2" t="s">
        <v>14</v>
      </c>
      <c r="D95" s="2" t="s">
        <v>16</v>
      </c>
      <c r="E95" s="2" t="s">
        <v>16</v>
      </c>
      <c r="F95" s="2" t="s">
        <v>17</v>
      </c>
      <c r="G95" s="2" t="s">
        <v>17</v>
      </c>
      <c r="H95" s="2" t="s">
        <v>16</v>
      </c>
      <c r="I95" s="2" t="s">
        <v>17</v>
      </c>
      <c r="J95" s="2" t="s">
        <v>17</v>
      </c>
      <c r="K95" s="2" t="s">
        <v>16</v>
      </c>
      <c r="L95" s="2" t="s">
        <v>17</v>
      </c>
      <c r="M95" s="2" t="s">
        <v>17</v>
      </c>
      <c r="N95" s="2" t="s">
        <v>17</v>
      </c>
    </row>
    <row r="96" spans="1:17" s="10" customFormat="1">
      <c r="A96" s="13">
        <v>44</v>
      </c>
      <c r="B96" s="32" t="s">
        <v>87</v>
      </c>
      <c r="C96" s="38" t="s">
        <v>13</v>
      </c>
      <c r="D96" s="38" t="s">
        <v>17</v>
      </c>
      <c r="E96" s="38" t="s">
        <v>17</v>
      </c>
      <c r="F96" s="38" t="s">
        <v>17</v>
      </c>
      <c r="G96" s="38" t="s">
        <v>17</v>
      </c>
      <c r="H96" s="38" t="s">
        <v>17</v>
      </c>
      <c r="I96" s="38" t="s">
        <v>17</v>
      </c>
      <c r="J96" s="38" t="s">
        <v>17</v>
      </c>
      <c r="K96" s="38" t="s">
        <v>17</v>
      </c>
      <c r="L96" s="38" t="s">
        <v>17</v>
      </c>
      <c r="M96" s="38" t="s">
        <v>17</v>
      </c>
      <c r="N96" s="38" t="s">
        <v>17</v>
      </c>
      <c r="O96" s="38" t="s">
        <v>22</v>
      </c>
      <c r="P96" s="39"/>
      <c r="Q96" s="39"/>
    </row>
    <row r="97" spans="1:17">
      <c r="A97" s="33"/>
      <c r="B97" s="36"/>
      <c r="C97" s="2" t="s">
        <v>14</v>
      </c>
      <c r="D97" s="2" t="s">
        <v>16</v>
      </c>
      <c r="E97" s="2" t="s">
        <v>16</v>
      </c>
      <c r="F97" s="2" t="s">
        <v>16</v>
      </c>
      <c r="G97" s="2" t="s">
        <v>17</v>
      </c>
      <c r="H97" s="2" t="s">
        <v>16</v>
      </c>
      <c r="I97" s="2" t="s">
        <v>17</v>
      </c>
      <c r="J97" s="2" t="s">
        <v>16</v>
      </c>
      <c r="K97" s="2" t="s">
        <v>16</v>
      </c>
      <c r="L97" s="2" t="s">
        <v>17</v>
      </c>
      <c r="M97" s="2" t="s">
        <v>17</v>
      </c>
      <c r="N97" s="2" t="s">
        <v>17</v>
      </c>
    </row>
    <row r="98" spans="1:17">
      <c r="A98" s="37">
        <v>45</v>
      </c>
      <c r="B98" s="32" t="s">
        <v>88</v>
      </c>
      <c r="C98" s="38" t="s">
        <v>13</v>
      </c>
      <c r="D98" s="38" t="s">
        <v>17</v>
      </c>
      <c r="E98" s="38" t="s">
        <v>17</v>
      </c>
      <c r="F98" s="38" t="s">
        <v>17</v>
      </c>
      <c r="G98" s="38" t="s">
        <v>17</v>
      </c>
      <c r="H98" s="38" t="s">
        <v>17</v>
      </c>
      <c r="I98" s="38" t="s">
        <v>17</v>
      </c>
      <c r="J98" s="38" t="s">
        <v>17</v>
      </c>
      <c r="K98" s="38" t="s">
        <v>17</v>
      </c>
      <c r="L98" s="38" t="s">
        <v>17</v>
      </c>
      <c r="M98" s="38" t="s">
        <v>17</v>
      </c>
      <c r="N98" s="38" t="s">
        <v>17</v>
      </c>
      <c r="O98" s="38" t="s">
        <v>22</v>
      </c>
      <c r="P98" s="39"/>
      <c r="Q98" s="46"/>
    </row>
    <row r="99" spans="1:17">
      <c r="A99" s="33"/>
      <c r="B99" s="35"/>
      <c r="C99" s="2" t="s">
        <v>14</v>
      </c>
      <c r="D99" s="2" t="s">
        <v>16</v>
      </c>
      <c r="E99" s="2" t="s">
        <v>16</v>
      </c>
      <c r="F99" s="2" t="s">
        <v>16</v>
      </c>
      <c r="G99" s="2" t="s">
        <v>17</v>
      </c>
      <c r="H99" s="2" t="s">
        <v>16</v>
      </c>
      <c r="I99" s="2" t="s">
        <v>17</v>
      </c>
      <c r="J99" s="2" t="s">
        <v>16</v>
      </c>
      <c r="K99" s="2" t="s">
        <v>16</v>
      </c>
      <c r="L99" s="2" t="s">
        <v>17</v>
      </c>
      <c r="M99" s="2" t="s">
        <v>17</v>
      </c>
      <c r="N99" s="2" t="s">
        <v>17</v>
      </c>
    </row>
    <row r="100" spans="1:17" s="10" customFormat="1">
      <c r="A100" s="13">
        <v>46</v>
      </c>
      <c r="B100" s="32" t="s">
        <v>89</v>
      </c>
      <c r="C100" s="38" t="s">
        <v>13</v>
      </c>
      <c r="D100" s="38" t="s">
        <v>83</v>
      </c>
      <c r="E100" s="38" t="s">
        <v>83</v>
      </c>
      <c r="F100" s="38" t="s">
        <v>83</v>
      </c>
      <c r="G100" s="38" t="s">
        <v>17</v>
      </c>
      <c r="H100" s="38" t="s">
        <v>83</v>
      </c>
      <c r="I100" s="38" t="s">
        <v>17</v>
      </c>
      <c r="J100" s="38" t="s">
        <v>17</v>
      </c>
      <c r="K100" s="38" t="s">
        <v>17</v>
      </c>
      <c r="L100" s="38" t="s">
        <v>17</v>
      </c>
      <c r="M100" s="38" t="s">
        <v>17</v>
      </c>
      <c r="N100" s="38" t="s">
        <v>17</v>
      </c>
      <c r="O100" s="38" t="s">
        <v>22</v>
      </c>
      <c r="P100" s="39" t="s">
        <v>558</v>
      </c>
      <c r="Q100" s="39"/>
    </row>
    <row r="101" spans="1:17">
      <c r="A101" s="33"/>
      <c r="B101" s="35"/>
      <c r="C101" s="2" t="s">
        <v>14</v>
      </c>
      <c r="D101" s="2" t="s">
        <v>16</v>
      </c>
      <c r="E101" s="2" t="s">
        <v>16</v>
      </c>
      <c r="F101" s="2" t="s">
        <v>17</v>
      </c>
      <c r="G101" s="2" t="s">
        <v>17</v>
      </c>
      <c r="H101" s="2" t="s">
        <v>16</v>
      </c>
      <c r="I101" s="2" t="s">
        <v>17</v>
      </c>
      <c r="J101" s="2" t="s">
        <v>16</v>
      </c>
      <c r="K101" s="2" t="s">
        <v>16</v>
      </c>
      <c r="L101" s="2" t="s">
        <v>17</v>
      </c>
      <c r="M101" s="2" t="s">
        <v>16</v>
      </c>
      <c r="N101" s="2" t="s">
        <v>17</v>
      </c>
    </row>
    <row r="102" spans="1:17" s="10" customFormat="1">
      <c r="A102" s="37">
        <v>47</v>
      </c>
      <c r="B102" s="32" t="s">
        <v>90</v>
      </c>
      <c r="C102" s="38" t="s">
        <v>13</v>
      </c>
      <c r="D102" s="38" t="s">
        <v>83</v>
      </c>
      <c r="E102" s="38" t="s">
        <v>83</v>
      </c>
      <c r="F102" s="38" t="s">
        <v>83</v>
      </c>
      <c r="G102" s="38" t="s">
        <v>17</v>
      </c>
      <c r="H102" s="38" t="s">
        <v>83</v>
      </c>
      <c r="I102" s="38" t="s">
        <v>17</v>
      </c>
      <c r="J102" s="38" t="s">
        <v>17</v>
      </c>
      <c r="K102" s="38" t="s">
        <v>17</v>
      </c>
      <c r="L102" s="38" t="s">
        <v>17</v>
      </c>
      <c r="M102" s="38" t="s">
        <v>17</v>
      </c>
      <c r="N102" s="38" t="s">
        <v>17</v>
      </c>
      <c r="O102" s="38" t="s">
        <v>22</v>
      </c>
      <c r="P102" s="39"/>
      <c r="Q102" s="39"/>
    </row>
    <row r="103" spans="1:17">
      <c r="A103" s="33"/>
      <c r="B103" s="35"/>
      <c r="C103" s="2" t="s">
        <v>14</v>
      </c>
      <c r="D103" s="2" t="s">
        <v>16</v>
      </c>
      <c r="E103" s="2" t="s">
        <v>16</v>
      </c>
      <c r="F103" s="2" t="s">
        <v>16</v>
      </c>
      <c r="G103" s="2" t="s">
        <v>17</v>
      </c>
      <c r="H103" s="2" t="s">
        <v>16</v>
      </c>
      <c r="I103" s="2" t="s">
        <v>17</v>
      </c>
      <c r="J103" s="2" t="s">
        <v>75</v>
      </c>
      <c r="K103" s="2" t="s">
        <v>16</v>
      </c>
      <c r="L103" s="2" t="s">
        <v>17</v>
      </c>
      <c r="M103" s="2" t="s">
        <v>16</v>
      </c>
      <c r="N103" s="2" t="s">
        <v>16</v>
      </c>
    </row>
    <row r="104" spans="1:17" s="10" customFormat="1">
      <c r="A104" s="13">
        <v>48</v>
      </c>
      <c r="B104" s="32" t="s">
        <v>91</v>
      </c>
      <c r="C104" s="38" t="s">
        <v>13</v>
      </c>
      <c r="D104" s="38" t="s">
        <v>17</v>
      </c>
      <c r="E104" s="38" t="s">
        <v>17</v>
      </c>
      <c r="F104" s="38" t="s">
        <v>17</v>
      </c>
      <c r="G104" s="38" t="s">
        <v>17</v>
      </c>
      <c r="H104" s="38" t="s">
        <v>17</v>
      </c>
      <c r="I104" s="38" t="s">
        <v>17</v>
      </c>
      <c r="J104" s="38" t="s">
        <v>17</v>
      </c>
      <c r="K104" s="38" t="s">
        <v>17</v>
      </c>
      <c r="L104" s="38" t="s">
        <v>17</v>
      </c>
      <c r="M104" s="38" t="s">
        <v>17</v>
      </c>
      <c r="N104" s="38" t="s">
        <v>17</v>
      </c>
      <c r="O104" s="38" t="s">
        <v>43</v>
      </c>
      <c r="P104" s="39"/>
      <c r="Q104" s="39"/>
    </row>
    <row r="105" spans="1:17">
      <c r="A105" s="33"/>
      <c r="B105" s="35"/>
      <c r="C105" s="2" t="s">
        <v>14</v>
      </c>
      <c r="D105" s="2" t="s">
        <v>16</v>
      </c>
      <c r="E105" s="2" t="s">
        <v>16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16</v>
      </c>
      <c r="K105" s="2" t="s">
        <v>16</v>
      </c>
      <c r="L105" s="2" t="s">
        <v>17</v>
      </c>
      <c r="M105" s="2" t="s">
        <v>16</v>
      </c>
      <c r="N105" s="2" t="s">
        <v>17</v>
      </c>
    </row>
    <row r="106" spans="1:17" s="10" customFormat="1">
      <c r="A106" s="37">
        <v>49</v>
      </c>
      <c r="B106" s="32" t="s">
        <v>92</v>
      </c>
      <c r="C106" s="38" t="s">
        <v>13</v>
      </c>
      <c r="D106" s="38" t="s">
        <v>16</v>
      </c>
      <c r="E106" s="38" t="s">
        <v>16</v>
      </c>
      <c r="F106" s="38" t="s">
        <v>17</v>
      </c>
      <c r="G106" s="38" t="s">
        <v>17</v>
      </c>
      <c r="H106" s="38" t="s">
        <v>17</v>
      </c>
      <c r="I106" s="38" t="s">
        <v>17</v>
      </c>
      <c r="J106" s="38" t="s">
        <v>17</v>
      </c>
      <c r="K106" s="38" t="s">
        <v>17</v>
      </c>
      <c r="L106" s="38" t="s">
        <v>17</v>
      </c>
      <c r="M106" s="38" t="s">
        <v>17</v>
      </c>
      <c r="N106" s="38" t="s">
        <v>17</v>
      </c>
      <c r="O106" s="38" t="s">
        <v>148</v>
      </c>
      <c r="P106" s="39"/>
      <c r="Q106" s="39"/>
    </row>
    <row r="107" spans="1:17">
      <c r="A107" s="33"/>
      <c r="B107" s="35"/>
      <c r="C107" s="2" t="s">
        <v>14</v>
      </c>
      <c r="D107" s="2" t="s">
        <v>16</v>
      </c>
      <c r="E107" s="2" t="s">
        <v>16</v>
      </c>
      <c r="F107" s="2" t="s">
        <v>16</v>
      </c>
      <c r="G107" s="2" t="s">
        <v>16</v>
      </c>
      <c r="H107" s="2" t="s">
        <v>16</v>
      </c>
      <c r="I107" s="2" t="s">
        <v>16</v>
      </c>
      <c r="J107" s="2" t="s">
        <v>17</v>
      </c>
      <c r="K107" s="2" t="s">
        <v>16</v>
      </c>
      <c r="L107" s="2" t="s">
        <v>16</v>
      </c>
      <c r="M107" s="2" t="s">
        <v>16</v>
      </c>
      <c r="N107" s="2" t="s">
        <v>16</v>
      </c>
    </row>
    <row r="108" spans="1:17" s="10" customFormat="1">
      <c r="A108" s="13">
        <v>50</v>
      </c>
      <c r="B108" s="86" t="s">
        <v>93</v>
      </c>
      <c r="C108" s="87" t="s">
        <v>13</v>
      </c>
      <c r="D108" s="87" t="s">
        <v>16</v>
      </c>
      <c r="E108" s="87" t="s">
        <v>16</v>
      </c>
      <c r="F108" s="87" t="s">
        <v>17</v>
      </c>
      <c r="G108" s="87" t="s">
        <v>17</v>
      </c>
      <c r="H108" s="87" t="s">
        <v>17</v>
      </c>
      <c r="I108" s="87" t="s">
        <v>17</v>
      </c>
      <c r="J108" s="87" t="s">
        <v>17</v>
      </c>
      <c r="K108" s="87" t="s">
        <v>17</v>
      </c>
      <c r="L108" s="87" t="s">
        <v>17</v>
      </c>
      <c r="M108" s="87" t="s">
        <v>17</v>
      </c>
      <c r="N108" s="87" t="s">
        <v>17</v>
      </c>
      <c r="O108" s="87" t="s">
        <v>148</v>
      </c>
      <c r="P108" s="88" t="s">
        <v>580</v>
      </c>
      <c r="Q108" s="88"/>
    </row>
    <row r="109" spans="1:17" ht="165">
      <c r="A109" s="33"/>
      <c r="B109" s="89"/>
      <c r="C109" s="90" t="s">
        <v>14</v>
      </c>
      <c r="D109" s="90" t="s">
        <v>16</v>
      </c>
      <c r="E109" s="90" t="s">
        <v>16</v>
      </c>
      <c r="F109" s="90" t="s">
        <v>16</v>
      </c>
      <c r="G109" s="90" t="s">
        <v>17</v>
      </c>
      <c r="H109" s="90" t="s">
        <v>16</v>
      </c>
      <c r="I109" s="90" t="s">
        <v>16</v>
      </c>
      <c r="J109" s="90" t="s">
        <v>16</v>
      </c>
      <c r="K109" s="90" t="s">
        <v>16</v>
      </c>
      <c r="L109" s="90" t="s">
        <v>16</v>
      </c>
      <c r="M109" s="90" t="s">
        <v>16</v>
      </c>
      <c r="N109" s="90" t="s">
        <v>16</v>
      </c>
      <c r="O109" s="90"/>
      <c r="P109" s="91" t="s">
        <v>581</v>
      </c>
      <c r="Q109" s="91"/>
    </row>
    <row r="110" spans="1:17" s="10" customFormat="1" ht="30">
      <c r="A110" s="37">
        <v>51</v>
      </c>
      <c r="B110" s="32" t="s">
        <v>94</v>
      </c>
      <c r="C110" s="38" t="s">
        <v>13</v>
      </c>
      <c r="D110" s="38" t="s">
        <v>17</v>
      </c>
      <c r="E110" s="38" t="s">
        <v>17</v>
      </c>
      <c r="F110" s="38" t="s">
        <v>17</v>
      </c>
      <c r="G110" s="38" t="s">
        <v>17</v>
      </c>
      <c r="H110" s="38" t="s">
        <v>17</v>
      </c>
      <c r="I110" s="38" t="s">
        <v>17</v>
      </c>
      <c r="J110" s="38" t="s">
        <v>17</v>
      </c>
      <c r="K110" s="38" t="s">
        <v>17</v>
      </c>
      <c r="L110" s="38" t="s">
        <v>17</v>
      </c>
      <c r="M110" s="38" t="s">
        <v>17</v>
      </c>
      <c r="N110" s="38" t="s">
        <v>17</v>
      </c>
      <c r="O110" s="38" t="s">
        <v>22</v>
      </c>
      <c r="P110" s="39" t="s">
        <v>95</v>
      </c>
      <c r="Q110" s="39"/>
    </row>
    <row r="111" spans="1:17">
      <c r="A111" s="33"/>
      <c r="B111" s="35"/>
      <c r="C111" s="2" t="s">
        <v>14</v>
      </c>
      <c r="D111" s="2" t="s">
        <v>16</v>
      </c>
      <c r="E111" s="2" t="s">
        <v>16</v>
      </c>
      <c r="F111" s="2" t="s">
        <v>16</v>
      </c>
      <c r="G111" s="2" t="s">
        <v>17</v>
      </c>
      <c r="H111" s="2" t="s">
        <v>16</v>
      </c>
      <c r="I111" s="2" t="s">
        <v>17</v>
      </c>
      <c r="J111" s="2" t="s">
        <v>16</v>
      </c>
      <c r="K111" s="2" t="s">
        <v>16</v>
      </c>
      <c r="L111" s="2" t="s">
        <v>17</v>
      </c>
      <c r="M111" s="2" t="s">
        <v>16</v>
      </c>
      <c r="N111" s="2" t="s">
        <v>17</v>
      </c>
    </row>
    <row r="112" spans="1:17" s="10" customFormat="1">
      <c r="A112" s="13">
        <v>52</v>
      </c>
      <c r="B112" s="32" t="s">
        <v>96</v>
      </c>
      <c r="C112" s="38" t="s">
        <v>13</v>
      </c>
      <c r="D112" s="38" t="s">
        <v>16</v>
      </c>
      <c r="E112" s="38" t="s">
        <v>16</v>
      </c>
      <c r="F112" s="38" t="s">
        <v>16</v>
      </c>
      <c r="G112" s="38" t="s">
        <v>17</v>
      </c>
      <c r="H112" s="38" t="s">
        <v>17</v>
      </c>
      <c r="I112" s="38" t="s">
        <v>17</v>
      </c>
      <c r="J112" s="38" t="s">
        <v>17</v>
      </c>
      <c r="K112" s="38" t="s">
        <v>17</v>
      </c>
      <c r="L112" s="38" t="s">
        <v>17</v>
      </c>
      <c r="M112" s="38" t="s">
        <v>17</v>
      </c>
      <c r="N112" s="38" t="s">
        <v>17</v>
      </c>
      <c r="O112" s="38" t="s">
        <v>148</v>
      </c>
      <c r="P112" s="39" t="s">
        <v>97</v>
      </c>
      <c r="Q112" s="39"/>
    </row>
    <row r="113" spans="1:17">
      <c r="A113" s="33"/>
      <c r="B113" s="35"/>
      <c r="C113" s="2" t="s">
        <v>14</v>
      </c>
      <c r="D113" s="2" t="s">
        <v>16</v>
      </c>
      <c r="E113" s="2" t="s">
        <v>16</v>
      </c>
      <c r="F113" s="2" t="s">
        <v>75</v>
      </c>
      <c r="G113" s="2" t="s">
        <v>17</v>
      </c>
      <c r="H113" s="2" t="s">
        <v>16</v>
      </c>
      <c r="I113" s="2" t="s">
        <v>16</v>
      </c>
      <c r="J113" s="2" t="s">
        <v>17</v>
      </c>
      <c r="K113" s="2" t="s">
        <v>16</v>
      </c>
      <c r="L113" s="2" t="s">
        <v>17</v>
      </c>
      <c r="M113" s="2" t="s">
        <v>16</v>
      </c>
      <c r="N113" s="2" t="s">
        <v>16</v>
      </c>
    </row>
    <row r="114" spans="1:17" s="10" customFormat="1">
      <c r="A114" s="37">
        <v>53</v>
      </c>
      <c r="B114" s="32" t="s">
        <v>98</v>
      </c>
      <c r="C114" s="38" t="s">
        <v>13</v>
      </c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 t="s">
        <v>22</v>
      </c>
      <c r="P114" s="39" t="s">
        <v>99</v>
      </c>
      <c r="Q114" s="39"/>
    </row>
    <row r="115" spans="1:17">
      <c r="A115" s="33"/>
      <c r="B115" s="35"/>
      <c r="C115" s="2" t="s">
        <v>14</v>
      </c>
      <c r="D115" s="2" t="s">
        <v>16</v>
      </c>
      <c r="E115" s="2" t="s">
        <v>16</v>
      </c>
      <c r="F115" s="2" t="s">
        <v>16</v>
      </c>
      <c r="G115" s="2" t="s">
        <v>16</v>
      </c>
      <c r="H115" s="2" t="s">
        <v>16</v>
      </c>
      <c r="I115" s="2" t="s">
        <v>16</v>
      </c>
      <c r="J115" s="2" t="s">
        <v>75</v>
      </c>
      <c r="K115" s="2" t="s">
        <v>16</v>
      </c>
      <c r="L115" s="2" t="s">
        <v>17</v>
      </c>
      <c r="M115" s="2" t="s">
        <v>17</v>
      </c>
      <c r="N115" s="2" t="s">
        <v>17</v>
      </c>
    </row>
    <row r="116" spans="1:17" s="10" customFormat="1">
      <c r="A116" s="13">
        <v>54</v>
      </c>
      <c r="B116" s="32" t="s">
        <v>100</v>
      </c>
      <c r="C116" s="38" t="s">
        <v>13</v>
      </c>
      <c r="D116" s="38" t="s">
        <v>17</v>
      </c>
      <c r="E116" s="38" t="s">
        <v>17</v>
      </c>
      <c r="F116" s="38" t="s">
        <v>17</v>
      </c>
      <c r="G116" s="38" t="s">
        <v>17</v>
      </c>
      <c r="H116" s="38" t="s">
        <v>17</v>
      </c>
      <c r="I116" s="38" t="s">
        <v>17</v>
      </c>
      <c r="J116" s="38" t="s">
        <v>17</v>
      </c>
      <c r="K116" s="38" t="s">
        <v>17</v>
      </c>
      <c r="L116" s="38" t="s">
        <v>17</v>
      </c>
      <c r="M116" s="38" t="s">
        <v>17</v>
      </c>
      <c r="N116" s="38" t="s">
        <v>17</v>
      </c>
      <c r="O116" s="38" t="s">
        <v>22</v>
      </c>
      <c r="P116" s="39"/>
      <c r="Q116" s="39"/>
    </row>
    <row r="117" spans="1:17">
      <c r="A117" s="33"/>
      <c r="B117" s="36"/>
      <c r="C117" s="2" t="s">
        <v>14</v>
      </c>
      <c r="D117" s="2" t="s">
        <v>16</v>
      </c>
      <c r="E117" s="2" t="s">
        <v>16</v>
      </c>
      <c r="F117" s="2" t="s">
        <v>16</v>
      </c>
      <c r="G117" s="2" t="s">
        <v>17</v>
      </c>
      <c r="H117" s="2" t="s">
        <v>16</v>
      </c>
      <c r="I117" s="2" t="s">
        <v>17</v>
      </c>
      <c r="J117" s="2" t="s">
        <v>75</v>
      </c>
      <c r="K117" s="2" t="s">
        <v>16</v>
      </c>
      <c r="L117" s="2" t="s">
        <v>17</v>
      </c>
      <c r="M117" s="2" t="s">
        <v>17</v>
      </c>
      <c r="N117" s="2" t="s">
        <v>17</v>
      </c>
    </row>
    <row r="118" spans="1:17" s="10" customFormat="1">
      <c r="A118" s="37">
        <v>55</v>
      </c>
      <c r="B118" s="32" t="s">
        <v>101</v>
      </c>
      <c r="C118" s="38" t="s">
        <v>13</v>
      </c>
      <c r="D118" s="38" t="s">
        <v>17</v>
      </c>
      <c r="E118" s="38" t="s">
        <v>17</v>
      </c>
      <c r="F118" s="38" t="s">
        <v>17</v>
      </c>
      <c r="G118" s="38" t="s">
        <v>17</v>
      </c>
      <c r="H118" s="38" t="s">
        <v>17</v>
      </c>
      <c r="I118" s="38" t="s">
        <v>17</v>
      </c>
      <c r="J118" s="38" t="s">
        <v>17</v>
      </c>
      <c r="K118" s="38" t="s">
        <v>17</v>
      </c>
      <c r="L118" s="38" t="s">
        <v>17</v>
      </c>
      <c r="M118" s="38" t="s">
        <v>17</v>
      </c>
      <c r="N118" s="38" t="s">
        <v>17</v>
      </c>
      <c r="O118" s="38" t="s">
        <v>22</v>
      </c>
      <c r="P118" s="39"/>
      <c r="Q118" s="39"/>
    </row>
    <row r="119" spans="1:17">
      <c r="A119" s="33"/>
      <c r="B119" s="36"/>
      <c r="C119" s="2" t="s">
        <v>14</v>
      </c>
      <c r="D119" s="2" t="s">
        <v>16</v>
      </c>
      <c r="E119" s="2" t="s">
        <v>16</v>
      </c>
      <c r="F119" s="2" t="s">
        <v>17</v>
      </c>
      <c r="G119" s="2" t="s">
        <v>17</v>
      </c>
      <c r="H119" s="2" t="s">
        <v>16</v>
      </c>
      <c r="I119" s="2" t="s">
        <v>17</v>
      </c>
      <c r="J119" s="2" t="s">
        <v>75</v>
      </c>
      <c r="K119" s="2" t="s">
        <v>16</v>
      </c>
      <c r="L119" s="2" t="s">
        <v>17</v>
      </c>
      <c r="M119" s="2" t="s">
        <v>17</v>
      </c>
      <c r="N119" s="2" t="s">
        <v>17</v>
      </c>
    </row>
    <row r="120" spans="1:17" s="10" customFormat="1">
      <c r="A120" s="13">
        <v>56</v>
      </c>
      <c r="B120" s="32" t="s">
        <v>102</v>
      </c>
      <c r="C120" s="38" t="s">
        <v>13</v>
      </c>
      <c r="D120" s="38" t="s">
        <v>17</v>
      </c>
      <c r="E120" s="38" t="s">
        <v>17</v>
      </c>
      <c r="F120" s="38" t="s">
        <v>17</v>
      </c>
      <c r="G120" s="38" t="s">
        <v>17</v>
      </c>
      <c r="H120" s="38" t="s">
        <v>17</v>
      </c>
      <c r="I120" s="38" t="s">
        <v>17</v>
      </c>
      <c r="J120" s="38" t="s">
        <v>17</v>
      </c>
      <c r="K120" s="38" t="s">
        <v>17</v>
      </c>
      <c r="L120" s="38" t="s">
        <v>17</v>
      </c>
      <c r="M120" s="38" t="s">
        <v>17</v>
      </c>
      <c r="N120" s="38" t="s">
        <v>17</v>
      </c>
      <c r="O120" s="38" t="s">
        <v>22</v>
      </c>
      <c r="P120" s="39"/>
      <c r="Q120" s="39"/>
    </row>
    <row r="121" spans="1:17">
      <c r="A121" s="33"/>
      <c r="B121" s="36"/>
      <c r="C121" s="2" t="s">
        <v>14</v>
      </c>
      <c r="D121" s="2" t="s">
        <v>16</v>
      </c>
      <c r="E121" s="2" t="s">
        <v>16</v>
      </c>
      <c r="F121" s="2" t="s">
        <v>16</v>
      </c>
      <c r="G121" s="2" t="s">
        <v>17</v>
      </c>
      <c r="H121" s="2" t="s">
        <v>16</v>
      </c>
      <c r="I121" s="2" t="s">
        <v>17</v>
      </c>
      <c r="J121" s="2" t="s">
        <v>16</v>
      </c>
      <c r="K121" s="2" t="s">
        <v>16</v>
      </c>
      <c r="L121" s="2" t="s">
        <v>17</v>
      </c>
      <c r="M121" s="2" t="s">
        <v>16</v>
      </c>
      <c r="N121" s="2" t="s">
        <v>16</v>
      </c>
    </row>
    <row r="122" spans="1:17" s="10" customFormat="1">
      <c r="A122" s="37">
        <v>57</v>
      </c>
      <c r="B122" s="32" t="s">
        <v>103</v>
      </c>
      <c r="C122" s="38" t="s">
        <v>13</v>
      </c>
      <c r="D122" s="38" t="s">
        <v>17</v>
      </c>
      <c r="E122" s="38" t="s">
        <v>17</v>
      </c>
      <c r="F122" s="38" t="s">
        <v>17</v>
      </c>
      <c r="G122" s="38" t="s">
        <v>17</v>
      </c>
      <c r="H122" s="38" t="s">
        <v>17</v>
      </c>
      <c r="I122" s="38" t="s">
        <v>17</v>
      </c>
      <c r="J122" s="38" t="s">
        <v>17</v>
      </c>
      <c r="K122" s="38" t="s">
        <v>17</v>
      </c>
      <c r="L122" s="38" t="s">
        <v>17</v>
      </c>
      <c r="M122" s="38" t="s">
        <v>17</v>
      </c>
      <c r="N122" s="38" t="s">
        <v>17</v>
      </c>
      <c r="O122" s="38" t="s">
        <v>22</v>
      </c>
      <c r="P122" s="39"/>
      <c r="Q122" s="39"/>
    </row>
    <row r="123" spans="1:17">
      <c r="A123" s="33"/>
      <c r="B123" s="35"/>
      <c r="C123" s="2" t="s">
        <v>14</v>
      </c>
      <c r="D123" s="2" t="s">
        <v>16</v>
      </c>
      <c r="E123" s="2" t="s">
        <v>16</v>
      </c>
      <c r="F123" s="2" t="s">
        <v>16</v>
      </c>
      <c r="G123" s="2" t="s">
        <v>16</v>
      </c>
      <c r="H123" s="2" t="s">
        <v>16</v>
      </c>
      <c r="I123" s="2" t="s">
        <v>17</v>
      </c>
      <c r="J123" s="2" t="s">
        <v>75</v>
      </c>
      <c r="K123" s="2" t="s">
        <v>16</v>
      </c>
      <c r="L123" s="2" t="s">
        <v>17</v>
      </c>
      <c r="M123" s="2" t="s">
        <v>17</v>
      </c>
      <c r="N123" s="2" t="s">
        <v>17</v>
      </c>
    </row>
    <row r="124" spans="1:17" s="10" customFormat="1">
      <c r="A124" s="13">
        <v>58</v>
      </c>
      <c r="B124" s="32" t="s">
        <v>104</v>
      </c>
      <c r="C124" s="38" t="s">
        <v>13</v>
      </c>
      <c r="D124" s="38" t="s">
        <v>17</v>
      </c>
      <c r="E124" s="38" t="s">
        <v>17</v>
      </c>
      <c r="F124" s="38" t="s">
        <v>17</v>
      </c>
      <c r="G124" s="38" t="s">
        <v>17</v>
      </c>
      <c r="H124" s="38" t="s">
        <v>17</v>
      </c>
      <c r="I124" s="38" t="s">
        <v>17</v>
      </c>
      <c r="J124" s="38" t="s">
        <v>17</v>
      </c>
      <c r="K124" s="38" t="s">
        <v>17</v>
      </c>
      <c r="L124" s="38" t="s">
        <v>17</v>
      </c>
      <c r="M124" s="38" t="s">
        <v>17</v>
      </c>
      <c r="N124" s="38" t="s">
        <v>17</v>
      </c>
      <c r="O124" s="38" t="s">
        <v>22</v>
      </c>
      <c r="P124" s="39"/>
      <c r="Q124" s="39"/>
    </row>
    <row r="125" spans="1:17">
      <c r="A125" s="33"/>
      <c r="B125" s="36"/>
      <c r="C125" s="2" t="s">
        <v>14</v>
      </c>
      <c r="D125" s="2" t="s">
        <v>16</v>
      </c>
      <c r="E125" s="2" t="s">
        <v>16</v>
      </c>
      <c r="F125" s="2" t="s">
        <v>16</v>
      </c>
      <c r="G125" s="2" t="s">
        <v>17</v>
      </c>
      <c r="H125" s="2" t="s">
        <v>16</v>
      </c>
      <c r="I125" s="2" t="s">
        <v>17</v>
      </c>
      <c r="J125" s="2" t="s">
        <v>75</v>
      </c>
      <c r="K125" s="2" t="s">
        <v>16</v>
      </c>
      <c r="L125" s="2" t="s">
        <v>17</v>
      </c>
      <c r="M125" s="2" t="s">
        <v>17</v>
      </c>
      <c r="N125" s="2" t="s">
        <v>17</v>
      </c>
    </row>
    <row r="126" spans="1:17" s="10" customFormat="1">
      <c r="A126" s="37">
        <v>59</v>
      </c>
      <c r="B126" s="32" t="s">
        <v>105</v>
      </c>
      <c r="C126" s="38" t="s">
        <v>13</v>
      </c>
      <c r="D126" s="38" t="s">
        <v>17</v>
      </c>
      <c r="E126" s="38" t="s">
        <v>17</v>
      </c>
      <c r="F126" s="38" t="s">
        <v>17</v>
      </c>
      <c r="G126" s="38" t="s">
        <v>17</v>
      </c>
      <c r="H126" s="38" t="s">
        <v>17</v>
      </c>
      <c r="I126" s="38" t="s">
        <v>17</v>
      </c>
      <c r="J126" s="38" t="s">
        <v>17</v>
      </c>
      <c r="K126" s="38" t="s">
        <v>17</v>
      </c>
      <c r="L126" s="38" t="s">
        <v>17</v>
      </c>
      <c r="M126" s="38" t="s">
        <v>17</v>
      </c>
      <c r="N126" s="38" t="s">
        <v>17</v>
      </c>
      <c r="O126" s="38" t="s">
        <v>22</v>
      </c>
      <c r="P126" s="39" t="s">
        <v>106</v>
      </c>
      <c r="Q126" s="39"/>
    </row>
    <row r="127" spans="1:17">
      <c r="A127" s="33"/>
      <c r="B127" s="35"/>
      <c r="C127" s="2" t="s">
        <v>14</v>
      </c>
      <c r="D127" s="2" t="s">
        <v>16</v>
      </c>
      <c r="E127" s="2" t="s">
        <v>16</v>
      </c>
      <c r="F127" s="2" t="s">
        <v>16</v>
      </c>
      <c r="G127" s="2" t="s">
        <v>16</v>
      </c>
      <c r="H127" s="2" t="s">
        <v>16</v>
      </c>
      <c r="I127" s="2" t="s">
        <v>16</v>
      </c>
      <c r="J127" s="2" t="s">
        <v>75</v>
      </c>
      <c r="K127" s="2" t="s">
        <v>16</v>
      </c>
      <c r="L127" s="2" t="s">
        <v>16</v>
      </c>
      <c r="M127" s="2" t="s">
        <v>16</v>
      </c>
      <c r="N127" s="2" t="s">
        <v>17</v>
      </c>
    </row>
    <row r="128" spans="1:17" s="10" customFormat="1">
      <c r="A128" s="13">
        <v>60</v>
      </c>
      <c r="B128" s="32" t="s">
        <v>107</v>
      </c>
      <c r="C128" s="38" t="s">
        <v>13</v>
      </c>
      <c r="D128" s="38" t="s">
        <v>17</v>
      </c>
      <c r="E128" s="38" t="s">
        <v>17</v>
      </c>
      <c r="F128" s="38" t="s">
        <v>17</v>
      </c>
      <c r="G128" s="38" t="s">
        <v>17</v>
      </c>
      <c r="H128" s="38" t="s">
        <v>17</v>
      </c>
      <c r="I128" s="38" t="s">
        <v>17</v>
      </c>
      <c r="J128" s="38" t="s">
        <v>17</v>
      </c>
      <c r="K128" s="38" t="s">
        <v>17</v>
      </c>
      <c r="L128" s="38" t="s">
        <v>17</v>
      </c>
      <c r="M128" s="38" t="s">
        <v>17</v>
      </c>
      <c r="N128" s="38" t="s">
        <v>17</v>
      </c>
      <c r="O128" s="38" t="s">
        <v>22</v>
      </c>
      <c r="P128" s="39"/>
      <c r="Q128" s="39"/>
    </row>
    <row r="129" spans="1:23">
      <c r="A129" s="33"/>
      <c r="B129" s="35"/>
      <c r="C129" s="2" t="s">
        <v>14</v>
      </c>
      <c r="D129" s="2" t="s">
        <v>16</v>
      </c>
      <c r="E129" s="2" t="s">
        <v>16</v>
      </c>
      <c r="F129" s="2" t="s">
        <v>16</v>
      </c>
      <c r="G129" s="2" t="s">
        <v>17</v>
      </c>
      <c r="H129" s="2" t="s">
        <v>16</v>
      </c>
      <c r="I129" s="2" t="s">
        <v>17</v>
      </c>
      <c r="J129" s="2" t="s">
        <v>75</v>
      </c>
      <c r="K129" s="2" t="s">
        <v>16</v>
      </c>
      <c r="L129" s="2" t="s">
        <v>17</v>
      </c>
      <c r="M129" s="2" t="s">
        <v>17</v>
      </c>
      <c r="N129" s="2" t="s">
        <v>17</v>
      </c>
    </row>
    <row r="130" spans="1:23" s="10" customFormat="1">
      <c r="A130" s="37">
        <v>61</v>
      </c>
      <c r="B130" s="32" t="s">
        <v>108</v>
      </c>
      <c r="C130" s="38" t="s">
        <v>13</v>
      </c>
      <c r="D130" s="38" t="s">
        <v>17</v>
      </c>
      <c r="E130" s="38" t="s">
        <v>17</v>
      </c>
      <c r="F130" s="38" t="s">
        <v>17</v>
      </c>
      <c r="G130" s="38" t="s">
        <v>17</v>
      </c>
      <c r="H130" s="38" t="s">
        <v>17</v>
      </c>
      <c r="I130" s="38" t="s">
        <v>17</v>
      </c>
      <c r="J130" s="38" t="s">
        <v>17</v>
      </c>
      <c r="K130" s="38" t="s">
        <v>17</v>
      </c>
      <c r="L130" s="38" t="s">
        <v>17</v>
      </c>
      <c r="M130" s="38" t="s">
        <v>17</v>
      </c>
      <c r="N130" s="38" t="s">
        <v>17</v>
      </c>
      <c r="O130" s="38" t="s">
        <v>22</v>
      </c>
      <c r="P130" s="39"/>
      <c r="Q130" s="39"/>
    </row>
    <row r="131" spans="1:23">
      <c r="A131" s="33"/>
      <c r="B131" s="36"/>
      <c r="C131" s="2" t="s">
        <v>14</v>
      </c>
      <c r="D131" s="2" t="s">
        <v>16</v>
      </c>
      <c r="E131" s="2" t="s">
        <v>16</v>
      </c>
      <c r="F131" s="2" t="s">
        <v>20</v>
      </c>
      <c r="G131" s="2" t="s">
        <v>17</v>
      </c>
      <c r="H131" s="2" t="s">
        <v>16</v>
      </c>
      <c r="I131" s="2" t="s">
        <v>17</v>
      </c>
      <c r="J131" s="2" t="s">
        <v>75</v>
      </c>
      <c r="K131" s="2" t="s">
        <v>16</v>
      </c>
      <c r="L131" s="2" t="s">
        <v>17</v>
      </c>
      <c r="M131" s="2" t="s">
        <v>17</v>
      </c>
      <c r="N131" s="2" t="s">
        <v>16</v>
      </c>
    </row>
    <row r="132" spans="1:23" s="22" customFormat="1">
      <c r="A132" s="20"/>
      <c r="B132" s="34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3"/>
      <c r="Q132" s="23"/>
    </row>
    <row r="133" spans="1:23">
      <c r="A133" s="13">
        <v>62</v>
      </c>
      <c r="B133" s="27" t="s">
        <v>109</v>
      </c>
      <c r="C133" s="2" t="s">
        <v>13</v>
      </c>
      <c r="D133" s="2" t="s">
        <v>17</v>
      </c>
      <c r="E133" s="2" t="s">
        <v>20</v>
      </c>
      <c r="F133" s="2" t="s">
        <v>20</v>
      </c>
      <c r="G133" s="2" t="s">
        <v>20</v>
      </c>
      <c r="H133" s="2" t="s">
        <v>20</v>
      </c>
      <c r="I133" s="2" t="s">
        <v>20</v>
      </c>
      <c r="J133" s="2" t="s">
        <v>20</v>
      </c>
      <c r="K133" s="2" t="s">
        <v>20</v>
      </c>
      <c r="L133" s="2" t="s">
        <v>20</v>
      </c>
      <c r="M133" s="2" t="s">
        <v>20</v>
      </c>
      <c r="N133" s="2" t="s">
        <v>20</v>
      </c>
      <c r="O133" s="2" t="s">
        <v>20</v>
      </c>
      <c r="P133" s="3" t="s">
        <v>110</v>
      </c>
      <c r="S133" s="1">
        <f>COUNTIF(O133:O138,"HFA")+COUNTIF(O133:O138,"Foreshock Cavity or proto-HFA")</f>
        <v>0</v>
      </c>
      <c r="T133" s="1">
        <f>COUNTIF(O133:O138,"Foreshock Bubble")</f>
        <v>0</v>
      </c>
      <c r="U133" s="1">
        <f>COUNTIF(O133:O138,"Foreshock Cavity")</f>
        <v>0</v>
      </c>
      <c r="V133" s="1">
        <f>COUNTIF(O133:O138,"?")</f>
        <v>3</v>
      </c>
      <c r="W133" s="100">
        <f>SUM(S133:V133)</f>
        <v>3</v>
      </c>
    </row>
    <row r="134" spans="1:23">
      <c r="A134" s="33"/>
      <c r="B134" s="35"/>
      <c r="C134" s="2" t="s">
        <v>14</v>
      </c>
      <c r="D134" s="2" t="s">
        <v>16</v>
      </c>
      <c r="E134" s="2" t="s">
        <v>16</v>
      </c>
      <c r="F134" s="2" t="s">
        <v>16</v>
      </c>
      <c r="G134" s="2" t="s">
        <v>17</v>
      </c>
      <c r="H134" s="2" t="s">
        <v>16</v>
      </c>
      <c r="I134" s="2" t="s">
        <v>17</v>
      </c>
      <c r="J134" s="2" t="s">
        <v>16</v>
      </c>
      <c r="K134" s="2" t="s">
        <v>16</v>
      </c>
      <c r="L134" s="2" t="s">
        <v>17</v>
      </c>
      <c r="M134" s="2" t="s">
        <v>17</v>
      </c>
      <c r="N134" s="2" t="s">
        <v>17</v>
      </c>
    </row>
    <row r="135" spans="1:23" s="10" customFormat="1" ht="30">
      <c r="A135" s="14">
        <v>63</v>
      </c>
      <c r="B135" s="27" t="s">
        <v>111</v>
      </c>
      <c r="C135" s="38" t="s">
        <v>13</v>
      </c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 t="s">
        <v>20</v>
      </c>
      <c r="P135" s="39" t="s">
        <v>112</v>
      </c>
      <c r="Q135" s="39"/>
    </row>
    <row r="136" spans="1:23">
      <c r="A136" s="33"/>
      <c r="B136" s="35"/>
      <c r="C136" s="2" t="s">
        <v>14</v>
      </c>
      <c r="D136" s="2" t="s">
        <v>16</v>
      </c>
      <c r="E136" s="2" t="s">
        <v>16</v>
      </c>
      <c r="F136" s="2" t="s">
        <v>16</v>
      </c>
      <c r="G136" s="2" t="s">
        <v>20</v>
      </c>
      <c r="H136" s="2" t="s">
        <v>16</v>
      </c>
      <c r="I136" s="2" t="s">
        <v>20</v>
      </c>
      <c r="J136" s="2" t="s">
        <v>16</v>
      </c>
      <c r="K136" s="2" t="s">
        <v>16</v>
      </c>
      <c r="L136" s="2" t="s">
        <v>17</v>
      </c>
      <c r="M136" s="2" t="s">
        <v>16</v>
      </c>
      <c r="N136" s="2" t="s">
        <v>17</v>
      </c>
    </row>
    <row r="137" spans="1:23" s="10" customFormat="1" ht="30">
      <c r="A137" s="13">
        <v>64</v>
      </c>
      <c r="B137" s="27" t="s">
        <v>114</v>
      </c>
      <c r="C137" s="38" t="s">
        <v>13</v>
      </c>
      <c r="D137" s="38" t="s">
        <v>16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 t="s">
        <v>20</v>
      </c>
      <c r="P137" s="39" t="s">
        <v>113</v>
      </c>
      <c r="Q137" s="39"/>
    </row>
    <row r="138" spans="1:23">
      <c r="A138" s="33"/>
      <c r="B138" s="36"/>
      <c r="C138" s="2" t="s">
        <v>14</v>
      </c>
      <c r="D138" s="2" t="s">
        <v>16</v>
      </c>
      <c r="E138" s="2" t="s">
        <v>16</v>
      </c>
      <c r="F138" s="2" t="s">
        <v>16</v>
      </c>
      <c r="G138" s="2" t="s">
        <v>17</v>
      </c>
      <c r="H138" s="2" t="s">
        <v>16</v>
      </c>
      <c r="I138" s="2" t="s">
        <v>17</v>
      </c>
      <c r="J138" s="2" t="s">
        <v>16</v>
      </c>
      <c r="K138" s="2" t="s">
        <v>16</v>
      </c>
      <c r="L138" s="2" t="s">
        <v>17</v>
      </c>
      <c r="M138" s="2" t="s">
        <v>16</v>
      </c>
      <c r="N138" s="2" t="s">
        <v>17</v>
      </c>
    </row>
    <row r="139" spans="1:23" s="22" customFormat="1">
      <c r="A139" s="20"/>
      <c r="B139" s="34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3"/>
      <c r="Q139" s="23"/>
    </row>
    <row r="140" spans="1:23">
      <c r="A140" s="13">
        <v>65</v>
      </c>
      <c r="B140" s="27" t="s">
        <v>115</v>
      </c>
      <c r="C140" s="2" t="s">
        <v>13</v>
      </c>
      <c r="D140" s="2" t="s">
        <v>17</v>
      </c>
      <c r="E140" s="2" t="s">
        <v>17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  <c r="M140" s="2" t="s">
        <v>17</v>
      </c>
      <c r="N140" s="2" t="s">
        <v>17</v>
      </c>
      <c r="O140" s="2" t="s">
        <v>22</v>
      </c>
      <c r="S140" s="1">
        <f>COUNTIF(O140:O159,"HFA")+COUNTIF(O140:O159,"Foreshock Cavity or proto-HFA")</f>
        <v>10</v>
      </c>
      <c r="T140" s="1">
        <f>COUNTIF(O140:O159,"Foreshock Bubble")</f>
        <v>0</v>
      </c>
      <c r="U140" s="1">
        <f>COUNTIF(O140:O159,"Foreshock Cavity")</f>
        <v>0</v>
      </c>
      <c r="V140" s="1">
        <f>COUNTIF(O140:O159,"?")</f>
        <v>0</v>
      </c>
      <c r="W140" s="100">
        <f>SUM(S140:V140)</f>
        <v>10</v>
      </c>
    </row>
    <row r="141" spans="1:23">
      <c r="C141" s="2" t="s">
        <v>14</v>
      </c>
      <c r="D141" s="2" t="s">
        <v>16</v>
      </c>
      <c r="E141" s="2" t="s">
        <v>16</v>
      </c>
      <c r="F141" s="2" t="s">
        <v>16</v>
      </c>
      <c r="G141" s="2" t="s">
        <v>16</v>
      </c>
      <c r="H141" s="2" t="s">
        <v>16</v>
      </c>
      <c r="I141" s="2" t="s">
        <v>16</v>
      </c>
      <c r="J141" s="2" t="s">
        <v>75</v>
      </c>
      <c r="K141" s="2" t="s">
        <v>16</v>
      </c>
      <c r="L141" s="2" t="s">
        <v>17</v>
      </c>
      <c r="M141" s="2" t="s">
        <v>16</v>
      </c>
      <c r="N141" s="2" t="s">
        <v>16</v>
      </c>
    </row>
    <row r="142" spans="1:23" s="10" customFormat="1">
      <c r="A142" s="14">
        <v>66</v>
      </c>
      <c r="B142" s="27" t="s">
        <v>116</v>
      </c>
      <c r="C142" s="38" t="s">
        <v>13</v>
      </c>
      <c r="D142" s="38" t="s">
        <v>17</v>
      </c>
      <c r="E142" s="38" t="s">
        <v>17</v>
      </c>
      <c r="F142" s="38" t="s">
        <v>17</v>
      </c>
      <c r="G142" s="38" t="s">
        <v>17</v>
      </c>
      <c r="H142" s="38" t="s">
        <v>17</v>
      </c>
      <c r="I142" s="38" t="s">
        <v>17</v>
      </c>
      <c r="J142" s="38" t="s">
        <v>17</v>
      </c>
      <c r="K142" s="38" t="s">
        <v>17</v>
      </c>
      <c r="L142" s="38" t="s">
        <v>17</v>
      </c>
      <c r="M142" s="38" t="s">
        <v>17</v>
      </c>
      <c r="N142" s="38" t="s">
        <v>17</v>
      </c>
      <c r="O142" s="38" t="s">
        <v>22</v>
      </c>
      <c r="P142" s="39"/>
      <c r="Q142" s="39"/>
    </row>
    <row r="143" spans="1:23">
      <c r="C143" s="2" t="s">
        <v>14</v>
      </c>
      <c r="D143" s="2" t="s">
        <v>16</v>
      </c>
      <c r="E143" s="2" t="s">
        <v>16</v>
      </c>
      <c r="F143" s="2" t="s">
        <v>16</v>
      </c>
      <c r="G143" s="2" t="s">
        <v>17</v>
      </c>
      <c r="H143" s="2" t="s">
        <v>16</v>
      </c>
      <c r="I143" s="2" t="s">
        <v>17</v>
      </c>
      <c r="J143" s="2" t="s">
        <v>16</v>
      </c>
      <c r="K143" s="2" t="s">
        <v>16</v>
      </c>
      <c r="L143" s="2" t="s">
        <v>17</v>
      </c>
      <c r="M143" s="2" t="s">
        <v>17</v>
      </c>
      <c r="N143" s="2" t="s">
        <v>17</v>
      </c>
    </row>
    <row r="144" spans="1:23" s="10" customFormat="1">
      <c r="A144" s="14">
        <v>67</v>
      </c>
      <c r="B144" s="27" t="s">
        <v>117</v>
      </c>
      <c r="C144" s="38" t="s">
        <v>13</v>
      </c>
      <c r="D144" s="38" t="s">
        <v>17</v>
      </c>
      <c r="E144" s="38" t="s">
        <v>17</v>
      </c>
      <c r="F144" s="38" t="s">
        <v>17</v>
      </c>
      <c r="G144" s="38" t="s">
        <v>17</v>
      </c>
      <c r="H144" s="38" t="s">
        <v>17</v>
      </c>
      <c r="I144" s="38" t="s">
        <v>17</v>
      </c>
      <c r="J144" s="38" t="s">
        <v>17</v>
      </c>
      <c r="K144" s="38" t="s">
        <v>17</v>
      </c>
      <c r="L144" s="38" t="s">
        <v>17</v>
      </c>
      <c r="M144" s="38" t="s">
        <v>17</v>
      </c>
      <c r="N144" s="38" t="s">
        <v>17</v>
      </c>
      <c r="O144" s="38" t="s">
        <v>22</v>
      </c>
      <c r="P144" s="39"/>
      <c r="Q144" s="39"/>
    </row>
    <row r="145" spans="1:17">
      <c r="C145" s="2" t="s">
        <v>14</v>
      </c>
      <c r="D145" s="2" t="s">
        <v>16</v>
      </c>
      <c r="E145" s="2" t="s">
        <v>16</v>
      </c>
      <c r="F145" s="2" t="s">
        <v>16</v>
      </c>
      <c r="G145" s="2" t="s">
        <v>17</v>
      </c>
      <c r="H145" s="2" t="s">
        <v>16</v>
      </c>
      <c r="I145" s="2" t="s">
        <v>17</v>
      </c>
      <c r="J145" s="2" t="s">
        <v>16</v>
      </c>
      <c r="K145" s="2" t="s">
        <v>16</v>
      </c>
      <c r="L145" s="2" t="s">
        <v>17</v>
      </c>
      <c r="M145" s="2" t="s">
        <v>17</v>
      </c>
      <c r="N145" s="2" t="s">
        <v>17</v>
      </c>
    </row>
    <row r="146" spans="1:17" s="10" customFormat="1">
      <c r="A146" s="13">
        <v>68</v>
      </c>
      <c r="B146" s="27" t="s">
        <v>118</v>
      </c>
      <c r="C146" s="38" t="s">
        <v>13</v>
      </c>
      <c r="D146" s="38" t="s">
        <v>17</v>
      </c>
      <c r="E146" s="38" t="s">
        <v>17</v>
      </c>
      <c r="F146" s="38" t="s">
        <v>17</v>
      </c>
      <c r="G146" s="38" t="s">
        <v>17</v>
      </c>
      <c r="H146" s="38" t="s">
        <v>17</v>
      </c>
      <c r="I146" s="38" t="s">
        <v>17</v>
      </c>
      <c r="J146" s="38" t="s">
        <v>17</v>
      </c>
      <c r="K146" s="38" t="s">
        <v>17</v>
      </c>
      <c r="L146" s="38" t="s">
        <v>17</v>
      </c>
      <c r="M146" s="38" t="s">
        <v>17</v>
      </c>
      <c r="N146" s="38" t="s">
        <v>17</v>
      </c>
      <c r="O146" s="38" t="s">
        <v>22</v>
      </c>
      <c r="P146" s="39"/>
      <c r="Q146" s="39"/>
    </row>
    <row r="147" spans="1:17">
      <c r="C147" s="2" t="s">
        <v>14</v>
      </c>
      <c r="D147" s="2" t="s">
        <v>16</v>
      </c>
      <c r="E147" s="2" t="s">
        <v>16</v>
      </c>
      <c r="F147" s="2" t="s">
        <v>16</v>
      </c>
      <c r="G147" s="2" t="s">
        <v>17</v>
      </c>
      <c r="H147" s="2" t="s">
        <v>16</v>
      </c>
      <c r="I147" s="2" t="s">
        <v>17</v>
      </c>
      <c r="J147" s="2" t="s">
        <v>16</v>
      </c>
      <c r="K147" s="2" t="s">
        <v>16</v>
      </c>
      <c r="L147" s="2" t="s">
        <v>17</v>
      </c>
      <c r="M147" s="2" t="s">
        <v>16</v>
      </c>
      <c r="N147" s="2" t="s">
        <v>16</v>
      </c>
    </row>
    <row r="148" spans="1:17" s="10" customFormat="1">
      <c r="A148" s="14">
        <v>69</v>
      </c>
      <c r="B148" s="27" t="s">
        <v>119</v>
      </c>
      <c r="C148" s="38" t="s">
        <v>13</v>
      </c>
      <c r="D148" s="38" t="s">
        <v>17</v>
      </c>
      <c r="E148" s="38" t="s">
        <v>17</v>
      </c>
      <c r="F148" s="38" t="s">
        <v>17</v>
      </c>
      <c r="G148" s="38" t="s">
        <v>17</v>
      </c>
      <c r="H148" s="38" t="s">
        <v>17</v>
      </c>
      <c r="I148" s="38" t="s">
        <v>17</v>
      </c>
      <c r="J148" s="38" t="s">
        <v>17</v>
      </c>
      <c r="K148" s="38" t="s">
        <v>17</v>
      </c>
      <c r="L148" s="38" t="s">
        <v>17</v>
      </c>
      <c r="M148" s="38" t="s">
        <v>17</v>
      </c>
      <c r="N148" s="38" t="s">
        <v>17</v>
      </c>
      <c r="O148" s="38" t="s">
        <v>43</v>
      </c>
      <c r="P148" s="39"/>
      <c r="Q148" s="39"/>
    </row>
    <row r="149" spans="1:17">
      <c r="C149" s="2" t="s">
        <v>14</v>
      </c>
      <c r="D149" s="2" t="s">
        <v>16</v>
      </c>
      <c r="E149" s="2" t="s">
        <v>16</v>
      </c>
      <c r="F149" s="2" t="s">
        <v>17</v>
      </c>
      <c r="G149" s="2" t="s">
        <v>16</v>
      </c>
      <c r="H149" s="2" t="s">
        <v>16</v>
      </c>
      <c r="I149" s="2" t="s">
        <v>16</v>
      </c>
      <c r="J149" s="2" t="s">
        <v>17</v>
      </c>
      <c r="K149" s="2" t="s">
        <v>16</v>
      </c>
      <c r="L149" s="2" t="s">
        <v>17</v>
      </c>
      <c r="M149" s="2" t="s">
        <v>17</v>
      </c>
      <c r="N149" s="2" t="s">
        <v>17</v>
      </c>
    </row>
    <row r="150" spans="1:17" s="10" customFormat="1">
      <c r="A150" s="14">
        <v>70</v>
      </c>
      <c r="B150" s="27" t="s">
        <v>120</v>
      </c>
      <c r="C150" s="38" t="s">
        <v>13</v>
      </c>
      <c r="D150" s="38" t="s">
        <v>17</v>
      </c>
      <c r="E150" s="38" t="s">
        <v>17</v>
      </c>
      <c r="F150" s="38" t="s">
        <v>17</v>
      </c>
      <c r="G150" s="38" t="s">
        <v>17</v>
      </c>
      <c r="H150" s="38" t="s">
        <v>17</v>
      </c>
      <c r="I150" s="38" t="s">
        <v>17</v>
      </c>
      <c r="J150" s="38" t="s">
        <v>17</v>
      </c>
      <c r="K150" s="38" t="s">
        <v>17</v>
      </c>
      <c r="L150" s="38" t="s">
        <v>17</v>
      </c>
      <c r="M150" s="38" t="s">
        <v>17</v>
      </c>
      <c r="N150" s="38" t="s">
        <v>17</v>
      </c>
      <c r="O150" s="38" t="s">
        <v>22</v>
      </c>
      <c r="P150" s="39"/>
      <c r="Q150" s="39"/>
    </row>
    <row r="151" spans="1:17">
      <c r="C151" s="2" t="s">
        <v>14</v>
      </c>
      <c r="D151" s="2" t="s">
        <v>16</v>
      </c>
      <c r="E151" s="2" t="s">
        <v>16</v>
      </c>
      <c r="F151" s="2" t="s">
        <v>16</v>
      </c>
      <c r="G151" s="2" t="s">
        <v>17</v>
      </c>
      <c r="H151" s="2" t="s">
        <v>16</v>
      </c>
      <c r="I151" s="2" t="s">
        <v>17</v>
      </c>
      <c r="J151" s="2" t="s">
        <v>16</v>
      </c>
      <c r="K151" s="2" t="s">
        <v>16</v>
      </c>
      <c r="L151" s="2" t="s">
        <v>17</v>
      </c>
      <c r="M151" s="2" t="s">
        <v>16</v>
      </c>
      <c r="N151" s="2" t="s">
        <v>17</v>
      </c>
    </row>
    <row r="152" spans="1:17" s="10" customFormat="1">
      <c r="A152" s="13">
        <v>71</v>
      </c>
      <c r="B152" s="27" t="s">
        <v>121</v>
      </c>
      <c r="C152" s="38" t="s">
        <v>13</v>
      </c>
      <c r="D152" s="38" t="s">
        <v>17</v>
      </c>
      <c r="E152" s="38" t="s">
        <v>17</v>
      </c>
      <c r="F152" s="38" t="s">
        <v>17</v>
      </c>
      <c r="G152" s="38" t="s">
        <v>17</v>
      </c>
      <c r="H152" s="38" t="s">
        <v>17</v>
      </c>
      <c r="I152" s="38" t="s">
        <v>17</v>
      </c>
      <c r="J152" s="38" t="s">
        <v>17</v>
      </c>
      <c r="K152" s="38" t="s">
        <v>17</v>
      </c>
      <c r="L152" s="38" t="s">
        <v>17</v>
      </c>
      <c r="M152" s="38" t="s">
        <v>17</v>
      </c>
      <c r="N152" s="38" t="s">
        <v>17</v>
      </c>
      <c r="O152" s="38" t="s">
        <v>22</v>
      </c>
      <c r="P152" s="39"/>
      <c r="Q152" s="39"/>
    </row>
    <row r="153" spans="1:17">
      <c r="C153" s="2" t="s">
        <v>14</v>
      </c>
      <c r="D153" s="2" t="s">
        <v>16</v>
      </c>
      <c r="E153" s="2" t="s">
        <v>16</v>
      </c>
      <c r="F153" s="2" t="s">
        <v>16</v>
      </c>
      <c r="G153" s="2" t="s">
        <v>17</v>
      </c>
      <c r="H153" s="2" t="s">
        <v>16</v>
      </c>
      <c r="I153" s="2" t="s">
        <v>17</v>
      </c>
      <c r="J153" s="2" t="s">
        <v>16</v>
      </c>
      <c r="K153" s="2" t="s">
        <v>16</v>
      </c>
      <c r="L153" s="2" t="s">
        <v>17</v>
      </c>
      <c r="M153" s="2" t="s">
        <v>17</v>
      </c>
      <c r="N153" s="2" t="s">
        <v>17</v>
      </c>
    </row>
    <row r="154" spans="1:17" s="10" customFormat="1">
      <c r="A154" s="14">
        <v>72</v>
      </c>
      <c r="B154" s="27" t="s">
        <v>123</v>
      </c>
      <c r="C154" s="38" t="s">
        <v>13</v>
      </c>
      <c r="D154" s="38" t="s">
        <v>17</v>
      </c>
      <c r="E154" s="38" t="s">
        <v>17</v>
      </c>
      <c r="F154" s="38" t="s">
        <v>17</v>
      </c>
      <c r="G154" s="38" t="s">
        <v>17</v>
      </c>
      <c r="H154" s="38" t="s">
        <v>17</v>
      </c>
      <c r="I154" s="38" t="s">
        <v>17</v>
      </c>
      <c r="J154" s="38" t="s">
        <v>17</v>
      </c>
      <c r="K154" s="38" t="s">
        <v>17</v>
      </c>
      <c r="L154" s="38" t="s">
        <v>17</v>
      </c>
      <c r="M154" s="38" t="s">
        <v>17</v>
      </c>
      <c r="N154" s="38" t="s">
        <v>17</v>
      </c>
      <c r="O154" s="38" t="s">
        <v>22</v>
      </c>
      <c r="P154" s="39"/>
      <c r="Q154" s="39"/>
    </row>
    <row r="155" spans="1:17">
      <c r="C155" s="2" t="s">
        <v>14</v>
      </c>
      <c r="D155" s="2" t="s">
        <v>16</v>
      </c>
      <c r="E155" s="2" t="s">
        <v>16</v>
      </c>
      <c r="F155" s="2" t="s">
        <v>16</v>
      </c>
      <c r="G155" s="2" t="s">
        <v>17</v>
      </c>
      <c r="H155" s="2" t="s">
        <v>16</v>
      </c>
      <c r="I155" s="2" t="s">
        <v>17</v>
      </c>
      <c r="J155" s="2" t="s">
        <v>16</v>
      </c>
      <c r="K155" s="2" t="s">
        <v>16</v>
      </c>
      <c r="L155" s="2" t="s">
        <v>17</v>
      </c>
      <c r="M155" s="2" t="s">
        <v>17</v>
      </c>
      <c r="N155" s="2" t="s">
        <v>17</v>
      </c>
    </row>
    <row r="156" spans="1:17" s="10" customFormat="1">
      <c r="A156" s="14">
        <v>73</v>
      </c>
      <c r="B156" s="27" t="s">
        <v>122</v>
      </c>
      <c r="C156" s="38" t="s">
        <v>13</v>
      </c>
      <c r="D156" s="38" t="s">
        <v>17</v>
      </c>
      <c r="E156" s="38" t="s">
        <v>17</v>
      </c>
      <c r="F156" s="38" t="s">
        <v>17</v>
      </c>
      <c r="G156" s="38" t="s">
        <v>17</v>
      </c>
      <c r="H156" s="38" t="s">
        <v>17</v>
      </c>
      <c r="I156" s="38" t="s">
        <v>17</v>
      </c>
      <c r="J156" s="38" t="s">
        <v>17</v>
      </c>
      <c r="K156" s="38" t="s">
        <v>17</v>
      </c>
      <c r="L156" s="38" t="s">
        <v>17</v>
      </c>
      <c r="M156" s="38" t="s">
        <v>17</v>
      </c>
      <c r="N156" s="38" t="s">
        <v>17</v>
      </c>
      <c r="O156" s="38" t="s">
        <v>22</v>
      </c>
      <c r="P156" s="39"/>
      <c r="Q156" s="39"/>
    </row>
    <row r="157" spans="1:17">
      <c r="C157" s="2" t="s">
        <v>14</v>
      </c>
      <c r="D157" s="2" t="s">
        <v>16</v>
      </c>
      <c r="E157" s="2" t="s">
        <v>16</v>
      </c>
      <c r="F157" s="2" t="s">
        <v>16</v>
      </c>
      <c r="G157" s="2" t="s">
        <v>17</v>
      </c>
      <c r="H157" s="2" t="s">
        <v>16</v>
      </c>
      <c r="I157" s="2" t="s">
        <v>17</v>
      </c>
      <c r="J157" s="2" t="s">
        <v>16</v>
      </c>
      <c r="K157" s="2" t="s">
        <v>16</v>
      </c>
      <c r="L157" s="2" t="s">
        <v>17</v>
      </c>
      <c r="M157" s="2" t="s">
        <v>16</v>
      </c>
      <c r="N157" s="2" t="s">
        <v>16</v>
      </c>
    </row>
    <row r="158" spans="1:17" s="10" customFormat="1" ht="30">
      <c r="A158" s="13">
        <v>74</v>
      </c>
      <c r="B158" s="27" t="s">
        <v>124</v>
      </c>
      <c r="C158" s="38" t="s">
        <v>13</v>
      </c>
      <c r="D158" s="38" t="s">
        <v>17</v>
      </c>
      <c r="E158" s="38" t="s">
        <v>17</v>
      </c>
      <c r="F158" s="38" t="s">
        <v>17</v>
      </c>
      <c r="G158" s="38" t="s">
        <v>17</v>
      </c>
      <c r="H158" s="38" t="s">
        <v>17</v>
      </c>
      <c r="I158" s="38" t="s">
        <v>17</v>
      </c>
      <c r="J158" s="38" t="s">
        <v>17</v>
      </c>
      <c r="K158" s="38" t="s">
        <v>17</v>
      </c>
      <c r="L158" s="38" t="s">
        <v>17</v>
      </c>
      <c r="M158" s="38" t="s">
        <v>17</v>
      </c>
      <c r="N158" s="38" t="s">
        <v>17</v>
      </c>
      <c r="O158" s="38" t="s">
        <v>22</v>
      </c>
      <c r="P158" s="39" t="s">
        <v>125</v>
      </c>
      <c r="Q158" s="39"/>
    </row>
    <row r="159" spans="1:17">
      <c r="C159" s="2" t="s">
        <v>14</v>
      </c>
      <c r="D159" s="2" t="s">
        <v>16</v>
      </c>
      <c r="E159" s="2" t="s">
        <v>16</v>
      </c>
      <c r="F159" s="2" t="s">
        <v>16</v>
      </c>
      <c r="G159" s="2" t="s">
        <v>17</v>
      </c>
      <c r="H159" s="2" t="s">
        <v>16</v>
      </c>
      <c r="I159" s="2" t="s">
        <v>17</v>
      </c>
      <c r="J159" s="2" t="s">
        <v>16</v>
      </c>
      <c r="K159" s="2" t="s">
        <v>16</v>
      </c>
      <c r="L159" s="2" t="s">
        <v>17</v>
      </c>
      <c r="M159" s="2" t="s">
        <v>17</v>
      </c>
      <c r="N159" s="2" t="s">
        <v>17</v>
      </c>
    </row>
    <row r="160" spans="1:17" s="22" customFormat="1">
      <c r="A160" s="20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3"/>
      <c r="Q160" s="23"/>
    </row>
    <row r="161" spans="1:23">
      <c r="A161" s="13">
        <v>75</v>
      </c>
      <c r="B161" s="27" t="s">
        <v>126</v>
      </c>
      <c r="C161" s="2" t="s">
        <v>13</v>
      </c>
      <c r="D161" s="2" t="s">
        <v>17</v>
      </c>
      <c r="E161" s="2" t="s">
        <v>20</v>
      </c>
      <c r="F161" s="2" t="s">
        <v>20</v>
      </c>
      <c r="G161" s="2" t="s">
        <v>20</v>
      </c>
      <c r="H161" s="2" t="s">
        <v>20</v>
      </c>
      <c r="I161" s="2" t="s">
        <v>20</v>
      </c>
      <c r="J161" s="2" t="s">
        <v>20</v>
      </c>
      <c r="K161" s="2" t="s">
        <v>20</v>
      </c>
      <c r="L161" s="2" t="s">
        <v>20</v>
      </c>
      <c r="M161" s="2" t="s">
        <v>20</v>
      </c>
      <c r="N161" s="2" t="s">
        <v>20</v>
      </c>
      <c r="O161" s="2" t="s">
        <v>20</v>
      </c>
      <c r="P161" s="3" t="s">
        <v>127</v>
      </c>
      <c r="S161" s="1">
        <f>COUNTIF(O161:O162,"HFA")+COUNTIF(O161:O162,"Foreshock Cavity or proto-HFA")</f>
        <v>0</v>
      </c>
      <c r="T161" s="1">
        <f>COUNTIF(O161:O162,"Foreshock Bubble")</f>
        <v>0</v>
      </c>
      <c r="U161" s="1">
        <f>COUNTIF(O161:O162,"Foreshock Cavity")</f>
        <v>0</v>
      </c>
      <c r="V161" s="1">
        <f>COUNTIF(O161:O162,"?")</f>
        <v>1</v>
      </c>
      <c r="W161" s="100">
        <f>SUM(S161:V161)</f>
        <v>1</v>
      </c>
    </row>
    <row r="162" spans="1:23">
      <c r="C162" s="2" t="s">
        <v>14</v>
      </c>
      <c r="D162" s="2" t="s">
        <v>16</v>
      </c>
      <c r="E162" s="2" t="s">
        <v>16</v>
      </c>
      <c r="F162" s="2" t="s">
        <v>20</v>
      </c>
      <c r="G162" s="2" t="s">
        <v>17</v>
      </c>
      <c r="H162" s="2" t="s">
        <v>16</v>
      </c>
      <c r="I162" s="2" t="s">
        <v>16</v>
      </c>
      <c r="J162" s="2" t="s">
        <v>16</v>
      </c>
      <c r="K162" s="2" t="s">
        <v>16</v>
      </c>
      <c r="L162" s="2" t="s">
        <v>17</v>
      </c>
      <c r="M162" s="2" t="s">
        <v>16</v>
      </c>
      <c r="N162" s="2" t="s">
        <v>17</v>
      </c>
    </row>
    <row r="163" spans="1:23" s="22" customFormat="1">
      <c r="A163" s="20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3"/>
      <c r="Q163" s="23"/>
    </row>
    <row r="164" spans="1:23" ht="30">
      <c r="A164" s="13">
        <v>76</v>
      </c>
      <c r="B164" s="27" t="s">
        <v>128</v>
      </c>
      <c r="C164" s="2" t="s">
        <v>13</v>
      </c>
      <c r="O164" s="2" t="s">
        <v>20</v>
      </c>
      <c r="P164" s="3" t="s">
        <v>129</v>
      </c>
      <c r="S164" s="1">
        <f>COUNTIF(O164:O165,"HFA")+COUNTIF(O164:O165,"Foreshock Cavity or proto-HFA")</f>
        <v>0</v>
      </c>
      <c r="T164" s="1">
        <f>COUNTIF(O164:O165,"Foreshock Bubble")</f>
        <v>0</v>
      </c>
      <c r="U164" s="1">
        <f>COUNTIF(O164:O165,"Foreshock Cavity")</f>
        <v>0</v>
      </c>
      <c r="V164" s="1">
        <f>COUNTIF(O164:O165,"?")</f>
        <v>1</v>
      </c>
      <c r="W164" s="100">
        <f>SUM(S164:V164)</f>
        <v>1</v>
      </c>
    </row>
    <row r="165" spans="1:23">
      <c r="C165" s="2" t="s">
        <v>14</v>
      </c>
      <c r="D165" s="2" t="s">
        <v>16</v>
      </c>
      <c r="E165" s="2" t="s">
        <v>16</v>
      </c>
      <c r="F165" s="2" t="s">
        <v>16</v>
      </c>
      <c r="G165" s="2" t="s">
        <v>17</v>
      </c>
      <c r="H165" s="2" t="s">
        <v>16</v>
      </c>
      <c r="I165" s="2" t="s">
        <v>17</v>
      </c>
      <c r="J165" s="2" t="s">
        <v>16</v>
      </c>
      <c r="K165" s="2" t="s">
        <v>17</v>
      </c>
      <c r="L165" s="2" t="s">
        <v>17</v>
      </c>
      <c r="M165" s="2" t="s">
        <v>17</v>
      </c>
      <c r="N165" s="2" t="s">
        <v>17</v>
      </c>
    </row>
    <row r="166" spans="1:23" s="15" customFormat="1">
      <c r="A166" s="40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2"/>
      <c r="Q166" s="106"/>
    </row>
    <row r="167" spans="1:23">
      <c r="A167" s="28">
        <v>77</v>
      </c>
      <c r="B167" s="29" t="s">
        <v>130</v>
      </c>
      <c r="C167" s="30" t="s">
        <v>13</v>
      </c>
      <c r="D167" s="30" t="s">
        <v>17</v>
      </c>
      <c r="E167" s="30" t="s">
        <v>17</v>
      </c>
      <c r="F167" s="30" t="s">
        <v>17</v>
      </c>
      <c r="G167" s="30" t="s">
        <v>17</v>
      </c>
      <c r="H167" s="30" t="s">
        <v>17</v>
      </c>
      <c r="I167" s="30" t="s">
        <v>17</v>
      </c>
      <c r="J167" s="30" t="s">
        <v>17</v>
      </c>
      <c r="K167" s="30" t="s">
        <v>17</v>
      </c>
      <c r="L167" s="30" t="s">
        <v>17</v>
      </c>
      <c r="M167" s="30" t="s">
        <v>17</v>
      </c>
      <c r="N167" s="30" t="s">
        <v>17</v>
      </c>
      <c r="O167" s="30" t="s">
        <v>22</v>
      </c>
      <c r="P167" s="31"/>
      <c r="Q167" s="31"/>
      <c r="S167" s="1">
        <f>COUNTIF(O167:O180,"HFA")+COUNTIF(O167:O180,"Foreshock Cavity or proto-HFA")</f>
        <v>6</v>
      </c>
      <c r="T167" s="1">
        <f>COUNTIF(O167:O180,"Foreshock Bubble")</f>
        <v>0</v>
      </c>
      <c r="U167" s="1">
        <f>COUNTIF(O167:O180,"Foreshock Cavity")</f>
        <v>0</v>
      </c>
      <c r="V167" s="1">
        <f>COUNTIF(O167:O180,"?")</f>
        <v>1</v>
      </c>
      <c r="W167" s="100">
        <f>SUM(S167:V167)</f>
        <v>7</v>
      </c>
    </row>
    <row r="168" spans="1:23">
      <c r="C168" s="2" t="s">
        <v>14</v>
      </c>
      <c r="D168" s="2" t="s">
        <v>16</v>
      </c>
      <c r="E168" s="2" t="s">
        <v>16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16</v>
      </c>
      <c r="K168" s="2" t="s">
        <v>16</v>
      </c>
      <c r="L168" s="2" t="s">
        <v>17</v>
      </c>
      <c r="M168" s="2" t="s">
        <v>17</v>
      </c>
      <c r="N168" s="2" t="s">
        <v>17</v>
      </c>
    </row>
    <row r="169" spans="1:23" s="10" customFormat="1">
      <c r="A169" s="14">
        <v>78</v>
      </c>
      <c r="B169" s="43" t="s">
        <v>131</v>
      </c>
      <c r="C169" s="44" t="s">
        <v>13</v>
      </c>
      <c r="D169" s="38" t="s">
        <v>17</v>
      </c>
      <c r="E169" s="38" t="s">
        <v>17</v>
      </c>
      <c r="F169" s="38" t="s">
        <v>17</v>
      </c>
      <c r="G169" s="38" t="s">
        <v>17</v>
      </c>
      <c r="H169" s="38" t="s">
        <v>17</v>
      </c>
      <c r="I169" s="38" t="s">
        <v>17</v>
      </c>
      <c r="J169" s="38" t="s">
        <v>17</v>
      </c>
      <c r="K169" s="38" t="s">
        <v>17</v>
      </c>
      <c r="L169" s="38" t="s">
        <v>17</v>
      </c>
      <c r="M169" s="38" t="s">
        <v>17</v>
      </c>
      <c r="N169" s="38" t="s">
        <v>17</v>
      </c>
      <c r="O169" s="38" t="s">
        <v>22</v>
      </c>
      <c r="P169" s="39"/>
      <c r="Q169" s="39"/>
    </row>
    <row r="170" spans="1:23">
      <c r="C170" s="2" t="s">
        <v>14</v>
      </c>
      <c r="D170" s="2" t="s">
        <v>16</v>
      </c>
      <c r="E170" s="2" t="s">
        <v>16</v>
      </c>
      <c r="F170" s="2" t="s">
        <v>16</v>
      </c>
      <c r="G170" s="2" t="s">
        <v>17</v>
      </c>
      <c r="H170" s="2" t="s">
        <v>16</v>
      </c>
      <c r="I170" s="2" t="s">
        <v>17</v>
      </c>
      <c r="J170" s="2" t="s">
        <v>16</v>
      </c>
      <c r="K170" s="2" t="s">
        <v>16</v>
      </c>
      <c r="L170" s="2" t="s">
        <v>17</v>
      </c>
      <c r="M170" s="2" t="s">
        <v>16</v>
      </c>
      <c r="N170" s="2" t="s">
        <v>17</v>
      </c>
    </row>
    <row r="171" spans="1:23" s="10" customFormat="1">
      <c r="A171" s="28">
        <v>79</v>
      </c>
      <c r="B171" s="43" t="s">
        <v>132</v>
      </c>
      <c r="C171" s="44" t="s">
        <v>13</v>
      </c>
      <c r="D171" s="38" t="s">
        <v>17</v>
      </c>
      <c r="E171" s="38" t="s">
        <v>17</v>
      </c>
      <c r="F171" s="38" t="s">
        <v>17</v>
      </c>
      <c r="G171" s="38" t="s">
        <v>17</v>
      </c>
      <c r="H171" s="38" t="s">
        <v>17</v>
      </c>
      <c r="I171" s="38" t="s">
        <v>17</v>
      </c>
      <c r="J171" s="38" t="s">
        <v>17</v>
      </c>
      <c r="K171" s="38" t="s">
        <v>17</v>
      </c>
      <c r="L171" s="38" t="s">
        <v>17</v>
      </c>
      <c r="M171" s="38" t="s">
        <v>17</v>
      </c>
      <c r="N171" s="38" t="s">
        <v>17</v>
      </c>
      <c r="O171" s="38" t="s">
        <v>22</v>
      </c>
      <c r="P171" s="39"/>
      <c r="Q171" s="39"/>
    </row>
    <row r="172" spans="1:23">
      <c r="C172" s="2" t="s">
        <v>14</v>
      </c>
      <c r="D172" s="2" t="s">
        <v>16</v>
      </c>
      <c r="E172" s="2" t="s">
        <v>16</v>
      </c>
      <c r="F172" s="2" t="s">
        <v>16</v>
      </c>
      <c r="G172" s="2" t="s">
        <v>17</v>
      </c>
      <c r="H172" s="2" t="s">
        <v>16</v>
      </c>
      <c r="I172" s="2" t="s">
        <v>17</v>
      </c>
      <c r="J172" s="2" t="s">
        <v>16</v>
      </c>
      <c r="K172" s="2" t="s">
        <v>16</v>
      </c>
      <c r="L172" s="2" t="s">
        <v>17</v>
      </c>
      <c r="M172" s="2" t="s">
        <v>16</v>
      </c>
      <c r="N172" s="2" t="s">
        <v>17</v>
      </c>
    </row>
    <row r="173" spans="1:23" s="10" customFormat="1">
      <c r="A173" s="14">
        <v>80</v>
      </c>
      <c r="B173" s="43" t="s">
        <v>133</v>
      </c>
      <c r="C173" s="44" t="s">
        <v>13</v>
      </c>
      <c r="D173" s="38" t="s">
        <v>17</v>
      </c>
      <c r="E173" s="38" t="s">
        <v>17</v>
      </c>
      <c r="F173" s="38" t="s">
        <v>17</v>
      </c>
      <c r="G173" s="38" t="s">
        <v>17</v>
      </c>
      <c r="H173" s="38" t="s">
        <v>17</v>
      </c>
      <c r="I173" s="38" t="s">
        <v>17</v>
      </c>
      <c r="J173" s="38" t="s">
        <v>17</v>
      </c>
      <c r="K173" s="38" t="s">
        <v>17</v>
      </c>
      <c r="L173" s="38" t="s">
        <v>17</v>
      </c>
      <c r="M173" s="38" t="s">
        <v>17</v>
      </c>
      <c r="N173" s="38" t="s">
        <v>17</v>
      </c>
      <c r="O173" s="38" t="s">
        <v>22</v>
      </c>
      <c r="P173" s="39"/>
      <c r="Q173" s="39"/>
    </row>
    <row r="174" spans="1:23">
      <c r="C174" s="2" t="s">
        <v>14</v>
      </c>
      <c r="D174" s="2" t="s">
        <v>16</v>
      </c>
      <c r="E174" s="2" t="s">
        <v>16</v>
      </c>
      <c r="F174" s="2" t="s">
        <v>16</v>
      </c>
      <c r="G174" s="2" t="s">
        <v>17</v>
      </c>
      <c r="H174" s="2" t="s">
        <v>16</v>
      </c>
      <c r="I174" s="2" t="s">
        <v>17</v>
      </c>
      <c r="J174" s="2" t="s">
        <v>16</v>
      </c>
      <c r="K174" s="2" t="s">
        <v>16</v>
      </c>
      <c r="L174" s="2" t="s">
        <v>17</v>
      </c>
      <c r="M174" s="2" t="s">
        <v>16</v>
      </c>
      <c r="N174" s="2" t="s">
        <v>17</v>
      </c>
    </row>
    <row r="175" spans="1:23" s="10" customFormat="1">
      <c r="A175" s="28">
        <v>81</v>
      </c>
      <c r="B175" s="43" t="s">
        <v>134</v>
      </c>
      <c r="C175" s="44" t="s">
        <v>13</v>
      </c>
      <c r="D175" s="38" t="s">
        <v>17</v>
      </c>
      <c r="E175" s="38" t="s">
        <v>17</v>
      </c>
      <c r="F175" s="38" t="s">
        <v>17</v>
      </c>
      <c r="G175" s="38" t="s">
        <v>17</v>
      </c>
      <c r="H175" s="38" t="s">
        <v>17</v>
      </c>
      <c r="I175" s="38" t="s">
        <v>17</v>
      </c>
      <c r="J175" s="38" t="s">
        <v>17</v>
      </c>
      <c r="K175" s="38" t="s">
        <v>17</v>
      </c>
      <c r="L175" s="38" t="s">
        <v>17</v>
      </c>
      <c r="M175" s="38" t="s">
        <v>17</v>
      </c>
      <c r="N175" s="38" t="s">
        <v>17</v>
      </c>
      <c r="O175" s="38" t="s">
        <v>20</v>
      </c>
      <c r="P175" s="39"/>
      <c r="Q175" s="39"/>
    </row>
    <row r="176" spans="1:23">
      <c r="C176" s="2" t="s">
        <v>14</v>
      </c>
      <c r="D176" s="2" t="s">
        <v>83</v>
      </c>
      <c r="E176" s="2" t="s">
        <v>16</v>
      </c>
      <c r="F176" s="2" t="s">
        <v>16</v>
      </c>
      <c r="G176" s="2" t="s">
        <v>17</v>
      </c>
      <c r="H176" s="2" t="s">
        <v>16</v>
      </c>
      <c r="I176" s="2" t="s">
        <v>17</v>
      </c>
      <c r="J176" s="2" t="s">
        <v>16</v>
      </c>
      <c r="K176" s="2" t="s">
        <v>16</v>
      </c>
      <c r="L176" s="2" t="s">
        <v>17</v>
      </c>
      <c r="M176" s="2" t="s">
        <v>16</v>
      </c>
      <c r="N176" s="2" t="s">
        <v>17</v>
      </c>
    </row>
    <row r="177" spans="1:23" s="10" customFormat="1">
      <c r="A177" s="14">
        <v>82</v>
      </c>
      <c r="B177" s="43" t="s">
        <v>135</v>
      </c>
      <c r="C177" s="44" t="s">
        <v>13</v>
      </c>
      <c r="D177" s="38" t="s">
        <v>17</v>
      </c>
      <c r="E177" s="38" t="s">
        <v>17</v>
      </c>
      <c r="F177" s="38" t="s">
        <v>17</v>
      </c>
      <c r="G177" s="38" t="s">
        <v>17</v>
      </c>
      <c r="H177" s="38" t="s">
        <v>17</v>
      </c>
      <c r="I177" s="38" t="s">
        <v>17</v>
      </c>
      <c r="J177" s="38" t="s">
        <v>17</v>
      </c>
      <c r="K177" s="38" t="s">
        <v>17</v>
      </c>
      <c r="L177" s="38" t="s">
        <v>17</v>
      </c>
      <c r="M177" s="38" t="s">
        <v>17</v>
      </c>
      <c r="N177" s="38" t="s">
        <v>17</v>
      </c>
      <c r="O177" s="38" t="s">
        <v>22</v>
      </c>
      <c r="P177" s="39"/>
      <c r="Q177" s="39"/>
    </row>
    <row r="178" spans="1:23">
      <c r="C178" s="2" t="s">
        <v>14</v>
      </c>
      <c r="D178" s="2" t="s">
        <v>16</v>
      </c>
      <c r="E178" s="2" t="s">
        <v>16</v>
      </c>
      <c r="F178" s="2" t="s">
        <v>16</v>
      </c>
      <c r="G178" s="2" t="s">
        <v>17</v>
      </c>
      <c r="H178" s="2" t="s">
        <v>17</v>
      </c>
      <c r="I178" s="2" t="s">
        <v>17</v>
      </c>
      <c r="J178" s="2" t="s">
        <v>16</v>
      </c>
      <c r="K178" s="2" t="s">
        <v>16</v>
      </c>
      <c r="L178" s="2" t="s">
        <v>17</v>
      </c>
      <c r="M178" s="2" t="s">
        <v>17</v>
      </c>
      <c r="N178" s="2" t="s">
        <v>17</v>
      </c>
    </row>
    <row r="179" spans="1:23" s="10" customFormat="1">
      <c r="A179" s="28">
        <v>83</v>
      </c>
      <c r="B179" s="43" t="s">
        <v>136</v>
      </c>
      <c r="C179" s="44" t="s">
        <v>13</v>
      </c>
      <c r="D179" s="38" t="s">
        <v>17</v>
      </c>
      <c r="E179" s="38" t="s">
        <v>17</v>
      </c>
      <c r="F179" s="38" t="s">
        <v>17</v>
      </c>
      <c r="G179" s="38" t="s">
        <v>17</v>
      </c>
      <c r="H179" s="38" t="s">
        <v>17</v>
      </c>
      <c r="I179" s="38" t="s">
        <v>17</v>
      </c>
      <c r="J179" s="38" t="s">
        <v>17</v>
      </c>
      <c r="K179" s="38" t="s">
        <v>17</v>
      </c>
      <c r="L179" s="38" t="s">
        <v>17</v>
      </c>
      <c r="M179" s="38" t="s">
        <v>17</v>
      </c>
      <c r="N179" s="38" t="s">
        <v>17</v>
      </c>
      <c r="O179" s="38" t="s">
        <v>22</v>
      </c>
      <c r="P179" s="39"/>
      <c r="Q179" s="39"/>
    </row>
    <row r="180" spans="1:23">
      <c r="C180" s="2" t="s">
        <v>14</v>
      </c>
      <c r="D180" s="2" t="s">
        <v>16</v>
      </c>
      <c r="E180" s="2" t="s">
        <v>16</v>
      </c>
      <c r="F180" s="2" t="s">
        <v>16</v>
      </c>
      <c r="G180" s="2" t="s">
        <v>17</v>
      </c>
      <c r="H180" s="2" t="s">
        <v>16</v>
      </c>
      <c r="I180" s="2" t="s">
        <v>17</v>
      </c>
      <c r="J180" s="2" t="s">
        <v>16</v>
      </c>
      <c r="K180" s="2" t="s">
        <v>16</v>
      </c>
      <c r="L180" s="2" t="s">
        <v>17</v>
      </c>
      <c r="M180" s="2" t="s">
        <v>17</v>
      </c>
      <c r="N180" s="2" t="s">
        <v>17</v>
      </c>
    </row>
    <row r="181" spans="1:23" s="15" customFormat="1">
      <c r="A181" s="40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2"/>
      <c r="Q181" s="106"/>
    </row>
    <row r="182" spans="1:23" ht="30">
      <c r="A182" s="28">
        <v>84</v>
      </c>
      <c r="B182" s="29" t="s">
        <v>137</v>
      </c>
      <c r="C182" s="30" t="s">
        <v>13</v>
      </c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 t="s">
        <v>20</v>
      </c>
      <c r="P182" s="31" t="s">
        <v>138</v>
      </c>
      <c r="Q182" s="31"/>
      <c r="S182" s="1">
        <f>COUNTIF(O182:O183,"HFA")+COUNTIF(O182:O183,"Foreshock Cavity or proto-HFA")</f>
        <v>0</v>
      </c>
      <c r="T182" s="1">
        <f>COUNTIF(O182:O183,"Foreshock Bubble")</f>
        <v>0</v>
      </c>
      <c r="U182" s="1">
        <f>COUNTIF(O182:O183,"Foreshock Cavity")</f>
        <v>0</v>
      </c>
      <c r="V182" s="1">
        <f>COUNTIF(O182:O183,"?")</f>
        <v>1</v>
      </c>
      <c r="W182" s="100">
        <f>SUM(S182:V182)</f>
        <v>1</v>
      </c>
    </row>
    <row r="183" spans="1:23">
      <c r="C183" s="2" t="s">
        <v>14</v>
      </c>
      <c r="D183" s="2" t="s">
        <v>16</v>
      </c>
      <c r="E183" s="2" t="s">
        <v>16</v>
      </c>
      <c r="F183" s="2" t="s">
        <v>16</v>
      </c>
      <c r="G183" s="2" t="s">
        <v>17</v>
      </c>
      <c r="H183" s="2" t="s">
        <v>16</v>
      </c>
      <c r="I183" s="2" t="s">
        <v>17</v>
      </c>
      <c r="J183" s="2" t="s">
        <v>16</v>
      </c>
      <c r="K183" s="2" t="s">
        <v>16</v>
      </c>
      <c r="L183" s="2" t="s">
        <v>17</v>
      </c>
      <c r="M183" s="2" t="s">
        <v>17</v>
      </c>
      <c r="N183" s="2" t="s">
        <v>17</v>
      </c>
    </row>
    <row r="184" spans="1:23" s="15" customFormat="1">
      <c r="A184" s="40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2"/>
      <c r="Q184" s="106"/>
    </row>
    <row r="185" spans="1:23">
      <c r="A185" s="28">
        <v>85</v>
      </c>
      <c r="B185" s="29" t="s">
        <v>139</v>
      </c>
      <c r="C185" s="30" t="s">
        <v>13</v>
      </c>
      <c r="D185" s="30" t="s">
        <v>17</v>
      </c>
      <c r="E185" s="30" t="s">
        <v>17</v>
      </c>
      <c r="F185" s="30" t="s">
        <v>17</v>
      </c>
      <c r="G185" s="30" t="s">
        <v>17</v>
      </c>
      <c r="H185" s="30" t="s">
        <v>17</v>
      </c>
      <c r="I185" s="30" t="s">
        <v>17</v>
      </c>
      <c r="J185" s="30" t="s">
        <v>17</v>
      </c>
      <c r="K185" s="30" t="s">
        <v>17</v>
      </c>
      <c r="L185" s="30" t="s">
        <v>17</v>
      </c>
      <c r="M185" s="30" t="s">
        <v>17</v>
      </c>
      <c r="N185" s="30" t="s">
        <v>17</v>
      </c>
      <c r="O185" s="30" t="s">
        <v>43</v>
      </c>
      <c r="P185" s="31"/>
      <c r="Q185" s="31"/>
      <c r="S185" s="1">
        <f>COUNTIF(O185:O188,"HFA")+COUNTIF(O185:O188,"Foreshock Cavity or proto-HFA")</f>
        <v>2</v>
      </c>
      <c r="T185" s="1">
        <f>COUNTIF(O185:O188,"Foreshock Bubble")</f>
        <v>0</v>
      </c>
      <c r="U185" s="1">
        <f>COUNTIF(O185:O188,"Foreshock Cavity")</f>
        <v>0</v>
      </c>
      <c r="V185" s="1">
        <f>COUNTIF(O185:O188,"?")</f>
        <v>0</v>
      </c>
      <c r="W185" s="100">
        <f>SUM(S185:V185)</f>
        <v>2</v>
      </c>
    </row>
    <row r="186" spans="1:23">
      <c r="C186" s="2" t="s">
        <v>14</v>
      </c>
      <c r="D186" s="2" t="s">
        <v>16</v>
      </c>
      <c r="E186" s="2" t="s">
        <v>16</v>
      </c>
      <c r="F186" s="2" t="s">
        <v>16</v>
      </c>
      <c r="G186" s="2" t="s">
        <v>17</v>
      </c>
      <c r="H186" s="2" t="s">
        <v>16</v>
      </c>
      <c r="I186" s="2" t="s">
        <v>17</v>
      </c>
      <c r="J186" s="2" t="s">
        <v>83</v>
      </c>
      <c r="K186" s="2" t="s">
        <v>16</v>
      </c>
      <c r="L186" s="2" t="s">
        <v>16</v>
      </c>
      <c r="M186" s="2" t="s">
        <v>17</v>
      </c>
      <c r="N186" s="2" t="s">
        <v>17</v>
      </c>
    </row>
    <row r="187" spans="1:23" s="10" customFormat="1">
      <c r="A187" s="14">
        <v>86</v>
      </c>
      <c r="B187" s="38" t="s">
        <v>140</v>
      </c>
      <c r="C187" s="38" t="s">
        <v>13</v>
      </c>
      <c r="D187" s="38" t="s">
        <v>17</v>
      </c>
      <c r="E187" s="38" t="s">
        <v>17</v>
      </c>
      <c r="F187" s="38" t="s">
        <v>17</v>
      </c>
      <c r="G187" s="38" t="s">
        <v>17</v>
      </c>
      <c r="H187" s="38" t="s">
        <v>17</v>
      </c>
      <c r="I187" s="38" t="s">
        <v>17</v>
      </c>
      <c r="J187" s="38" t="s">
        <v>17</v>
      </c>
      <c r="K187" s="38" t="s">
        <v>17</v>
      </c>
      <c r="L187" s="38" t="s">
        <v>17</v>
      </c>
      <c r="M187" s="38" t="s">
        <v>17</v>
      </c>
      <c r="N187" s="38" t="s">
        <v>17</v>
      </c>
      <c r="O187" s="38" t="s">
        <v>22</v>
      </c>
      <c r="P187" s="39"/>
      <c r="Q187" s="39"/>
    </row>
    <row r="188" spans="1:23">
      <c r="C188" s="2" t="s">
        <v>14</v>
      </c>
      <c r="D188" s="2" t="s">
        <v>16</v>
      </c>
      <c r="E188" s="2" t="s">
        <v>16</v>
      </c>
      <c r="F188" s="2" t="s">
        <v>17</v>
      </c>
      <c r="G188" s="2" t="s">
        <v>17</v>
      </c>
      <c r="H188" s="2" t="s">
        <v>16</v>
      </c>
      <c r="I188" s="2" t="s">
        <v>16</v>
      </c>
      <c r="J188" s="2" t="s">
        <v>16</v>
      </c>
      <c r="K188" s="2" t="s">
        <v>16</v>
      </c>
      <c r="L188" s="2" t="s">
        <v>17</v>
      </c>
      <c r="M188" s="2" t="s">
        <v>16</v>
      </c>
      <c r="N188" s="2" t="s">
        <v>17</v>
      </c>
    </row>
    <row r="189" spans="1:23" s="15" customFormat="1">
      <c r="A189" s="40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2"/>
      <c r="Q189" s="106"/>
    </row>
    <row r="190" spans="1:23" s="10" customFormat="1">
      <c r="A190" s="14">
        <v>87</v>
      </c>
      <c r="B190" s="38" t="s">
        <v>141</v>
      </c>
      <c r="C190" s="38" t="s">
        <v>13</v>
      </c>
      <c r="D190" s="38" t="s">
        <v>17</v>
      </c>
      <c r="E190" s="38" t="s">
        <v>17</v>
      </c>
      <c r="F190" s="38" t="s">
        <v>17</v>
      </c>
      <c r="G190" s="38" t="s">
        <v>17</v>
      </c>
      <c r="H190" s="38" t="s">
        <v>17</v>
      </c>
      <c r="I190" s="38" t="s">
        <v>17</v>
      </c>
      <c r="J190" s="38" t="s">
        <v>17</v>
      </c>
      <c r="K190" s="38" t="s">
        <v>17</v>
      </c>
      <c r="L190" s="38" t="s">
        <v>17</v>
      </c>
      <c r="M190" s="38" t="s">
        <v>17</v>
      </c>
      <c r="N190" s="38" t="s">
        <v>17</v>
      </c>
      <c r="O190" s="38" t="s">
        <v>142</v>
      </c>
      <c r="P190" s="39" t="s">
        <v>143</v>
      </c>
      <c r="Q190" s="39"/>
      <c r="S190" s="1">
        <f>COUNTIF(O190:O191,"HFA")+COUNTIF(O190:O191,"Foreshock Cavity or proto-HFA")</f>
        <v>0</v>
      </c>
      <c r="T190" s="1">
        <f>COUNTIF(O190:O191,"Foreshock Bubble")</f>
        <v>0</v>
      </c>
      <c r="U190" s="1">
        <f>COUNTIF(O190:O191,"Foreshock Cavity")</f>
        <v>1</v>
      </c>
      <c r="V190" s="1">
        <f>COUNTIF(O190:O191,"?")</f>
        <v>0</v>
      </c>
      <c r="W190" s="100">
        <f>SUM(S190:V190)</f>
        <v>1</v>
      </c>
    </row>
    <row r="191" spans="1:23">
      <c r="C191" s="2" t="s">
        <v>14</v>
      </c>
      <c r="D191" s="2" t="s">
        <v>16</v>
      </c>
      <c r="E191" s="2" t="s">
        <v>16</v>
      </c>
      <c r="F191" s="2" t="s">
        <v>16</v>
      </c>
      <c r="G191" s="2" t="s">
        <v>17</v>
      </c>
      <c r="H191" s="2" t="s">
        <v>16</v>
      </c>
      <c r="I191" s="2" t="s">
        <v>17</v>
      </c>
      <c r="J191" s="2" t="s">
        <v>17</v>
      </c>
      <c r="K191" s="2" t="s">
        <v>17</v>
      </c>
      <c r="L191" s="2" t="s">
        <v>17</v>
      </c>
      <c r="M191" s="2" t="s">
        <v>17</v>
      </c>
      <c r="N191" s="2" t="s">
        <v>17</v>
      </c>
    </row>
    <row r="192" spans="1:23" s="15" customFormat="1">
      <c r="A192" s="40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2"/>
      <c r="Q192" s="106"/>
    </row>
    <row r="193" spans="1:23" s="10" customFormat="1">
      <c r="A193" s="14">
        <v>88</v>
      </c>
      <c r="B193" s="38" t="s">
        <v>144</v>
      </c>
      <c r="C193" s="38" t="s">
        <v>13</v>
      </c>
      <c r="D193" s="38" t="s">
        <v>17</v>
      </c>
      <c r="E193" s="38" t="s">
        <v>17</v>
      </c>
      <c r="F193" s="38" t="s">
        <v>17</v>
      </c>
      <c r="G193" s="38" t="s">
        <v>17</v>
      </c>
      <c r="H193" s="38" t="s">
        <v>17</v>
      </c>
      <c r="I193" s="38" t="s">
        <v>17</v>
      </c>
      <c r="J193" s="38" t="s">
        <v>17</v>
      </c>
      <c r="K193" s="38" t="s">
        <v>17</v>
      </c>
      <c r="L193" s="38" t="s">
        <v>17</v>
      </c>
      <c r="M193" s="38" t="s">
        <v>17</v>
      </c>
      <c r="N193" s="38" t="s">
        <v>17</v>
      </c>
      <c r="O193" s="38" t="s">
        <v>22</v>
      </c>
      <c r="S193" s="1">
        <f>COUNTIF(O193:O236,"HFA")+COUNTIF(O193:O236,"Foreshock Cavity or proto-HFA")</f>
        <v>9</v>
      </c>
      <c r="T193" s="1">
        <f>COUNTIF(O193:O236,"Foreshock Bubble")</f>
        <v>9</v>
      </c>
      <c r="U193" s="1">
        <f>COUNTIF(O193:O236,"Foreshock Cavity")</f>
        <v>0</v>
      </c>
      <c r="V193" s="1">
        <f>COUNTIF(O193:O236,"?")</f>
        <v>4</v>
      </c>
      <c r="W193" s="100">
        <f>SUM(S193:V193)</f>
        <v>22</v>
      </c>
    </row>
    <row r="194" spans="1:23">
      <c r="C194" s="2" t="s">
        <v>14</v>
      </c>
      <c r="D194" s="2" t="s">
        <v>16</v>
      </c>
      <c r="E194" s="2" t="s">
        <v>16</v>
      </c>
      <c r="F194" s="2" t="s">
        <v>16</v>
      </c>
      <c r="G194" s="2" t="s">
        <v>17</v>
      </c>
      <c r="H194" s="2" t="s">
        <v>16</v>
      </c>
      <c r="I194" s="2" t="s">
        <v>17</v>
      </c>
      <c r="J194" s="2" t="s">
        <v>75</v>
      </c>
      <c r="K194" s="2" t="s">
        <v>16</v>
      </c>
      <c r="L194" s="2" t="s">
        <v>17</v>
      </c>
      <c r="M194" s="2" t="s">
        <v>16</v>
      </c>
      <c r="N194" s="2" t="s">
        <v>17</v>
      </c>
    </row>
    <row r="195" spans="1:23" s="10" customFormat="1">
      <c r="A195" s="14">
        <v>89</v>
      </c>
      <c r="B195" s="38" t="s">
        <v>145</v>
      </c>
      <c r="C195" s="38" t="s">
        <v>13</v>
      </c>
      <c r="D195" s="38" t="s">
        <v>17</v>
      </c>
      <c r="E195" s="38" t="s">
        <v>17</v>
      </c>
      <c r="F195" s="38" t="s">
        <v>17</v>
      </c>
      <c r="G195" s="38" t="s">
        <v>17</v>
      </c>
      <c r="H195" s="38" t="s">
        <v>17</v>
      </c>
      <c r="I195" s="38" t="s">
        <v>17</v>
      </c>
      <c r="J195" s="38" t="s">
        <v>17</v>
      </c>
      <c r="K195" s="38" t="s">
        <v>17</v>
      </c>
      <c r="L195" s="38" t="s">
        <v>17</v>
      </c>
      <c r="M195" s="38" t="s">
        <v>17</v>
      </c>
      <c r="N195" s="38" t="s">
        <v>17</v>
      </c>
      <c r="O195" s="44" t="s">
        <v>43</v>
      </c>
      <c r="P195" s="39"/>
      <c r="Q195" s="39"/>
    </row>
    <row r="196" spans="1:23">
      <c r="C196" s="2" t="s">
        <v>14</v>
      </c>
      <c r="D196" s="2" t="s">
        <v>16</v>
      </c>
      <c r="E196" s="2" t="s">
        <v>16</v>
      </c>
      <c r="F196" s="2" t="s">
        <v>16</v>
      </c>
      <c r="G196" s="2" t="s">
        <v>17</v>
      </c>
      <c r="H196" s="2" t="s">
        <v>16</v>
      </c>
      <c r="I196" s="2" t="s">
        <v>17</v>
      </c>
      <c r="J196" s="2" t="s">
        <v>17</v>
      </c>
      <c r="K196" s="2" t="s">
        <v>16</v>
      </c>
      <c r="L196" s="2" t="s">
        <v>17</v>
      </c>
      <c r="M196" s="2" t="s">
        <v>17</v>
      </c>
      <c r="N196" s="2" t="s">
        <v>17</v>
      </c>
    </row>
    <row r="197" spans="1:23" s="10" customFormat="1" ht="90">
      <c r="A197" s="14">
        <v>90</v>
      </c>
      <c r="B197" s="38" t="s">
        <v>147</v>
      </c>
      <c r="C197" s="38" t="s">
        <v>13</v>
      </c>
      <c r="D197" s="38" t="s">
        <v>16</v>
      </c>
      <c r="E197" s="38" t="s">
        <v>16</v>
      </c>
      <c r="F197" s="38" t="s">
        <v>17</v>
      </c>
      <c r="G197" s="38" t="s">
        <v>17</v>
      </c>
      <c r="H197" s="38" t="s">
        <v>16</v>
      </c>
      <c r="I197" s="38" t="s">
        <v>17</v>
      </c>
      <c r="J197" s="38" t="s">
        <v>17</v>
      </c>
      <c r="K197" s="38" t="s">
        <v>17</v>
      </c>
      <c r="L197" s="38" t="s">
        <v>17</v>
      </c>
      <c r="M197" s="38" t="s">
        <v>17</v>
      </c>
      <c r="N197" s="38" t="s">
        <v>17</v>
      </c>
      <c r="O197" s="38" t="s">
        <v>148</v>
      </c>
      <c r="P197" s="39" t="s">
        <v>146</v>
      </c>
      <c r="Q197" s="39"/>
    </row>
    <row r="198" spans="1:23" ht="30">
      <c r="C198" s="2" t="s">
        <v>14</v>
      </c>
      <c r="D198" s="2" t="s">
        <v>16</v>
      </c>
      <c r="E198" s="2" t="s">
        <v>16</v>
      </c>
      <c r="F198" s="2" t="s">
        <v>20</v>
      </c>
      <c r="G198" s="2" t="s">
        <v>20</v>
      </c>
      <c r="H198" s="2" t="s">
        <v>16</v>
      </c>
      <c r="I198" s="2" t="s">
        <v>20</v>
      </c>
      <c r="J198" s="2" t="s">
        <v>75</v>
      </c>
      <c r="K198" s="2" t="s">
        <v>16</v>
      </c>
      <c r="L198" s="2" t="s">
        <v>16</v>
      </c>
      <c r="M198" s="2" t="s">
        <v>16</v>
      </c>
      <c r="N198" s="2" t="s">
        <v>16</v>
      </c>
      <c r="P198" s="3" t="s">
        <v>149</v>
      </c>
    </row>
    <row r="199" spans="1:23" s="10" customFormat="1">
      <c r="A199" s="14">
        <v>91</v>
      </c>
      <c r="B199" s="38" t="s">
        <v>150</v>
      </c>
      <c r="C199" s="38" t="s">
        <v>13</v>
      </c>
      <c r="D199" s="38" t="s">
        <v>17</v>
      </c>
      <c r="E199" s="38" t="s">
        <v>17</v>
      </c>
      <c r="F199" s="38" t="s">
        <v>17</v>
      </c>
      <c r="G199" s="38" t="s">
        <v>17</v>
      </c>
      <c r="H199" s="38" t="s">
        <v>17</v>
      </c>
      <c r="I199" s="38" t="s">
        <v>17</v>
      </c>
      <c r="J199" s="38" t="s">
        <v>17</v>
      </c>
      <c r="K199" s="38" t="s">
        <v>17</v>
      </c>
      <c r="L199" s="38" t="s">
        <v>17</v>
      </c>
      <c r="M199" s="38" t="s">
        <v>17</v>
      </c>
      <c r="N199" s="38" t="s">
        <v>17</v>
      </c>
      <c r="O199" s="44" t="s">
        <v>43</v>
      </c>
      <c r="P199" s="39"/>
      <c r="Q199" s="39"/>
    </row>
    <row r="200" spans="1:23">
      <c r="C200" s="2" t="s">
        <v>14</v>
      </c>
      <c r="D200" s="2" t="s">
        <v>16</v>
      </c>
      <c r="E200" s="2" t="s">
        <v>16</v>
      </c>
      <c r="F200" s="2" t="s">
        <v>16</v>
      </c>
      <c r="G200" s="2" t="s">
        <v>17</v>
      </c>
      <c r="H200" s="2" t="s">
        <v>16</v>
      </c>
      <c r="I200" s="2" t="s">
        <v>17</v>
      </c>
      <c r="J200" s="2" t="s">
        <v>17</v>
      </c>
      <c r="K200" s="2" t="s">
        <v>16</v>
      </c>
      <c r="L200" s="2" t="s">
        <v>17</v>
      </c>
      <c r="M200" s="2" t="s">
        <v>17</v>
      </c>
      <c r="N200" s="2" t="s">
        <v>17</v>
      </c>
    </row>
    <row r="201" spans="1:23" s="10" customFormat="1">
      <c r="A201" s="14">
        <v>92</v>
      </c>
      <c r="B201" s="38" t="s">
        <v>151</v>
      </c>
      <c r="C201" s="38" t="s">
        <v>13</v>
      </c>
      <c r="D201" s="38" t="s">
        <v>16</v>
      </c>
      <c r="E201" s="38" t="s">
        <v>16</v>
      </c>
      <c r="F201" s="38" t="s">
        <v>17</v>
      </c>
      <c r="G201" s="38" t="s">
        <v>17</v>
      </c>
      <c r="H201" s="38" t="s">
        <v>17</v>
      </c>
      <c r="I201" s="38" t="s">
        <v>17</v>
      </c>
      <c r="J201" s="38" t="s">
        <v>17</v>
      </c>
      <c r="K201" s="38" t="s">
        <v>16</v>
      </c>
      <c r="L201" s="38" t="s">
        <v>17</v>
      </c>
      <c r="M201" s="38" t="s">
        <v>17</v>
      </c>
      <c r="N201" s="38" t="s">
        <v>17</v>
      </c>
      <c r="O201" s="38" t="s">
        <v>148</v>
      </c>
      <c r="P201" s="39" t="s">
        <v>152</v>
      </c>
      <c r="Q201" s="39"/>
    </row>
    <row r="202" spans="1:23">
      <c r="C202" s="2" t="s">
        <v>14</v>
      </c>
      <c r="D202" s="2" t="s">
        <v>16</v>
      </c>
      <c r="E202" s="2" t="s">
        <v>16</v>
      </c>
      <c r="F202" s="2" t="s">
        <v>16</v>
      </c>
      <c r="G202" s="2" t="s">
        <v>17</v>
      </c>
      <c r="H202" s="2" t="s">
        <v>16</v>
      </c>
      <c r="I202" s="2" t="s">
        <v>16</v>
      </c>
      <c r="J202" s="2" t="s">
        <v>16</v>
      </c>
      <c r="K202" s="2" t="s">
        <v>16</v>
      </c>
      <c r="L202" s="2" t="s">
        <v>16</v>
      </c>
      <c r="M202" s="2" t="s">
        <v>16</v>
      </c>
      <c r="N202" s="2" t="s">
        <v>16</v>
      </c>
    </row>
    <row r="203" spans="1:23" s="10" customFormat="1" ht="30">
      <c r="A203" s="14">
        <v>93</v>
      </c>
      <c r="B203" s="38" t="s">
        <v>153</v>
      </c>
      <c r="C203" s="38" t="s">
        <v>13</v>
      </c>
      <c r="D203" s="38" t="s">
        <v>17</v>
      </c>
      <c r="E203" s="38" t="s">
        <v>17</v>
      </c>
      <c r="F203" s="38" t="s">
        <v>17</v>
      </c>
      <c r="G203" s="38" t="s">
        <v>17</v>
      </c>
      <c r="H203" s="38" t="s">
        <v>17</v>
      </c>
      <c r="I203" s="38" t="s">
        <v>17</v>
      </c>
      <c r="J203" s="38" t="s">
        <v>17</v>
      </c>
      <c r="K203" s="38" t="s">
        <v>17</v>
      </c>
      <c r="L203" s="38" t="s">
        <v>17</v>
      </c>
      <c r="M203" s="38" t="s">
        <v>17</v>
      </c>
      <c r="N203" s="38" t="s">
        <v>17</v>
      </c>
      <c r="O203" s="38" t="s">
        <v>22</v>
      </c>
      <c r="P203" s="39" t="s">
        <v>154</v>
      </c>
      <c r="Q203" s="39"/>
    </row>
    <row r="204" spans="1:23">
      <c r="C204" s="2" t="s">
        <v>14</v>
      </c>
      <c r="D204" s="2" t="s">
        <v>16</v>
      </c>
      <c r="E204" s="2" t="s">
        <v>16</v>
      </c>
      <c r="F204" s="2" t="s">
        <v>16</v>
      </c>
      <c r="G204" s="2" t="s">
        <v>17</v>
      </c>
      <c r="H204" s="2" t="s">
        <v>16</v>
      </c>
      <c r="I204" s="2" t="s">
        <v>17</v>
      </c>
      <c r="J204" s="2" t="s">
        <v>16</v>
      </c>
      <c r="K204" s="2" t="s">
        <v>16</v>
      </c>
      <c r="L204" s="2" t="s">
        <v>17</v>
      </c>
      <c r="M204" s="2" t="s">
        <v>16</v>
      </c>
      <c r="N204" s="2" t="s">
        <v>17</v>
      </c>
    </row>
    <row r="205" spans="1:23" s="10" customFormat="1">
      <c r="A205" s="14">
        <v>94</v>
      </c>
      <c r="B205" s="38" t="s">
        <v>155</v>
      </c>
      <c r="C205" s="38" t="s">
        <v>13</v>
      </c>
      <c r="D205" s="38" t="s">
        <v>16</v>
      </c>
      <c r="E205" s="38" t="s">
        <v>16</v>
      </c>
      <c r="F205" s="38" t="s">
        <v>17</v>
      </c>
      <c r="G205" s="38" t="s">
        <v>17</v>
      </c>
      <c r="H205" s="38" t="s">
        <v>17</v>
      </c>
      <c r="I205" s="38" t="s">
        <v>17</v>
      </c>
      <c r="J205" s="38" t="s">
        <v>17</v>
      </c>
      <c r="K205" s="38" t="s">
        <v>17</v>
      </c>
      <c r="L205" s="38" t="s">
        <v>17</v>
      </c>
      <c r="M205" s="38" t="s">
        <v>17</v>
      </c>
      <c r="N205" s="38" t="s">
        <v>17</v>
      </c>
      <c r="O205" s="38" t="s">
        <v>148</v>
      </c>
      <c r="P205" s="39" t="s">
        <v>152</v>
      </c>
      <c r="Q205" s="39"/>
    </row>
    <row r="206" spans="1:23">
      <c r="C206" s="2" t="s">
        <v>14</v>
      </c>
      <c r="D206" s="2" t="s">
        <v>16</v>
      </c>
      <c r="E206" s="2" t="s">
        <v>16</v>
      </c>
      <c r="F206" s="2" t="s">
        <v>17</v>
      </c>
      <c r="G206" s="2" t="s">
        <v>17</v>
      </c>
      <c r="H206" s="2" t="s">
        <v>16</v>
      </c>
      <c r="I206" s="2" t="s">
        <v>16</v>
      </c>
      <c r="J206" s="2" t="s">
        <v>16</v>
      </c>
      <c r="K206" s="2" t="s">
        <v>16</v>
      </c>
      <c r="L206" s="2" t="s">
        <v>17</v>
      </c>
      <c r="M206" s="2" t="s">
        <v>16</v>
      </c>
      <c r="N206" s="2" t="s">
        <v>16</v>
      </c>
    </row>
    <row r="207" spans="1:23" s="10" customFormat="1">
      <c r="A207" s="14">
        <v>95</v>
      </c>
      <c r="B207" s="38" t="s">
        <v>156</v>
      </c>
      <c r="C207" s="38" t="s">
        <v>13</v>
      </c>
      <c r="D207" s="38" t="s">
        <v>20</v>
      </c>
      <c r="E207" s="38" t="s">
        <v>20</v>
      </c>
      <c r="F207" s="38" t="s">
        <v>17</v>
      </c>
      <c r="G207" s="38" t="s">
        <v>17</v>
      </c>
      <c r="H207" s="38" t="s">
        <v>17</v>
      </c>
      <c r="I207" s="38" t="s">
        <v>17</v>
      </c>
      <c r="J207" s="38" t="s">
        <v>17</v>
      </c>
      <c r="K207" s="38" t="s">
        <v>17</v>
      </c>
      <c r="L207" s="38" t="s">
        <v>17</v>
      </c>
      <c r="M207" s="38" t="s">
        <v>17</v>
      </c>
      <c r="N207" s="38" t="s">
        <v>17</v>
      </c>
      <c r="O207" s="38" t="s">
        <v>148</v>
      </c>
      <c r="P207" s="39" t="s">
        <v>157</v>
      </c>
      <c r="Q207" s="39"/>
    </row>
    <row r="208" spans="1:23">
      <c r="C208" s="2" t="s">
        <v>14</v>
      </c>
      <c r="D208" s="2" t="s">
        <v>16</v>
      </c>
      <c r="E208" s="2" t="s">
        <v>16</v>
      </c>
      <c r="F208" s="2" t="s">
        <v>17</v>
      </c>
      <c r="G208" s="2" t="s">
        <v>17</v>
      </c>
      <c r="H208" s="2" t="s">
        <v>16</v>
      </c>
      <c r="I208" s="2" t="s">
        <v>16</v>
      </c>
      <c r="J208" s="2" t="s">
        <v>16</v>
      </c>
      <c r="K208" s="2" t="s">
        <v>16</v>
      </c>
      <c r="L208" s="2" t="s">
        <v>17</v>
      </c>
      <c r="M208" s="2" t="s">
        <v>16</v>
      </c>
      <c r="N208" s="2" t="s">
        <v>16</v>
      </c>
    </row>
    <row r="209" spans="1:17" s="10" customFormat="1" ht="30">
      <c r="A209" s="14">
        <v>96</v>
      </c>
      <c r="B209" s="38" t="s">
        <v>158</v>
      </c>
      <c r="C209" s="38" t="s">
        <v>13</v>
      </c>
      <c r="D209" s="38" t="s">
        <v>17</v>
      </c>
      <c r="E209" s="38" t="s">
        <v>17</v>
      </c>
      <c r="F209" s="38" t="s">
        <v>17</v>
      </c>
      <c r="G209" s="38" t="s">
        <v>17</v>
      </c>
      <c r="H209" s="38" t="s">
        <v>17</v>
      </c>
      <c r="I209" s="38" t="s">
        <v>17</v>
      </c>
      <c r="J209" s="38" t="s">
        <v>17</v>
      </c>
      <c r="K209" s="38" t="s">
        <v>17</v>
      </c>
      <c r="L209" s="38" t="s">
        <v>17</v>
      </c>
      <c r="M209" s="38" t="s">
        <v>17</v>
      </c>
      <c r="N209" s="38" t="s">
        <v>17</v>
      </c>
      <c r="O209" s="38" t="s">
        <v>20</v>
      </c>
      <c r="P209" s="39" t="s">
        <v>159</v>
      </c>
      <c r="Q209" s="39"/>
    </row>
    <row r="210" spans="1:17">
      <c r="C210" s="2" t="s">
        <v>14</v>
      </c>
      <c r="D210" s="2" t="s">
        <v>16</v>
      </c>
      <c r="E210" s="2" t="s">
        <v>16</v>
      </c>
      <c r="F210" s="2" t="s">
        <v>17</v>
      </c>
      <c r="G210" s="2" t="s">
        <v>17</v>
      </c>
      <c r="H210" s="2" t="s">
        <v>16</v>
      </c>
      <c r="I210" s="2" t="s">
        <v>16</v>
      </c>
      <c r="J210" s="2" t="s">
        <v>16</v>
      </c>
      <c r="K210" s="2" t="s">
        <v>16</v>
      </c>
      <c r="L210" s="2" t="s">
        <v>17</v>
      </c>
      <c r="M210" s="2" t="s">
        <v>16</v>
      </c>
      <c r="N210" s="2" t="s">
        <v>16</v>
      </c>
    </row>
    <row r="211" spans="1:17" s="10" customFormat="1" ht="30">
      <c r="A211" s="14">
        <v>97</v>
      </c>
      <c r="B211" s="38" t="s">
        <v>160</v>
      </c>
      <c r="C211" s="38" t="s">
        <v>13</v>
      </c>
      <c r="D211" s="38" t="s">
        <v>16</v>
      </c>
      <c r="E211" s="38" t="s">
        <v>16</v>
      </c>
      <c r="F211" s="38" t="s">
        <v>17</v>
      </c>
      <c r="G211" s="38" t="s">
        <v>17</v>
      </c>
      <c r="H211" s="38" t="s">
        <v>17</v>
      </c>
      <c r="I211" s="38" t="s">
        <v>17</v>
      </c>
      <c r="J211" s="38" t="s">
        <v>17</v>
      </c>
      <c r="K211" s="38" t="s">
        <v>16</v>
      </c>
      <c r="L211" s="38" t="s">
        <v>17</v>
      </c>
      <c r="M211" s="38" t="s">
        <v>17</v>
      </c>
      <c r="N211" s="38" t="s">
        <v>17</v>
      </c>
      <c r="O211" s="38" t="s">
        <v>148</v>
      </c>
      <c r="P211" s="39" t="s">
        <v>161</v>
      </c>
      <c r="Q211" s="39"/>
    </row>
    <row r="212" spans="1:17">
      <c r="C212" s="2" t="s">
        <v>14</v>
      </c>
      <c r="D212" s="2" t="s">
        <v>16</v>
      </c>
      <c r="E212" s="2" t="s">
        <v>16</v>
      </c>
      <c r="F212" s="2" t="s">
        <v>16</v>
      </c>
      <c r="G212" s="2" t="s">
        <v>20</v>
      </c>
      <c r="H212" s="2" t="s">
        <v>16</v>
      </c>
      <c r="I212" s="2" t="s">
        <v>20</v>
      </c>
      <c r="J212" s="2" t="s">
        <v>16</v>
      </c>
      <c r="K212" s="2" t="s">
        <v>16</v>
      </c>
      <c r="L212" s="2" t="s">
        <v>16</v>
      </c>
      <c r="M212" s="2" t="s">
        <v>16</v>
      </c>
      <c r="N212" s="2" t="s">
        <v>16</v>
      </c>
    </row>
    <row r="213" spans="1:17" s="10" customFormat="1">
      <c r="A213" s="14">
        <v>98</v>
      </c>
      <c r="B213" s="38" t="s">
        <v>162</v>
      </c>
      <c r="C213" s="38" t="s">
        <v>13</v>
      </c>
      <c r="D213" s="38" t="s">
        <v>17</v>
      </c>
      <c r="E213" s="38" t="s">
        <v>17</v>
      </c>
      <c r="F213" s="38" t="s">
        <v>17</v>
      </c>
      <c r="G213" s="38" t="s">
        <v>17</v>
      </c>
      <c r="H213" s="38" t="s">
        <v>17</v>
      </c>
      <c r="I213" s="38" t="s">
        <v>17</v>
      </c>
      <c r="J213" s="38" t="s">
        <v>17</v>
      </c>
      <c r="K213" s="38" t="s">
        <v>17</v>
      </c>
      <c r="L213" s="38" t="s">
        <v>17</v>
      </c>
      <c r="M213" s="38" t="s">
        <v>17</v>
      </c>
      <c r="N213" s="38" t="s">
        <v>17</v>
      </c>
      <c r="O213" s="38" t="s">
        <v>22</v>
      </c>
      <c r="P213" s="39" t="s">
        <v>163</v>
      </c>
      <c r="Q213" s="39"/>
    </row>
    <row r="214" spans="1:17">
      <c r="C214" s="2" t="s">
        <v>14</v>
      </c>
      <c r="D214" s="2" t="s">
        <v>16</v>
      </c>
      <c r="E214" s="2" t="s">
        <v>16</v>
      </c>
      <c r="F214" s="2" t="s">
        <v>16</v>
      </c>
      <c r="G214" s="2" t="s">
        <v>17</v>
      </c>
      <c r="H214" s="2" t="s">
        <v>16</v>
      </c>
      <c r="I214" s="2" t="s">
        <v>17</v>
      </c>
      <c r="J214" s="2" t="s">
        <v>16</v>
      </c>
      <c r="K214" s="2" t="s">
        <v>16</v>
      </c>
      <c r="L214" s="2" t="s">
        <v>17</v>
      </c>
      <c r="M214" s="2" t="s">
        <v>16</v>
      </c>
      <c r="N214" s="2" t="s">
        <v>17</v>
      </c>
    </row>
    <row r="215" spans="1:17" s="10" customFormat="1">
      <c r="A215" s="14">
        <v>99</v>
      </c>
      <c r="B215" s="38" t="s">
        <v>164</v>
      </c>
      <c r="C215" s="38" t="s">
        <v>13</v>
      </c>
      <c r="D215" s="38" t="s">
        <v>20</v>
      </c>
      <c r="E215" s="38" t="s">
        <v>20</v>
      </c>
      <c r="F215" s="38" t="s">
        <v>17</v>
      </c>
      <c r="G215" s="38" t="s">
        <v>17</v>
      </c>
      <c r="H215" s="38" t="s">
        <v>17</v>
      </c>
      <c r="I215" s="38" t="s">
        <v>17</v>
      </c>
      <c r="J215" s="38" t="s">
        <v>17</v>
      </c>
      <c r="K215" s="38" t="s">
        <v>17</v>
      </c>
      <c r="L215" s="38" t="s">
        <v>17</v>
      </c>
      <c r="M215" s="38" t="s">
        <v>17</v>
      </c>
      <c r="N215" s="38" t="s">
        <v>17</v>
      </c>
      <c r="O215" s="38" t="s">
        <v>20</v>
      </c>
      <c r="P215" s="39"/>
      <c r="Q215" s="39"/>
    </row>
    <row r="216" spans="1:17">
      <c r="C216" s="2" t="s">
        <v>14</v>
      </c>
      <c r="D216" s="2" t="s">
        <v>16</v>
      </c>
      <c r="E216" s="2" t="s">
        <v>16</v>
      </c>
      <c r="F216" s="2" t="s">
        <v>17</v>
      </c>
      <c r="G216" s="2" t="s">
        <v>17</v>
      </c>
      <c r="H216" s="2" t="s">
        <v>16</v>
      </c>
      <c r="I216" s="2" t="s">
        <v>17</v>
      </c>
      <c r="J216" s="2" t="s">
        <v>20</v>
      </c>
      <c r="K216" s="2" t="s">
        <v>16</v>
      </c>
      <c r="L216" s="2" t="s">
        <v>17</v>
      </c>
      <c r="M216" s="2" t="s">
        <v>17</v>
      </c>
      <c r="N216" s="2" t="s">
        <v>17</v>
      </c>
    </row>
    <row r="217" spans="1:17" s="10" customFormat="1" ht="90">
      <c r="A217" s="14">
        <v>100</v>
      </c>
      <c r="B217" s="38" t="s">
        <v>165</v>
      </c>
      <c r="C217" s="38" t="s">
        <v>13</v>
      </c>
      <c r="D217" s="38" t="s">
        <v>16</v>
      </c>
      <c r="E217" s="38" t="s">
        <v>16</v>
      </c>
      <c r="F217" s="38" t="s">
        <v>16</v>
      </c>
      <c r="G217" s="38" t="s">
        <v>17</v>
      </c>
      <c r="H217" s="38" t="s">
        <v>16</v>
      </c>
      <c r="I217" s="38" t="s">
        <v>17</v>
      </c>
      <c r="J217" s="38" t="s">
        <v>17</v>
      </c>
      <c r="K217" s="38" t="s">
        <v>16</v>
      </c>
      <c r="L217" s="38" t="s">
        <v>17</v>
      </c>
      <c r="M217" s="38" t="s">
        <v>17</v>
      </c>
      <c r="N217" s="38" t="s">
        <v>17</v>
      </c>
      <c r="O217" s="38" t="s">
        <v>20</v>
      </c>
      <c r="P217" s="39" t="s">
        <v>166</v>
      </c>
      <c r="Q217" s="39"/>
    </row>
    <row r="218" spans="1:17">
      <c r="C218" s="2" t="s">
        <v>14</v>
      </c>
      <c r="D218" s="2" t="s">
        <v>16</v>
      </c>
      <c r="E218" s="2" t="s">
        <v>16</v>
      </c>
      <c r="F218" s="2" t="s">
        <v>16</v>
      </c>
      <c r="G218" s="2" t="s">
        <v>16</v>
      </c>
      <c r="H218" s="2" t="s">
        <v>16</v>
      </c>
      <c r="I218" s="2" t="s">
        <v>16</v>
      </c>
      <c r="J218" s="2" t="s">
        <v>16</v>
      </c>
      <c r="K218" s="2" t="s">
        <v>16</v>
      </c>
      <c r="L218" s="2" t="s">
        <v>16</v>
      </c>
      <c r="M218" s="2" t="s">
        <v>16</v>
      </c>
      <c r="N218" s="2" t="s">
        <v>16</v>
      </c>
    </row>
    <row r="219" spans="1:17" s="10" customFormat="1">
      <c r="A219" s="14">
        <v>101</v>
      </c>
      <c r="B219" s="38" t="s">
        <v>167</v>
      </c>
      <c r="C219" s="38" t="s">
        <v>13</v>
      </c>
      <c r="D219" s="38" t="s">
        <v>17</v>
      </c>
      <c r="E219" s="38" t="s">
        <v>17</v>
      </c>
      <c r="F219" s="38" t="s">
        <v>17</v>
      </c>
      <c r="G219" s="38" t="s">
        <v>17</v>
      </c>
      <c r="H219" s="38" t="s">
        <v>17</v>
      </c>
      <c r="I219" s="38" t="s">
        <v>17</v>
      </c>
      <c r="J219" s="38" t="s">
        <v>17</v>
      </c>
      <c r="K219" s="38" t="s">
        <v>17</v>
      </c>
      <c r="L219" s="38" t="s">
        <v>17</v>
      </c>
      <c r="M219" s="38" t="s">
        <v>17</v>
      </c>
      <c r="N219" s="38" t="s">
        <v>17</v>
      </c>
      <c r="O219" s="38" t="s">
        <v>20</v>
      </c>
      <c r="P219" s="39"/>
      <c r="Q219" s="39"/>
    </row>
    <row r="220" spans="1:17">
      <c r="C220" s="2" t="s">
        <v>14</v>
      </c>
      <c r="D220" s="2" t="s">
        <v>16</v>
      </c>
      <c r="E220" s="2" t="s">
        <v>16</v>
      </c>
      <c r="F220" s="2" t="s">
        <v>20</v>
      </c>
      <c r="G220" s="2" t="s">
        <v>20</v>
      </c>
      <c r="H220" s="2" t="s">
        <v>16</v>
      </c>
      <c r="I220" s="2" t="s">
        <v>83</v>
      </c>
      <c r="J220" s="2" t="s">
        <v>16</v>
      </c>
      <c r="K220" s="2" t="s">
        <v>16</v>
      </c>
      <c r="L220" s="2" t="s">
        <v>17</v>
      </c>
      <c r="M220" s="2" t="s">
        <v>17</v>
      </c>
      <c r="N220" s="2" t="s">
        <v>16</v>
      </c>
    </row>
    <row r="221" spans="1:17" s="10" customFormat="1">
      <c r="A221" s="14">
        <v>102</v>
      </c>
      <c r="B221" s="38" t="s">
        <v>168</v>
      </c>
      <c r="C221" s="38" t="s">
        <v>13</v>
      </c>
      <c r="D221" s="38" t="s">
        <v>17</v>
      </c>
      <c r="E221" s="38" t="s">
        <v>17</v>
      </c>
      <c r="F221" s="38" t="s">
        <v>17</v>
      </c>
      <c r="G221" s="38" t="s">
        <v>17</v>
      </c>
      <c r="H221" s="38" t="s">
        <v>17</v>
      </c>
      <c r="I221" s="38" t="s">
        <v>17</v>
      </c>
      <c r="J221" s="38" t="s">
        <v>17</v>
      </c>
      <c r="K221" s="38" t="s">
        <v>17</v>
      </c>
      <c r="L221" s="38" t="s">
        <v>17</v>
      </c>
      <c r="M221" s="38" t="s">
        <v>17</v>
      </c>
      <c r="N221" s="38" t="s">
        <v>17</v>
      </c>
      <c r="O221" s="44" t="s">
        <v>43</v>
      </c>
      <c r="P221" s="39"/>
      <c r="Q221" s="39"/>
    </row>
    <row r="222" spans="1:17">
      <c r="C222" s="2" t="s">
        <v>14</v>
      </c>
      <c r="D222" s="2" t="s">
        <v>16</v>
      </c>
      <c r="E222" s="2" t="s">
        <v>16</v>
      </c>
      <c r="F222" s="2" t="s">
        <v>16</v>
      </c>
      <c r="G222" s="2" t="s">
        <v>17</v>
      </c>
      <c r="H222" s="2" t="s">
        <v>16</v>
      </c>
      <c r="I222" s="2" t="s">
        <v>17</v>
      </c>
      <c r="J222" s="2" t="s">
        <v>16</v>
      </c>
      <c r="K222" s="2" t="s">
        <v>17</v>
      </c>
      <c r="L222" s="2" t="s">
        <v>17</v>
      </c>
      <c r="M222" s="2" t="s">
        <v>17</v>
      </c>
      <c r="N222" s="2" t="s">
        <v>17</v>
      </c>
    </row>
    <row r="223" spans="1:17" s="10" customFormat="1" ht="30">
      <c r="A223" s="14">
        <v>103</v>
      </c>
      <c r="B223" s="38" t="s">
        <v>169</v>
      </c>
      <c r="C223" s="38" t="s">
        <v>13</v>
      </c>
      <c r="D223" s="38" t="s">
        <v>16</v>
      </c>
      <c r="E223" s="38" t="s">
        <v>17</v>
      </c>
      <c r="F223" s="38" t="s">
        <v>17</v>
      </c>
      <c r="G223" s="38" t="s">
        <v>17</v>
      </c>
      <c r="H223" s="38" t="s">
        <v>16</v>
      </c>
      <c r="I223" s="38" t="s">
        <v>17</v>
      </c>
      <c r="J223" s="38" t="s">
        <v>75</v>
      </c>
      <c r="K223" s="38" t="s">
        <v>17</v>
      </c>
      <c r="L223" s="38" t="s">
        <v>17</v>
      </c>
      <c r="M223" s="38" t="s">
        <v>17</v>
      </c>
      <c r="N223" s="38" t="s">
        <v>16</v>
      </c>
      <c r="O223" s="38" t="s">
        <v>148</v>
      </c>
      <c r="P223" s="39" t="s">
        <v>170</v>
      </c>
      <c r="Q223" s="39" t="s">
        <v>576</v>
      </c>
    </row>
    <row r="224" spans="1:17">
      <c r="C224" s="2" t="s">
        <v>14</v>
      </c>
      <c r="D224" s="2" t="s">
        <v>16</v>
      </c>
      <c r="E224" s="2" t="s">
        <v>16</v>
      </c>
      <c r="F224" s="2" t="s">
        <v>17</v>
      </c>
      <c r="G224" s="2" t="s">
        <v>17</v>
      </c>
      <c r="H224" s="2" t="s">
        <v>16</v>
      </c>
      <c r="I224" s="2" t="s">
        <v>16</v>
      </c>
      <c r="J224" s="2" t="s">
        <v>16</v>
      </c>
      <c r="K224" s="2" t="s">
        <v>16</v>
      </c>
      <c r="L224" s="2" t="s">
        <v>17</v>
      </c>
      <c r="M224" s="2" t="s">
        <v>17</v>
      </c>
      <c r="N224" s="2" t="s">
        <v>16</v>
      </c>
    </row>
    <row r="225" spans="1:23" s="10" customFormat="1" ht="30">
      <c r="A225" s="14">
        <v>104</v>
      </c>
      <c r="B225" s="96" t="s">
        <v>171</v>
      </c>
      <c r="C225" s="96" t="s">
        <v>13</v>
      </c>
      <c r="D225" s="96" t="s">
        <v>75</v>
      </c>
      <c r="E225" s="96" t="s">
        <v>75</v>
      </c>
      <c r="F225" s="96" t="s">
        <v>17</v>
      </c>
      <c r="G225" s="96" t="s">
        <v>17</v>
      </c>
      <c r="H225" s="96" t="s">
        <v>17</v>
      </c>
      <c r="I225" s="96" t="s">
        <v>17</v>
      </c>
      <c r="J225" s="96" t="s">
        <v>20</v>
      </c>
      <c r="K225" s="96" t="s">
        <v>16</v>
      </c>
      <c r="L225" s="96" t="s">
        <v>17</v>
      </c>
      <c r="M225" s="96" t="s">
        <v>17</v>
      </c>
      <c r="N225" s="96" t="s">
        <v>16</v>
      </c>
      <c r="O225" s="96" t="s">
        <v>148</v>
      </c>
      <c r="P225" s="97" t="s">
        <v>172</v>
      </c>
      <c r="Q225" s="97" t="s">
        <v>576</v>
      </c>
    </row>
    <row r="226" spans="1:23">
      <c r="B226" s="98"/>
      <c r="C226" s="98" t="s">
        <v>14</v>
      </c>
      <c r="D226" s="98" t="s">
        <v>16</v>
      </c>
      <c r="E226" s="98" t="s">
        <v>16</v>
      </c>
      <c r="F226" s="98" t="s">
        <v>17</v>
      </c>
      <c r="G226" s="98" t="s">
        <v>17</v>
      </c>
      <c r="H226" s="98" t="s">
        <v>16</v>
      </c>
      <c r="I226" s="98" t="s">
        <v>16</v>
      </c>
      <c r="J226" s="98" t="s">
        <v>16</v>
      </c>
      <c r="K226" s="98" t="s">
        <v>16</v>
      </c>
      <c r="L226" s="98" t="s">
        <v>17</v>
      </c>
      <c r="M226" s="98" t="s">
        <v>17</v>
      </c>
      <c r="N226" s="98" t="s">
        <v>16</v>
      </c>
      <c r="O226" s="98"/>
      <c r="P226" s="99" t="s">
        <v>173</v>
      </c>
      <c r="Q226" s="99"/>
    </row>
    <row r="227" spans="1:23" s="10" customFormat="1">
      <c r="A227" s="14">
        <v>105</v>
      </c>
      <c r="B227" s="38" t="s">
        <v>174</v>
      </c>
      <c r="C227" s="38" t="s">
        <v>13</v>
      </c>
      <c r="D227" s="38" t="s">
        <v>17</v>
      </c>
      <c r="E227" s="38" t="s">
        <v>17</v>
      </c>
      <c r="F227" s="38" t="s">
        <v>17</v>
      </c>
      <c r="G227" s="38" t="s">
        <v>17</v>
      </c>
      <c r="H227" s="38" t="s">
        <v>17</v>
      </c>
      <c r="I227" s="38" t="s">
        <v>17</v>
      </c>
      <c r="J227" s="38" t="s">
        <v>17</v>
      </c>
      <c r="K227" s="38" t="s">
        <v>17</v>
      </c>
      <c r="L227" s="38" t="s">
        <v>17</v>
      </c>
      <c r="M227" s="38" t="s">
        <v>17</v>
      </c>
      <c r="N227" s="38" t="s">
        <v>17</v>
      </c>
      <c r="O227" s="38" t="s">
        <v>22</v>
      </c>
      <c r="P227" s="39"/>
      <c r="Q227" s="39"/>
    </row>
    <row r="228" spans="1:23">
      <c r="C228" s="2" t="s">
        <v>14</v>
      </c>
      <c r="D228" s="2" t="s">
        <v>16</v>
      </c>
      <c r="E228" s="2" t="s">
        <v>16</v>
      </c>
      <c r="F228" s="2" t="s">
        <v>16</v>
      </c>
      <c r="G228" s="2" t="s">
        <v>17</v>
      </c>
      <c r="H228" s="2" t="s">
        <v>16</v>
      </c>
      <c r="I228" s="2" t="s">
        <v>17</v>
      </c>
      <c r="J228" s="2" t="s">
        <v>16</v>
      </c>
      <c r="K228" s="2" t="s">
        <v>16</v>
      </c>
      <c r="L228" s="2" t="s">
        <v>17</v>
      </c>
      <c r="M228" s="2" t="s">
        <v>17</v>
      </c>
      <c r="N228" s="2" t="s">
        <v>17</v>
      </c>
    </row>
    <row r="229" spans="1:23" s="10" customFormat="1">
      <c r="A229" s="14">
        <v>106</v>
      </c>
      <c r="B229" s="38" t="s">
        <v>175</v>
      </c>
      <c r="C229" s="38" t="s">
        <v>13</v>
      </c>
      <c r="D229" s="38" t="s">
        <v>17</v>
      </c>
      <c r="E229" s="38" t="s">
        <v>17</v>
      </c>
      <c r="F229" s="38" t="s">
        <v>17</v>
      </c>
      <c r="G229" s="38" t="s">
        <v>17</v>
      </c>
      <c r="H229" s="38" t="s">
        <v>17</v>
      </c>
      <c r="I229" s="38" t="s">
        <v>17</v>
      </c>
      <c r="J229" s="38" t="s">
        <v>17</v>
      </c>
      <c r="K229" s="38" t="s">
        <v>17</v>
      </c>
      <c r="L229" s="38" t="s">
        <v>17</v>
      </c>
      <c r="M229" s="38" t="s">
        <v>17</v>
      </c>
      <c r="N229" s="38" t="s">
        <v>17</v>
      </c>
      <c r="O229" s="38" t="s">
        <v>22</v>
      </c>
      <c r="P229" s="39"/>
      <c r="Q229" s="39"/>
    </row>
    <row r="230" spans="1:23">
      <c r="C230" s="2" t="s">
        <v>14</v>
      </c>
      <c r="D230" s="2" t="s">
        <v>16</v>
      </c>
      <c r="E230" s="2" t="s">
        <v>16</v>
      </c>
      <c r="F230" s="2" t="s">
        <v>16</v>
      </c>
      <c r="G230" s="2" t="s">
        <v>17</v>
      </c>
      <c r="H230" s="2" t="s">
        <v>16</v>
      </c>
      <c r="I230" s="2" t="s">
        <v>17</v>
      </c>
      <c r="J230" s="2" t="s">
        <v>16</v>
      </c>
      <c r="K230" s="2" t="s">
        <v>16</v>
      </c>
      <c r="L230" s="2" t="s">
        <v>17</v>
      </c>
      <c r="M230" s="2" t="s">
        <v>17</v>
      </c>
      <c r="N230" s="2" t="s">
        <v>17</v>
      </c>
    </row>
    <row r="231" spans="1:23" s="10" customFormat="1">
      <c r="A231" s="14">
        <v>107</v>
      </c>
      <c r="B231" s="38" t="s">
        <v>176</v>
      </c>
      <c r="C231" s="38" t="s">
        <v>13</v>
      </c>
      <c r="D231" s="38" t="s">
        <v>75</v>
      </c>
      <c r="E231" s="38" t="s">
        <v>75</v>
      </c>
      <c r="F231" s="38" t="s">
        <v>16</v>
      </c>
      <c r="G231" s="38" t="s">
        <v>17</v>
      </c>
      <c r="H231" s="38" t="s">
        <v>16</v>
      </c>
      <c r="I231" s="38" t="s">
        <v>17</v>
      </c>
      <c r="J231" s="38" t="s">
        <v>17</v>
      </c>
      <c r="K231" s="38" t="s">
        <v>17</v>
      </c>
      <c r="L231" s="38" t="s">
        <v>17</v>
      </c>
      <c r="M231" s="38" t="s">
        <v>17</v>
      </c>
      <c r="N231" s="38" t="s">
        <v>16</v>
      </c>
      <c r="O231" s="38" t="s">
        <v>148</v>
      </c>
      <c r="P231" s="39" t="s">
        <v>177</v>
      </c>
      <c r="Q231" s="39" t="s">
        <v>577</v>
      </c>
    </row>
    <row r="232" spans="1:23">
      <c r="C232" s="2" t="s">
        <v>14</v>
      </c>
      <c r="D232" s="2" t="s">
        <v>16</v>
      </c>
      <c r="E232" s="2" t="s">
        <v>16</v>
      </c>
      <c r="F232" s="2" t="s">
        <v>83</v>
      </c>
      <c r="G232" s="2" t="s">
        <v>17</v>
      </c>
      <c r="H232" s="2" t="s">
        <v>16</v>
      </c>
      <c r="I232" s="2" t="s">
        <v>16</v>
      </c>
      <c r="J232" s="2" t="s">
        <v>16</v>
      </c>
      <c r="K232" s="2" t="s">
        <v>16</v>
      </c>
      <c r="L232" s="2" t="s">
        <v>17</v>
      </c>
      <c r="M232" s="2" t="s">
        <v>17</v>
      </c>
      <c r="N232" s="2" t="s">
        <v>75</v>
      </c>
    </row>
    <row r="233" spans="1:23" s="10" customFormat="1" ht="30">
      <c r="A233" s="14">
        <v>108</v>
      </c>
      <c r="B233" s="38" t="s">
        <v>179</v>
      </c>
      <c r="C233" s="38" t="s">
        <v>13</v>
      </c>
      <c r="D233" s="38" t="s">
        <v>75</v>
      </c>
      <c r="E233" s="38" t="s">
        <v>75</v>
      </c>
      <c r="F233" s="38" t="s">
        <v>16</v>
      </c>
      <c r="G233" s="38" t="s">
        <v>17</v>
      </c>
      <c r="H233" s="38" t="s">
        <v>16</v>
      </c>
      <c r="I233" s="38" t="s">
        <v>17</v>
      </c>
      <c r="J233" s="38" t="s">
        <v>17</v>
      </c>
      <c r="K233" s="38" t="s">
        <v>17</v>
      </c>
      <c r="L233" s="38" t="s">
        <v>17</v>
      </c>
      <c r="M233" s="38" t="s">
        <v>17</v>
      </c>
      <c r="N233" s="38" t="s">
        <v>17</v>
      </c>
      <c r="O233" s="38" t="s">
        <v>148</v>
      </c>
      <c r="P233" s="39" t="s">
        <v>178</v>
      </c>
      <c r="Q233" s="39" t="s">
        <v>577</v>
      </c>
    </row>
    <row r="234" spans="1:23">
      <c r="C234" s="2" t="s">
        <v>14</v>
      </c>
      <c r="D234" s="2" t="s">
        <v>16</v>
      </c>
      <c r="E234" s="2" t="s">
        <v>16</v>
      </c>
      <c r="F234" s="2" t="s">
        <v>83</v>
      </c>
      <c r="G234" s="2" t="s">
        <v>17</v>
      </c>
      <c r="H234" s="2" t="s">
        <v>16</v>
      </c>
      <c r="I234" s="2" t="s">
        <v>16</v>
      </c>
      <c r="J234" s="2" t="s">
        <v>16</v>
      </c>
      <c r="K234" s="2" t="s">
        <v>16</v>
      </c>
      <c r="L234" s="2" t="s">
        <v>16</v>
      </c>
      <c r="M234" s="2" t="s">
        <v>16</v>
      </c>
      <c r="N234" s="2" t="s">
        <v>16</v>
      </c>
    </row>
    <row r="235" spans="1:23" s="10" customFormat="1">
      <c r="A235" s="14">
        <v>109</v>
      </c>
      <c r="B235" s="38" t="s">
        <v>180</v>
      </c>
      <c r="C235" s="38" t="s">
        <v>13</v>
      </c>
      <c r="D235" s="38" t="s">
        <v>17</v>
      </c>
      <c r="E235" s="38" t="s">
        <v>17</v>
      </c>
      <c r="F235" s="38" t="s">
        <v>17</v>
      </c>
      <c r="G235" s="38" t="s">
        <v>17</v>
      </c>
      <c r="H235" s="38" t="s">
        <v>17</v>
      </c>
      <c r="I235" s="38" t="s">
        <v>17</v>
      </c>
      <c r="J235" s="38" t="s">
        <v>17</v>
      </c>
      <c r="K235" s="38" t="s">
        <v>17</v>
      </c>
      <c r="L235" s="38" t="s">
        <v>17</v>
      </c>
      <c r="M235" s="38" t="s">
        <v>17</v>
      </c>
      <c r="N235" s="38" t="s">
        <v>17</v>
      </c>
      <c r="O235" s="38" t="s">
        <v>22</v>
      </c>
      <c r="P235" s="39"/>
      <c r="Q235" s="39"/>
    </row>
    <row r="236" spans="1:23">
      <c r="C236" s="2" t="s">
        <v>14</v>
      </c>
      <c r="D236" s="2" t="s">
        <v>16</v>
      </c>
      <c r="E236" s="2" t="s">
        <v>16</v>
      </c>
      <c r="F236" s="2" t="s">
        <v>16</v>
      </c>
      <c r="G236" s="2" t="s">
        <v>17</v>
      </c>
      <c r="H236" s="2" t="s">
        <v>16</v>
      </c>
      <c r="I236" s="2" t="s">
        <v>17</v>
      </c>
      <c r="J236" s="2" t="s">
        <v>16</v>
      </c>
      <c r="K236" s="2" t="s">
        <v>16</v>
      </c>
      <c r="L236" s="2" t="s">
        <v>17</v>
      </c>
      <c r="M236" s="2" t="s">
        <v>17</v>
      </c>
      <c r="N236" s="2" t="s">
        <v>17</v>
      </c>
    </row>
    <row r="237" spans="1:23" s="15" customFormat="1">
      <c r="A237" s="40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2"/>
      <c r="Q237" s="106"/>
    </row>
    <row r="238" spans="1:23" s="10" customFormat="1">
      <c r="A238" s="14">
        <v>110</v>
      </c>
      <c r="B238" s="38" t="s">
        <v>181</v>
      </c>
      <c r="C238" s="38" t="s">
        <v>13</v>
      </c>
      <c r="D238" s="38" t="s">
        <v>16</v>
      </c>
      <c r="E238" s="38" t="s">
        <v>16</v>
      </c>
      <c r="F238" s="38" t="s">
        <v>17</v>
      </c>
      <c r="G238" s="38" t="s">
        <v>17</v>
      </c>
      <c r="H238" s="38" t="s">
        <v>17</v>
      </c>
      <c r="I238" s="38" t="s">
        <v>17</v>
      </c>
      <c r="J238" s="38" t="s">
        <v>17</v>
      </c>
      <c r="K238" s="38" t="s">
        <v>17</v>
      </c>
      <c r="L238" s="38" t="s">
        <v>17</v>
      </c>
      <c r="M238" s="38" t="s">
        <v>17</v>
      </c>
      <c r="N238" s="38" t="s">
        <v>17</v>
      </c>
      <c r="O238" s="38" t="s">
        <v>148</v>
      </c>
      <c r="P238" s="39" t="s">
        <v>182</v>
      </c>
      <c r="Q238" s="39" t="s">
        <v>577</v>
      </c>
      <c r="S238" s="1">
        <f>COUNTIF(O238:O257,"HFA")+COUNTIF(O238:O257,"Foreshock Cavity or proto-HFA")</f>
        <v>6</v>
      </c>
      <c r="T238" s="1">
        <f>COUNTIF(O238:O257,"Foreshock Bubble")</f>
        <v>1</v>
      </c>
      <c r="U238" s="1">
        <f>COUNTIF(O238:O257,"Foreshock Cavity")</f>
        <v>0</v>
      </c>
      <c r="V238" s="1">
        <f>COUNTIF(O238:O257,"?")</f>
        <v>3</v>
      </c>
      <c r="W238" s="100">
        <f>SUM(S238:V238)</f>
        <v>10</v>
      </c>
    </row>
    <row r="239" spans="1:23">
      <c r="C239" s="2" t="s">
        <v>14</v>
      </c>
      <c r="D239" s="2" t="s">
        <v>16</v>
      </c>
      <c r="E239" s="2" t="s">
        <v>16</v>
      </c>
      <c r="F239" s="2" t="s">
        <v>17</v>
      </c>
      <c r="G239" s="2" t="s">
        <v>17</v>
      </c>
      <c r="H239" s="2" t="s">
        <v>16</v>
      </c>
      <c r="I239" s="2" t="s">
        <v>75</v>
      </c>
      <c r="J239" s="2" t="s">
        <v>16</v>
      </c>
      <c r="K239" s="2" t="s">
        <v>16</v>
      </c>
      <c r="L239" s="2" t="s">
        <v>16</v>
      </c>
      <c r="M239" s="2" t="s">
        <v>16</v>
      </c>
      <c r="N239" s="2" t="s">
        <v>16</v>
      </c>
    </row>
    <row r="240" spans="1:23" s="10" customFormat="1" ht="30">
      <c r="A240" s="14">
        <v>111</v>
      </c>
      <c r="B240" s="38" t="s">
        <v>183</v>
      </c>
      <c r="C240" s="38" t="s">
        <v>13</v>
      </c>
      <c r="D240" s="38" t="s">
        <v>17</v>
      </c>
      <c r="E240" s="38" t="s">
        <v>17</v>
      </c>
      <c r="F240" s="38" t="s">
        <v>17</v>
      </c>
      <c r="G240" s="38" t="s">
        <v>17</v>
      </c>
      <c r="H240" s="38" t="s">
        <v>17</v>
      </c>
      <c r="I240" s="38" t="s">
        <v>17</v>
      </c>
      <c r="J240" s="38" t="s">
        <v>17</v>
      </c>
      <c r="K240" s="38" t="s">
        <v>17</v>
      </c>
      <c r="L240" s="38" t="s">
        <v>17</v>
      </c>
      <c r="M240" s="38" t="s">
        <v>17</v>
      </c>
      <c r="N240" s="38" t="s">
        <v>17</v>
      </c>
      <c r="O240" s="38" t="s">
        <v>22</v>
      </c>
      <c r="P240" s="39" t="s">
        <v>184</v>
      </c>
      <c r="Q240" s="39"/>
    </row>
    <row r="241" spans="1:17">
      <c r="C241" s="2" t="s">
        <v>14</v>
      </c>
      <c r="D241" s="2" t="s">
        <v>16</v>
      </c>
      <c r="E241" s="2" t="s">
        <v>16</v>
      </c>
      <c r="F241" s="2" t="s">
        <v>16</v>
      </c>
      <c r="G241" s="2" t="s">
        <v>16</v>
      </c>
      <c r="H241" s="2" t="s">
        <v>16</v>
      </c>
      <c r="I241" s="2" t="s">
        <v>16</v>
      </c>
      <c r="J241" s="2" t="s">
        <v>16</v>
      </c>
      <c r="K241" s="2" t="s">
        <v>16</v>
      </c>
      <c r="L241" s="2" t="s">
        <v>17</v>
      </c>
      <c r="M241" s="2" t="s">
        <v>17</v>
      </c>
      <c r="N241" s="2" t="s">
        <v>17</v>
      </c>
    </row>
    <row r="242" spans="1:17" s="10" customFormat="1">
      <c r="A242" s="14">
        <v>112</v>
      </c>
      <c r="B242" s="38" t="s">
        <v>185</v>
      </c>
      <c r="C242" s="38" t="s">
        <v>13</v>
      </c>
      <c r="D242" s="38" t="s">
        <v>17</v>
      </c>
      <c r="E242" s="38" t="s">
        <v>17</v>
      </c>
      <c r="F242" s="38" t="s">
        <v>17</v>
      </c>
      <c r="G242" s="38" t="s">
        <v>17</v>
      </c>
      <c r="H242" s="38" t="s">
        <v>17</v>
      </c>
      <c r="I242" s="38" t="s">
        <v>17</v>
      </c>
      <c r="J242" s="38" t="s">
        <v>17</v>
      </c>
      <c r="K242" s="38" t="s">
        <v>17</v>
      </c>
      <c r="L242" s="38" t="s">
        <v>17</v>
      </c>
      <c r="M242" s="38" t="s">
        <v>17</v>
      </c>
      <c r="N242" s="38" t="s">
        <v>17</v>
      </c>
      <c r="O242" s="38" t="s">
        <v>22</v>
      </c>
      <c r="P242" s="39"/>
      <c r="Q242" s="39"/>
    </row>
    <row r="243" spans="1:17">
      <c r="C243" s="2" t="s">
        <v>14</v>
      </c>
      <c r="D243" s="2" t="s">
        <v>16</v>
      </c>
      <c r="E243" s="2" t="s">
        <v>16</v>
      </c>
      <c r="F243" s="2" t="s">
        <v>16</v>
      </c>
      <c r="G243" s="2" t="s">
        <v>17</v>
      </c>
      <c r="H243" s="2" t="s">
        <v>16</v>
      </c>
      <c r="I243" s="2" t="s">
        <v>17</v>
      </c>
      <c r="J243" s="2" t="s">
        <v>75</v>
      </c>
      <c r="K243" s="2" t="s">
        <v>16</v>
      </c>
      <c r="L243" s="2" t="s">
        <v>17</v>
      </c>
      <c r="M243" s="2" t="s">
        <v>17</v>
      </c>
      <c r="N243" s="2" t="s">
        <v>17</v>
      </c>
    </row>
    <row r="244" spans="1:17" s="10" customFormat="1">
      <c r="A244" s="14">
        <v>113</v>
      </c>
      <c r="B244" s="38" t="s">
        <v>186</v>
      </c>
      <c r="C244" s="38" t="s">
        <v>13</v>
      </c>
      <c r="D244" s="38" t="s">
        <v>17</v>
      </c>
      <c r="E244" s="38" t="s">
        <v>17</v>
      </c>
      <c r="F244" s="38" t="s">
        <v>17</v>
      </c>
      <c r="G244" s="38" t="s">
        <v>17</v>
      </c>
      <c r="H244" s="38" t="s">
        <v>17</v>
      </c>
      <c r="I244" s="38" t="s">
        <v>17</v>
      </c>
      <c r="J244" s="38" t="s">
        <v>17</v>
      </c>
      <c r="K244" s="38" t="s">
        <v>17</v>
      </c>
      <c r="L244" s="38" t="s">
        <v>17</v>
      </c>
      <c r="M244" s="38" t="s">
        <v>17</v>
      </c>
      <c r="N244" s="38" t="s">
        <v>17</v>
      </c>
      <c r="O244" s="38" t="s">
        <v>22</v>
      </c>
      <c r="P244" s="39" t="s">
        <v>187</v>
      </c>
      <c r="Q244" s="39"/>
    </row>
    <row r="245" spans="1:17">
      <c r="C245" s="2" t="s">
        <v>14</v>
      </c>
      <c r="D245" s="2" t="s">
        <v>16</v>
      </c>
      <c r="E245" s="2" t="s">
        <v>17</v>
      </c>
      <c r="F245" s="2" t="s">
        <v>16</v>
      </c>
      <c r="G245" s="2" t="s">
        <v>17</v>
      </c>
      <c r="H245" s="2" t="s">
        <v>75</v>
      </c>
      <c r="I245" s="2" t="s">
        <v>17</v>
      </c>
      <c r="J245" s="2" t="s">
        <v>16</v>
      </c>
      <c r="K245" s="2" t="s">
        <v>16</v>
      </c>
      <c r="L245" s="2" t="s">
        <v>17</v>
      </c>
      <c r="M245" s="2" t="s">
        <v>16</v>
      </c>
      <c r="N245" s="2" t="s">
        <v>16</v>
      </c>
      <c r="P245" s="3" t="s">
        <v>188</v>
      </c>
    </row>
    <row r="246" spans="1:17" s="10" customFormat="1">
      <c r="A246" s="14">
        <v>114</v>
      </c>
      <c r="B246" s="38" t="s">
        <v>189</v>
      </c>
      <c r="C246" s="38" t="s">
        <v>13</v>
      </c>
      <c r="D246" s="38" t="s">
        <v>17</v>
      </c>
      <c r="E246" s="38" t="s">
        <v>17</v>
      </c>
      <c r="F246" s="38" t="s">
        <v>17</v>
      </c>
      <c r="G246" s="38" t="s">
        <v>17</v>
      </c>
      <c r="H246" s="38" t="s">
        <v>17</v>
      </c>
      <c r="I246" s="38" t="s">
        <v>17</v>
      </c>
      <c r="J246" s="38" t="s">
        <v>17</v>
      </c>
      <c r="K246" s="38" t="s">
        <v>17</v>
      </c>
      <c r="L246" s="38" t="s">
        <v>17</v>
      </c>
      <c r="M246" s="38" t="s">
        <v>17</v>
      </c>
      <c r="N246" s="38" t="s">
        <v>17</v>
      </c>
      <c r="O246" s="38" t="s">
        <v>22</v>
      </c>
      <c r="P246" s="39" t="s">
        <v>190</v>
      </c>
      <c r="Q246" s="39"/>
    </row>
    <row r="247" spans="1:17">
      <c r="C247" s="2" t="s">
        <v>14</v>
      </c>
      <c r="D247" s="2" t="s">
        <v>16</v>
      </c>
      <c r="E247" s="2" t="s">
        <v>16</v>
      </c>
      <c r="F247" s="2" t="s">
        <v>16</v>
      </c>
      <c r="G247" s="2" t="s">
        <v>17</v>
      </c>
      <c r="H247" s="2" t="s">
        <v>16</v>
      </c>
      <c r="I247" s="2" t="s">
        <v>17</v>
      </c>
      <c r="J247" s="2" t="s">
        <v>16</v>
      </c>
      <c r="K247" s="2" t="s">
        <v>16</v>
      </c>
      <c r="L247" s="2" t="s">
        <v>17</v>
      </c>
      <c r="M247" s="2" t="s">
        <v>17</v>
      </c>
      <c r="N247" s="2" t="s">
        <v>16</v>
      </c>
    </row>
    <row r="248" spans="1:17" s="10" customFormat="1">
      <c r="A248" s="14">
        <v>115</v>
      </c>
      <c r="B248" s="38" t="s">
        <v>191</v>
      </c>
      <c r="C248" s="38" t="s">
        <v>13</v>
      </c>
      <c r="D248" s="38" t="s">
        <v>17</v>
      </c>
      <c r="E248" s="38" t="s">
        <v>17</v>
      </c>
      <c r="F248" s="38" t="s">
        <v>17</v>
      </c>
      <c r="G248" s="38" t="s">
        <v>17</v>
      </c>
      <c r="H248" s="38" t="s">
        <v>17</v>
      </c>
      <c r="I248" s="38" t="s">
        <v>17</v>
      </c>
      <c r="J248" s="38" t="s">
        <v>17</v>
      </c>
      <c r="K248" s="38" t="s">
        <v>17</v>
      </c>
      <c r="L248" s="38" t="s">
        <v>17</v>
      </c>
      <c r="M248" s="38" t="s">
        <v>17</v>
      </c>
      <c r="N248" s="38" t="s">
        <v>17</v>
      </c>
      <c r="O248" s="38" t="s">
        <v>20</v>
      </c>
      <c r="P248" s="39"/>
      <c r="Q248" s="39"/>
    </row>
    <row r="249" spans="1:17">
      <c r="C249" s="2" t="s">
        <v>14</v>
      </c>
      <c r="D249" s="2" t="s">
        <v>16</v>
      </c>
      <c r="E249" s="2" t="s">
        <v>16</v>
      </c>
      <c r="F249" s="2" t="s">
        <v>83</v>
      </c>
      <c r="G249" s="2" t="s">
        <v>17</v>
      </c>
      <c r="H249" s="2" t="s">
        <v>16</v>
      </c>
      <c r="I249" s="2" t="s">
        <v>75</v>
      </c>
      <c r="J249" s="2" t="s">
        <v>16</v>
      </c>
      <c r="K249" s="2" t="s">
        <v>16</v>
      </c>
      <c r="L249" s="2" t="s">
        <v>17</v>
      </c>
      <c r="M249" s="2" t="s">
        <v>16</v>
      </c>
      <c r="N249" s="2" t="s">
        <v>16</v>
      </c>
    </row>
    <row r="250" spans="1:17" s="10" customFormat="1">
      <c r="A250" s="14">
        <v>116</v>
      </c>
      <c r="B250" s="38" t="s">
        <v>192</v>
      </c>
      <c r="C250" s="38" t="s">
        <v>13</v>
      </c>
      <c r="D250" s="38" t="s">
        <v>16</v>
      </c>
      <c r="E250" s="38" t="s">
        <v>16</v>
      </c>
      <c r="F250" s="38" t="s">
        <v>17</v>
      </c>
      <c r="G250" s="38" t="s">
        <v>17</v>
      </c>
      <c r="H250" s="38" t="s">
        <v>16</v>
      </c>
      <c r="I250" s="38" t="s">
        <v>17</v>
      </c>
      <c r="J250" s="38" t="s">
        <v>17</v>
      </c>
      <c r="K250" s="38" t="s">
        <v>17</v>
      </c>
      <c r="L250" s="38" t="s">
        <v>17</v>
      </c>
      <c r="M250" s="38" t="s">
        <v>17</v>
      </c>
      <c r="N250" s="38" t="s">
        <v>17</v>
      </c>
      <c r="O250" s="38" t="s">
        <v>20</v>
      </c>
      <c r="P250" s="39" t="s">
        <v>193</v>
      </c>
      <c r="Q250" s="39"/>
    </row>
    <row r="251" spans="1:17">
      <c r="C251" s="2" t="s">
        <v>14</v>
      </c>
      <c r="D251" s="2" t="s">
        <v>16</v>
      </c>
      <c r="E251" s="2" t="s">
        <v>16</v>
      </c>
      <c r="F251" s="2" t="s">
        <v>83</v>
      </c>
      <c r="G251" s="2" t="s">
        <v>83</v>
      </c>
      <c r="H251" s="2" t="s">
        <v>16</v>
      </c>
      <c r="I251" s="2" t="s">
        <v>16</v>
      </c>
      <c r="J251" s="2" t="s">
        <v>16</v>
      </c>
      <c r="K251" s="2" t="s">
        <v>16</v>
      </c>
      <c r="L251" s="2" t="s">
        <v>16</v>
      </c>
      <c r="M251" s="2" t="s">
        <v>16</v>
      </c>
      <c r="N251" s="2" t="s">
        <v>16</v>
      </c>
    </row>
    <row r="252" spans="1:17" s="10" customFormat="1">
      <c r="A252" s="14">
        <v>117</v>
      </c>
      <c r="B252" s="38" t="s">
        <v>194</v>
      </c>
      <c r="C252" s="38" t="s">
        <v>13</v>
      </c>
      <c r="D252" s="38" t="s">
        <v>17</v>
      </c>
      <c r="E252" s="38" t="s">
        <v>17</v>
      </c>
      <c r="F252" s="38" t="s">
        <v>17</v>
      </c>
      <c r="G252" s="38" t="s">
        <v>17</v>
      </c>
      <c r="H252" s="38" t="s">
        <v>17</v>
      </c>
      <c r="I252" s="38" t="s">
        <v>17</v>
      </c>
      <c r="J252" s="38" t="s">
        <v>17</v>
      </c>
      <c r="K252" s="38" t="s">
        <v>17</v>
      </c>
      <c r="L252" s="38" t="s">
        <v>17</v>
      </c>
      <c r="M252" s="38" t="s">
        <v>17</v>
      </c>
      <c r="N252" s="38" t="s">
        <v>17</v>
      </c>
      <c r="O252" s="44" t="s">
        <v>43</v>
      </c>
      <c r="P252" s="39"/>
      <c r="Q252" s="39"/>
    </row>
    <row r="253" spans="1:17">
      <c r="C253" s="2" t="s">
        <v>14</v>
      </c>
      <c r="D253" s="2" t="s">
        <v>16</v>
      </c>
      <c r="E253" s="2" t="s">
        <v>16</v>
      </c>
      <c r="F253" s="2" t="s">
        <v>16</v>
      </c>
      <c r="G253" s="2" t="s">
        <v>17</v>
      </c>
      <c r="H253" s="2" t="s">
        <v>16</v>
      </c>
      <c r="I253" s="2" t="s">
        <v>17</v>
      </c>
      <c r="J253" s="2" t="s">
        <v>16</v>
      </c>
      <c r="K253" s="2" t="s">
        <v>16</v>
      </c>
      <c r="L253" s="2" t="s">
        <v>17</v>
      </c>
      <c r="M253" s="2" t="s">
        <v>17</v>
      </c>
      <c r="N253" s="2" t="s">
        <v>17</v>
      </c>
    </row>
    <row r="254" spans="1:17" s="10" customFormat="1">
      <c r="A254" s="14">
        <v>118</v>
      </c>
      <c r="B254" s="38" t="s">
        <v>195</v>
      </c>
      <c r="C254" s="38" t="s">
        <v>13</v>
      </c>
      <c r="D254" s="38" t="s">
        <v>17</v>
      </c>
      <c r="E254" s="38" t="s">
        <v>17</v>
      </c>
      <c r="F254" s="38" t="s">
        <v>17</v>
      </c>
      <c r="G254" s="38" t="s">
        <v>17</v>
      </c>
      <c r="H254" s="38" t="s">
        <v>17</v>
      </c>
      <c r="I254" s="38" t="s">
        <v>17</v>
      </c>
      <c r="J254" s="38" t="s">
        <v>17</v>
      </c>
      <c r="K254" s="38" t="s">
        <v>17</v>
      </c>
      <c r="L254" s="38" t="s">
        <v>17</v>
      </c>
      <c r="M254" s="38" t="s">
        <v>17</v>
      </c>
      <c r="N254" s="38" t="s">
        <v>17</v>
      </c>
      <c r="O254" s="38" t="s">
        <v>22</v>
      </c>
      <c r="P254" s="39"/>
      <c r="Q254" s="39"/>
    </row>
    <row r="255" spans="1:17">
      <c r="C255" s="2" t="s">
        <v>14</v>
      </c>
      <c r="D255" s="2" t="s">
        <v>16</v>
      </c>
      <c r="E255" s="2" t="s">
        <v>16</v>
      </c>
      <c r="F255" s="2" t="s">
        <v>16</v>
      </c>
      <c r="G255" s="2" t="s">
        <v>17</v>
      </c>
      <c r="H255" s="2" t="s">
        <v>16</v>
      </c>
      <c r="I255" s="2" t="s">
        <v>17</v>
      </c>
      <c r="J255" s="2" t="s">
        <v>16</v>
      </c>
      <c r="K255" s="2" t="s">
        <v>16</v>
      </c>
      <c r="L255" s="2" t="s">
        <v>17</v>
      </c>
      <c r="M255" s="2" t="s">
        <v>16</v>
      </c>
      <c r="N255" s="2" t="s">
        <v>16</v>
      </c>
    </row>
    <row r="256" spans="1:17" s="10" customFormat="1">
      <c r="A256" s="14">
        <v>119</v>
      </c>
      <c r="B256" s="38" t="s">
        <v>196</v>
      </c>
      <c r="C256" s="38" t="s">
        <v>13</v>
      </c>
      <c r="D256" s="38" t="s">
        <v>17</v>
      </c>
      <c r="E256" s="38" t="s">
        <v>20</v>
      </c>
      <c r="F256" s="38" t="s">
        <v>20</v>
      </c>
      <c r="G256" s="38" t="s">
        <v>20</v>
      </c>
      <c r="H256" s="38" t="s">
        <v>20</v>
      </c>
      <c r="I256" s="38" t="s">
        <v>20</v>
      </c>
      <c r="J256" s="38" t="s">
        <v>20</v>
      </c>
      <c r="K256" s="38" t="s">
        <v>20</v>
      </c>
      <c r="L256" s="38" t="s">
        <v>20</v>
      </c>
      <c r="M256" s="38" t="s">
        <v>20</v>
      </c>
      <c r="N256" s="38" t="s">
        <v>20</v>
      </c>
      <c r="O256" s="38" t="s">
        <v>20</v>
      </c>
      <c r="P256" s="39" t="s">
        <v>197</v>
      </c>
      <c r="Q256" s="39"/>
    </row>
    <row r="257" spans="1:23">
      <c r="C257" s="2" t="s">
        <v>14</v>
      </c>
      <c r="D257" s="2" t="s">
        <v>16</v>
      </c>
      <c r="E257" s="2" t="s">
        <v>16</v>
      </c>
      <c r="F257" s="2" t="s">
        <v>83</v>
      </c>
      <c r="G257" s="2" t="s">
        <v>17</v>
      </c>
      <c r="H257" s="2" t="s">
        <v>16</v>
      </c>
      <c r="I257" s="2" t="s">
        <v>75</v>
      </c>
      <c r="J257" s="2" t="s">
        <v>16</v>
      </c>
      <c r="K257" s="2" t="s">
        <v>16</v>
      </c>
      <c r="L257" s="2" t="s">
        <v>16</v>
      </c>
      <c r="M257" s="2" t="s">
        <v>16</v>
      </c>
      <c r="N257" s="2" t="s">
        <v>16</v>
      </c>
    </row>
    <row r="258" spans="1:23" s="15" customFormat="1">
      <c r="A258" s="40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2"/>
      <c r="Q258" s="106"/>
    </row>
    <row r="259" spans="1:23" s="10" customFormat="1" ht="45">
      <c r="A259" s="14">
        <v>120</v>
      </c>
      <c r="B259" s="38" t="s">
        <v>198</v>
      </c>
      <c r="C259" s="38" t="s">
        <v>13</v>
      </c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 t="s">
        <v>20</v>
      </c>
      <c r="P259" s="39" t="s">
        <v>199</v>
      </c>
      <c r="Q259" s="39"/>
      <c r="S259" s="1">
        <f>COUNTIF(O259:O264,"HFA")+COUNTIF(O259:O264,"Foreshock Cavity or proto-HFA")</f>
        <v>1</v>
      </c>
      <c r="T259" s="1">
        <f>COUNTIF(O259:O264,"Foreshock Bubble")</f>
        <v>0</v>
      </c>
      <c r="U259" s="1">
        <f>COUNTIF(O259:O264,"Foreshock Cavity")</f>
        <v>0</v>
      </c>
      <c r="V259" s="1">
        <f>COUNTIF(O259:O264,"?")</f>
        <v>2</v>
      </c>
      <c r="W259" s="100">
        <f>SUM(S259:V259)</f>
        <v>3</v>
      </c>
    </row>
    <row r="260" spans="1:23">
      <c r="C260" s="2" t="s">
        <v>14</v>
      </c>
    </row>
    <row r="261" spans="1:23" s="10" customFormat="1">
      <c r="A261" s="14">
        <v>121</v>
      </c>
      <c r="B261" s="38" t="s">
        <v>200</v>
      </c>
      <c r="C261" s="38" t="s">
        <v>13</v>
      </c>
      <c r="D261" s="38" t="s">
        <v>20</v>
      </c>
      <c r="E261" s="38" t="s">
        <v>20</v>
      </c>
      <c r="F261" s="38" t="s">
        <v>20</v>
      </c>
      <c r="G261" s="38" t="s">
        <v>20</v>
      </c>
      <c r="H261" s="38" t="s">
        <v>20</v>
      </c>
      <c r="I261" s="38" t="s">
        <v>20</v>
      </c>
      <c r="J261" s="38" t="s">
        <v>20</v>
      </c>
      <c r="K261" s="38" t="s">
        <v>20</v>
      </c>
      <c r="L261" s="38" t="s">
        <v>20</v>
      </c>
      <c r="M261" s="38" t="s">
        <v>20</v>
      </c>
      <c r="N261" s="38" t="s">
        <v>20</v>
      </c>
      <c r="O261" s="38" t="s">
        <v>22</v>
      </c>
      <c r="P261" s="39" t="s">
        <v>201</v>
      </c>
      <c r="Q261" s="39"/>
    </row>
    <row r="262" spans="1:23">
      <c r="C262" s="2" t="s">
        <v>14</v>
      </c>
      <c r="D262" s="2" t="s">
        <v>16</v>
      </c>
      <c r="E262" s="2" t="s">
        <v>16</v>
      </c>
      <c r="F262" s="2" t="s">
        <v>16</v>
      </c>
      <c r="G262" s="2" t="s">
        <v>17</v>
      </c>
      <c r="H262" s="2" t="s">
        <v>16</v>
      </c>
      <c r="I262" s="2" t="s">
        <v>17</v>
      </c>
      <c r="J262" s="2" t="s">
        <v>16</v>
      </c>
      <c r="K262" s="2" t="s">
        <v>16</v>
      </c>
      <c r="L262" s="2" t="s">
        <v>17</v>
      </c>
      <c r="M262" s="2" t="s">
        <v>16</v>
      </c>
      <c r="N262" s="2" t="s">
        <v>17</v>
      </c>
    </row>
    <row r="263" spans="1:23" s="10" customFormat="1">
      <c r="A263" s="14">
        <v>122</v>
      </c>
      <c r="B263" s="38" t="s">
        <v>202</v>
      </c>
      <c r="C263" s="38" t="s">
        <v>13</v>
      </c>
      <c r="D263" s="38" t="s">
        <v>20</v>
      </c>
      <c r="E263" s="38" t="s">
        <v>20</v>
      </c>
      <c r="F263" s="38" t="s">
        <v>20</v>
      </c>
      <c r="G263" s="38" t="s">
        <v>20</v>
      </c>
      <c r="H263" s="38" t="s">
        <v>20</v>
      </c>
      <c r="I263" s="38" t="s">
        <v>20</v>
      </c>
      <c r="J263" s="38" t="s">
        <v>20</v>
      </c>
      <c r="K263" s="38" t="s">
        <v>20</v>
      </c>
      <c r="L263" s="38" t="s">
        <v>20</v>
      </c>
      <c r="M263" s="38" t="s">
        <v>20</v>
      </c>
      <c r="N263" s="38" t="s">
        <v>20</v>
      </c>
      <c r="O263" s="38" t="s">
        <v>20</v>
      </c>
      <c r="P263" s="39" t="s">
        <v>203</v>
      </c>
      <c r="Q263" s="39"/>
    </row>
    <row r="264" spans="1:23" ht="30">
      <c r="C264" s="2" t="s">
        <v>14</v>
      </c>
      <c r="D264" s="2" t="s">
        <v>16</v>
      </c>
      <c r="E264" s="2" t="s">
        <v>16</v>
      </c>
      <c r="F264" s="2" t="s">
        <v>16</v>
      </c>
      <c r="G264" s="2" t="s">
        <v>83</v>
      </c>
      <c r="H264" s="2" t="s">
        <v>16</v>
      </c>
      <c r="I264" s="2" t="s">
        <v>16</v>
      </c>
      <c r="J264" s="2" t="s">
        <v>16</v>
      </c>
      <c r="K264" s="2" t="s">
        <v>16</v>
      </c>
      <c r="L264" s="2" t="s">
        <v>17</v>
      </c>
      <c r="M264" s="2" t="s">
        <v>16</v>
      </c>
      <c r="N264" s="2" t="s">
        <v>16</v>
      </c>
      <c r="P264" s="3" t="s">
        <v>204</v>
      </c>
    </row>
    <row r="265" spans="1:23" s="15" customFormat="1">
      <c r="A265" s="40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2"/>
      <c r="Q265" s="106"/>
    </row>
    <row r="266" spans="1:23" s="10" customFormat="1">
      <c r="A266" s="14">
        <v>123</v>
      </c>
      <c r="B266" s="38" t="s">
        <v>205</v>
      </c>
      <c r="C266" s="38" t="s">
        <v>13</v>
      </c>
      <c r="D266" s="38" t="s">
        <v>17</v>
      </c>
      <c r="E266" s="38" t="s">
        <v>17</v>
      </c>
      <c r="F266" s="38" t="s">
        <v>17</v>
      </c>
      <c r="G266" s="38" t="s">
        <v>17</v>
      </c>
      <c r="H266" s="38" t="s">
        <v>17</v>
      </c>
      <c r="I266" s="38" t="s">
        <v>17</v>
      </c>
      <c r="J266" s="38" t="s">
        <v>17</v>
      </c>
      <c r="K266" s="38" t="s">
        <v>17</v>
      </c>
      <c r="L266" s="38" t="s">
        <v>17</v>
      </c>
      <c r="M266" s="38" t="s">
        <v>17</v>
      </c>
      <c r="N266" s="38" t="s">
        <v>17</v>
      </c>
      <c r="O266" s="38" t="s">
        <v>22</v>
      </c>
      <c r="P266" s="39"/>
      <c r="Q266" s="39"/>
      <c r="S266" s="1">
        <f>COUNTIF(O266:O289,"HFA")+COUNTIF(O266:O289,"Foreshock Cavity or proto-HFA")</f>
        <v>11</v>
      </c>
      <c r="T266" s="1">
        <f>COUNTIF(O266:O289,"Foreshock Bubble")</f>
        <v>0</v>
      </c>
      <c r="U266" s="1">
        <f>COUNTIF(O266:O289,"Foreshock Cavity")</f>
        <v>1</v>
      </c>
      <c r="V266" s="1">
        <f>COUNTIF(O266:O289,"?")</f>
        <v>0</v>
      </c>
      <c r="W266" s="100">
        <f>SUM(S266:V266)</f>
        <v>12</v>
      </c>
    </row>
    <row r="267" spans="1:23">
      <c r="C267" s="2" t="s">
        <v>14</v>
      </c>
      <c r="D267" s="2" t="s">
        <v>16</v>
      </c>
      <c r="E267" s="2" t="s">
        <v>16</v>
      </c>
      <c r="F267" s="2" t="s">
        <v>16</v>
      </c>
      <c r="G267" s="2" t="s">
        <v>17</v>
      </c>
      <c r="H267" s="2" t="s">
        <v>16</v>
      </c>
      <c r="I267" s="2" t="s">
        <v>17</v>
      </c>
      <c r="J267" s="2" t="s">
        <v>16</v>
      </c>
      <c r="K267" s="2" t="s">
        <v>16</v>
      </c>
      <c r="L267" s="2" t="s">
        <v>17</v>
      </c>
      <c r="M267" s="2" t="s">
        <v>16</v>
      </c>
      <c r="N267" s="2" t="s">
        <v>17</v>
      </c>
    </row>
    <row r="268" spans="1:23" s="10" customFormat="1" ht="30">
      <c r="A268" s="14">
        <v>124</v>
      </c>
      <c r="B268" s="38" t="s">
        <v>206</v>
      </c>
      <c r="C268" s="38" t="s">
        <v>13</v>
      </c>
      <c r="D268" s="38" t="s">
        <v>17</v>
      </c>
      <c r="E268" s="38" t="s">
        <v>17</v>
      </c>
      <c r="F268" s="38" t="s">
        <v>17</v>
      </c>
      <c r="G268" s="38" t="s">
        <v>17</v>
      </c>
      <c r="H268" s="38" t="s">
        <v>17</v>
      </c>
      <c r="I268" s="38" t="s">
        <v>17</v>
      </c>
      <c r="J268" s="38" t="s">
        <v>17</v>
      </c>
      <c r="K268" s="38" t="s">
        <v>17</v>
      </c>
      <c r="L268" s="38" t="s">
        <v>17</v>
      </c>
      <c r="M268" s="38" t="s">
        <v>17</v>
      </c>
      <c r="N268" s="38" t="s">
        <v>17</v>
      </c>
      <c r="O268" s="44" t="s">
        <v>43</v>
      </c>
      <c r="P268" s="39" t="s">
        <v>207</v>
      </c>
      <c r="Q268" s="39"/>
    </row>
    <row r="269" spans="1:23">
      <c r="C269" s="2" t="s">
        <v>14</v>
      </c>
      <c r="D269" s="2" t="s">
        <v>16</v>
      </c>
      <c r="E269" s="2" t="s">
        <v>16</v>
      </c>
      <c r="F269" s="2" t="s">
        <v>16</v>
      </c>
      <c r="G269" s="2" t="s">
        <v>17</v>
      </c>
      <c r="H269" s="2" t="s">
        <v>16</v>
      </c>
      <c r="I269" s="2" t="s">
        <v>17</v>
      </c>
      <c r="J269" s="2" t="s">
        <v>75</v>
      </c>
      <c r="K269" s="2" t="s">
        <v>16</v>
      </c>
      <c r="L269" s="2" t="s">
        <v>17</v>
      </c>
      <c r="M269" s="2" t="s">
        <v>17</v>
      </c>
      <c r="N269" s="2" t="s">
        <v>17</v>
      </c>
    </row>
    <row r="270" spans="1:23" s="10" customFormat="1">
      <c r="A270" s="14">
        <v>125</v>
      </c>
      <c r="B270" s="38" t="s">
        <v>208</v>
      </c>
      <c r="C270" s="38" t="s">
        <v>13</v>
      </c>
      <c r="D270" s="38" t="s">
        <v>17</v>
      </c>
      <c r="E270" s="38" t="s">
        <v>17</v>
      </c>
      <c r="F270" s="38" t="s">
        <v>17</v>
      </c>
      <c r="G270" s="38" t="s">
        <v>17</v>
      </c>
      <c r="H270" s="38" t="s">
        <v>17</v>
      </c>
      <c r="I270" s="38" t="s">
        <v>17</v>
      </c>
      <c r="J270" s="38" t="s">
        <v>17</v>
      </c>
      <c r="K270" s="38" t="s">
        <v>17</v>
      </c>
      <c r="L270" s="38" t="s">
        <v>17</v>
      </c>
      <c r="M270" s="38" t="s">
        <v>17</v>
      </c>
      <c r="N270" s="38" t="s">
        <v>17</v>
      </c>
      <c r="O270" s="44" t="s">
        <v>43</v>
      </c>
      <c r="P270" s="39"/>
      <c r="Q270" s="39"/>
    </row>
    <row r="271" spans="1:23">
      <c r="C271" s="2" t="s">
        <v>14</v>
      </c>
      <c r="D271" s="2" t="s">
        <v>16</v>
      </c>
      <c r="E271" s="2" t="s">
        <v>16</v>
      </c>
      <c r="F271" s="2" t="s">
        <v>16</v>
      </c>
      <c r="G271" s="2" t="s">
        <v>17</v>
      </c>
      <c r="H271" s="2" t="s">
        <v>16</v>
      </c>
      <c r="I271" s="2" t="s">
        <v>17</v>
      </c>
      <c r="J271" s="2" t="s">
        <v>75</v>
      </c>
      <c r="K271" s="2" t="s">
        <v>16</v>
      </c>
      <c r="L271" s="2" t="s">
        <v>17</v>
      </c>
      <c r="M271" s="2" t="s">
        <v>17</v>
      </c>
      <c r="N271" s="2" t="s">
        <v>17</v>
      </c>
    </row>
    <row r="272" spans="1:23" s="10" customFormat="1">
      <c r="A272" s="14">
        <v>126</v>
      </c>
      <c r="B272" s="38" t="s">
        <v>209</v>
      </c>
      <c r="C272" s="38" t="s">
        <v>13</v>
      </c>
      <c r="D272" s="38" t="s">
        <v>17</v>
      </c>
      <c r="E272" s="38" t="s">
        <v>17</v>
      </c>
      <c r="F272" s="38" t="s">
        <v>17</v>
      </c>
      <c r="G272" s="38" t="s">
        <v>17</v>
      </c>
      <c r="H272" s="38" t="s">
        <v>17</v>
      </c>
      <c r="I272" s="38" t="s">
        <v>17</v>
      </c>
      <c r="J272" s="38" t="s">
        <v>17</v>
      </c>
      <c r="K272" s="38" t="s">
        <v>17</v>
      </c>
      <c r="L272" s="38" t="s">
        <v>17</v>
      </c>
      <c r="M272" s="38" t="s">
        <v>17</v>
      </c>
      <c r="N272" s="38" t="s">
        <v>17</v>
      </c>
      <c r="O272" s="38" t="s">
        <v>22</v>
      </c>
      <c r="P272" s="39"/>
      <c r="Q272" s="39"/>
    </row>
    <row r="273" spans="1:17">
      <c r="C273" s="2" t="s">
        <v>14</v>
      </c>
      <c r="D273" s="2" t="s">
        <v>16</v>
      </c>
      <c r="E273" s="2" t="s">
        <v>16</v>
      </c>
      <c r="F273" s="2" t="s">
        <v>16</v>
      </c>
      <c r="G273" s="2" t="s">
        <v>17</v>
      </c>
      <c r="H273" s="2" t="s">
        <v>16</v>
      </c>
      <c r="I273" s="2" t="s">
        <v>17</v>
      </c>
      <c r="J273" s="2" t="s">
        <v>16</v>
      </c>
      <c r="K273" s="2" t="s">
        <v>16</v>
      </c>
      <c r="L273" s="2" t="s">
        <v>17</v>
      </c>
      <c r="M273" s="2" t="s">
        <v>17</v>
      </c>
      <c r="N273" s="2" t="s">
        <v>17</v>
      </c>
    </row>
    <row r="274" spans="1:17" s="10" customFormat="1">
      <c r="A274" s="14">
        <v>127</v>
      </c>
      <c r="B274" s="38" t="s">
        <v>210</v>
      </c>
      <c r="C274" s="38" t="s">
        <v>13</v>
      </c>
      <c r="D274" s="38" t="s">
        <v>17</v>
      </c>
      <c r="E274" s="38" t="s">
        <v>17</v>
      </c>
      <c r="F274" s="38" t="s">
        <v>17</v>
      </c>
      <c r="G274" s="38" t="s">
        <v>17</v>
      </c>
      <c r="H274" s="38" t="s">
        <v>17</v>
      </c>
      <c r="I274" s="38" t="s">
        <v>17</v>
      </c>
      <c r="J274" s="38" t="s">
        <v>17</v>
      </c>
      <c r="K274" s="38" t="s">
        <v>17</v>
      </c>
      <c r="L274" s="38" t="s">
        <v>17</v>
      </c>
      <c r="M274" s="38" t="s">
        <v>17</v>
      </c>
      <c r="N274" s="38" t="s">
        <v>17</v>
      </c>
      <c r="O274" s="38" t="s">
        <v>22</v>
      </c>
      <c r="P274" s="39"/>
      <c r="Q274" s="39"/>
    </row>
    <row r="275" spans="1:17">
      <c r="C275" s="2" t="s">
        <v>14</v>
      </c>
      <c r="D275" s="2" t="s">
        <v>16</v>
      </c>
      <c r="E275" s="2" t="s">
        <v>16</v>
      </c>
      <c r="F275" s="2" t="s">
        <v>16</v>
      </c>
      <c r="G275" s="2" t="s">
        <v>17</v>
      </c>
      <c r="H275" s="2" t="s">
        <v>16</v>
      </c>
      <c r="I275" s="2" t="s">
        <v>17</v>
      </c>
      <c r="J275" s="2" t="s">
        <v>75</v>
      </c>
      <c r="K275" s="2" t="s">
        <v>16</v>
      </c>
      <c r="L275" s="2" t="s">
        <v>17</v>
      </c>
      <c r="M275" s="2" t="s">
        <v>16</v>
      </c>
      <c r="N275" s="2" t="s">
        <v>17</v>
      </c>
    </row>
    <row r="276" spans="1:17" s="10" customFormat="1">
      <c r="A276" s="14">
        <v>128</v>
      </c>
      <c r="B276" s="38" t="s">
        <v>211</v>
      </c>
      <c r="C276" s="38" t="s">
        <v>13</v>
      </c>
      <c r="D276" s="38" t="s">
        <v>17</v>
      </c>
      <c r="E276" s="38" t="s">
        <v>17</v>
      </c>
      <c r="F276" s="38" t="s">
        <v>17</v>
      </c>
      <c r="G276" s="38" t="s">
        <v>17</v>
      </c>
      <c r="H276" s="38" t="s">
        <v>17</v>
      </c>
      <c r="I276" s="38" t="s">
        <v>17</v>
      </c>
      <c r="J276" s="38" t="s">
        <v>17</v>
      </c>
      <c r="K276" s="38" t="s">
        <v>17</v>
      </c>
      <c r="L276" s="38" t="s">
        <v>17</v>
      </c>
      <c r="M276" s="38" t="s">
        <v>17</v>
      </c>
      <c r="N276" s="38" t="s">
        <v>17</v>
      </c>
      <c r="O276" s="38" t="s">
        <v>22</v>
      </c>
      <c r="P276" s="39"/>
      <c r="Q276" s="39"/>
    </row>
    <row r="277" spans="1:17">
      <c r="C277" s="2" t="s">
        <v>14</v>
      </c>
      <c r="D277" s="2" t="s">
        <v>16</v>
      </c>
      <c r="E277" s="2" t="s">
        <v>16</v>
      </c>
      <c r="F277" s="2" t="s">
        <v>16</v>
      </c>
      <c r="G277" s="2" t="s">
        <v>17</v>
      </c>
      <c r="H277" s="2" t="s">
        <v>16</v>
      </c>
      <c r="I277" s="2" t="s">
        <v>17</v>
      </c>
      <c r="J277" s="2" t="s">
        <v>16</v>
      </c>
      <c r="K277" s="2" t="s">
        <v>16</v>
      </c>
      <c r="L277" s="2" t="s">
        <v>17</v>
      </c>
      <c r="M277" s="2" t="s">
        <v>17</v>
      </c>
      <c r="N277" s="2" t="s">
        <v>17</v>
      </c>
    </row>
    <row r="278" spans="1:17" s="10" customFormat="1">
      <c r="A278" s="14">
        <v>129</v>
      </c>
      <c r="B278" s="38" t="s">
        <v>212</v>
      </c>
      <c r="C278" s="38" t="s">
        <v>13</v>
      </c>
      <c r="D278" s="38" t="s">
        <v>17</v>
      </c>
      <c r="E278" s="38" t="s">
        <v>17</v>
      </c>
      <c r="F278" s="38" t="s">
        <v>17</v>
      </c>
      <c r="G278" s="38" t="s">
        <v>17</v>
      </c>
      <c r="H278" s="38" t="s">
        <v>17</v>
      </c>
      <c r="I278" s="38" t="s">
        <v>17</v>
      </c>
      <c r="J278" s="38" t="s">
        <v>17</v>
      </c>
      <c r="K278" s="38" t="s">
        <v>17</v>
      </c>
      <c r="L278" s="38" t="s">
        <v>17</v>
      </c>
      <c r="M278" s="38" t="s">
        <v>17</v>
      </c>
      <c r="N278" s="38" t="s">
        <v>17</v>
      </c>
      <c r="O278" s="38" t="s">
        <v>22</v>
      </c>
      <c r="P278" s="39"/>
      <c r="Q278" s="39"/>
    </row>
    <row r="279" spans="1:17">
      <c r="C279" s="2" t="s">
        <v>14</v>
      </c>
      <c r="D279" s="2" t="s">
        <v>16</v>
      </c>
      <c r="E279" s="2" t="s">
        <v>16</v>
      </c>
      <c r="F279" s="2" t="s">
        <v>16</v>
      </c>
      <c r="G279" s="2" t="s">
        <v>17</v>
      </c>
      <c r="H279" s="2" t="s">
        <v>16</v>
      </c>
      <c r="I279" s="2" t="s">
        <v>17</v>
      </c>
      <c r="J279" s="2" t="s">
        <v>16</v>
      </c>
      <c r="K279" s="2" t="s">
        <v>16</v>
      </c>
      <c r="L279" s="2" t="s">
        <v>17</v>
      </c>
      <c r="M279" s="2" t="s">
        <v>17</v>
      </c>
      <c r="N279" s="2" t="s">
        <v>17</v>
      </c>
    </row>
    <row r="280" spans="1:17" s="10" customFormat="1">
      <c r="A280" s="14">
        <v>130</v>
      </c>
      <c r="B280" s="38" t="s">
        <v>213</v>
      </c>
      <c r="C280" s="38" t="s">
        <v>13</v>
      </c>
      <c r="D280" s="38" t="s">
        <v>17</v>
      </c>
      <c r="E280" s="38" t="s">
        <v>17</v>
      </c>
      <c r="F280" s="38" t="s">
        <v>17</v>
      </c>
      <c r="G280" s="38" t="s">
        <v>17</v>
      </c>
      <c r="H280" s="38" t="s">
        <v>17</v>
      </c>
      <c r="I280" s="38" t="s">
        <v>17</v>
      </c>
      <c r="J280" s="38" t="s">
        <v>17</v>
      </c>
      <c r="K280" s="38" t="s">
        <v>17</v>
      </c>
      <c r="L280" s="38" t="s">
        <v>17</v>
      </c>
      <c r="M280" s="38" t="s">
        <v>17</v>
      </c>
      <c r="N280" s="38" t="s">
        <v>17</v>
      </c>
      <c r="O280" s="38" t="s">
        <v>22</v>
      </c>
      <c r="P280" s="39"/>
      <c r="Q280" s="39"/>
    </row>
    <row r="281" spans="1:17">
      <c r="C281" s="2" t="s">
        <v>14</v>
      </c>
      <c r="D281" s="2" t="s">
        <v>16</v>
      </c>
      <c r="E281" s="2" t="s">
        <v>16</v>
      </c>
      <c r="F281" s="2" t="s">
        <v>16</v>
      </c>
      <c r="G281" s="2" t="s">
        <v>17</v>
      </c>
      <c r="H281" s="2" t="s">
        <v>16</v>
      </c>
      <c r="I281" s="2" t="s">
        <v>16</v>
      </c>
      <c r="J281" s="2" t="s">
        <v>16</v>
      </c>
      <c r="K281" s="2" t="s">
        <v>16</v>
      </c>
      <c r="L281" s="2" t="s">
        <v>17</v>
      </c>
      <c r="M281" s="2" t="s">
        <v>16</v>
      </c>
      <c r="N281" s="2" t="s">
        <v>17</v>
      </c>
    </row>
    <row r="282" spans="1:17" s="10" customFormat="1">
      <c r="A282" s="14">
        <v>131</v>
      </c>
      <c r="B282" s="38" t="s">
        <v>214</v>
      </c>
      <c r="C282" s="38" t="s">
        <v>13</v>
      </c>
      <c r="D282" s="38" t="s">
        <v>17</v>
      </c>
      <c r="E282" s="38" t="s">
        <v>17</v>
      </c>
      <c r="F282" s="38" t="s">
        <v>17</v>
      </c>
      <c r="G282" s="38" t="s">
        <v>17</v>
      </c>
      <c r="H282" s="38" t="s">
        <v>17</v>
      </c>
      <c r="I282" s="38" t="s">
        <v>17</v>
      </c>
      <c r="J282" s="38" t="s">
        <v>17</v>
      </c>
      <c r="K282" s="38" t="s">
        <v>17</v>
      </c>
      <c r="L282" s="38" t="s">
        <v>17</v>
      </c>
      <c r="M282" s="38" t="s">
        <v>17</v>
      </c>
      <c r="N282" s="38" t="s">
        <v>17</v>
      </c>
      <c r="O282" s="38" t="s">
        <v>22</v>
      </c>
      <c r="P282" s="39" t="s">
        <v>215</v>
      </c>
      <c r="Q282" s="39"/>
    </row>
    <row r="283" spans="1:17">
      <c r="C283" s="2" t="s">
        <v>14</v>
      </c>
      <c r="D283" s="2" t="s">
        <v>16</v>
      </c>
      <c r="E283" s="2" t="s">
        <v>16</v>
      </c>
      <c r="F283" s="2" t="s">
        <v>16</v>
      </c>
      <c r="G283" s="2" t="s">
        <v>17</v>
      </c>
      <c r="H283" s="2" t="s">
        <v>75</v>
      </c>
      <c r="I283" s="2" t="s">
        <v>17</v>
      </c>
      <c r="J283" s="2" t="s">
        <v>16</v>
      </c>
      <c r="K283" s="2" t="s">
        <v>16</v>
      </c>
      <c r="L283" s="2" t="s">
        <v>17</v>
      </c>
      <c r="M283" s="2" t="s">
        <v>17</v>
      </c>
      <c r="N283" s="2" t="s">
        <v>17</v>
      </c>
    </row>
    <row r="284" spans="1:17" s="10" customFormat="1" ht="30">
      <c r="A284" s="14">
        <v>132</v>
      </c>
      <c r="B284" s="38" t="s">
        <v>216</v>
      </c>
      <c r="C284" s="38" t="s">
        <v>13</v>
      </c>
      <c r="D284" s="38" t="s">
        <v>17</v>
      </c>
      <c r="E284" s="38" t="s">
        <v>17</v>
      </c>
      <c r="F284" s="38" t="s">
        <v>17</v>
      </c>
      <c r="G284" s="38" t="s">
        <v>17</v>
      </c>
      <c r="H284" s="38" t="s">
        <v>17</v>
      </c>
      <c r="I284" s="38" t="s">
        <v>17</v>
      </c>
      <c r="J284" s="38" t="s">
        <v>17</v>
      </c>
      <c r="K284" s="38" t="s">
        <v>17</v>
      </c>
      <c r="L284" s="38" t="s">
        <v>17</v>
      </c>
      <c r="M284" s="38" t="s">
        <v>17</v>
      </c>
      <c r="N284" s="38" t="s">
        <v>17</v>
      </c>
      <c r="O284" s="38" t="s">
        <v>22</v>
      </c>
      <c r="P284" s="39" t="s">
        <v>217</v>
      </c>
      <c r="Q284" s="39"/>
    </row>
    <row r="285" spans="1:17">
      <c r="C285" s="2" t="s">
        <v>14</v>
      </c>
      <c r="D285" s="2" t="s">
        <v>16</v>
      </c>
      <c r="E285" s="2" t="s">
        <v>16</v>
      </c>
      <c r="F285" s="2" t="s">
        <v>16</v>
      </c>
      <c r="G285" s="2" t="s">
        <v>17</v>
      </c>
      <c r="H285" s="2" t="s">
        <v>16</v>
      </c>
      <c r="I285" s="2" t="s">
        <v>17</v>
      </c>
      <c r="J285" s="2" t="s">
        <v>16</v>
      </c>
      <c r="K285" s="2" t="s">
        <v>16</v>
      </c>
      <c r="L285" s="2" t="s">
        <v>17</v>
      </c>
      <c r="M285" s="2" t="s">
        <v>17</v>
      </c>
      <c r="N285" s="2" t="s">
        <v>17</v>
      </c>
    </row>
    <row r="286" spans="1:17" s="10" customFormat="1">
      <c r="A286" s="14">
        <v>133</v>
      </c>
      <c r="B286" s="38" t="s">
        <v>219</v>
      </c>
      <c r="C286" s="38" t="s">
        <v>13</v>
      </c>
      <c r="D286" s="38" t="s">
        <v>17</v>
      </c>
      <c r="E286" s="38" t="s">
        <v>17</v>
      </c>
      <c r="F286" s="38" t="s">
        <v>17</v>
      </c>
      <c r="G286" s="38" t="s">
        <v>17</v>
      </c>
      <c r="H286" s="38" t="s">
        <v>17</v>
      </c>
      <c r="I286" s="38" t="s">
        <v>17</v>
      </c>
      <c r="J286" s="38" t="s">
        <v>17</v>
      </c>
      <c r="K286" s="38" t="s">
        <v>17</v>
      </c>
      <c r="L286" s="38" t="s">
        <v>17</v>
      </c>
      <c r="M286" s="38" t="s">
        <v>17</v>
      </c>
      <c r="N286" s="38" t="s">
        <v>17</v>
      </c>
      <c r="O286" s="38" t="s">
        <v>22</v>
      </c>
      <c r="P286" s="39"/>
      <c r="Q286" s="39"/>
    </row>
    <row r="287" spans="1:17">
      <c r="C287" s="2" t="s">
        <v>14</v>
      </c>
      <c r="D287" s="2" t="s">
        <v>16</v>
      </c>
      <c r="E287" s="2" t="s">
        <v>16</v>
      </c>
      <c r="F287" s="2" t="s">
        <v>16</v>
      </c>
      <c r="G287" s="2" t="s">
        <v>17</v>
      </c>
      <c r="H287" s="2" t="s">
        <v>16</v>
      </c>
      <c r="I287" s="2" t="s">
        <v>75</v>
      </c>
      <c r="J287" s="2" t="s">
        <v>16</v>
      </c>
      <c r="K287" s="2" t="s">
        <v>16</v>
      </c>
      <c r="L287" s="2" t="s">
        <v>17</v>
      </c>
      <c r="M287" s="2" t="s">
        <v>17</v>
      </c>
      <c r="N287" s="2" t="s">
        <v>17</v>
      </c>
    </row>
    <row r="288" spans="1:17" s="10" customFormat="1">
      <c r="A288" s="14">
        <v>134</v>
      </c>
      <c r="B288" s="38" t="s">
        <v>220</v>
      </c>
      <c r="C288" s="38" t="s">
        <v>13</v>
      </c>
      <c r="D288" s="38" t="s">
        <v>17</v>
      </c>
      <c r="E288" s="38" t="s">
        <v>17</v>
      </c>
      <c r="F288" s="38" t="s">
        <v>17</v>
      </c>
      <c r="G288" s="38" t="s">
        <v>17</v>
      </c>
      <c r="H288" s="38" t="s">
        <v>17</v>
      </c>
      <c r="I288" s="38" t="s">
        <v>17</v>
      </c>
      <c r="J288" s="38" t="s">
        <v>17</v>
      </c>
      <c r="K288" s="38" t="s">
        <v>17</v>
      </c>
      <c r="L288" s="38" t="s">
        <v>17</v>
      </c>
      <c r="M288" s="38" t="s">
        <v>17</v>
      </c>
      <c r="N288" s="38" t="s">
        <v>17</v>
      </c>
      <c r="O288" s="38" t="s">
        <v>142</v>
      </c>
      <c r="P288" s="39" t="s">
        <v>218</v>
      </c>
      <c r="Q288" s="39"/>
    </row>
    <row r="289" spans="1:23">
      <c r="C289" s="2" t="s">
        <v>14</v>
      </c>
      <c r="D289" s="2" t="s">
        <v>16</v>
      </c>
      <c r="E289" s="2" t="s">
        <v>16</v>
      </c>
      <c r="F289" s="2" t="s">
        <v>16</v>
      </c>
      <c r="G289" s="2" t="s">
        <v>16</v>
      </c>
      <c r="H289" s="2" t="s">
        <v>16</v>
      </c>
      <c r="I289" s="2" t="s">
        <v>16</v>
      </c>
      <c r="J289" s="2" t="s">
        <v>16</v>
      </c>
      <c r="K289" s="2" t="s">
        <v>17</v>
      </c>
      <c r="L289" s="2" t="s">
        <v>17</v>
      </c>
      <c r="M289" s="2" t="s">
        <v>17</v>
      </c>
      <c r="N289" s="2" t="s">
        <v>17</v>
      </c>
    </row>
    <row r="290" spans="1:23" s="15" customFormat="1">
      <c r="A290" s="40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2"/>
      <c r="Q290" s="106"/>
    </row>
    <row r="291" spans="1:23" s="10" customFormat="1" ht="45">
      <c r="A291" s="14">
        <v>135</v>
      </c>
      <c r="B291" s="38" t="s">
        <v>221</v>
      </c>
      <c r="C291" s="38" t="s">
        <v>13</v>
      </c>
      <c r="D291" s="38" t="s">
        <v>17</v>
      </c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 t="s">
        <v>20</v>
      </c>
      <c r="P291" s="39" t="s">
        <v>223</v>
      </c>
      <c r="Q291" s="39"/>
      <c r="S291" s="1">
        <f>COUNTIF(O291:O292,"HFA")+COUNTIF(O291:O292,"Foreshock Cavity or proto-HFA")</f>
        <v>0</v>
      </c>
      <c r="T291" s="1">
        <f>COUNTIF(O291:O292,"Foreshock Bubble")</f>
        <v>0</v>
      </c>
      <c r="U291" s="1">
        <f>COUNTIF(O291:O292,"Foreshock Cavity")</f>
        <v>0</v>
      </c>
      <c r="V291" s="1">
        <f>COUNTIF(O291:O292,"?")</f>
        <v>1</v>
      </c>
      <c r="W291" s="100">
        <f>SUM(S291:V291)</f>
        <v>1</v>
      </c>
    </row>
    <row r="292" spans="1:23">
      <c r="C292" s="2" t="s">
        <v>14</v>
      </c>
      <c r="D292" s="2" t="s">
        <v>16</v>
      </c>
      <c r="E292" s="2" t="s">
        <v>16</v>
      </c>
      <c r="F292" s="2" t="s">
        <v>83</v>
      </c>
      <c r="G292" s="2" t="s">
        <v>17</v>
      </c>
      <c r="H292" s="2" t="s">
        <v>16</v>
      </c>
      <c r="I292" s="2" t="s">
        <v>16</v>
      </c>
      <c r="J292" s="2" t="s">
        <v>16</v>
      </c>
      <c r="K292" s="2" t="s">
        <v>16</v>
      </c>
      <c r="L292" s="2" t="s">
        <v>17</v>
      </c>
      <c r="M292" s="2" t="s">
        <v>16</v>
      </c>
      <c r="N292" s="2" t="s">
        <v>17</v>
      </c>
      <c r="P292" s="3" t="s">
        <v>222</v>
      </c>
    </row>
    <row r="293" spans="1:23" s="15" customFormat="1">
      <c r="A293" s="40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2"/>
      <c r="Q293" s="106"/>
    </row>
    <row r="294" spans="1:23" s="10" customFormat="1">
      <c r="A294" s="14">
        <v>136</v>
      </c>
      <c r="B294" s="38" t="s">
        <v>224</v>
      </c>
      <c r="C294" s="38" t="s">
        <v>13</v>
      </c>
      <c r="D294" s="38" t="s">
        <v>17</v>
      </c>
      <c r="E294" s="38" t="s">
        <v>17</v>
      </c>
      <c r="F294" s="38" t="s">
        <v>17</v>
      </c>
      <c r="G294" s="38" t="s">
        <v>17</v>
      </c>
      <c r="H294" s="38" t="s">
        <v>17</v>
      </c>
      <c r="I294" s="38" t="s">
        <v>17</v>
      </c>
      <c r="J294" s="38" t="s">
        <v>17</v>
      </c>
      <c r="K294" s="38" t="s">
        <v>17</v>
      </c>
      <c r="L294" s="38" t="s">
        <v>17</v>
      </c>
      <c r="M294" s="38" t="s">
        <v>17</v>
      </c>
      <c r="N294" s="38" t="s">
        <v>17</v>
      </c>
      <c r="O294" s="38" t="s">
        <v>43</v>
      </c>
      <c r="P294" s="39" t="s">
        <v>225</v>
      </c>
      <c r="Q294" s="39"/>
      <c r="S294" s="1">
        <f>COUNTIF(O294:O301,"HFA")+COUNTIF(O294:O301,"Foreshock Cavity or proto-HFA")</f>
        <v>3</v>
      </c>
      <c r="T294" s="1">
        <f>COUNTIF(O294:O301,"Foreshock Bubble")</f>
        <v>0</v>
      </c>
      <c r="U294" s="1">
        <f>COUNTIF(O294:O301,"Foreshock Cavity")</f>
        <v>0</v>
      </c>
      <c r="V294" s="1">
        <f>COUNTIF(O294:O301,"?")</f>
        <v>0</v>
      </c>
      <c r="W294" s="100">
        <f>SUM(S294:V294)</f>
        <v>3</v>
      </c>
    </row>
    <row r="295" spans="1:23">
      <c r="C295" s="2" t="s">
        <v>14</v>
      </c>
      <c r="D295" s="2" t="s">
        <v>16</v>
      </c>
      <c r="E295" s="2" t="s">
        <v>16</v>
      </c>
      <c r="F295" s="2" t="s">
        <v>75</v>
      </c>
      <c r="G295" s="2" t="s">
        <v>17</v>
      </c>
      <c r="H295" s="2" t="s">
        <v>16</v>
      </c>
      <c r="I295" s="2" t="s">
        <v>17</v>
      </c>
      <c r="J295" s="2" t="s">
        <v>75</v>
      </c>
      <c r="K295" s="2" t="s">
        <v>16</v>
      </c>
      <c r="L295" s="2" t="s">
        <v>17</v>
      </c>
      <c r="M295" s="2" t="s">
        <v>17</v>
      </c>
      <c r="N295" s="2" t="s">
        <v>17</v>
      </c>
    </row>
    <row r="296" spans="1:23" s="10" customFormat="1" ht="30">
      <c r="A296" s="14">
        <v>137</v>
      </c>
      <c r="B296" s="38" t="s">
        <v>226</v>
      </c>
      <c r="C296" s="38" t="s">
        <v>13</v>
      </c>
      <c r="D296" s="38" t="s">
        <v>17</v>
      </c>
      <c r="E296" s="38" t="s">
        <v>17</v>
      </c>
      <c r="F296" s="38" t="s">
        <v>17</v>
      </c>
      <c r="G296" s="38" t="s">
        <v>17</v>
      </c>
      <c r="H296" s="38" t="s">
        <v>17</v>
      </c>
      <c r="I296" s="38" t="s">
        <v>17</v>
      </c>
      <c r="J296" s="38" t="s">
        <v>17</v>
      </c>
      <c r="K296" s="38" t="s">
        <v>17</v>
      </c>
      <c r="L296" s="38" t="s">
        <v>17</v>
      </c>
      <c r="M296" s="38" t="s">
        <v>17</v>
      </c>
      <c r="N296" s="38" t="s">
        <v>17</v>
      </c>
      <c r="O296" s="38" t="s">
        <v>22</v>
      </c>
      <c r="P296" s="39" t="s">
        <v>227</v>
      </c>
      <c r="Q296" s="39"/>
    </row>
    <row r="297" spans="1:23">
      <c r="C297" s="2" t="s">
        <v>14</v>
      </c>
      <c r="D297" s="2" t="s">
        <v>16</v>
      </c>
      <c r="E297" s="2" t="s">
        <v>16</v>
      </c>
      <c r="F297" s="2" t="s">
        <v>16</v>
      </c>
      <c r="G297" s="2" t="s">
        <v>17</v>
      </c>
      <c r="H297" s="2" t="s">
        <v>16</v>
      </c>
      <c r="I297" s="2" t="s">
        <v>17</v>
      </c>
      <c r="J297" s="2" t="s">
        <v>16</v>
      </c>
      <c r="K297" s="2" t="s">
        <v>16</v>
      </c>
      <c r="L297" s="2" t="s">
        <v>17</v>
      </c>
      <c r="M297" s="2" t="s">
        <v>16</v>
      </c>
      <c r="N297" s="2" t="s">
        <v>17</v>
      </c>
    </row>
    <row r="298" spans="1:23" s="10" customFormat="1">
      <c r="A298" s="14">
        <v>138</v>
      </c>
      <c r="B298" s="38" t="s">
        <v>228</v>
      </c>
      <c r="C298" s="38" t="s">
        <v>13</v>
      </c>
      <c r="D298" s="38" t="s">
        <v>17</v>
      </c>
      <c r="E298" s="38" t="s">
        <v>17</v>
      </c>
      <c r="F298" s="38" t="s">
        <v>17</v>
      </c>
      <c r="G298" s="38" t="s">
        <v>17</v>
      </c>
      <c r="H298" s="38" t="s">
        <v>17</v>
      </c>
      <c r="I298" s="38" t="s">
        <v>17</v>
      </c>
      <c r="J298" s="38" t="s">
        <v>17</v>
      </c>
      <c r="K298" s="38" t="s">
        <v>17</v>
      </c>
      <c r="L298" s="38" t="s">
        <v>17</v>
      </c>
      <c r="M298" s="38" t="s">
        <v>17</v>
      </c>
      <c r="N298" s="38" t="s">
        <v>17</v>
      </c>
      <c r="O298" s="38" t="s">
        <v>22</v>
      </c>
      <c r="P298" s="39"/>
      <c r="Q298" s="39"/>
    </row>
    <row r="299" spans="1:23">
      <c r="C299" s="2" t="s">
        <v>14</v>
      </c>
      <c r="D299" s="2" t="s">
        <v>16</v>
      </c>
      <c r="E299" s="2" t="s">
        <v>16</v>
      </c>
      <c r="F299" s="2" t="s">
        <v>16</v>
      </c>
      <c r="G299" s="2" t="s">
        <v>75</v>
      </c>
      <c r="H299" s="2" t="s">
        <v>16</v>
      </c>
      <c r="I299" s="2" t="s">
        <v>16</v>
      </c>
      <c r="J299" s="2" t="s">
        <v>16</v>
      </c>
      <c r="K299" s="2" t="s">
        <v>16</v>
      </c>
      <c r="L299" s="2" t="s">
        <v>16</v>
      </c>
      <c r="M299" s="2" t="s">
        <v>16</v>
      </c>
      <c r="N299" s="2" t="s">
        <v>16</v>
      </c>
    </row>
    <row r="300" spans="1:23" s="10" customFormat="1" ht="45">
      <c r="A300" s="14">
        <v>139</v>
      </c>
      <c r="B300" s="38" t="s">
        <v>229</v>
      </c>
      <c r="C300" s="38" t="s">
        <v>13</v>
      </c>
      <c r="D300" s="38" t="s">
        <v>17</v>
      </c>
      <c r="E300" s="38" t="s">
        <v>17</v>
      </c>
      <c r="F300" s="38" t="s">
        <v>17</v>
      </c>
      <c r="G300" s="38" t="s">
        <v>17</v>
      </c>
      <c r="H300" s="38" t="s">
        <v>17</v>
      </c>
      <c r="I300" s="38" t="s">
        <v>17</v>
      </c>
      <c r="J300" s="38" t="s">
        <v>17</v>
      </c>
      <c r="K300" s="38" t="s">
        <v>17</v>
      </c>
      <c r="L300" s="38" t="s">
        <v>17</v>
      </c>
      <c r="M300" s="38" t="s">
        <v>17</v>
      </c>
      <c r="N300" s="38" t="s">
        <v>17</v>
      </c>
      <c r="O300" s="38" t="s">
        <v>230</v>
      </c>
      <c r="P300" s="39" t="s">
        <v>231</v>
      </c>
      <c r="Q300" s="39"/>
    </row>
    <row r="301" spans="1:23">
      <c r="C301" s="2" t="s">
        <v>14</v>
      </c>
      <c r="D301" s="2" t="s">
        <v>17</v>
      </c>
      <c r="E301" s="2" t="s">
        <v>17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16</v>
      </c>
      <c r="L301" s="2" t="s">
        <v>17</v>
      </c>
      <c r="M301" s="2" t="s">
        <v>16</v>
      </c>
      <c r="N301" s="2" t="s">
        <v>16</v>
      </c>
      <c r="P301" s="3" t="s">
        <v>241</v>
      </c>
    </row>
    <row r="302" spans="1:23" s="15" customFormat="1">
      <c r="A302" s="40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2"/>
      <c r="Q302" s="106"/>
    </row>
    <row r="303" spans="1:23" s="10" customFormat="1">
      <c r="A303" s="14">
        <v>140</v>
      </c>
      <c r="B303" s="38" t="s">
        <v>232</v>
      </c>
      <c r="C303" s="38" t="s">
        <v>13</v>
      </c>
      <c r="D303" s="38" t="s">
        <v>17</v>
      </c>
      <c r="E303" s="38" t="s">
        <v>17</v>
      </c>
      <c r="F303" s="38" t="s">
        <v>17</v>
      </c>
      <c r="G303" s="38" t="s">
        <v>17</v>
      </c>
      <c r="H303" s="38" t="s">
        <v>17</v>
      </c>
      <c r="I303" s="38" t="s">
        <v>17</v>
      </c>
      <c r="J303" s="38" t="s">
        <v>17</v>
      </c>
      <c r="K303" s="38" t="s">
        <v>17</v>
      </c>
      <c r="L303" s="38" t="s">
        <v>17</v>
      </c>
      <c r="M303" s="38" t="s">
        <v>17</v>
      </c>
      <c r="N303" s="38" t="s">
        <v>17</v>
      </c>
      <c r="O303" s="38" t="s">
        <v>22</v>
      </c>
      <c r="P303" s="39"/>
      <c r="Q303" s="39"/>
      <c r="S303" s="1">
        <f>COUNTIF(O303:O382,"HFA")+COUNTIF(O303:O382,"Foreshock Cavity or proto-HFA")</f>
        <v>14</v>
      </c>
      <c r="T303" s="1">
        <f>COUNTIF(O303:O382,"Foreshock Bubble")</f>
        <v>19</v>
      </c>
      <c r="U303" s="1">
        <f>COUNTIF(O303:O382,"Foreshock Cavity")</f>
        <v>1</v>
      </c>
      <c r="V303" s="1">
        <f>COUNTIF(O303:O382,"?")</f>
        <v>5</v>
      </c>
      <c r="W303" s="100">
        <f>SUM(S303:V303)</f>
        <v>39</v>
      </c>
    </row>
    <row r="304" spans="1:23">
      <c r="C304" s="2" t="s">
        <v>14</v>
      </c>
      <c r="D304" s="2" t="s">
        <v>16</v>
      </c>
      <c r="E304" s="2" t="s">
        <v>16</v>
      </c>
      <c r="F304" s="2" t="s">
        <v>16</v>
      </c>
      <c r="G304" s="2" t="s">
        <v>17</v>
      </c>
      <c r="H304" s="2" t="s">
        <v>16</v>
      </c>
      <c r="I304" s="2" t="s">
        <v>17</v>
      </c>
      <c r="J304" s="2" t="s">
        <v>75</v>
      </c>
      <c r="K304" s="2" t="s">
        <v>16</v>
      </c>
      <c r="L304" s="2" t="s">
        <v>17</v>
      </c>
      <c r="M304" s="2" t="s">
        <v>17</v>
      </c>
      <c r="N304" s="2" t="s">
        <v>17</v>
      </c>
    </row>
    <row r="305" spans="1:17" s="10" customFormat="1">
      <c r="A305" s="14">
        <v>141</v>
      </c>
      <c r="B305" s="38" t="s">
        <v>233</v>
      </c>
      <c r="C305" s="38" t="s">
        <v>13</v>
      </c>
      <c r="D305" s="38" t="s">
        <v>17</v>
      </c>
      <c r="E305" s="38" t="s">
        <v>17</v>
      </c>
      <c r="F305" s="38" t="s">
        <v>17</v>
      </c>
      <c r="G305" s="38" t="s">
        <v>17</v>
      </c>
      <c r="H305" s="38" t="s">
        <v>17</v>
      </c>
      <c r="I305" s="38" t="s">
        <v>17</v>
      </c>
      <c r="J305" s="38" t="s">
        <v>17</v>
      </c>
      <c r="K305" s="38" t="s">
        <v>17</v>
      </c>
      <c r="L305" s="38" t="s">
        <v>17</v>
      </c>
      <c r="M305" s="38" t="s">
        <v>17</v>
      </c>
      <c r="N305" s="38" t="s">
        <v>17</v>
      </c>
      <c r="O305" s="38" t="s">
        <v>22</v>
      </c>
      <c r="P305" s="39"/>
      <c r="Q305" s="39"/>
    </row>
    <row r="306" spans="1:17">
      <c r="C306" s="2" t="s">
        <v>14</v>
      </c>
      <c r="D306" s="2" t="s">
        <v>16</v>
      </c>
      <c r="E306" s="2" t="s">
        <v>16</v>
      </c>
      <c r="F306" s="2" t="s">
        <v>83</v>
      </c>
      <c r="G306" s="2" t="s">
        <v>17</v>
      </c>
      <c r="H306" s="2" t="s">
        <v>16</v>
      </c>
      <c r="I306" s="2" t="s">
        <v>17</v>
      </c>
      <c r="J306" s="2" t="s">
        <v>16</v>
      </c>
      <c r="K306" s="2" t="s">
        <v>16</v>
      </c>
      <c r="L306" s="2" t="s">
        <v>17</v>
      </c>
      <c r="M306" s="2" t="s">
        <v>16</v>
      </c>
      <c r="N306" s="2" t="s">
        <v>17</v>
      </c>
    </row>
    <row r="307" spans="1:17" s="10" customFormat="1" ht="30">
      <c r="A307" s="14">
        <v>142</v>
      </c>
      <c r="B307" s="38" t="s">
        <v>234</v>
      </c>
      <c r="C307" s="38" t="s">
        <v>13</v>
      </c>
      <c r="D307" s="38" t="s">
        <v>17</v>
      </c>
      <c r="E307" s="38" t="s">
        <v>17</v>
      </c>
      <c r="F307" s="38" t="s">
        <v>17</v>
      </c>
      <c r="G307" s="38" t="s">
        <v>17</v>
      </c>
      <c r="H307" s="38" t="s">
        <v>17</v>
      </c>
      <c r="I307" s="38" t="s">
        <v>17</v>
      </c>
      <c r="J307" s="38" t="s">
        <v>17</v>
      </c>
      <c r="K307" s="38" t="s">
        <v>17</v>
      </c>
      <c r="L307" s="38" t="s">
        <v>17</v>
      </c>
      <c r="M307" s="38" t="s">
        <v>17</v>
      </c>
      <c r="N307" s="38" t="s">
        <v>17</v>
      </c>
      <c r="O307" s="38" t="s">
        <v>148</v>
      </c>
      <c r="P307" s="39" t="s">
        <v>235</v>
      </c>
      <c r="Q307" s="39"/>
    </row>
    <row r="308" spans="1:17">
      <c r="C308" s="2" t="s">
        <v>14</v>
      </c>
      <c r="D308" s="2" t="s">
        <v>16</v>
      </c>
      <c r="E308" s="2" t="s">
        <v>16</v>
      </c>
      <c r="F308" s="2" t="s">
        <v>83</v>
      </c>
      <c r="G308" s="2" t="s">
        <v>17</v>
      </c>
      <c r="H308" s="2" t="s">
        <v>16</v>
      </c>
      <c r="I308" s="2" t="s">
        <v>16</v>
      </c>
      <c r="J308" s="2" t="s">
        <v>16</v>
      </c>
      <c r="K308" s="2" t="s">
        <v>16</v>
      </c>
      <c r="L308" s="2" t="s">
        <v>16</v>
      </c>
      <c r="M308" s="2" t="s">
        <v>16</v>
      </c>
      <c r="N308" s="2" t="s">
        <v>16</v>
      </c>
    </row>
    <row r="309" spans="1:17" s="10" customFormat="1">
      <c r="A309" s="14">
        <v>143</v>
      </c>
      <c r="B309" s="38" t="s">
        <v>236</v>
      </c>
      <c r="C309" s="38" t="s">
        <v>13</v>
      </c>
      <c r="D309" s="38" t="s">
        <v>17</v>
      </c>
      <c r="E309" s="38" t="s">
        <v>17</v>
      </c>
      <c r="F309" s="38" t="s">
        <v>17</v>
      </c>
      <c r="G309" s="38" t="s">
        <v>17</v>
      </c>
      <c r="H309" s="38" t="s">
        <v>17</v>
      </c>
      <c r="I309" s="38" t="s">
        <v>17</v>
      </c>
      <c r="J309" s="38" t="s">
        <v>17</v>
      </c>
      <c r="K309" s="38" t="s">
        <v>17</v>
      </c>
      <c r="L309" s="38" t="s">
        <v>17</v>
      </c>
      <c r="M309" s="38" t="s">
        <v>17</v>
      </c>
      <c r="N309" s="38" t="s">
        <v>17</v>
      </c>
      <c r="O309" s="38" t="s">
        <v>43</v>
      </c>
      <c r="P309" s="39" t="s">
        <v>238</v>
      </c>
      <c r="Q309" s="39"/>
    </row>
    <row r="310" spans="1:17">
      <c r="C310" s="2" t="s">
        <v>14</v>
      </c>
      <c r="D310" s="2" t="s">
        <v>16</v>
      </c>
      <c r="E310" s="2" t="s">
        <v>16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16</v>
      </c>
      <c r="K310" s="2" t="s">
        <v>16</v>
      </c>
      <c r="L310" s="2" t="s">
        <v>17</v>
      </c>
      <c r="M310" s="2" t="s">
        <v>16</v>
      </c>
      <c r="N310" s="2" t="s">
        <v>17</v>
      </c>
    </row>
    <row r="311" spans="1:17" s="10" customFormat="1">
      <c r="A311" s="14">
        <v>144</v>
      </c>
      <c r="B311" s="38" t="s">
        <v>237</v>
      </c>
      <c r="C311" s="38" t="s">
        <v>13</v>
      </c>
      <c r="D311" s="38" t="s">
        <v>17</v>
      </c>
      <c r="E311" s="38" t="s">
        <v>17</v>
      </c>
      <c r="F311" s="38" t="s">
        <v>17</v>
      </c>
      <c r="G311" s="38" t="s">
        <v>17</v>
      </c>
      <c r="H311" s="38" t="s">
        <v>17</v>
      </c>
      <c r="I311" s="38" t="s">
        <v>17</v>
      </c>
      <c r="J311" s="38" t="s">
        <v>17</v>
      </c>
      <c r="K311" s="38" t="s">
        <v>17</v>
      </c>
      <c r="L311" s="38" t="s">
        <v>17</v>
      </c>
      <c r="M311" s="38" t="s">
        <v>17</v>
      </c>
      <c r="N311" s="38" t="s">
        <v>17</v>
      </c>
      <c r="O311" s="38" t="s">
        <v>22</v>
      </c>
      <c r="P311" s="39" t="s">
        <v>239</v>
      </c>
      <c r="Q311" s="39"/>
    </row>
    <row r="312" spans="1:17">
      <c r="C312" s="2" t="s">
        <v>14</v>
      </c>
      <c r="D312" s="2" t="s">
        <v>16</v>
      </c>
      <c r="E312" s="2" t="s">
        <v>16</v>
      </c>
      <c r="F312" s="2" t="s">
        <v>75</v>
      </c>
      <c r="G312" s="2" t="s">
        <v>17</v>
      </c>
      <c r="H312" s="2" t="s">
        <v>75</v>
      </c>
      <c r="I312" s="2" t="s">
        <v>17</v>
      </c>
      <c r="J312" s="2" t="s">
        <v>16</v>
      </c>
      <c r="K312" s="2" t="s">
        <v>16</v>
      </c>
      <c r="L312" s="2" t="s">
        <v>17</v>
      </c>
      <c r="M312" s="2" t="s">
        <v>16</v>
      </c>
      <c r="N312" s="2" t="s">
        <v>17</v>
      </c>
    </row>
    <row r="313" spans="1:17" s="10" customFormat="1">
      <c r="A313" s="14">
        <v>145</v>
      </c>
      <c r="B313" s="38" t="s">
        <v>240</v>
      </c>
      <c r="C313" s="38" t="s">
        <v>13</v>
      </c>
      <c r="D313" s="38" t="s">
        <v>17</v>
      </c>
      <c r="E313" s="38" t="s">
        <v>17</v>
      </c>
      <c r="F313" s="38" t="s">
        <v>17</v>
      </c>
      <c r="G313" s="38" t="s">
        <v>17</v>
      </c>
      <c r="H313" s="38" t="s">
        <v>17</v>
      </c>
      <c r="I313" s="38" t="s">
        <v>17</v>
      </c>
      <c r="J313" s="38" t="s">
        <v>17</v>
      </c>
      <c r="K313" s="38" t="s">
        <v>17</v>
      </c>
      <c r="L313" s="38" t="s">
        <v>17</v>
      </c>
      <c r="M313" s="38" t="s">
        <v>17</v>
      </c>
      <c r="N313" s="38" t="s">
        <v>17</v>
      </c>
      <c r="O313" s="38" t="s">
        <v>22</v>
      </c>
      <c r="P313" s="39"/>
      <c r="Q313" s="39"/>
    </row>
    <row r="314" spans="1:17">
      <c r="C314" s="2" t="s">
        <v>14</v>
      </c>
      <c r="D314" s="2" t="s">
        <v>16</v>
      </c>
      <c r="E314" s="2" t="s">
        <v>16</v>
      </c>
      <c r="F314" s="2" t="s">
        <v>75</v>
      </c>
      <c r="G314" s="2" t="s">
        <v>17</v>
      </c>
      <c r="H314" s="2" t="s">
        <v>16</v>
      </c>
      <c r="I314" s="2" t="s">
        <v>17</v>
      </c>
      <c r="J314" s="2" t="s">
        <v>75</v>
      </c>
      <c r="K314" s="2" t="s">
        <v>16</v>
      </c>
      <c r="L314" s="2" t="s">
        <v>17</v>
      </c>
      <c r="M314" s="2" t="s">
        <v>16</v>
      </c>
      <c r="N314" s="2" t="s">
        <v>17</v>
      </c>
    </row>
    <row r="315" spans="1:17" s="10" customFormat="1">
      <c r="A315" s="14">
        <v>146</v>
      </c>
      <c r="B315" s="38" t="s">
        <v>242</v>
      </c>
      <c r="C315" s="38" t="s">
        <v>13</v>
      </c>
      <c r="D315" s="38" t="s">
        <v>17</v>
      </c>
      <c r="E315" s="38" t="s">
        <v>17</v>
      </c>
      <c r="F315" s="38" t="s">
        <v>17</v>
      </c>
      <c r="G315" s="38" t="s">
        <v>17</v>
      </c>
      <c r="H315" s="38" t="s">
        <v>17</v>
      </c>
      <c r="I315" s="38" t="s">
        <v>17</v>
      </c>
      <c r="J315" s="38" t="s">
        <v>17</v>
      </c>
      <c r="K315" s="38" t="s">
        <v>17</v>
      </c>
      <c r="L315" s="38" t="s">
        <v>17</v>
      </c>
      <c r="M315" s="38" t="s">
        <v>17</v>
      </c>
      <c r="N315" s="38" t="s">
        <v>17</v>
      </c>
      <c r="O315" s="38" t="s">
        <v>20</v>
      </c>
      <c r="P315" s="39" t="s">
        <v>243</v>
      </c>
      <c r="Q315" s="39"/>
    </row>
    <row r="316" spans="1:17">
      <c r="C316" s="2" t="s">
        <v>14</v>
      </c>
      <c r="D316" s="2" t="s">
        <v>16</v>
      </c>
      <c r="E316" s="2" t="s">
        <v>16</v>
      </c>
      <c r="F316" s="2" t="s">
        <v>83</v>
      </c>
      <c r="G316" s="2" t="s">
        <v>17</v>
      </c>
      <c r="H316" s="2" t="s">
        <v>16</v>
      </c>
      <c r="I316" s="2" t="s">
        <v>17</v>
      </c>
      <c r="J316" s="2" t="s">
        <v>20</v>
      </c>
      <c r="K316" s="2" t="s">
        <v>16</v>
      </c>
      <c r="L316" s="2" t="s">
        <v>17</v>
      </c>
      <c r="M316" s="2" t="s">
        <v>16</v>
      </c>
      <c r="N316" s="2" t="s">
        <v>17</v>
      </c>
      <c r="P316" s="3" t="s">
        <v>244</v>
      </c>
    </row>
    <row r="317" spans="1:17" s="10" customFormat="1">
      <c r="A317" s="14">
        <v>147</v>
      </c>
      <c r="B317" s="38" t="s">
        <v>245</v>
      </c>
      <c r="C317" s="38" t="s">
        <v>13</v>
      </c>
      <c r="D317" s="38" t="s">
        <v>16</v>
      </c>
      <c r="E317" s="38" t="s">
        <v>16</v>
      </c>
      <c r="F317" s="38" t="s">
        <v>17</v>
      </c>
      <c r="G317" s="38" t="s">
        <v>17</v>
      </c>
      <c r="H317" s="38" t="s">
        <v>17</v>
      </c>
      <c r="I317" s="38" t="s">
        <v>17</v>
      </c>
      <c r="J317" s="38" t="s">
        <v>17</v>
      </c>
      <c r="K317" s="38" t="s">
        <v>17</v>
      </c>
      <c r="L317" s="38" t="s">
        <v>17</v>
      </c>
      <c r="M317" s="38" t="s">
        <v>17</v>
      </c>
      <c r="N317" s="38" t="s">
        <v>17</v>
      </c>
      <c r="O317" s="38" t="s">
        <v>148</v>
      </c>
      <c r="P317" s="39" t="s">
        <v>246</v>
      </c>
      <c r="Q317" s="39"/>
    </row>
    <row r="318" spans="1:17">
      <c r="C318" s="2" t="s">
        <v>14</v>
      </c>
      <c r="D318" s="2" t="s">
        <v>16</v>
      </c>
      <c r="E318" s="2" t="s">
        <v>16</v>
      </c>
      <c r="F318" s="2" t="s">
        <v>75</v>
      </c>
      <c r="G318" s="2" t="s">
        <v>17</v>
      </c>
      <c r="H318" s="2" t="s">
        <v>75</v>
      </c>
      <c r="I318" s="2" t="s">
        <v>17</v>
      </c>
      <c r="J318" s="2" t="s">
        <v>75</v>
      </c>
      <c r="K318" s="2" t="s">
        <v>16</v>
      </c>
      <c r="L318" s="2" t="s">
        <v>17</v>
      </c>
      <c r="M318" s="2" t="s">
        <v>17</v>
      </c>
      <c r="N318" s="2" t="s">
        <v>17</v>
      </c>
      <c r="P318" s="3" t="s">
        <v>247</v>
      </c>
    </row>
    <row r="319" spans="1:17" s="10" customFormat="1">
      <c r="A319" s="14">
        <v>148</v>
      </c>
      <c r="B319" s="38" t="s">
        <v>248</v>
      </c>
      <c r="C319" s="38" t="s">
        <v>13</v>
      </c>
      <c r="D319" s="38" t="s">
        <v>17</v>
      </c>
      <c r="E319" s="38" t="s">
        <v>17</v>
      </c>
      <c r="F319" s="38" t="s">
        <v>17</v>
      </c>
      <c r="G319" s="38" t="s">
        <v>17</v>
      </c>
      <c r="H319" s="38" t="s">
        <v>17</v>
      </c>
      <c r="I319" s="38" t="s">
        <v>17</v>
      </c>
      <c r="J319" s="38" t="s">
        <v>17</v>
      </c>
      <c r="K319" s="38" t="s">
        <v>17</v>
      </c>
      <c r="L319" s="38" t="s">
        <v>17</v>
      </c>
      <c r="M319" s="38" t="s">
        <v>17</v>
      </c>
      <c r="N319" s="38" t="s">
        <v>17</v>
      </c>
      <c r="O319" s="38" t="s">
        <v>22</v>
      </c>
      <c r="P319" s="39"/>
      <c r="Q319" s="39"/>
    </row>
    <row r="320" spans="1:17">
      <c r="C320" s="2" t="s">
        <v>14</v>
      </c>
      <c r="D320" s="2" t="s">
        <v>16</v>
      </c>
      <c r="E320" s="2" t="s">
        <v>16</v>
      </c>
      <c r="F320" s="2" t="s">
        <v>75</v>
      </c>
      <c r="G320" s="2" t="s">
        <v>17</v>
      </c>
      <c r="H320" s="2" t="s">
        <v>16</v>
      </c>
      <c r="I320" s="2" t="s">
        <v>17</v>
      </c>
      <c r="J320" s="2" t="s">
        <v>16</v>
      </c>
      <c r="K320" s="2" t="s">
        <v>16</v>
      </c>
      <c r="L320" s="2" t="s">
        <v>17</v>
      </c>
      <c r="M320" s="2" t="s">
        <v>16</v>
      </c>
      <c r="N320" s="2" t="s">
        <v>17</v>
      </c>
    </row>
    <row r="321" spans="1:17" s="10" customFormat="1">
      <c r="A321" s="14">
        <v>149</v>
      </c>
      <c r="B321" s="38" t="s">
        <v>249</v>
      </c>
      <c r="C321" s="38" t="s">
        <v>13</v>
      </c>
      <c r="D321" s="38" t="s">
        <v>16</v>
      </c>
      <c r="E321" s="38" t="s">
        <v>16</v>
      </c>
      <c r="F321" s="38" t="s">
        <v>17</v>
      </c>
      <c r="G321" s="38" t="s">
        <v>17</v>
      </c>
      <c r="H321" s="38" t="s">
        <v>16</v>
      </c>
      <c r="I321" s="38" t="s">
        <v>17</v>
      </c>
      <c r="J321" s="38" t="s">
        <v>17</v>
      </c>
      <c r="K321" s="38" t="s">
        <v>17</v>
      </c>
      <c r="L321" s="38" t="s">
        <v>17</v>
      </c>
      <c r="M321" s="38" t="s">
        <v>17</v>
      </c>
      <c r="N321" s="38" t="s">
        <v>17</v>
      </c>
      <c r="O321" s="38" t="s">
        <v>148</v>
      </c>
      <c r="P321" s="39" t="s">
        <v>250</v>
      </c>
      <c r="Q321" s="39"/>
    </row>
    <row r="322" spans="1:17">
      <c r="C322" s="2" t="s">
        <v>14</v>
      </c>
      <c r="D322" s="2" t="s">
        <v>16</v>
      </c>
      <c r="E322" s="2" t="s">
        <v>16</v>
      </c>
      <c r="F322" s="2" t="s">
        <v>75</v>
      </c>
      <c r="G322" s="2" t="s">
        <v>17</v>
      </c>
      <c r="H322" s="2" t="s">
        <v>16</v>
      </c>
      <c r="I322" s="2" t="s">
        <v>16</v>
      </c>
      <c r="J322" s="2" t="s">
        <v>16</v>
      </c>
      <c r="K322" s="2" t="s">
        <v>16</v>
      </c>
      <c r="L322" s="2" t="s">
        <v>16</v>
      </c>
      <c r="M322" s="2" t="s">
        <v>16</v>
      </c>
      <c r="N322" s="2" t="s">
        <v>16</v>
      </c>
    </row>
    <row r="323" spans="1:17" s="10" customFormat="1">
      <c r="A323" s="14">
        <v>150</v>
      </c>
      <c r="B323" s="38" t="s">
        <v>251</v>
      </c>
      <c r="C323" s="38" t="s">
        <v>13</v>
      </c>
      <c r="D323" s="38" t="s">
        <v>16</v>
      </c>
      <c r="E323" s="38" t="s">
        <v>16</v>
      </c>
      <c r="F323" s="38" t="s">
        <v>17</v>
      </c>
      <c r="G323" s="38" t="s">
        <v>17</v>
      </c>
      <c r="H323" s="38" t="s">
        <v>17</v>
      </c>
      <c r="I323" s="38" t="s">
        <v>17</v>
      </c>
      <c r="J323" s="38" t="s">
        <v>17</v>
      </c>
      <c r="K323" s="38" t="s">
        <v>17</v>
      </c>
      <c r="L323" s="38" t="s">
        <v>17</v>
      </c>
      <c r="M323" s="38" t="s">
        <v>17</v>
      </c>
      <c r="N323" s="38" t="s">
        <v>17</v>
      </c>
      <c r="O323" s="38" t="s">
        <v>148</v>
      </c>
      <c r="P323" s="39"/>
      <c r="Q323" s="39"/>
    </row>
    <row r="324" spans="1:17">
      <c r="C324" s="2" t="s">
        <v>14</v>
      </c>
      <c r="D324" s="2" t="s">
        <v>16</v>
      </c>
      <c r="E324" s="2" t="s">
        <v>16</v>
      </c>
      <c r="F324" s="2" t="s">
        <v>75</v>
      </c>
      <c r="G324" s="2" t="s">
        <v>17</v>
      </c>
      <c r="H324" s="2" t="s">
        <v>16</v>
      </c>
      <c r="I324" s="2" t="s">
        <v>17</v>
      </c>
      <c r="J324" s="2" t="s">
        <v>16</v>
      </c>
      <c r="K324" s="2" t="s">
        <v>16</v>
      </c>
      <c r="L324" s="2" t="s">
        <v>17</v>
      </c>
      <c r="M324" s="2" t="s">
        <v>16</v>
      </c>
      <c r="N324" s="2" t="s">
        <v>17</v>
      </c>
    </row>
    <row r="325" spans="1:17" s="10" customFormat="1">
      <c r="A325" s="14">
        <v>151</v>
      </c>
      <c r="B325" s="38" t="s">
        <v>252</v>
      </c>
      <c r="C325" s="38" t="s">
        <v>13</v>
      </c>
      <c r="D325" s="38" t="s">
        <v>16</v>
      </c>
      <c r="E325" s="38" t="s">
        <v>16</v>
      </c>
      <c r="F325" s="38" t="s">
        <v>17</v>
      </c>
      <c r="G325" s="38" t="s">
        <v>17</v>
      </c>
      <c r="H325" s="38" t="s">
        <v>16</v>
      </c>
      <c r="I325" s="38" t="s">
        <v>17</v>
      </c>
      <c r="J325" s="38" t="s">
        <v>17</v>
      </c>
      <c r="K325" s="38" t="s">
        <v>17</v>
      </c>
      <c r="L325" s="38" t="s">
        <v>17</v>
      </c>
      <c r="M325" s="38" t="s">
        <v>17</v>
      </c>
      <c r="N325" s="38" t="s">
        <v>17</v>
      </c>
      <c r="O325" s="38" t="s">
        <v>148</v>
      </c>
      <c r="P325" s="39"/>
      <c r="Q325" s="39"/>
    </row>
    <row r="326" spans="1:17">
      <c r="C326" s="2" t="s">
        <v>14</v>
      </c>
      <c r="D326" s="2" t="s">
        <v>16</v>
      </c>
      <c r="E326" s="2" t="s">
        <v>16</v>
      </c>
      <c r="F326" s="2" t="s">
        <v>16</v>
      </c>
      <c r="G326" s="2" t="s">
        <v>17</v>
      </c>
      <c r="H326" s="2" t="s">
        <v>16</v>
      </c>
      <c r="I326" s="2" t="s">
        <v>17</v>
      </c>
      <c r="J326" s="2" t="s">
        <v>16</v>
      </c>
      <c r="K326" s="2" t="s">
        <v>16</v>
      </c>
      <c r="L326" s="2" t="s">
        <v>17</v>
      </c>
      <c r="M326" s="2" t="s">
        <v>16</v>
      </c>
      <c r="N326" s="2" t="s">
        <v>17</v>
      </c>
    </row>
    <row r="327" spans="1:17" s="10" customFormat="1">
      <c r="A327" s="14">
        <v>152</v>
      </c>
      <c r="B327" s="38" t="s">
        <v>254</v>
      </c>
      <c r="C327" s="38" t="s">
        <v>13</v>
      </c>
      <c r="D327" s="38" t="s">
        <v>16</v>
      </c>
      <c r="E327" s="38" t="s">
        <v>16</v>
      </c>
      <c r="F327" s="38" t="s">
        <v>17</v>
      </c>
      <c r="G327" s="38" t="s">
        <v>17</v>
      </c>
      <c r="H327" s="38" t="s">
        <v>17</v>
      </c>
      <c r="I327" s="38" t="s">
        <v>17</v>
      </c>
      <c r="J327" s="38" t="s">
        <v>17</v>
      </c>
      <c r="K327" s="38" t="s">
        <v>17</v>
      </c>
      <c r="L327" s="38" t="s">
        <v>17</v>
      </c>
      <c r="M327" s="38" t="s">
        <v>17</v>
      </c>
      <c r="N327" s="38" t="s">
        <v>17</v>
      </c>
      <c r="O327" s="38" t="s">
        <v>20</v>
      </c>
      <c r="P327" s="39"/>
      <c r="Q327" s="39"/>
    </row>
    <row r="328" spans="1:17">
      <c r="C328" s="2" t="s">
        <v>14</v>
      </c>
      <c r="D328" s="2" t="s">
        <v>16</v>
      </c>
      <c r="E328" s="2" t="s">
        <v>16</v>
      </c>
      <c r="F328" s="2" t="s">
        <v>16</v>
      </c>
      <c r="G328" s="2" t="s">
        <v>17</v>
      </c>
      <c r="H328" s="2" t="s">
        <v>16</v>
      </c>
      <c r="I328" s="2" t="s">
        <v>17</v>
      </c>
      <c r="J328" s="2" t="s">
        <v>83</v>
      </c>
      <c r="K328" s="2" t="s">
        <v>17</v>
      </c>
      <c r="L328" s="2" t="s">
        <v>17</v>
      </c>
      <c r="M328" s="2" t="s">
        <v>17</v>
      </c>
      <c r="N328" s="2" t="s">
        <v>17</v>
      </c>
    </row>
    <row r="329" spans="1:17" s="10" customFormat="1">
      <c r="A329" s="14">
        <v>153</v>
      </c>
      <c r="B329" s="38" t="s">
        <v>255</v>
      </c>
      <c r="C329" s="38" t="s">
        <v>13</v>
      </c>
      <c r="D329" s="38" t="s">
        <v>16</v>
      </c>
      <c r="E329" s="38" t="s">
        <v>16</v>
      </c>
      <c r="F329" s="38" t="s">
        <v>17</v>
      </c>
      <c r="G329" s="38" t="s">
        <v>17</v>
      </c>
      <c r="H329" s="38" t="s">
        <v>17</v>
      </c>
      <c r="I329" s="38" t="s">
        <v>17</v>
      </c>
      <c r="J329" s="38" t="s">
        <v>17</v>
      </c>
      <c r="K329" s="38" t="s">
        <v>17</v>
      </c>
      <c r="L329" s="38" t="s">
        <v>17</v>
      </c>
      <c r="M329" s="38" t="s">
        <v>17</v>
      </c>
      <c r="N329" s="38" t="s">
        <v>17</v>
      </c>
      <c r="O329" s="38" t="s">
        <v>20</v>
      </c>
      <c r="P329" s="39"/>
      <c r="Q329" s="39"/>
    </row>
    <row r="330" spans="1:17">
      <c r="C330" s="2" t="s">
        <v>14</v>
      </c>
      <c r="D330" s="2" t="s">
        <v>16</v>
      </c>
      <c r="E330" s="2" t="s">
        <v>16</v>
      </c>
      <c r="F330" s="2" t="s">
        <v>16</v>
      </c>
      <c r="G330" s="2" t="s">
        <v>17</v>
      </c>
      <c r="H330" s="2" t="s">
        <v>16</v>
      </c>
      <c r="I330" s="2" t="s">
        <v>17</v>
      </c>
      <c r="J330" s="2" t="s">
        <v>83</v>
      </c>
      <c r="K330" s="2" t="s">
        <v>17</v>
      </c>
      <c r="L330" s="2" t="s">
        <v>17</v>
      </c>
      <c r="M330" s="2" t="s">
        <v>17</v>
      </c>
      <c r="N330" s="2" t="s">
        <v>17</v>
      </c>
    </row>
    <row r="331" spans="1:17" s="10" customFormat="1">
      <c r="A331" s="14">
        <v>154</v>
      </c>
      <c r="B331" s="38" t="s">
        <v>256</v>
      </c>
      <c r="C331" s="38" t="s">
        <v>13</v>
      </c>
      <c r="D331" s="38" t="s">
        <v>17</v>
      </c>
      <c r="E331" s="38" t="s">
        <v>17</v>
      </c>
      <c r="F331" s="38" t="s">
        <v>17</v>
      </c>
      <c r="G331" s="38" t="s">
        <v>17</v>
      </c>
      <c r="H331" s="38" t="s">
        <v>17</v>
      </c>
      <c r="I331" s="38" t="s">
        <v>17</v>
      </c>
      <c r="J331" s="38" t="s">
        <v>17</v>
      </c>
      <c r="K331" s="38" t="s">
        <v>17</v>
      </c>
      <c r="L331" s="38" t="s">
        <v>17</v>
      </c>
      <c r="M331" s="38" t="s">
        <v>17</v>
      </c>
      <c r="N331" s="38" t="s">
        <v>17</v>
      </c>
      <c r="O331" s="38" t="s">
        <v>142</v>
      </c>
      <c r="P331" s="39" t="s">
        <v>253</v>
      </c>
      <c r="Q331" s="39"/>
    </row>
    <row r="332" spans="1:17">
      <c r="C332" s="2" t="s">
        <v>14</v>
      </c>
      <c r="D332" s="2" t="s">
        <v>16</v>
      </c>
      <c r="E332" s="2" t="s">
        <v>16</v>
      </c>
      <c r="F332" s="2" t="s">
        <v>16</v>
      </c>
      <c r="G332" s="2" t="s">
        <v>17</v>
      </c>
      <c r="H332" s="2" t="s">
        <v>16</v>
      </c>
      <c r="I332" s="2" t="s">
        <v>17</v>
      </c>
      <c r="J332" s="2" t="s">
        <v>83</v>
      </c>
      <c r="K332" s="2" t="s">
        <v>17</v>
      </c>
      <c r="L332" s="2" t="s">
        <v>17</v>
      </c>
      <c r="M332" s="2" t="s">
        <v>17</v>
      </c>
      <c r="N332" s="2" t="s">
        <v>17</v>
      </c>
    </row>
    <row r="333" spans="1:17" s="10" customFormat="1">
      <c r="A333" s="14">
        <v>155</v>
      </c>
      <c r="B333" s="38" t="s">
        <v>261</v>
      </c>
      <c r="C333" s="38" t="s">
        <v>13</v>
      </c>
      <c r="D333" s="38" t="s">
        <v>17</v>
      </c>
      <c r="E333" s="38" t="s">
        <v>17</v>
      </c>
      <c r="F333" s="38" t="s">
        <v>17</v>
      </c>
      <c r="G333" s="38" t="s">
        <v>17</v>
      </c>
      <c r="H333" s="38" t="s">
        <v>17</v>
      </c>
      <c r="I333" s="38" t="s">
        <v>17</v>
      </c>
      <c r="J333" s="38" t="s">
        <v>17</v>
      </c>
      <c r="K333" s="38" t="s">
        <v>17</v>
      </c>
      <c r="L333" s="38" t="s">
        <v>17</v>
      </c>
      <c r="M333" s="38" t="s">
        <v>17</v>
      </c>
      <c r="N333" s="38" t="s">
        <v>17</v>
      </c>
      <c r="O333" s="38" t="s">
        <v>22</v>
      </c>
      <c r="P333" s="39"/>
      <c r="Q333" s="39"/>
    </row>
    <row r="334" spans="1:17">
      <c r="C334" s="2" t="s">
        <v>14</v>
      </c>
      <c r="D334" s="2" t="s">
        <v>16</v>
      </c>
      <c r="E334" s="2" t="s">
        <v>16</v>
      </c>
      <c r="F334" s="2" t="s">
        <v>16</v>
      </c>
      <c r="G334" s="2" t="s">
        <v>17</v>
      </c>
      <c r="H334" s="2" t="s">
        <v>16</v>
      </c>
      <c r="I334" s="2" t="s">
        <v>17</v>
      </c>
      <c r="J334" s="2" t="s">
        <v>75</v>
      </c>
      <c r="K334" s="2" t="s">
        <v>16</v>
      </c>
      <c r="L334" s="2" t="s">
        <v>17</v>
      </c>
      <c r="M334" s="2" t="s">
        <v>17</v>
      </c>
      <c r="N334" s="2" t="s">
        <v>16</v>
      </c>
    </row>
    <row r="335" spans="1:17" s="10" customFormat="1" ht="30">
      <c r="A335" s="14">
        <v>156</v>
      </c>
      <c r="B335" s="38" t="s">
        <v>257</v>
      </c>
      <c r="C335" s="38" t="s">
        <v>13</v>
      </c>
      <c r="D335" s="38" t="s">
        <v>17</v>
      </c>
      <c r="E335" s="38" t="s">
        <v>17</v>
      </c>
      <c r="F335" s="38" t="s">
        <v>17</v>
      </c>
      <c r="G335" s="38" t="s">
        <v>17</v>
      </c>
      <c r="H335" s="38" t="s">
        <v>17</v>
      </c>
      <c r="I335" s="38" t="s">
        <v>17</v>
      </c>
      <c r="J335" s="38" t="s">
        <v>17</v>
      </c>
      <c r="K335" s="38" t="s">
        <v>17</v>
      </c>
      <c r="L335" s="38" t="s">
        <v>17</v>
      </c>
      <c r="M335" s="38" t="s">
        <v>17</v>
      </c>
      <c r="N335" s="38" t="s">
        <v>17</v>
      </c>
      <c r="O335" s="38" t="s">
        <v>148</v>
      </c>
      <c r="P335" s="39" t="s">
        <v>258</v>
      </c>
      <c r="Q335" s="39"/>
    </row>
    <row r="336" spans="1:17" ht="30">
      <c r="C336" s="2" t="s">
        <v>14</v>
      </c>
      <c r="D336" s="2" t="s">
        <v>16</v>
      </c>
      <c r="E336" s="2" t="s">
        <v>16</v>
      </c>
      <c r="F336" s="2" t="s">
        <v>75</v>
      </c>
      <c r="G336" s="2" t="s">
        <v>17</v>
      </c>
      <c r="H336" s="2" t="s">
        <v>16</v>
      </c>
      <c r="I336" s="2" t="s">
        <v>16</v>
      </c>
      <c r="J336" s="2" t="s">
        <v>16</v>
      </c>
      <c r="K336" s="2" t="s">
        <v>16</v>
      </c>
      <c r="L336" s="2" t="s">
        <v>16</v>
      </c>
      <c r="M336" s="2" t="s">
        <v>16</v>
      </c>
      <c r="N336" s="2" t="s">
        <v>16</v>
      </c>
      <c r="P336" s="3" t="s">
        <v>262</v>
      </c>
    </row>
    <row r="337" spans="1:17" s="10" customFormat="1">
      <c r="A337" s="14">
        <v>157</v>
      </c>
      <c r="B337" s="38" t="s">
        <v>259</v>
      </c>
      <c r="C337" s="38" t="s">
        <v>13</v>
      </c>
      <c r="D337" s="38" t="s">
        <v>17</v>
      </c>
      <c r="E337" s="38" t="s">
        <v>17</v>
      </c>
      <c r="F337" s="38" t="s">
        <v>17</v>
      </c>
      <c r="G337" s="38" t="s">
        <v>17</v>
      </c>
      <c r="H337" s="38" t="s">
        <v>17</v>
      </c>
      <c r="I337" s="38" t="s">
        <v>17</v>
      </c>
      <c r="J337" s="38" t="s">
        <v>17</v>
      </c>
      <c r="K337" s="38" t="s">
        <v>17</v>
      </c>
      <c r="L337" s="38" t="s">
        <v>17</v>
      </c>
      <c r="M337" s="38" t="s">
        <v>17</v>
      </c>
      <c r="N337" s="38" t="s">
        <v>17</v>
      </c>
      <c r="O337" s="38" t="s">
        <v>43</v>
      </c>
      <c r="P337" s="39" t="s">
        <v>260</v>
      </c>
      <c r="Q337" s="39"/>
    </row>
    <row r="338" spans="1:17">
      <c r="C338" s="2" t="s">
        <v>14</v>
      </c>
      <c r="D338" s="2" t="s">
        <v>16</v>
      </c>
      <c r="E338" s="2" t="s">
        <v>16</v>
      </c>
      <c r="F338" s="2" t="s">
        <v>16</v>
      </c>
      <c r="G338" s="2" t="s">
        <v>17</v>
      </c>
      <c r="H338" s="2" t="s">
        <v>16</v>
      </c>
      <c r="I338" s="2" t="s">
        <v>17</v>
      </c>
      <c r="J338" s="2" t="s">
        <v>75</v>
      </c>
      <c r="K338" s="2" t="s">
        <v>16</v>
      </c>
      <c r="L338" s="2" t="s">
        <v>17</v>
      </c>
      <c r="M338" s="2" t="s">
        <v>17</v>
      </c>
      <c r="N338" s="2" t="s">
        <v>17</v>
      </c>
    </row>
    <row r="339" spans="1:17" s="10" customFormat="1" ht="45">
      <c r="A339" s="14">
        <v>158</v>
      </c>
      <c r="B339" s="38" t="s">
        <v>263</v>
      </c>
      <c r="C339" s="38" t="s">
        <v>13</v>
      </c>
      <c r="D339" s="38" t="s">
        <v>16</v>
      </c>
      <c r="E339" s="38" t="s">
        <v>16</v>
      </c>
      <c r="F339" s="38" t="s">
        <v>75</v>
      </c>
      <c r="G339" s="38" t="s">
        <v>17</v>
      </c>
      <c r="H339" s="38" t="s">
        <v>75</v>
      </c>
      <c r="I339" s="38" t="s">
        <v>17</v>
      </c>
      <c r="J339" s="38" t="s">
        <v>17</v>
      </c>
      <c r="K339" s="38" t="s">
        <v>17</v>
      </c>
      <c r="L339" s="38" t="s">
        <v>17</v>
      </c>
      <c r="M339" s="38" t="s">
        <v>17</v>
      </c>
      <c r="N339" s="38" t="s">
        <v>16</v>
      </c>
      <c r="O339" s="38" t="s">
        <v>148</v>
      </c>
      <c r="P339" s="39" t="s">
        <v>265</v>
      </c>
      <c r="Q339" s="39"/>
    </row>
    <row r="340" spans="1:17">
      <c r="C340" s="2" t="s">
        <v>14</v>
      </c>
      <c r="D340" s="2" t="s">
        <v>16</v>
      </c>
      <c r="E340" s="2" t="s">
        <v>16</v>
      </c>
      <c r="F340" s="2" t="s">
        <v>16</v>
      </c>
      <c r="G340" s="2" t="s">
        <v>16</v>
      </c>
      <c r="H340" s="2" t="s">
        <v>16</v>
      </c>
      <c r="I340" s="2" t="s">
        <v>16</v>
      </c>
      <c r="J340" s="2" t="s">
        <v>16</v>
      </c>
      <c r="K340" s="2" t="s">
        <v>16</v>
      </c>
      <c r="L340" s="2" t="s">
        <v>16</v>
      </c>
      <c r="M340" s="2" t="s">
        <v>16</v>
      </c>
      <c r="N340" s="2" t="s">
        <v>16</v>
      </c>
      <c r="P340" s="3" t="s">
        <v>264</v>
      </c>
    </row>
    <row r="341" spans="1:17" s="10" customFormat="1">
      <c r="A341" s="14">
        <v>159</v>
      </c>
      <c r="B341" s="38" t="s">
        <v>266</v>
      </c>
      <c r="C341" s="38" t="s">
        <v>13</v>
      </c>
      <c r="D341" s="38" t="s">
        <v>16</v>
      </c>
      <c r="E341" s="38" t="s">
        <v>16</v>
      </c>
      <c r="F341" s="38" t="s">
        <v>16</v>
      </c>
      <c r="G341" s="38" t="s">
        <v>17</v>
      </c>
      <c r="H341" s="38" t="s">
        <v>16</v>
      </c>
      <c r="I341" s="38" t="s">
        <v>17</v>
      </c>
      <c r="J341" s="38" t="s">
        <v>75</v>
      </c>
      <c r="K341" s="38" t="s">
        <v>17</v>
      </c>
      <c r="L341" s="38" t="s">
        <v>17</v>
      </c>
      <c r="M341" s="38" t="s">
        <v>17</v>
      </c>
      <c r="N341" s="38" t="s">
        <v>17</v>
      </c>
      <c r="O341" s="38" t="s">
        <v>148</v>
      </c>
      <c r="P341" s="39" t="s">
        <v>267</v>
      </c>
      <c r="Q341" s="39"/>
    </row>
    <row r="342" spans="1:17">
      <c r="C342" s="2" t="s">
        <v>14</v>
      </c>
      <c r="D342" s="2" t="s">
        <v>16</v>
      </c>
      <c r="E342" s="2" t="s">
        <v>16</v>
      </c>
      <c r="F342" s="2" t="s">
        <v>75</v>
      </c>
      <c r="G342" s="2" t="s">
        <v>17</v>
      </c>
      <c r="H342" s="2" t="s">
        <v>16</v>
      </c>
      <c r="I342" s="2" t="s">
        <v>16</v>
      </c>
      <c r="J342" s="2" t="s">
        <v>75</v>
      </c>
      <c r="K342" s="2" t="s">
        <v>16</v>
      </c>
      <c r="L342" s="2" t="s">
        <v>17</v>
      </c>
      <c r="M342" s="2" t="s">
        <v>16</v>
      </c>
      <c r="N342" s="2" t="s">
        <v>17</v>
      </c>
    </row>
    <row r="343" spans="1:17" s="10" customFormat="1">
      <c r="A343" s="14">
        <v>160</v>
      </c>
      <c r="B343" s="38" t="s">
        <v>268</v>
      </c>
      <c r="C343" s="38" t="s">
        <v>13</v>
      </c>
      <c r="D343" s="38" t="s">
        <v>16</v>
      </c>
      <c r="E343" s="38" t="s">
        <v>16</v>
      </c>
      <c r="F343" s="38" t="s">
        <v>17</v>
      </c>
      <c r="G343" s="38" t="s">
        <v>17</v>
      </c>
      <c r="H343" s="38" t="s">
        <v>16</v>
      </c>
      <c r="I343" s="38" t="s">
        <v>17</v>
      </c>
      <c r="J343" s="38" t="s">
        <v>17</v>
      </c>
      <c r="K343" s="38" t="s">
        <v>17</v>
      </c>
      <c r="L343" s="38" t="s">
        <v>17</v>
      </c>
      <c r="M343" s="38" t="s">
        <v>17</v>
      </c>
      <c r="N343" s="38" t="s">
        <v>17</v>
      </c>
      <c r="O343" s="38" t="s">
        <v>148</v>
      </c>
      <c r="P343" s="39"/>
      <c r="Q343" s="39"/>
    </row>
    <row r="344" spans="1:17">
      <c r="C344" s="2" t="s">
        <v>14</v>
      </c>
      <c r="D344" s="2" t="s">
        <v>16</v>
      </c>
      <c r="E344" s="2" t="s">
        <v>16</v>
      </c>
      <c r="F344" s="2" t="s">
        <v>16</v>
      </c>
      <c r="G344" s="2" t="s">
        <v>17</v>
      </c>
      <c r="H344" s="2" t="s">
        <v>16</v>
      </c>
      <c r="I344" s="2" t="s">
        <v>16</v>
      </c>
      <c r="J344" s="2" t="s">
        <v>16</v>
      </c>
      <c r="K344" s="2" t="s">
        <v>16</v>
      </c>
      <c r="L344" s="2" t="s">
        <v>17</v>
      </c>
      <c r="M344" s="2" t="s">
        <v>16</v>
      </c>
      <c r="N344" s="2" t="s">
        <v>17</v>
      </c>
    </row>
    <row r="345" spans="1:17" s="10" customFormat="1">
      <c r="A345" s="14">
        <v>161</v>
      </c>
      <c r="B345" s="38" t="s">
        <v>269</v>
      </c>
      <c r="C345" s="38" t="s">
        <v>13</v>
      </c>
      <c r="D345" s="38" t="s">
        <v>17</v>
      </c>
      <c r="E345" s="38" t="s">
        <v>17</v>
      </c>
      <c r="F345" s="38" t="s">
        <v>17</v>
      </c>
      <c r="G345" s="38" t="s">
        <v>17</v>
      </c>
      <c r="H345" s="38" t="s">
        <v>17</v>
      </c>
      <c r="I345" s="38" t="s">
        <v>17</v>
      </c>
      <c r="J345" s="38" t="s">
        <v>17</v>
      </c>
      <c r="K345" s="38" t="s">
        <v>17</v>
      </c>
      <c r="L345" s="38" t="s">
        <v>17</v>
      </c>
      <c r="M345" s="38" t="s">
        <v>17</v>
      </c>
      <c r="N345" s="38" t="s">
        <v>17</v>
      </c>
      <c r="O345" s="38" t="s">
        <v>22</v>
      </c>
      <c r="P345" s="39" t="s">
        <v>270</v>
      </c>
      <c r="Q345" s="39"/>
    </row>
    <row r="346" spans="1:17">
      <c r="C346" s="2" t="s">
        <v>14</v>
      </c>
      <c r="D346" s="2" t="s">
        <v>16</v>
      </c>
      <c r="E346" s="2" t="s">
        <v>16</v>
      </c>
      <c r="F346" s="2" t="s">
        <v>16</v>
      </c>
      <c r="G346" s="2" t="s">
        <v>16</v>
      </c>
      <c r="H346" s="2" t="s">
        <v>16</v>
      </c>
      <c r="I346" s="2" t="s">
        <v>16</v>
      </c>
      <c r="J346" s="2" t="s">
        <v>16</v>
      </c>
      <c r="K346" s="2" t="s">
        <v>16</v>
      </c>
      <c r="L346" s="2" t="s">
        <v>16</v>
      </c>
      <c r="M346" s="2" t="s">
        <v>16</v>
      </c>
      <c r="N346" s="2" t="s">
        <v>16</v>
      </c>
    </row>
    <row r="347" spans="1:17" s="10" customFormat="1" ht="30">
      <c r="A347" s="14">
        <v>162</v>
      </c>
      <c r="B347" s="38" t="s">
        <v>271</v>
      </c>
      <c r="C347" s="38" t="s">
        <v>13</v>
      </c>
      <c r="D347" s="38" t="s">
        <v>16</v>
      </c>
      <c r="E347" s="38" t="s">
        <v>16</v>
      </c>
      <c r="F347" s="38" t="s">
        <v>16</v>
      </c>
      <c r="G347" s="38" t="s">
        <v>17</v>
      </c>
      <c r="H347" s="38" t="s">
        <v>16</v>
      </c>
      <c r="I347" s="38" t="s">
        <v>17</v>
      </c>
      <c r="J347" s="38" t="s">
        <v>83</v>
      </c>
      <c r="K347" s="38" t="s">
        <v>83</v>
      </c>
      <c r="L347" s="38" t="s">
        <v>17</v>
      </c>
      <c r="M347" s="38" t="s">
        <v>17</v>
      </c>
      <c r="N347" s="38" t="s">
        <v>17</v>
      </c>
      <c r="O347" s="38" t="s">
        <v>148</v>
      </c>
      <c r="P347" s="39" t="s">
        <v>272</v>
      </c>
      <c r="Q347" s="39"/>
    </row>
    <row r="348" spans="1:17">
      <c r="C348" s="2" t="s">
        <v>14</v>
      </c>
      <c r="D348" s="2" t="s">
        <v>16</v>
      </c>
      <c r="E348" s="2" t="s">
        <v>16</v>
      </c>
      <c r="F348" s="2" t="s">
        <v>16</v>
      </c>
      <c r="G348" s="2" t="s">
        <v>17</v>
      </c>
      <c r="H348" s="2" t="s">
        <v>16</v>
      </c>
      <c r="I348" s="2" t="s">
        <v>17</v>
      </c>
      <c r="J348" s="2" t="s">
        <v>16</v>
      </c>
      <c r="K348" s="2" t="s">
        <v>16</v>
      </c>
      <c r="L348" s="2" t="s">
        <v>17</v>
      </c>
      <c r="M348" s="2" t="s">
        <v>17</v>
      </c>
      <c r="N348" s="2" t="s">
        <v>17</v>
      </c>
    </row>
    <row r="349" spans="1:17" s="10" customFormat="1">
      <c r="A349" s="14">
        <v>163</v>
      </c>
      <c r="B349" s="38" t="s">
        <v>273</v>
      </c>
      <c r="C349" s="38" t="s">
        <v>13</v>
      </c>
      <c r="D349" s="38" t="s">
        <v>16</v>
      </c>
      <c r="E349" s="38" t="s">
        <v>16</v>
      </c>
      <c r="F349" s="38" t="s">
        <v>17</v>
      </c>
      <c r="G349" s="38" t="s">
        <v>17</v>
      </c>
      <c r="H349" s="38" t="s">
        <v>16</v>
      </c>
      <c r="I349" s="38" t="s">
        <v>17</v>
      </c>
      <c r="J349" s="38" t="s">
        <v>16</v>
      </c>
      <c r="K349" s="38" t="s">
        <v>16</v>
      </c>
      <c r="L349" s="38" t="s">
        <v>17</v>
      </c>
      <c r="M349" s="38" t="s">
        <v>17</v>
      </c>
      <c r="N349" s="38" t="s">
        <v>17</v>
      </c>
      <c r="O349" s="38" t="s">
        <v>148</v>
      </c>
      <c r="P349" s="39"/>
      <c r="Q349" s="39"/>
    </row>
    <row r="350" spans="1:17">
      <c r="C350" s="2" t="s">
        <v>14</v>
      </c>
      <c r="D350" s="2" t="s">
        <v>16</v>
      </c>
      <c r="E350" s="2" t="s">
        <v>16</v>
      </c>
      <c r="F350" s="2" t="s">
        <v>75</v>
      </c>
      <c r="G350" s="2" t="s">
        <v>17</v>
      </c>
      <c r="H350" s="2" t="s">
        <v>16</v>
      </c>
      <c r="I350" s="2" t="s">
        <v>17</v>
      </c>
      <c r="J350" s="2" t="s">
        <v>16</v>
      </c>
      <c r="K350" s="2" t="s">
        <v>16</v>
      </c>
      <c r="L350" s="2" t="s">
        <v>17</v>
      </c>
      <c r="M350" s="2" t="s">
        <v>17</v>
      </c>
      <c r="N350" s="2" t="s">
        <v>17</v>
      </c>
    </row>
    <row r="351" spans="1:17" s="10" customFormat="1" ht="45">
      <c r="A351" s="14">
        <v>164</v>
      </c>
      <c r="B351" s="38" t="s">
        <v>274</v>
      </c>
      <c r="C351" s="38" t="s">
        <v>13</v>
      </c>
      <c r="D351" s="38" t="s">
        <v>16</v>
      </c>
      <c r="E351" s="38" t="s">
        <v>16</v>
      </c>
      <c r="F351" s="38" t="s">
        <v>17</v>
      </c>
      <c r="G351" s="38" t="s">
        <v>17</v>
      </c>
      <c r="H351" s="38" t="s">
        <v>16</v>
      </c>
      <c r="I351" s="38" t="s">
        <v>17</v>
      </c>
      <c r="J351" s="38" t="s">
        <v>16</v>
      </c>
      <c r="K351" s="38" t="s">
        <v>16</v>
      </c>
      <c r="L351" s="38" t="s">
        <v>17</v>
      </c>
      <c r="M351" s="38" t="s">
        <v>17</v>
      </c>
      <c r="N351" s="38" t="s">
        <v>17</v>
      </c>
      <c r="O351" s="38" t="s">
        <v>148</v>
      </c>
      <c r="P351" s="39" t="s">
        <v>275</v>
      </c>
      <c r="Q351" s="39"/>
    </row>
    <row r="352" spans="1:17">
      <c r="C352" s="2" t="s">
        <v>14</v>
      </c>
      <c r="D352" s="2" t="s">
        <v>16</v>
      </c>
      <c r="E352" s="2" t="s">
        <v>16</v>
      </c>
      <c r="F352" s="2" t="s">
        <v>17</v>
      </c>
      <c r="G352" s="2" t="s">
        <v>17</v>
      </c>
      <c r="H352" s="2" t="s">
        <v>16</v>
      </c>
      <c r="I352" s="2" t="s">
        <v>17</v>
      </c>
      <c r="J352" s="2" t="s">
        <v>16</v>
      </c>
      <c r="K352" s="2" t="s">
        <v>16</v>
      </c>
      <c r="L352" s="2" t="s">
        <v>17</v>
      </c>
      <c r="M352" s="2" t="s">
        <v>17</v>
      </c>
      <c r="N352" s="2" t="s">
        <v>17</v>
      </c>
    </row>
    <row r="353" spans="1:17" s="10" customFormat="1">
      <c r="A353" s="14">
        <v>165</v>
      </c>
      <c r="B353" s="38" t="s">
        <v>276</v>
      </c>
      <c r="C353" s="38" t="s">
        <v>13</v>
      </c>
      <c r="D353" s="38" t="s">
        <v>17</v>
      </c>
      <c r="E353" s="38" t="s">
        <v>17</v>
      </c>
      <c r="F353" s="38" t="s">
        <v>17</v>
      </c>
      <c r="G353" s="38" t="s">
        <v>17</v>
      </c>
      <c r="H353" s="38" t="s">
        <v>17</v>
      </c>
      <c r="I353" s="38" t="s">
        <v>17</v>
      </c>
      <c r="J353" s="38" t="s">
        <v>17</v>
      </c>
      <c r="K353" s="38" t="s">
        <v>17</v>
      </c>
      <c r="L353" s="38" t="s">
        <v>17</v>
      </c>
      <c r="M353" s="38" t="s">
        <v>17</v>
      </c>
      <c r="N353" s="38" t="s">
        <v>17</v>
      </c>
      <c r="O353" s="38" t="s">
        <v>22</v>
      </c>
      <c r="P353" s="39"/>
      <c r="Q353" s="39"/>
    </row>
    <row r="354" spans="1:17">
      <c r="C354" s="2" t="s">
        <v>14</v>
      </c>
      <c r="D354" s="2" t="s">
        <v>16</v>
      </c>
      <c r="E354" s="2" t="s">
        <v>16</v>
      </c>
      <c r="F354" s="2" t="s">
        <v>16</v>
      </c>
      <c r="G354" s="2" t="s">
        <v>17</v>
      </c>
      <c r="H354" s="2" t="s">
        <v>16</v>
      </c>
      <c r="I354" s="2" t="s">
        <v>17</v>
      </c>
      <c r="J354" s="2" t="s">
        <v>16</v>
      </c>
      <c r="K354" s="2" t="s">
        <v>16</v>
      </c>
      <c r="L354" s="2" t="s">
        <v>17</v>
      </c>
      <c r="M354" s="2" t="s">
        <v>17</v>
      </c>
      <c r="N354" s="2" t="s">
        <v>17</v>
      </c>
    </row>
    <row r="355" spans="1:17" s="10" customFormat="1">
      <c r="A355" s="14">
        <v>166</v>
      </c>
      <c r="B355" s="38" t="s">
        <v>277</v>
      </c>
      <c r="C355" s="38" t="s">
        <v>13</v>
      </c>
      <c r="D355" s="38" t="s">
        <v>17</v>
      </c>
      <c r="E355" s="38" t="s">
        <v>17</v>
      </c>
      <c r="F355" s="38" t="s">
        <v>17</v>
      </c>
      <c r="G355" s="38" t="s">
        <v>17</v>
      </c>
      <c r="H355" s="38" t="s">
        <v>17</v>
      </c>
      <c r="I355" s="38" t="s">
        <v>17</v>
      </c>
      <c r="J355" s="38" t="s">
        <v>17</v>
      </c>
      <c r="K355" s="38" t="s">
        <v>17</v>
      </c>
      <c r="L355" s="38" t="s">
        <v>17</v>
      </c>
      <c r="M355" s="38" t="s">
        <v>17</v>
      </c>
      <c r="N355" s="38" t="s">
        <v>17</v>
      </c>
      <c r="O355" s="38" t="s">
        <v>22</v>
      </c>
      <c r="P355" s="39"/>
      <c r="Q355" s="39"/>
    </row>
    <row r="356" spans="1:17">
      <c r="C356" s="2" t="s">
        <v>14</v>
      </c>
      <c r="D356" s="2" t="s">
        <v>16</v>
      </c>
      <c r="E356" s="2" t="s">
        <v>16</v>
      </c>
      <c r="F356" s="2" t="s">
        <v>16</v>
      </c>
      <c r="G356" s="2" t="s">
        <v>17</v>
      </c>
      <c r="H356" s="2" t="s">
        <v>16</v>
      </c>
      <c r="I356" s="2" t="s">
        <v>17</v>
      </c>
      <c r="J356" s="2" t="s">
        <v>16</v>
      </c>
      <c r="K356" s="2" t="s">
        <v>16</v>
      </c>
      <c r="L356" s="2" t="s">
        <v>17</v>
      </c>
      <c r="M356" s="2" t="s">
        <v>16</v>
      </c>
      <c r="N356" s="2" t="s">
        <v>17</v>
      </c>
    </row>
    <row r="357" spans="1:17" s="10" customFormat="1" ht="30">
      <c r="A357" s="14">
        <v>167</v>
      </c>
      <c r="B357" s="38" t="s">
        <v>280</v>
      </c>
      <c r="C357" s="38" t="s">
        <v>13</v>
      </c>
      <c r="D357" s="38" t="s">
        <v>17</v>
      </c>
      <c r="E357" s="38" t="s">
        <v>17</v>
      </c>
      <c r="F357" s="38" t="s">
        <v>17</v>
      </c>
      <c r="G357" s="38" t="s">
        <v>17</v>
      </c>
      <c r="H357" s="38" t="s">
        <v>17</v>
      </c>
      <c r="I357" s="38" t="s">
        <v>17</v>
      </c>
      <c r="J357" s="38" t="s">
        <v>17</v>
      </c>
      <c r="K357" s="38" t="s">
        <v>17</v>
      </c>
      <c r="L357" s="38" t="s">
        <v>17</v>
      </c>
      <c r="M357" s="38" t="s">
        <v>17</v>
      </c>
      <c r="N357" s="38" t="s">
        <v>17</v>
      </c>
      <c r="O357" s="38" t="s">
        <v>230</v>
      </c>
      <c r="P357" s="39" t="s">
        <v>281</v>
      </c>
      <c r="Q357" s="39"/>
    </row>
    <row r="358" spans="1:17">
      <c r="C358" s="2" t="s">
        <v>14</v>
      </c>
      <c r="D358" s="2" t="s">
        <v>17</v>
      </c>
      <c r="E358" s="2" t="s">
        <v>17</v>
      </c>
      <c r="F358" s="2" t="s">
        <v>17</v>
      </c>
      <c r="G358" s="2" t="s">
        <v>17</v>
      </c>
      <c r="H358" s="2" t="s">
        <v>16</v>
      </c>
      <c r="I358" s="2" t="s">
        <v>16</v>
      </c>
      <c r="J358" s="2" t="s">
        <v>17</v>
      </c>
      <c r="K358" s="2" t="s">
        <v>16</v>
      </c>
      <c r="L358" s="2" t="s">
        <v>17</v>
      </c>
      <c r="M358" s="2" t="s">
        <v>16</v>
      </c>
      <c r="N358" s="2" t="s">
        <v>16</v>
      </c>
    </row>
    <row r="359" spans="1:17" s="10" customFormat="1">
      <c r="A359" s="14">
        <v>168</v>
      </c>
      <c r="B359" s="38" t="s">
        <v>278</v>
      </c>
      <c r="C359" s="38" t="s">
        <v>13</v>
      </c>
      <c r="D359" s="38" t="s">
        <v>17</v>
      </c>
      <c r="E359" s="38" t="s">
        <v>17</v>
      </c>
      <c r="F359" s="38" t="s">
        <v>17</v>
      </c>
      <c r="G359" s="38" t="s">
        <v>17</v>
      </c>
      <c r="H359" s="38" t="s">
        <v>17</v>
      </c>
      <c r="I359" s="38" t="s">
        <v>17</v>
      </c>
      <c r="J359" s="38" t="s">
        <v>17</v>
      </c>
      <c r="K359" s="38" t="s">
        <v>17</v>
      </c>
      <c r="L359" s="38" t="s">
        <v>17</v>
      </c>
      <c r="M359" s="38" t="s">
        <v>17</v>
      </c>
      <c r="N359" s="38" t="s">
        <v>17</v>
      </c>
      <c r="O359" s="38" t="s">
        <v>148</v>
      </c>
      <c r="P359" s="39" t="s">
        <v>279</v>
      </c>
      <c r="Q359" s="39"/>
    </row>
    <row r="360" spans="1:17">
      <c r="C360" s="2" t="s">
        <v>14</v>
      </c>
      <c r="D360" s="2" t="s">
        <v>16</v>
      </c>
      <c r="E360" s="2" t="s">
        <v>16</v>
      </c>
      <c r="F360" s="2" t="s">
        <v>17</v>
      </c>
      <c r="G360" s="2" t="s">
        <v>17</v>
      </c>
      <c r="H360" s="2" t="s">
        <v>16</v>
      </c>
      <c r="I360" s="2" t="s">
        <v>16</v>
      </c>
      <c r="J360" s="2" t="s">
        <v>16</v>
      </c>
      <c r="K360" s="2" t="s">
        <v>16</v>
      </c>
      <c r="L360" s="2" t="s">
        <v>16</v>
      </c>
      <c r="M360" s="2" t="s">
        <v>16</v>
      </c>
      <c r="N360" s="2" t="s">
        <v>16</v>
      </c>
    </row>
    <row r="361" spans="1:17" s="10" customFormat="1">
      <c r="A361" s="14">
        <v>169</v>
      </c>
      <c r="B361" s="38" t="s">
        <v>282</v>
      </c>
      <c r="C361" s="38" t="s">
        <v>13</v>
      </c>
      <c r="D361" s="38" t="s">
        <v>17</v>
      </c>
      <c r="E361" s="38" t="s">
        <v>17</v>
      </c>
      <c r="F361" s="38" t="s">
        <v>17</v>
      </c>
      <c r="G361" s="38" t="s">
        <v>17</v>
      </c>
      <c r="H361" s="38" t="s">
        <v>17</v>
      </c>
      <c r="I361" s="38" t="s">
        <v>17</v>
      </c>
      <c r="J361" s="38" t="s">
        <v>17</v>
      </c>
      <c r="K361" s="38" t="s">
        <v>17</v>
      </c>
      <c r="L361" s="38" t="s">
        <v>17</v>
      </c>
      <c r="M361" s="38" t="s">
        <v>17</v>
      </c>
      <c r="N361" s="38" t="s">
        <v>17</v>
      </c>
      <c r="O361" s="38" t="s">
        <v>22</v>
      </c>
      <c r="P361" s="39"/>
      <c r="Q361" s="39"/>
    </row>
    <row r="362" spans="1:17">
      <c r="C362" s="2" t="s">
        <v>14</v>
      </c>
      <c r="D362" s="2" t="s">
        <v>16</v>
      </c>
      <c r="E362" s="2" t="s">
        <v>16</v>
      </c>
      <c r="F362" s="2" t="s">
        <v>16</v>
      </c>
      <c r="G362" s="2" t="s">
        <v>17</v>
      </c>
      <c r="H362" s="2" t="s">
        <v>16</v>
      </c>
      <c r="I362" s="2" t="s">
        <v>17</v>
      </c>
      <c r="J362" s="2" t="s">
        <v>16</v>
      </c>
      <c r="K362" s="2" t="s">
        <v>16</v>
      </c>
      <c r="L362" s="2" t="s">
        <v>17</v>
      </c>
      <c r="M362" s="2" t="s">
        <v>16</v>
      </c>
      <c r="N362" s="2" t="s">
        <v>17</v>
      </c>
    </row>
    <row r="363" spans="1:17" s="10" customFormat="1">
      <c r="A363" s="14">
        <v>170</v>
      </c>
      <c r="B363" s="38" t="s">
        <v>283</v>
      </c>
      <c r="C363" s="38" t="s">
        <v>13</v>
      </c>
      <c r="D363" s="38" t="s">
        <v>16</v>
      </c>
      <c r="E363" s="38" t="s">
        <v>16</v>
      </c>
      <c r="F363" s="38" t="s">
        <v>16</v>
      </c>
      <c r="G363" s="38" t="s">
        <v>17</v>
      </c>
      <c r="H363" s="38" t="s">
        <v>16</v>
      </c>
      <c r="I363" s="38" t="s">
        <v>17</v>
      </c>
      <c r="J363" s="38" t="s">
        <v>17</v>
      </c>
      <c r="K363" s="38" t="s">
        <v>17</v>
      </c>
      <c r="L363" s="38" t="s">
        <v>17</v>
      </c>
      <c r="M363" s="38" t="s">
        <v>17</v>
      </c>
      <c r="N363" s="38" t="s">
        <v>17</v>
      </c>
      <c r="O363" s="38" t="s">
        <v>148</v>
      </c>
      <c r="P363" s="39" t="s">
        <v>284</v>
      </c>
      <c r="Q363" s="39" t="s">
        <v>577</v>
      </c>
    </row>
    <row r="364" spans="1:17" ht="45">
      <c r="C364" s="2" t="s">
        <v>14</v>
      </c>
      <c r="D364" s="2" t="s">
        <v>16</v>
      </c>
      <c r="E364" s="2" t="s">
        <v>16</v>
      </c>
      <c r="F364" s="2" t="s">
        <v>17</v>
      </c>
      <c r="G364" s="2" t="s">
        <v>17</v>
      </c>
      <c r="H364" s="2" t="s">
        <v>16</v>
      </c>
      <c r="I364" s="2" t="s">
        <v>16</v>
      </c>
      <c r="J364" s="2" t="s">
        <v>16</v>
      </c>
      <c r="K364" s="2" t="s">
        <v>16</v>
      </c>
      <c r="L364" s="2" t="s">
        <v>16</v>
      </c>
      <c r="M364" s="2" t="s">
        <v>16</v>
      </c>
      <c r="N364" s="2" t="s">
        <v>16</v>
      </c>
      <c r="P364" s="3" t="s">
        <v>285</v>
      </c>
    </row>
    <row r="365" spans="1:17" s="10" customFormat="1">
      <c r="A365" s="14">
        <v>171</v>
      </c>
      <c r="B365" s="38" t="s">
        <v>286</v>
      </c>
      <c r="C365" s="38" t="s">
        <v>13</v>
      </c>
      <c r="D365" s="38" t="s">
        <v>17</v>
      </c>
      <c r="E365" s="38" t="s">
        <v>17</v>
      </c>
      <c r="F365" s="38" t="s">
        <v>17</v>
      </c>
      <c r="G365" s="38" t="s">
        <v>17</v>
      </c>
      <c r="H365" s="38" t="s">
        <v>17</v>
      </c>
      <c r="I365" s="38" t="s">
        <v>17</v>
      </c>
      <c r="J365" s="38" t="s">
        <v>17</v>
      </c>
      <c r="K365" s="38" t="s">
        <v>17</v>
      </c>
      <c r="L365" s="38" t="s">
        <v>17</v>
      </c>
      <c r="M365" s="38" t="s">
        <v>17</v>
      </c>
      <c r="N365" s="38" t="s">
        <v>17</v>
      </c>
      <c r="O365" s="38" t="s">
        <v>22</v>
      </c>
      <c r="P365" s="39" t="s">
        <v>287</v>
      </c>
      <c r="Q365" s="39"/>
    </row>
    <row r="366" spans="1:17">
      <c r="C366" s="2" t="s">
        <v>14</v>
      </c>
      <c r="D366" s="2" t="s">
        <v>16</v>
      </c>
      <c r="E366" s="2" t="s">
        <v>16</v>
      </c>
      <c r="F366" s="2" t="s">
        <v>16</v>
      </c>
      <c r="G366" s="2" t="s">
        <v>17</v>
      </c>
      <c r="H366" s="2" t="s">
        <v>16</v>
      </c>
      <c r="I366" s="2" t="s">
        <v>17</v>
      </c>
      <c r="J366" s="2" t="s">
        <v>16</v>
      </c>
      <c r="K366" s="2" t="s">
        <v>16</v>
      </c>
      <c r="L366" s="2" t="s">
        <v>17</v>
      </c>
      <c r="M366" s="2" t="s">
        <v>16</v>
      </c>
      <c r="N366" s="2" t="s">
        <v>17</v>
      </c>
    </row>
    <row r="367" spans="1:17" s="10" customFormat="1">
      <c r="A367" s="14">
        <v>172</v>
      </c>
      <c r="B367" s="38" t="s">
        <v>288</v>
      </c>
      <c r="C367" s="38" t="s">
        <v>13</v>
      </c>
      <c r="D367" s="38" t="s">
        <v>17</v>
      </c>
      <c r="E367" s="38" t="s">
        <v>17</v>
      </c>
      <c r="F367" s="38" t="s">
        <v>17</v>
      </c>
      <c r="G367" s="38" t="s">
        <v>17</v>
      </c>
      <c r="H367" s="38" t="s">
        <v>17</v>
      </c>
      <c r="I367" s="38" t="s">
        <v>17</v>
      </c>
      <c r="J367" s="38" t="s">
        <v>17</v>
      </c>
      <c r="K367" s="38" t="s">
        <v>17</v>
      </c>
      <c r="L367" s="38" t="s">
        <v>17</v>
      </c>
      <c r="M367" s="38" t="s">
        <v>17</v>
      </c>
      <c r="N367" s="38" t="s">
        <v>17</v>
      </c>
      <c r="O367" s="38" t="s">
        <v>20</v>
      </c>
      <c r="P367" s="39" t="s">
        <v>289</v>
      </c>
      <c r="Q367" s="39"/>
    </row>
    <row r="368" spans="1:17">
      <c r="C368" s="2" t="s">
        <v>14</v>
      </c>
      <c r="D368" s="2" t="s">
        <v>16</v>
      </c>
      <c r="E368" s="2" t="s">
        <v>16</v>
      </c>
      <c r="F368" s="2" t="s">
        <v>75</v>
      </c>
      <c r="G368" s="2" t="s">
        <v>17</v>
      </c>
      <c r="H368" s="2" t="s">
        <v>16</v>
      </c>
      <c r="I368" s="2" t="s">
        <v>83</v>
      </c>
      <c r="J368" s="2" t="s">
        <v>16</v>
      </c>
      <c r="K368" s="2" t="s">
        <v>16</v>
      </c>
      <c r="L368" s="2" t="s">
        <v>17</v>
      </c>
      <c r="M368" s="2" t="s">
        <v>16</v>
      </c>
      <c r="N368" s="2" t="s">
        <v>17</v>
      </c>
    </row>
    <row r="369" spans="1:23" s="10" customFormat="1">
      <c r="A369" s="14">
        <v>173</v>
      </c>
      <c r="B369" s="38" t="s">
        <v>290</v>
      </c>
      <c r="C369" s="38" t="s">
        <v>13</v>
      </c>
      <c r="D369" s="38" t="s">
        <v>17</v>
      </c>
      <c r="E369" s="38" t="s">
        <v>17</v>
      </c>
      <c r="F369" s="38" t="s">
        <v>17</v>
      </c>
      <c r="G369" s="38" t="s">
        <v>17</v>
      </c>
      <c r="H369" s="38" t="s">
        <v>17</v>
      </c>
      <c r="I369" s="38" t="s">
        <v>17</v>
      </c>
      <c r="J369" s="38" t="s">
        <v>17</v>
      </c>
      <c r="K369" s="38" t="s">
        <v>17</v>
      </c>
      <c r="L369" s="38" t="s">
        <v>17</v>
      </c>
      <c r="M369" s="38" t="s">
        <v>17</v>
      </c>
      <c r="N369" s="38" t="s">
        <v>17</v>
      </c>
      <c r="O369" s="38" t="s">
        <v>20</v>
      </c>
      <c r="P369" s="39" t="s">
        <v>291</v>
      </c>
      <c r="Q369" s="39"/>
    </row>
    <row r="370" spans="1:23">
      <c r="C370" s="2" t="s">
        <v>14</v>
      </c>
      <c r="D370" s="2" t="s">
        <v>16</v>
      </c>
      <c r="E370" s="2" t="s">
        <v>16</v>
      </c>
      <c r="F370" s="2" t="s">
        <v>16</v>
      </c>
      <c r="G370" s="2" t="s">
        <v>75</v>
      </c>
      <c r="H370" s="2" t="s">
        <v>16</v>
      </c>
      <c r="I370" s="2" t="s">
        <v>16</v>
      </c>
      <c r="J370" s="2" t="s">
        <v>16</v>
      </c>
      <c r="K370" s="2" t="s">
        <v>16</v>
      </c>
      <c r="L370" s="2" t="s">
        <v>17</v>
      </c>
      <c r="M370" s="2" t="s">
        <v>16</v>
      </c>
      <c r="N370" s="2" t="s">
        <v>17</v>
      </c>
      <c r="P370" s="3" t="s">
        <v>292</v>
      </c>
    </row>
    <row r="371" spans="1:23" s="10" customFormat="1" ht="45">
      <c r="A371" s="14">
        <v>174</v>
      </c>
      <c r="B371" s="38" t="s">
        <v>293</v>
      </c>
      <c r="C371" s="38" t="s">
        <v>13</v>
      </c>
      <c r="D371" s="38" t="s">
        <v>75</v>
      </c>
      <c r="E371" s="38" t="s">
        <v>75</v>
      </c>
      <c r="F371" s="38" t="s">
        <v>75</v>
      </c>
      <c r="G371" s="38" t="s">
        <v>17</v>
      </c>
      <c r="H371" s="38" t="s">
        <v>75</v>
      </c>
      <c r="I371" s="38" t="s">
        <v>17</v>
      </c>
      <c r="J371" s="38" t="s">
        <v>75</v>
      </c>
      <c r="K371" s="38" t="s">
        <v>17</v>
      </c>
      <c r="L371" s="38" t="s">
        <v>17</v>
      </c>
      <c r="M371" s="38" t="s">
        <v>17</v>
      </c>
      <c r="N371" s="38" t="s">
        <v>17</v>
      </c>
      <c r="O371" s="38" t="s">
        <v>148</v>
      </c>
      <c r="P371" s="39" t="s">
        <v>294</v>
      </c>
      <c r="Q371" s="39" t="s">
        <v>578</v>
      </c>
    </row>
    <row r="372" spans="1:23">
      <c r="C372" s="2" t="s">
        <v>14</v>
      </c>
      <c r="D372" s="2" t="s">
        <v>16</v>
      </c>
      <c r="E372" s="2" t="s">
        <v>16</v>
      </c>
      <c r="F372" s="2" t="s">
        <v>83</v>
      </c>
      <c r="G372" s="2" t="s">
        <v>17</v>
      </c>
      <c r="H372" s="2" t="s">
        <v>16</v>
      </c>
      <c r="I372" s="2" t="s">
        <v>16</v>
      </c>
      <c r="J372" s="2" t="s">
        <v>16</v>
      </c>
      <c r="K372" s="2" t="s">
        <v>16</v>
      </c>
      <c r="L372" s="2" t="s">
        <v>16</v>
      </c>
      <c r="M372" s="2" t="s">
        <v>16</v>
      </c>
      <c r="N372" s="2" t="s">
        <v>16</v>
      </c>
    </row>
    <row r="373" spans="1:23" s="10" customFormat="1">
      <c r="A373" s="14">
        <v>175</v>
      </c>
      <c r="B373" s="38" t="s">
        <v>295</v>
      </c>
      <c r="C373" s="38" t="s">
        <v>13</v>
      </c>
      <c r="D373" s="38" t="s">
        <v>75</v>
      </c>
      <c r="E373" s="38" t="s">
        <v>75</v>
      </c>
      <c r="F373" s="38" t="s">
        <v>75</v>
      </c>
      <c r="G373" s="38" t="s">
        <v>17</v>
      </c>
      <c r="H373" s="38" t="s">
        <v>75</v>
      </c>
      <c r="I373" s="38" t="s">
        <v>17</v>
      </c>
      <c r="J373" s="38" t="s">
        <v>75</v>
      </c>
      <c r="K373" s="38" t="s">
        <v>17</v>
      </c>
      <c r="L373" s="38" t="s">
        <v>17</v>
      </c>
      <c r="M373" s="38" t="s">
        <v>17</v>
      </c>
      <c r="N373" s="38" t="s">
        <v>17</v>
      </c>
      <c r="O373" s="38" t="s">
        <v>148</v>
      </c>
      <c r="P373" s="39" t="s">
        <v>296</v>
      </c>
      <c r="Q373" s="39"/>
    </row>
    <row r="374" spans="1:23">
      <c r="C374" s="2" t="s">
        <v>14</v>
      </c>
      <c r="D374" s="2" t="s">
        <v>16</v>
      </c>
      <c r="E374" s="2" t="s">
        <v>16</v>
      </c>
      <c r="F374" s="2" t="s">
        <v>83</v>
      </c>
      <c r="G374" s="2" t="s">
        <v>17</v>
      </c>
      <c r="H374" s="2" t="s">
        <v>16</v>
      </c>
      <c r="I374" s="2" t="s">
        <v>16</v>
      </c>
      <c r="J374" s="2" t="s">
        <v>16</v>
      </c>
      <c r="K374" s="2" t="s">
        <v>16</v>
      </c>
      <c r="L374" s="2" t="s">
        <v>17</v>
      </c>
      <c r="M374" s="2" t="s">
        <v>16</v>
      </c>
      <c r="N374" s="2" t="s">
        <v>16</v>
      </c>
    </row>
    <row r="375" spans="1:23" s="10" customFormat="1">
      <c r="A375" s="14">
        <v>176</v>
      </c>
      <c r="B375" s="38" t="s">
        <v>297</v>
      </c>
      <c r="C375" s="38" t="s">
        <v>13</v>
      </c>
      <c r="D375" s="38" t="s">
        <v>75</v>
      </c>
      <c r="E375" s="38" t="s">
        <v>75</v>
      </c>
      <c r="F375" s="38" t="s">
        <v>75</v>
      </c>
      <c r="G375" s="38" t="s">
        <v>17</v>
      </c>
      <c r="H375" s="38" t="s">
        <v>75</v>
      </c>
      <c r="I375" s="38" t="s">
        <v>17</v>
      </c>
      <c r="J375" s="38" t="s">
        <v>75</v>
      </c>
      <c r="K375" s="38" t="s">
        <v>17</v>
      </c>
      <c r="L375" s="38" t="s">
        <v>17</v>
      </c>
      <c r="M375" s="38" t="s">
        <v>17</v>
      </c>
      <c r="N375" s="38" t="s">
        <v>17</v>
      </c>
      <c r="O375" s="38" t="s">
        <v>148</v>
      </c>
      <c r="P375" s="39" t="s">
        <v>296</v>
      </c>
      <c r="Q375" s="39"/>
    </row>
    <row r="376" spans="1:23">
      <c r="C376" s="2" t="s">
        <v>14</v>
      </c>
      <c r="D376" s="2" t="s">
        <v>16</v>
      </c>
      <c r="E376" s="2" t="s">
        <v>16</v>
      </c>
      <c r="F376" s="2" t="s">
        <v>83</v>
      </c>
      <c r="G376" s="2" t="s">
        <v>17</v>
      </c>
      <c r="H376" s="2" t="s">
        <v>16</v>
      </c>
      <c r="I376" s="2" t="s">
        <v>16</v>
      </c>
      <c r="J376" s="2" t="s">
        <v>16</v>
      </c>
      <c r="K376" s="2" t="s">
        <v>16</v>
      </c>
      <c r="L376" s="2" t="s">
        <v>16</v>
      </c>
      <c r="M376" s="2" t="s">
        <v>16</v>
      </c>
      <c r="N376" s="2" t="s">
        <v>16</v>
      </c>
    </row>
    <row r="377" spans="1:23" s="10" customFormat="1">
      <c r="A377" s="14">
        <v>177</v>
      </c>
      <c r="B377" s="38" t="s">
        <v>298</v>
      </c>
      <c r="C377" s="38" t="s">
        <v>13</v>
      </c>
      <c r="D377" s="38" t="s">
        <v>17</v>
      </c>
      <c r="E377" s="38" t="s">
        <v>17</v>
      </c>
      <c r="F377" s="38" t="s">
        <v>17</v>
      </c>
      <c r="G377" s="38" t="s">
        <v>17</v>
      </c>
      <c r="H377" s="38" t="s">
        <v>17</v>
      </c>
      <c r="I377" s="38" t="s">
        <v>17</v>
      </c>
      <c r="J377" s="38" t="s">
        <v>17</v>
      </c>
      <c r="K377" s="38" t="s">
        <v>17</v>
      </c>
      <c r="L377" s="38" t="s">
        <v>17</v>
      </c>
      <c r="M377" s="38" t="s">
        <v>17</v>
      </c>
      <c r="N377" s="38" t="s">
        <v>17</v>
      </c>
      <c r="O377" s="38" t="s">
        <v>22</v>
      </c>
      <c r="P377" s="39"/>
      <c r="Q377" s="39"/>
    </row>
    <row r="378" spans="1:23">
      <c r="C378" s="2" t="s">
        <v>14</v>
      </c>
      <c r="D378" s="2" t="s">
        <v>16</v>
      </c>
      <c r="E378" s="2" t="s">
        <v>16</v>
      </c>
      <c r="F378" s="2" t="s">
        <v>16</v>
      </c>
      <c r="G378" s="2" t="s">
        <v>17</v>
      </c>
      <c r="H378" s="2" t="s">
        <v>16</v>
      </c>
      <c r="I378" s="2" t="s">
        <v>16</v>
      </c>
      <c r="J378" s="2" t="s">
        <v>16</v>
      </c>
      <c r="K378" s="2" t="s">
        <v>16</v>
      </c>
      <c r="L378" s="2" t="s">
        <v>17</v>
      </c>
      <c r="M378" s="2" t="s">
        <v>17</v>
      </c>
      <c r="N378" s="2" t="s">
        <v>16</v>
      </c>
    </row>
    <row r="379" spans="1:23" s="10" customFormat="1">
      <c r="A379" s="14">
        <v>178</v>
      </c>
      <c r="B379" s="38" t="s">
        <v>303</v>
      </c>
      <c r="C379" s="38" t="s">
        <v>13</v>
      </c>
      <c r="D379" s="38" t="s">
        <v>16</v>
      </c>
      <c r="E379" s="38" t="s">
        <v>16</v>
      </c>
      <c r="F379" s="38" t="s">
        <v>75</v>
      </c>
      <c r="G379" s="38" t="s">
        <v>17</v>
      </c>
      <c r="H379" s="38" t="s">
        <v>75</v>
      </c>
      <c r="I379" s="38" t="s">
        <v>17</v>
      </c>
      <c r="J379" s="38" t="s">
        <v>16</v>
      </c>
      <c r="K379" s="38" t="s">
        <v>17</v>
      </c>
      <c r="L379" s="38" t="s">
        <v>17</v>
      </c>
      <c r="M379" s="38" t="s">
        <v>17</v>
      </c>
      <c r="N379" s="38" t="s">
        <v>17</v>
      </c>
      <c r="O379" s="38" t="s">
        <v>148</v>
      </c>
      <c r="P379" s="39" t="s">
        <v>299</v>
      </c>
      <c r="Q379" s="39" t="s">
        <v>576</v>
      </c>
    </row>
    <row r="380" spans="1:23">
      <c r="C380" s="2" t="s">
        <v>14</v>
      </c>
      <c r="D380" s="2" t="s">
        <v>16</v>
      </c>
      <c r="E380" s="2" t="s">
        <v>16</v>
      </c>
      <c r="F380" s="2" t="s">
        <v>17</v>
      </c>
      <c r="G380" s="2" t="s">
        <v>17</v>
      </c>
      <c r="H380" s="2" t="s">
        <v>16</v>
      </c>
      <c r="I380" s="2" t="s">
        <v>16</v>
      </c>
      <c r="J380" s="2" t="s">
        <v>16</v>
      </c>
      <c r="K380" s="2" t="s">
        <v>16</v>
      </c>
      <c r="L380" s="2" t="s">
        <v>16</v>
      </c>
      <c r="M380" s="2" t="s">
        <v>16</v>
      </c>
      <c r="N380" s="2" t="s">
        <v>16</v>
      </c>
      <c r="P380" s="3" t="s">
        <v>152</v>
      </c>
    </row>
    <row r="381" spans="1:23" s="10" customFormat="1">
      <c r="A381" s="14">
        <v>179</v>
      </c>
      <c r="B381" s="38" t="s">
        <v>302</v>
      </c>
      <c r="C381" s="38" t="s">
        <v>13</v>
      </c>
      <c r="D381" s="38" t="s">
        <v>16</v>
      </c>
      <c r="E381" s="38" t="s">
        <v>16</v>
      </c>
      <c r="F381" s="38" t="s">
        <v>17</v>
      </c>
      <c r="G381" s="38" t="s">
        <v>17</v>
      </c>
      <c r="H381" s="38" t="s">
        <v>16</v>
      </c>
      <c r="I381" s="38" t="s">
        <v>17</v>
      </c>
      <c r="J381" s="38" t="s">
        <v>16</v>
      </c>
      <c r="K381" s="38" t="s">
        <v>17</v>
      </c>
      <c r="L381" s="38" t="s">
        <v>17</v>
      </c>
      <c r="M381" s="38" t="s">
        <v>17</v>
      </c>
      <c r="N381" s="38" t="s">
        <v>17</v>
      </c>
      <c r="O381" s="38" t="s">
        <v>148</v>
      </c>
      <c r="P381" s="39" t="s">
        <v>300</v>
      </c>
      <c r="Q381" s="39"/>
    </row>
    <row r="382" spans="1:23">
      <c r="C382" s="2" t="s">
        <v>14</v>
      </c>
      <c r="D382" s="2" t="s">
        <v>16</v>
      </c>
      <c r="E382" s="2" t="s">
        <v>16</v>
      </c>
      <c r="F382" s="2" t="s">
        <v>17</v>
      </c>
      <c r="G382" s="2" t="s">
        <v>17</v>
      </c>
      <c r="H382" s="2" t="s">
        <v>16</v>
      </c>
      <c r="I382" s="2" t="s">
        <v>16</v>
      </c>
      <c r="J382" s="2" t="s">
        <v>75</v>
      </c>
      <c r="K382" s="2" t="s">
        <v>16</v>
      </c>
      <c r="L382" s="2" t="s">
        <v>16</v>
      </c>
      <c r="M382" s="2" t="s">
        <v>17</v>
      </c>
      <c r="N382" s="2" t="s">
        <v>17</v>
      </c>
      <c r="P382" s="3" t="s">
        <v>301</v>
      </c>
    </row>
    <row r="383" spans="1:23" s="15" customFormat="1" ht="14" customHeight="1">
      <c r="A383" s="40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2"/>
      <c r="Q383" s="106"/>
    </row>
    <row r="384" spans="1:23" s="10" customFormat="1">
      <c r="A384" s="14">
        <v>180</v>
      </c>
      <c r="B384" s="38" t="s">
        <v>304</v>
      </c>
      <c r="C384" s="38" t="s">
        <v>13</v>
      </c>
      <c r="D384" s="38" t="s">
        <v>17</v>
      </c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 t="s">
        <v>22</v>
      </c>
      <c r="P384" s="39" t="s">
        <v>305</v>
      </c>
      <c r="Q384" s="39"/>
      <c r="S384" s="1">
        <f>COUNTIF(O384:O395,"HFA")+COUNTIF(O384:O395,"Foreshock Cavity or proto-HFA")</f>
        <v>1</v>
      </c>
      <c r="T384" s="1">
        <f>COUNTIF(O384:O395,"Foreshock Bubble")</f>
        <v>1</v>
      </c>
      <c r="U384" s="1">
        <f>COUNTIF(O384:O395,"Foreshock Cavity")</f>
        <v>0</v>
      </c>
      <c r="V384" s="1">
        <f>COUNTIF(O384:O395,"?")</f>
        <v>4</v>
      </c>
      <c r="W384" s="100">
        <f>SUM(S384:V384)</f>
        <v>6</v>
      </c>
    </row>
    <row r="385" spans="1:23">
      <c r="C385" s="2" t="s">
        <v>14</v>
      </c>
      <c r="D385" s="2" t="s">
        <v>16</v>
      </c>
      <c r="E385" s="2" t="s">
        <v>16</v>
      </c>
      <c r="F385" s="2" t="s">
        <v>16</v>
      </c>
      <c r="G385" s="2" t="s">
        <v>17</v>
      </c>
      <c r="H385" s="2" t="s">
        <v>16</v>
      </c>
      <c r="I385" s="2" t="s">
        <v>17</v>
      </c>
      <c r="J385" s="2" t="s">
        <v>16</v>
      </c>
      <c r="K385" s="2" t="s">
        <v>16</v>
      </c>
      <c r="L385" s="2" t="s">
        <v>17</v>
      </c>
      <c r="M385" s="2" t="s">
        <v>17</v>
      </c>
      <c r="N385" s="2" t="s">
        <v>17</v>
      </c>
      <c r="P385" s="3" t="s">
        <v>306</v>
      </c>
    </row>
    <row r="386" spans="1:23" s="10" customFormat="1">
      <c r="A386" s="14">
        <v>181</v>
      </c>
      <c r="B386" s="38" t="s">
        <v>307</v>
      </c>
      <c r="C386" s="38" t="s">
        <v>13</v>
      </c>
      <c r="D386" s="38" t="s">
        <v>17</v>
      </c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 t="s">
        <v>20</v>
      </c>
      <c r="P386" s="39" t="s">
        <v>308</v>
      </c>
      <c r="Q386" s="39"/>
    </row>
    <row r="387" spans="1:23">
      <c r="C387" s="2" t="s">
        <v>14</v>
      </c>
      <c r="D387" s="2" t="s">
        <v>16</v>
      </c>
      <c r="E387" s="2" t="s">
        <v>16</v>
      </c>
      <c r="F387" s="2" t="s">
        <v>75</v>
      </c>
      <c r="G387" s="2" t="s">
        <v>83</v>
      </c>
      <c r="H387" s="2" t="s">
        <v>16</v>
      </c>
      <c r="I387" s="2" t="s">
        <v>16</v>
      </c>
      <c r="J387" s="2" t="s">
        <v>16</v>
      </c>
      <c r="K387" s="2" t="s">
        <v>16</v>
      </c>
      <c r="L387" s="2" t="s">
        <v>17</v>
      </c>
      <c r="M387" s="2" t="s">
        <v>16</v>
      </c>
      <c r="N387" s="2" t="s">
        <v>17</v>
      </c>
    </row>
    <row r="388" spans="1:23" s="10" customFormat="1">
      <c r="A388" s="14">
        <v>182</v>
      </c>
      <c r="B388" s="38" t="s">
        <v>309</v>
      </c>
      <c r="C388" s="38" t="s">
        <v>13</v>
      </c>
      <c r="D388" s="38" t="s">
        <v>17</v>
      </c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 t="s">
        <v>148</v>
      </c>
      <c r="P388" s="39" t="s">
        <v>310</v>
      </c>
      <c r="Q388" s="39"/>
    </row>
    <row r="389" spans="1:23">
      <c r="C389" s="2" t="s">
        <v>14</v>
      </c>
      <c r="D389" s="2" t="s">
        <v>16</v>
      </c>
      <c r="E389" s="2" t="s">
        <v>16</v>
      </c>
      <c r="F389" s="2" t="s">
        <v>17</v>
      </c>
      <c r="G389" s="2" t="s">
        <v>17</v>
      </c>
      <c r="H389" s="2" t="s">
        <v>16</v>
      </c>
      <c r="I389" s="2" t="s">
        <v>75</v>
      </c>
      <c r="J389" s="2" t="s">
        <v>16</v>
      </c>
      <c r="K389" s="2" t="s">
        <v>16</v>
      </c>
      <c r="L389" s="2" t="s">
        <v>16</v>
      </c>
      <c r="M389" s="2" t="s">
        <v>16</v>
      </c>
      <c r="N389" s="2" t="s">
        <v>17</v>
      </c>
    </row>
    <row r="390" spans="1:23" s="10" customFormat="1">
      <c r="A390" s="14">
        <v>183</v>
      </c>
      <c r="B390" s="38" t="s">
        <v>311</v>
      </c>
      <c r="C390" s="38" t="s">
        <v>13</v>
      </c>
      <c r="D390" s="38" t="s">
        <v>17</v>
      </c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 t="s">
        <v>20</v>
      </c>
      <c r="P390" s="39"/>
      <c r="Q390" s="39"/>
    </row>
    <row r="391" spans="1:23">
      <c r="C391" s="2" t="s">
        <v>14</v>
      </c>
      <c r="D391" s="2" t="s">
        <v>16</v>
      </c>
      <c r="E391" s="2" t="s">
        <v>16</v>
      </c>
      <c r="F391" s="2" t="s">
        <v>17</v>
      </c>
      <c r="G391" s="2" t="s">
        <v>17</v>
      </c>
      <c r="H391" s="2" t="s">
        <v>16</v>
      </c>
      <c r="I391" s="2" t="s">
        <v>17</v>
      </c>
      <c r="J391" s="2" t="s">
        <v>16</v>
      </c>
      <c r="K391" s="2" t="s">
        <v>16</v>
      </c>
      <c r="L391" s="2" t="s">
        <v>17</v>
      </c>
      <c r="M391" s="2" t="s">
        <v>17</v>
      </c>
      <c r="N391" s="2" t="s">
        <v>17</v>
      </c>
    </row>
    <row r="392" spans="1:23" s="10" customFormat="1">
      <c r="A392" s="14">
        <v>184</v>
      </c>
      <c r="B392" s="38" t="s">
        <v>312</v>
      </c>
      <c r="C392" s="38" t="s">
        <v>13</v>
      </c>
      <c r="D392" s="38" t="s">
        <v>75</v>
      </c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 t="s">
        <v>20</v>
      </c>
      <c r="P392" s="39"/>
      <c r="Q392" s="39"/>
    </row>
    <row r="393" spans="1:23">
      <c r="C393" s="2" t="s">
        <v>14</v>
      </c>
      <c r="D393" s="2" t="s">
        <v>16</v>
      </c>
      <c r="E393" s="2" t="s">
        <v>16</v>
      </c>
      <c r="F393" s="2" t="s">
        <v>16</v>
      </c>
      <c r="G393" s="2" t="s">
        <v>17</v>
      </c>
      <c r="H393" s="2" t="s">
        <v>16</v>
      </c>
      <c r="I393" s="2" t="s">
        <v>17</v>
      </c>
      <c r="J393" s="2" t="s">
        <v>16</v>
      </c>
      <c r="K393" s="2" t="s">
        <v>16</v>
      </c>
      <c r="L393" s="2" t="s">
        <v>17</v>
      </c>
      <c r="M393" s="2" t="s">
        <v>17</v>
      </c>
      <c r="N393" s="2" t="s">
        <v>17</v>
      </c>
    </row>
    <row r="394" spans="1:23" s="10" customFormat="1">
      <c r="A394" s="14">
        <v>185</v>
      </c>
      <c r="B394" s="38" t="s">
        <v>313</v>
      </c>
      <c r="C394" s="38" t="s">
        <v>13</v>
      </c>
      <c r="D394" s="38" t="s">
        <v>75</v>
      </c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 t="s">
        <v>20</v>
      </c>
      <c r="P394" s="39"/>
      <c r="Q394" s="39"/>
    </row>
    <row r="395" spans="1:23">
      <c r="C395" s="2" t="s">
        <v>14</v>
      </c>
      <c r="D395" s="2" t="s">
        <v>16</v>
      </c>
      <c r="E395" s="2" t="s">
        <v>16</v>
      </c>
      <c r="F395" s="2" t="s">
        <v>16</v>
      </c>
      <c r="G395" s="2" t="s">
        <v>17</v>
      </c>
      <c r="H395" s="2" t="s">
        <v>16</v>
      </c>
      <c r="I395" s="2" t="s">
        <v>16</v>
      </c>
      <c r="J395" s="2" t="s">
        <v>16</v>
      </c>
      <c r="K395" s="2" t="s">
        <v>16</v>
      </c>
      <c r="L395" s="2" t="s">
        <v>17</v>
      </c>
      <c r="M395" s="2" t="s">
        <v>16</v>
      </c>
      <c r="N395" s="2" t="s">
        <v>17</v>
      </c>
    </row>
    <row r="396" spans="1:23" s="15" customFormat="1" ht="14" customHeight="1">
      <c r="A396" s="40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2"/>
      <c r="Q396" s="106"/>
    </row>
    <row r="397" spans="1:23" s="10" customFormat="1">
      <c r="A397" s="14">
        <v>186</v>
      </c>
      <c r="B397" s="38" t="s">
        <v>314</v>
      </c>
      <c r="C397" s="38" t="s">
        <v>13</v>
      </c>
      <c r="D397" s="38" t="s">
        <v>17</v>
      </c>
      <c r="E397" s="38" t="s">
        <v>17</v>
      </c>
      <c r="F397" s="38" t="s">
        <v>17</v>
      </c>
      <c r="G397" s="38" t="s">
        <v>17</v>
      </c>
      <c r="H397" s="38" t="s">
        <v>17</v>
      </c>
      <c r="I397" s="38" t="s">
        <v>17</v>
      </c>
      <c r="J397" s="38" t="s">
        <v>17</v>
      </c>
      <c r="K397" s="38" t="s">
        <v>17</v>
      </c>
      <c r="L397" s="38" t="s">
        <v>17</v>
      </c>
      <c r="M397" s="38" t="s">
        <v>17</v>
      </c>
      <c r="N397" s="38" t="s">
        <v>17</v>
      </c>
      <c r="O397" s="38" t="s">
        <v>22</v>
      </c>
      <c r="P397" s="39" t="s">
        <v>315</v>
      </c>
      <c r="Q397" s="39"/>
      <c r="S397" s="1">
        <f>COUNTIF(O397:O406,"HFA")+COUNTIF(O397:O406,"Foreshock Cavity or proto-HFA")</f>
        <v>5</v>
      </c>
      <c r="T397" s="1">
        <f>COUNTIF(O397:O406,"Foreshock Bubble")</f>
        <v>0</v>
      </c>
      <c r="U397" s="1">
        <f>COUNTIF(O397:O406,"Foreshock Cavity")</f>
        <v>0</v>
      </c>
      <c r="V397" s="1">
        <f>COUNTIF(O397:O406,"?")</f>
        <v>0</v>
      </c>
      <c r="W397" s="100">
        <f>SUM(S397:V397)</f>
        <v>5</v>
      </c>
    </row>
    <row r="398" spans="1:23">
      <c r="C398" s="2" t="s">
        <v>14</v>
      </c>
      <c r="D398" s="2" t="s">
        <v>16</v>
      </c>
      <c r="E398" s="2" t="s">
        <v>16</v>
      </c>
      <c r="F398" s="2" t="s">
        <v>16</v>
      </c>
      <c r="G398" s="2" t="s">
        <v>17</v>
      </c>
      <c r="H398" s="2" t="s">
        <v>16</v>
      </c>
      <c r="I398" s="2" t="s">
        <v>16</v>
      </c>
      <c r="J398" s="2" t="s">
        <v>16</v>
      </c>
      <c r="K398" s="2" t="s">
        <v>16</v>
      </c>
      <c r="L398" s="2" t="s">
        <v>17</v>
      </c>
      <c r="M398" s="2" t="s">
        <v>16</v>
      </c>
      <c r="N398" s="2" t="s">
        <v>17</v>
      </c>
    </row>
    <row r="399" spans="1:23" s="10" customFormat="1">
      <c r="A399" s="14">
        <v>187</v>
      </c>
      <c r="B399" s="38" t="s">
        <v>316</v>
      </c>
      <c r="C399" s="38" t="s">
        <v>13</v>
      </c>
      <c r="D399" s="38" t="s">
        <v>17</v>
      </c>
      <c r="E399" s="38" t="s">
        <v>17</v>
      </c>
      <c r="F399" s="38" t="s">
        <v>17</v>
      </c>
      <c r="G399" s="38" t="s">
        <v>17</v>
      </c>
      <c r="H399" s="38" t="s">
        <v>17</v>
      </c>
      <c r="I399" s="38" t="s">
        <v>17</v>
      </c>
      <c r="J399" s="38" t="s">
        <v>17</v>
      </c>
      <c r="K399" s="38" t="s">
        <v>17</v>
      </c>
      <c r="L399" s="38" t="s">
        <v>17</v>
      </c>
      <c r="M399" s="38" t="s">
        <v>17</v>
      </c>
      <c r="N399" s="38" t="s">
        <v>17</v>
      </c>
      <c r="O399" s="38" t="s">
        <v>43</v>
      </c>
      <c r="P399" s="39" t="s">
        <v>315</v>
      </c>
      <c r="Q399" s="39"/>
    </row>
    <row r="400" spans="1:23">
      <c r="C400" s="2" t="s">
        <v>14</v>
      </c>
      <c r="D400" s="2" t="s">
        <v>16</v>
      </c>
      <c r="E400" s="2" t="s">
        <v>16</v>
      </c>
      <c r="F400" s="2" t="s">
        <v>16</v>
      </c>
      <c r="G400" s="2" t="s">
        <v>17</v>
      </c>
      <c r="H400" s="2" t="s">
        <v>16</v>
      </c>
      <c r="I400" s="2" t="s">
        <v>17</v>
      </c>
      <c r="J400" s="2" t="s">
        <v>75</v>
      </c>
      <c r="K400" s="2" t="s">
        <v>16</v>
      </c>
      <c r="L400" s="2" t="s">
        <v>17</v>
      </c>
      <c r="M400" s="2" t="s">
        <v>17</v>
      </c>
      <c r="N400" s="2" t="s">
        <v>17</v>
      </c>
    </row>
    <row r="401" spans="1:23" s="10" customFormat="1">
      <c r="A401" s="14">
        <v>188</v>
      </c>
      <c r="B401" s="38" t="s">
        <v>317</v>
      </c>
      <c r="C401" s="38" t="s">
        <v>13</v>
      </c>
      <c r="D401" s="38" t="s">
        <v>17</v>
      </c>
      <c r="E401" s="38" t="s">
        <v>17</v>
      </c>
      <c r="F401" s="38" t="s">
        <v>17</v>
      </c>
      <c r="G401" s="38" t="s">
        <v>17</v>
      </c>
      <c r="H401" s="38" t="s">
        <v>17</v>
      </c>
      <c r="I401" s="38" t="s">
        <v>17</v>
      </c>
      <c r="J401" s="38" t="s">
        <v>17</v>
      </c>
      <c r="K401" s="38" t="s">
        <v>17</v>
      </c>
      <c r="L401" s="38" t="s">
        <v>17</v>
      </c>
      <c r="M401" s="38" t="s">
        <v>17</v>
      </c>
      <c r="N401" s="38" t="s">
        <v>17</v>
      </c>
      <c r="O401" s="38" t="s">
        <v>43</v>
      </c>
      <c r="P401" s="39" t="s">
        <v>315</v>
      </c>
      <c r="Q401" s="39"/>
    </row>
    <row r="402" spans="1:23">
      <c r="C402" s="2" t="s">
        <v>14</v>
      </c>
      <c r="D402" s="2" t="s">
        <v>16</v>
      </c>
      <c r="E402" s="2" t="s">
        <v>16</v>
      </c>
      <c r="F402" s="2" t="s">
        <v>16</v>
      </c>
      <c r="G402" s="2" t="s">
        <v>17</v>
      </c>
      <c r="H402" s="2" t="s">
        <v>75</v>
      </c>
      <c r="I402" s="2" t="s">
        <v>17</v>
      </c>
      <c r="J402" s="2" t="s">
        <v>75</v>
      </c>
      <c r="K402" s="2" t="s">
        <v>16</v>
      </c>
      <c r="L402" s="2" t="s">
        <v>17</v>
      </c>
      <c r="M402" s="2" t="s">
        <v>17</v>
      </c>
      <c r="N402" s="2" t="s">
        <v>17</v>
      </c>
    </row>
    <row r="403" spans="1:23" s="10" customFormat="1">
      <c r="A403" s="14">
        <v>189</v>
      </c>
      <c r="B403" s="38" t="s">
        <v>318</v>
      </c>
      <c r="C403" s="38" t="s">
        <v>13</v>
      </c>
      <c r="D403" s="38" t="s">
        <v>17</v>
      </c>
      <c r="E403" s="38" t="s">
        <v>17</v>
      </c>
      <c r="F403" s="38" t="s">
        <v>17</v>
      </c>
      <c r="G403" s="38" t="s">
        <v>17</v>
      </c>
      <c r="H403" s="38" t="s">
        <v>17</v>
      </c>
      <c r="I403" s="38" t="s">
        <v>17</v>
      </c>
      <c r="J403" s="38" t="s">
        <v>17</v>
      </c>
      <c r="K403" s="38" t="s">
        <v>17</v>
      </c>
      <c r="L403" s="38" t="s">
        <v>17</v>
      </c>
      <c r="M403" s="38" t="s">
        <v>17</v>
      </c>
      <c r="N403" s="38" t="s">
        <v>17</v>
      </c>
      <c r="O403" s="38" t="s">
        <v>22</v>
      </c>
      <c r="P403" s="39" t="s">
        <v>319</v>
      </c>
      <c r="Q403" s="39"/>
    </row>
    <row r="404" spans="1:23">
      <c r="C404" s="2" t="s">
        <v>14</v>
      </c>
      <c r="D404" s="2" t="s">
        <v>16</v>
      </c>
      <c r="E404" s="2" t="s">
        <v>16</v>
      </c>
      <c r="F404" s="2" t="s">
        <v>16</v>
      </c>
      <c r="G404" s="2" t="s">
        <v>75</v>
      </c>
      <c r="H404" s="2" t="s">
        <v>16</v>
      </c>
      <c r="I404" s="2" t="s">
        <v>75</v>
      </c>
      <c r="J404" s="2" t="s">
        <v>16</v>
      </c>
      <c r="K404" s="2" t="s">
        <v>16</v>
      </c>
      <c r="L404" s="2" t="s">
        <v>17</v>
      </c>
      <c r="M404" s="2" t="s">
        <v>16</v>
      </c>
      <c r="N404" s="2" t="s">
        <v>17</v>
      </c>
      <c r="P404" s="3" t="s">
        <v>320</v>
      </c>
    </row>
    <row r="405" spans="1:23" s="10" customFormat="1">
      <c r="A405" s="14">
        <v>190</v>
      </c>
      <c r="B405" s="38" t="s">
        <v>321</v>
      </c>
      <c r="C405" s="38" t="s">
        <v>13</v>
      </c>
      <c r="D405" s="38" t="s">
        <v>17</v>
      </c>
      <c r="E405" s="38" t="s">
        <v>17</v>
      </c>
      <c r="F405" s="38" t="s">
        <v>17</v>
      </c>
      <c r="G405" s="38" t="s">
        <v>17</v>
      </c>
      <c r="H405" s="38" t="s">
        <v>17</v>
      </c>
      <c r="I405" s="38" t="s">
        <v>17</v>
      </c>
      <c r="J405" s="38" t="s">
        <v>17</v>
      </c>
      <c r="K405" s="38" t="s">
        <v>17</v>
      </c>
      <c r="L405" s="38" t="s">
        <v>17</v>
      </c>
      <c r="M405" s="38" t="s">
        <v>17</v>
      </c>
      <c r="N405" s="38" t="s">
        <v>17</v>
      </c>
      <c r="O405" s="38" t="s">
        <v>22</v>
      </c>
      <c r="P405" s="39"/>
      <c r="Q405" s="39"/>
    </row>
    <row r="406" spans="1:23">
      <c r="C406" s="2" t="s">
        <v>14</v>
      </c>
      <c r="D406" s="2" t="s">
        <v>16</v>
      </c>
      <c r="E406" s="2" t="s">
        <v>16</v>
      </c>
      <c r="F406" s="2" t="s">
        <v>16</v>
      </c>
      <c r="G406" s="2" t="s">
        <v>17</v>
      </c>
      <c r="H406" s="2" t="s">
        <v>16</v>
      </c>
      <c r="I406" s="2" t="s">
        <v>16</v>
      </c>
      <c r="J406" s="2" t="s">
        <v>16</v>
      </c>
      <c r="K406" s="2" t="s">
        <v>75</v>
      </c>
      <c r="L406" s="2" t="s">
        <v>17</v>
      </c>
      <c r="M406" s="2" t="s">
        <v>17</v>
      </c>
      <c r="N406" s="2" t="s">
        <v>17</v>
      </c>
    </row>
    <row r="407" spans="1:23" s="15" customFormat="1" ht="14" customHeight="1">
      <c r="A407" s="40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2"/>
      <c r="Q407" s="106"/>
    </row>
    <row r="408" spans="1:23">
      <c r="A408" s="13">
        <v>191</v>
      </c>
      <c r="B408" s="2" t="s">
        <v>322</v>
      </c>
      <c r="C408" s="2" t="s">
        <v>13</v>
      </c>
      <c r="D408" s="2" t="s">
        <v>16</v>
      </c>
      <c r="E408" s="2" t="s">
        <v>20</v>
      </c>
      <c r="F408" s="2" t="s">
        <v>20</v>
      </c>
      <c r="G408" s="2" t="s">
        <v>20</v>
      </c>
      <c r="H408" s="2" t="s">
        <v>20</v>
      </c>
      <c r="I408" s="2" t="s">
        <v>20</v>
      </c>
      <c r="J408" s="2" t="s">
        <v>20</v>
      </c>
      <c r="K408" s="2" t="s">
        <v>20</v>
      </c>
      <c r="L408" s="2" t="s">
        <v>20</v>
      </c>
      <c r="M408" s="2" t="s">
        <v>20</v>
      </c>
      <c r="N408" s="2" t="s">
        <v>20</v>
      </c>
      <c r="O408" s="2" t="s">
        <v>22</v>
      </c>
      <c r="P408" s="3" t="s">
        <v>323</v>
      </c>
      <c r="S408" s="1">
        <f>COUNTIF(O408:O411,"HFA")+COUNTIF(O408:O411,"Foreshock Cavity or proto-HFA")</f>
        <v>1</v>
      </c>
      <c r="T408" s="1">
        <f>COUNTIF(O408:O411,"Foreshock Bubble")</f>
        <v>0</v>
      </c>
      <c r="U408" s="1">
        <f>COUNTIF(O408:O411,"Foreshock Cavity")</f>
        <v>0</v>
      </c>
      <c r="V408" s="1">
        <f>COUNTIF(O408:O411,"?")</f>
        <v>1</v>
      </c>
      <c r="W408" s="100">
        <f>SUM(S408:V408)</f>
        <v>2</v>
      </c>
    </row>
    <row r="409" spans="1:23">
      <c r="C409" s="2" t="s">
        <v>14</v>
      </c>
      <c r="D409" s="2" t="s">
        <v>16</v>
      </c>
      <c r="E409" s="2" t="s">
        <v>16</v>
      </c>
      <c r="F409" s="2" t="s">
        <v>16</v>
      </c>
      <c r="G409" s="2" t="s">
        <v>17</v>
      </c>
      <c r="H409" s="2" t="s">
        <v>16</v>
      </c>
      <c r="I409" s="2" t="s">
        <v>17</v>
      </c>
      <c r="J409" s="2" t="s">
        <v>16</v>
      </c>
      <c r="K409" s="2" t="s">
        <v>16</v>
      </c>
      <c r="L409" s="2" t="s">
        <v>17</v>
      </c>
      <c r="M409" s="2" t="s">
        <v>17</v>
      </c>
      <c r="N409" s="2" t="s">
        <v>17</v>
      </c>
    </row>
    <row r="410" spans="1:23" s="10" customFormat="1">
      <c r="A410" s="14">
        <v>192</v>
      </c>
      <c r="B410" s="38" t="s">
        <v>324</v>
      </c>
      <c r="C410" s="38" t="s">
        <v>13</v>
      </c>
      <c r="D410" s="38" t="s">
        <v>17</v>
      </c>
      <c r="E410" s="38" t="s">
        <v>20</v>
      </c>
      <c r="F410" s="38" t="s">
        <v>20</v>
      </c>
      <c r="G410" s="38" t="s">
        <v>20</v>
      </c>
      <c r="H410" s="38" t="s">
        <v>20</v>
      </c>
      <c r="I410" s="38" t="s">
        <v>20</v>
      </c>
      <c r="J410" s="38" t="s">
        <v>20</v>
      </c>
      <c r="K410" s="38" t="s">
        <v>20</v>
      </c>
      <c r="L410" s="38" t="s">
        <v>20</v>
      </c>
      <c r="M410" s="38" t="s">
        <v>20</v>
      </c>
      <c r="N410" s="38" t="s">
        <v>20</v>
      </c>
      <c r="O410" s="38" t="s">
        <v>20</v>
      </c>
      <c r="P410" s="39" t="s">
        <v>323</v>
      </c>
      <c r="Q410" s="39"/>
    </row>
    <row r="411" spans="1:23">
      <c r="C411" s="2" t="s">
        <v>14</v>
      </c>
      <c r="D411" s="2" t="s">
        <v>16</v>
      </c>
      <c r="E411" s="2" t="s">
        <v>16</v>
      </c>
      <c r="F411" s="2" t="s">
        <v>17</v>
      </c>
      <c r="G411" s="2" t="s">
        <v>17</v>
      </c>
      <c r="H411" s="2" t="s">
        <v>16</v>
      </c>
      <c r="I411" s="2" t="s">
        <v>16</v>
      </c>
      <c r="J411" s="2" t="s">
        <v>16</v>
      </c>
      <c r="K411" s="2" t="s">
        <v>16</v>
      </c>
      <c r="L411" s="2" t="s">
        <v>17</v>
      </c>
      <c r="M411" s="2" t="s">
        <v>17</v>
      </c>
      <c r="N411" s="2" t="s">
        <v>17</v>
      </c>
    </row>
    <row r="412" spans="1:23" s="15" customFormat="1" ht="14" customHeight="1">
      <c r="A412" s="40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2"/>
      <c r="Q412" s="106"/>
    </row>
    <row r="413" spans="1:23">
      <c r="A413" s="13">
        <v>193</v>
      </c>
      <c r="B413" s="2" t="s">
        <v>325</v>
      </c>
      <c r="C413" s="2" t="s">
        <v>13</v>
      </c>
      <c r="D413" s="2" t="s">
        <v>17</v>
      </c>
      <c r="E413" s="2" t="s">
        <v>17</v>
      </c>
      <c r="F413" s="2" t="s">
        <v>17</v>
      </c>
      <c r="G413" s="2" t="s">
        <v>17</v>
      </c>
      <c r="H413" s="2" t="s">
        <v>17</v>
      </c>
      <c r="I413" s="2" t="s">
        <v>17</v>
      </c>
      <c r="J413" s="2" t="s">
        <v>17</v>
      </c>
      <c r="K413" s="2" t="s">
        <v>17</v>
      </c>
      <c r="L413" s="2" t="s">
        <v>17</v>
      </c>
      <c r="M413" s="2" t="s">
        <v>17</v>
      </c>
      <c r="N413" s="2" t="s">
        <v>17</v>
      </c>
      <c r="O413" s="2" t="s">
        <v>22</v>
      </c>
      <c r="S413" s="1">
        <f>COUNTIF(O413:O414,"HFA")+COUNTIF(O413:O414,"Foreshock Cavity or proto-HFA")</f>
        <v>1</v>
      </c>
      <c r="T413" s="1">
        <f>COUNTIF(O413:O414,"Foreshock Bubble")</f>
        <v>0</v>
      </c>
      <c r="U413" s="1">
        <f>COUNTIF(O413:O414,"Foreshock Cavity")</f>
        <v>0</v>
      </c>
      <c r="V413" s="1">
        <f>COUNTIF(O413:O414,"?")</f>
        <v>0</v>
      </c>
      <c r="W413" s="100">
        <f>SUM(S413:V413)</f>
        <v>1</v>
      </c>
    </row>
    <row r="414" spans="1:23">
      <c r="C414" s="2" t="s">
        <v>14</v>
      </c>
      <c r="D414" s="2" t="s">
        <v>16</v>
      </c>
      <c r="E414" s="2" t="s">
        <v>16</v>
      </c>
      <c r="F414" s="2" t="s">
        <v>16</v>
      </c>
      <c r="G414" s="2" t="s">
        <v>17</v>
      </c>
      <c r="H414" s="2" t="s">
        <v>16</v>
      </c>
      <c r="I414" s="2" t="s">
        <v>17</v>
      </c>
      <c r="J414" s="2" t="s">
        <v>16</v>
      </c>
      <c r="K414" s="2" t="s">
        <v>83</v>
      </c>
      <c r="L414" s="2" t="s">
        <v>17</v>
      </c>
      <c r="M414" s="2" t="s">
        <v>17</v>
      </c>
      <c r="N414" s="2" t="s">
        <v>17</v>
      </c>
    </row>
    <row r="415" spans="1:23" s="15" customFormat="1" ht="14" customHeight="1">
      <c r="A415" s="40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2"/>
      <c r="Q415" s="106"/>
    </row>
    <row r="416" spans="1:23" ht="45">
      <c r="A416" s="13">
        <v>194</v>
      </c>
      <c r="B416" s="2" t="s">
        <v>326</v>
      </c>
      <c r="C416" s="2" t="s">
        <v>13</v>
      </c>
      <c r="D416" s="2" t="s">
        <v>16</v>
      </c>
      <c r="E416" s="2" t="s">
        <v>16</v>
      </c>
      <c r="F416" s="2" t="s">
        <v>16</v>
      </c>
      <c r="G416" s="2" t="s">
        <v>17</v>
      </c>
      <c r="H416" s="2" t="s">
        <v>16</v>
      </c>
      <c r="I416" s="2" t="s">
        <v>17</v>
      </c>
      <c r="J416" s="2" t="s">
        <v>16</v>
      </c>
      <c r="K416" s="2" t="s">
        <v>17</v>
      </c>
      <c r="L416" s="2" t="s">
        <v>17</v>
      </c>
      <c r="M416" s="2" t="s">
        <v>17</v>
      </c>
      <c r="N416" s="2" t="s">
        <v>17</v>
      </c>
      <c r="O416" s="2" t="s">
        <v>22</v>
      </c>
      <c r="P416" s="3" t="s">
        <v>327</v>
      </c>
      <c r="S416" s="1">
        <f>COUNTIF(O416:O425,"HFA")+COUNTIF(O416:O425,"Foreshock Cavity or proto-HFA")</f>
        <v>3</v>
      </c>
      <c r="T416" s="1">
        <f>COUNTIF(O416:O425,"Foreshock Bubble")</f>
        <v>1</v>
      </c>
      <c r="U416" s="1">
        <f>COUNTIF(O416:O425,"Foreshock Cavity")</f>
        <v>0</v>
      </c>
      <c r="V416" s="1">
        <f>COUNTIF(O416:O425,"?")</f>
        <v>1</v>
      </c>
      <c r="W416" s="100">
        <f>SUM(S416:V416)</f>
        <v>5</v>
      </c>
    </row>
    <row r="417" spans="1:23" s="47" customFormat="1">
      <c r="A417" s="33"/>
      <c r="B417" s="48"/>
      <c r="C417" s="45" t="s">
        <v>14</v>
      </c>
      <c r="D417" s="45" t="s">
        <v>16</v>
      </c>
      <c r="E417" s="45" t="s">
        <v>16</v>
      </c>
      <c r="F417" s="45" t="s">
        <v>17</v>
      </c>
      <c r="G417" s="45" t="s">
        <v>17</v>
      </c>
      <c r="H417" s="45" t="s">
        <v>17</v>
      </c>
      <c r="I417" s="45" t="s">
        <v>17</v>
      </c>
      <c r="J417" s="45" t="s">
        <v>16</v>
      </c>
      <c r="K417" s="45" t="s">
        <v>16</v>
      </c>
      <c r="L417" s="45" t="s">
        <v>17</v>
      </c>
      <c r="M417" s="45" t="s">
        <v>17</v>
      </c>
      <c r="N417" s="45" t="s">
        <v>17</v>
      </c>
      <c r="O417" s="45"/>
      <c r="P417" s="46"/>
      <c r="Q417" s="46"/>
    </row>
    <row r="418" spans="1:23" s="10" customFormat="1">
      <c r="A418" s="14">
        <v>195</v>
      </c>
      <c r="B418" s="38" t="s">
        <v>328</v>
      </c>
      <c r="C418" s="38" t="s">
        <v>13</v>
      </c>
      <c r="D418" s="38" t="s">
        <v>16</v>
      </c>
      <c r="E418" s="38" t="s">
        <v>16</v>
      </c>
      <c r="F418" s="38" t="s">
        <v>16</v>
      </c>
      <c r="G418" s="38" t="s">
        <v>17</v>
      </c>
      <c r="H418" s="38" t="s">
        <v>16</v>
      </c>
      <c r="I418" s="38" t="s">
        <v>17</v>
      </c>
      <c r="J418" s="38" t="s">
        <v>17</v>
      </c>
      <c r="K418" s="38" t="s">
        <v>17</v>
      </c>
      <c r="L418" s="38" t="s">
        <v>17</v>
      </c>
      <c r="M418" s="38" t="s">
        <v>17</v>
      </c>
      <c r="N418" s="38" t="s">
        <v>17</v>
      </c>
      <c r="O418" s="38" t="s">
        <v>20</v>
      </c>
      <c r="P418" s="39" t="s">
        <v>329</v>
      </c>
      <c r="Q418" s="39"/>
    </row>
    <row r="419" spans="1:23">
      <c r="C419" s="2" t="s">
        <v>14</v>
      </c>
      <c r="D419" s="2" t="s">
        <v>16</v>
      </c>
      <c r="E419" s="2" t="s">
        <v>16</v>
      </c>
      <c r="F419" s="2" t="s">
        <v>16</v>
      </c>
      <c r="G419" s="2" t="s">
        <v>17</v>
      </c>
      <c r="H419" s="2" t="s">
        <v>16</v>
      </c>
      <c r="I419" s="2" t="s">
        <v>17</v>
      </c>
      <c r="J419" s="2" t="s">
        <v>75</v>
      </c>
      <c r="K419" s="2" t="s">
        <v>17</v>
      </c>
      <c r="L419" s="2" t="s">
        <v>17</v>
      </c>
      <c r="M419" s="2" t="s">
        <v>17</v>
      </c>
      <c r="N419" s="2" t="s">
        <v>17</v>
      </c>
    </row>
    <row r="420" spans="1:23" s="10" customFormat="1">
      <c r="A420" s="13">
        <v>196</v>
      </c>
      <c r="B420" s="38" t="s">
        <v>330</v>
      </c>
      <c r="C420" s="38" t="s">
        <v>13</v>
      </c>
      <c r="D420" s="38" t="s">
        <v>17</v>
      </c>
      <c r="E420" s="38" t="s">
        <v>17</v>
      </c>
      <c r="F420" s="38" t="s">
        <v>17</v>
      </c>
      <c r="G420" s="38" t="s">
        <v>17</v>
      </c>
      <c r="H420" s="38" t="s">
        <v>17</v>
      </c>
      <c r="I420" s="38" t="s">
        <v>17</v>
      </c>
      <c r="J420" s="38" t="s">
        <v>17</v>
      </c>
      <c r="K420" s="38" t="s">
        <v>17</v>
      </c>
      <c r="L420" s="38" t="s">
        <v>17</v>
      </c>
      <c r="M420" s="38" t="s">
        <v>17</v>
      </c>
      <c r="N420" s="38" t="s">
        <v>17</v>
      </c>
      <c r="O420" s="38" t="s">
        <v>43</v>
      </c>
      <c r="P420" s="39"/>
      <c r="Q420" s="39"/>
    </row>
    <row r="421" spans="1:23">
      <c r="A421" s="33"/>
      <c r="C421" s="2" t="s">
        <v>14</v>
      </c>
      <c r="D421" s="2" t="s">
        <v>16</v>
      </c>
      <c r="E421" s="2" t="s">
        <v>16</v>
      </c>
      <c r="F421" s="2" t="s">
        <v>16</v>
      </c>
      <c r="G421" s="2" t="s">
        <v>17</v>
      </c>
      <c r="H421" s="2" t="s">
        <v>16</v>
      </c>
      <c r="I421" s="2" t="s">
        <v>17</v>
      </c>
      <c r="J421" s="2" t="s">
        <v>75</v>
      </c>
      <c r="K421" s="2" t="s">
        <v>17</v>
      </c>
      <c r="L421" s="2" t="s">
        <v>17</v>
      </c>
      <c r="M421" s="2" t="s">
        <v>17</v>
      </c>
      <c r="N421" s="2" t="s">
        <v>17</v>
      </c>
    </row>
    <row r="422" spans="1:23" s="10" customFormat="1" ht="30">
      <c r="A422" s="14">
        <v>197</v>
      </c>
      <c r="B422" s="38" t="s">
        <v>331</v>
      </c>
      <c r="C422" s="38" t="s">
        <v>13</v>
      </c>
      <c r="D422" s="38" t="s">
        <v>16</v>
      </c>
      <c r="E422" s="38" t="s">
        <v>16</v>
      </c>
      <c r="F422" s="38" t="s">
        <v>16</v>
      </c>
      <c r="G422" s="38" t="s">
        <v>17</v>
      </c>
      <c r="H422" s="38" t="s">
        <v>16</v>
      </c>
      <c r="I422" s="38" t="s">
        <v>17</v>
      </c>
      <c r="J422" s="38" t="s">
        <v>16</v>
      </c>
      <c r="K422" s="38" t="s">
        <v>17</v>
      </c>
      <c r="L422" s="38" t="s">
        <v>17</v>
      </c>
      <c r="M422" s="38" t="s">
        <v>17</v>
      </c>
      <c r="N422" s="38" t="s">
        <v>17</v>
      </c>
      <c r="O422" s="38" t="s">
        <v>148</v>
      </c>
      <c r="P422" s="39" t="s">
        <v>332</v>
      </c>
      <c r="Q422" s="39"/>
    </row>
    <row r="423" spans="1:23">
      <c r="C423" s="2" t="s">
        <v>14</v>
      </c>
      <c r="D423" s="2" t="s">
        <v>16</v>
      </c>
      <c r="E423" s="2" t="s">
        <v>16</v>
      </c>
      <c r="F423" s="2" t="s">
        <v>16</v>
      </c>
      <c r="G423" s="2" t="s">
        <v>17</v>
      </c>
      <c r="H423" s="2" t="s">
        <v>16</v>
      </c>
      <c r="I423" s="2" t="s">
        <v>17</v>
      </c>
      <c r="J423" s="2" t="s">
        <v>16</v>
      </c>
      <c r="K423" s="2" t="s">
        <v>17</v>
      </c>
      <c r="L423" s="2" t="s">
        <v>17</v>
      </c>
      <c r="M423" s="2" t="s">
        <v>17</v>
      </c>
      <c r="N423" s="2" t="s">
        <v>17</v>
      </c>
    </row>
    <row r="424" spans="1:23" s="10" customFormat="1">
      <c r="A424" s="13">
        <v>198</v>
      </c>
      <c r="B424" s="38" t="s">
        <v>333</v>
      </c>
      <c r="C424" s="38" t="s">
        <v>13</v>
      </c>
      <c r="D424" s="38" t="s">
        <v>17</v>
      </c>
      <c r="E424" s="38" t="s">
        <v>17</v>
      </c>
      <c r="F424" s="38" t="s">
        <v>17</v>
      </c>
      <c r="G424" s="38" t="s">
        <v>17</v>
      </c>
      <c r="H424" s="38" t="s">
        <v>17</v>
      </c>
      <c r="I424" s="38" t="s">
        <v>17</v>
      </c>
      <c r="J424" s="38" t="s">
        <v>17</v>
      </c>
      <c r="K424" s="38" t="s">
        <v>17</v>
      </c>
      <c r="L424" s="38" t="s">
        <v>17</v>
      </c>
      <c r="M424" s="38" t="s">
        <v>17</v>
      </c>
      <c r="N424" s="38" t="s">
        <v>17</v>
      </c>
      <c r="O424" s="38" t="s">
        <v>22</v>
      </c>
      <c r="P424" s="39" t="s">
        <v>334</v>
      </c>
      <c r="Q424" s="39"/>
    </row>
    <row r="425" spans="1:23">
      <c r="A425" s="33"/>
      <c r="C425" s="2" t="s">
        <v>14</v>
      </c>
      <c r="D425" s="2" t="s">
        <v>16</v>
      </c>
      <c r="E425" s="2" t="s">
        <v>16</v>
      </c>
      <c r="F425" s="2" t="s">
        <v>16</v>
      </c>
      <c r="G425" s="2" t="s">
        <v>17</v>
      </c>
      <c r="H425" s="2" t="s">
        <v>16</v>
      </c>
      <c r="I425" s="2" t="s">
        <v>17</v>
      </c>
      <c r="J425" s="2" t="s">
        <v>16</v>
      </c>
      <c r="K425" s="2" t="s">
        <v>16</v>
      </c>
      <c r="L425" s="2" t="s">
        <v>17</v>
      </c>
      <c r="M425" s="2" t="s">
        <v>17</v>
      </c>
      <c r="N425" s="2" t="s">
        <v>17</v>
      </c>
    </row>
    <row r="426" spans="1:23" s="15" customFormat="1" ht="14" customHeight="1">
      <c r="A426" s="40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2"/>
      <c r="Q426" s="106"/>
    </row>
    <row r="427" spans="1:23">
      <c r="A427" s="13">
        <v>199</v>
      </c>
      <c r="B427" s="2" t="s">
        <v>335</v>
      </c>
      <c r="C427" s="2" t="s">
        <v>13</v>
      </c>
      <c r="D427" s="2" t="s">
        <v>17</v>
      </c>
      <c r="E427" s="2" t="s">
        <v>17</v>
      </c>
      <c r="F427" s="2" t="s">
        <v>17</v>
      </c>
      <c r="G427" s="2" t="s">
        <v>17</v>
      </c>
      <c r="H427" s="2" t="s">
        <v>17</v>
      </c>
      <c r="I427" s="2" t="s">
        <v>17</v>
      </c>
      <c r="J427" s="2" t="s">
        <v>17</v>
      </c>
      <c r="K427" s="2" t="s">
        <v>17</v>
      </c>
      <c r="L427" s="2" t="s">
        <v>17</v>
      </c>
      <c r="M427" s="2" t="s">
        <v>17</v>
      </c>
      <c r="N427" s="2" t="s">
        <v>17</v>
      </c>
      <c r="O427" s="2" t="s">
        <v>22</v>
      </c>
      <c r="S427" s="1">
        <f>COUNTIF(O427:O430,"HFA")+COUNTIF(O427:O430,"Foreshock Cavity or proto-HFA")</f>
        <v>1</v>
      </c>
      <c r="T427" s="1">
        <f>COUNTIF(O427:O430,"Foreshock Bubble")</f>
        <v>0</v>
      </c>
      <c r="U427" s="1">
        <f>COUNTIF(O427:O430,"Foreshock Cavity")</f>
        <v>1</v>
      </c>
      <c r="V427" s="1">
        <f>COUNTIF(O427:O430,"?")</f>
        <v>0</v>
      </c>
      <c r="W427" s="100">
        <f>SUM(S427:V427)</f>
        <v>2</v>
      </c>
    </row>
    <row r="428" spans="1:23">
      <c r="C428" s="2" t="s">
        <v>14</v>
      </c>
      <c r="D428" s="2" t="s">
        <v>16</v>
      </c>
      <c r="E428" s="2" t="s">
        <v>16</v>
      </c>
      <c r="F428" s="2" t="s">
        <v>16</v>
      </c>
      <c r="G428" s="2" t="s">
        <v>17</v>
      </c>
      <c r="H428" s="2" t="s">
        <v>16</v>
      </c>
      <c r="I428" s="2" t="s">
        <v>17</v>
      </c>
      <c r="J428" s="2" t="s">
        <v>16</v>
      </c>
      <c r="K428" s="2" t="s">
        <v>16</v>
      </c>
      <c r="L428" s="2" t="s">
        <v>17</v>
      </c>
      <c r="M428" s="2" t="s">
        <v>17</v>
      </c>
      <c r="N428" s="2" t="s">
        <v>17</v>
      </c>
    </row>
    <row r="429" spans="1:23" s="10" customFormat="1">
      <c r="A429" s="14">
        <v>200</v>
      </c>
      <c r="B429" s="38" t="s">
        <v>336</v>
      </c>
      <c r="C429" s="38" t="s">
        <v>13</v>
      </c>
      <c r="D429" s="38" t="s">
        <v>17</v>
      </c>
      <c r="E429" s="38" t="s">
        <v>17</v>
      </c>
      <c r="F429" s="38" t="s">
        <v>17</v>
      </c>
      <c r="G429" s="38" t="s">
        <v>17</v>
      </c>
      <c r="H429" s="38" t="s">
        <v>17</v>
      </c>
      <c r="I429" s="38" t="s">
        <v>17</v>
      </c>
      <c r="J429" s="38" t="s">
        <v>17</v>
      </c>
      <c r="K429" s="38" t="s">
        <v>17</v>
      </c>
      <c r="L429" s="38" t="s">
        <v>17</v>
      </c>
      <c r="M429" s="38" t="s">
        <v>17</v>
      </c>
      <c r="N429" s="38" t="s">
        <v>17</v>
      </c>
      <c r="O429" s="38" t="s">
        <v>142</v>
      </c>
      <c r="P429" s="39"/>
      <c r="Q429" s="39"/>
    </row>
    <row r="430" spans="1:23">
      <c r="C430" s="2" t="s">
        <v>14</v>
      </c>
      <c r="D430" s="2" t="s">
        <v>16</v>
      </c>
      <c r="E430" s="2" t="s">
        <v>16</v>
      </c>
      <c r="F430" s="2" t="s">
        <v>16</v>
      </c>
      <c r="G430" s="2" t="s">
        <v>17</v>
      </c>
      <c r="H430" s="2" t="s">
        <v>16</v>
      </c>
      <c r="I430" s="2" t="s">
        <v>17</v>
      </c>
      <c r="J430" s="2" t="s">
        <v>17</v>
      </c>
      <c r="K430" s="2" t="s">
        <v>17</v>
      </c>
      <c r="L430" s="2" t="s">
        <v>17</v>
      </c>
      <c r="M430" s="2" t="s">
        <v>17</v>
      </c>
      <c r="N430" s="2" t="s">
        <v>17</v>
      </c>
    </row>
    <row r="431" spans="1:23" s="15" customFormat="1" ht="14" customHeight="1">
      <c r="A431" s="40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2"/>
      <c r="Q431" s="106"/>
    </row>
    <row r="432" spans="1:23" s="10" customFormat="1">
      <c r="A432" s="14">
        <v>201</v>
      </c>
      <c r="B432" s="38" t="s">
        <v>337</v>
      </c>
      <c r="C432" s="38" t="s">
        <v>13</v>
      </c>
      <c r="D432" s="38" t="s">
        <v>16</v>
      </c>
      <c r="E432" s="38" t="s">
        <v>17</v>
      </c>
      <c r="F432" s="38" t="s">
        <v>17</v>
      </c>
      <c r="G432" s="38" t="s">
        <v>17</v>
      </c>
      <c r="H432" s="38" t="s">
        <v>17</v>
      </c>
      <c r="I432" s="38" t="s">
        <v>17</v>
      </c>
      <c r="J432" s="38" t="s">
        <v>17</v>
      </c>
      <c r="K432" s="38" t="s">
        <v>17</v>
      </c>
      <c r="L432" s="38" t="s">
        <v>17</v>
      </c>
      <c r="M432" s="38" t="s">
        <v>17</v>
      </c>
      <c r="N432" s="38" t="s">
        <v>17</v>
      </c>
      <c r="O432" s="38" t="s">
        <v>20</v>
      </c>
      <c r="P432" s="39"/>
      <c r="Q432" s="39"/>
      <c r="S432" s="1">
        <f>COUNTIF(O432:O493,"HFA")+COUNTIF(O432:O493,"Foreshock Cavity or proto-HFA")</f>
        <v>24</v>
      </c>
      <c r="T432" s="1">
        <f>COUNTIF(O432:O493,"Foreshock Bubble")</f>
        <v>3</v>
      </c>
      <c r="U432" s="1">
        <f>COUNTIF(O432:O493,"Foreshock Cavity")</f>
        <v>0</v>
      </c>
      <c r="V432" s="1">
        <f>COUNTIF(O432:O493,"?")</f>
        <v>4</v>
      </c>
      <c r="W432" s="100">
        <f>SUM(S432:V432)</f>
        <v>31</v>
      </c>
    </row>
    <row r="433" spans="1:17">
      <c r="C433" s="2" t="s">
        <v>14</v>
      </c>
      <c r="D433" s="2" t="s">
        <v>16</v>
      </c>
      <c r="E433" s="2" t="s">
        <v>16</v>
      </c>
      <c r="F433" s="2" t="s">
        <v>16</v>
      </c>
      <c r="G433" s="2" t="s">
        <v>17</v>
      </c>
      <c r="H433" s="2" t="s">
        <v>16</v>
      </c>
      <c r="I433" s="2" t="s">
        <v>17</v>
      </c>
      <c r="J433" s="2" t="s">
        <v>83</v>
      </c>
      <c r="K433" s="2" t="s">
        <v>16</v>
      </c>
      <c r="L433" s="2" t="s">
        <v>17</v>
      </c>
      <c r="M433" s="2" t="s">
        <v>16</v>
      </c>
      <c r="N433" s="2" t="s">
        <v>17</v>
      </c>
    </row>
    <row r="434" spans="1:17" s="10" customFormat="1" ht="45">
      <c r="A434" s="14">
        <v>202</v>
      </c>
      <c r="B434" s="38" t="s">
        <v>338</v>
      </c>
      <c r="C434" s="38" t="s">
        <v>13</v>
      </c>
      <c r="D434" s="38" t="s">
        <v>16</v>
      </c>
      <c r="E434" s="38" t="s">
        <v>16</v>
      </c>
      <c r="F434" s="38" t="s">
        <v>16</v>
      </c>
      <c r="G434" s="38" t="s">
        <v>17</v>
      </c>
      <c r="H434" s="38" t="s">
        <v>17</v>
      </c>
      <c r="I434" s="38" t="s">
        <v>17</v>
      </c>
      <c r="J434" s="38" t="s">
        <v>17</v>
      </c>
      <c r="K434" s="38" t="s">
        <v>17</v>
      </c>
      <c r="L434" s="38" t="s">
        <v>17</v>
      </c>
      <c r="M434" s="38" t="s">
        <v>17</v>
      </c>
      <c r="N434" s="38" t="s">
        <v>16</v>
      </c>
      <c r="O434" s="38" t="s">
        <v>20</v>
      </c>
      <c r="P434" s="39" t="s">
        <v>339</v>
      </c>
      <c r="Q434" s="39"/>
    </row>
    <row r="435" spans="1:17" s="47" customFormat="1">
      <c r="A435" s="13"/>
      <c r="B435" s="45"/>
      <c r="C435" s="45" t="s">
        <v>14</v>
      </c>
      <c r="D435" s="45" t="s">
        <v>17</v>
      </c>
      <c r="E435" s="45" t="s">
        <v>83</v>
      </c>
      <c r="F435" s="45" t="s">
        <v>16</v>
      </c>
      <c r="G435" s="45" t="s">
        <v>16</v>
      </c>
      <c r="H435" s="45" t="s">
        <v>16</v>
      </c>
      <c r="I435" s="45" t="s">
        <v>16</v>
      </c>
      <c r="J435" s="45" t="s">
        <v>83</v>
      </c>
      <c r="K435" s="45" t="s">
        <v>16</v>
      </c>
      <c r="L435" s="45" t="s">
        <v>16</v>
      </c>
      <c r="M435" s="45" t="s">
        <v>16</v>
      </c>
      <c r="N435" s="45" t="s">
        <v>16</v>
      </c>
      <c r="O435" s="45"/>
      <c r="P435" s="46"/>
      <c r="Q435" s="46"/>
    </row>
    <row r="436" spans="1:17" s="10" customFormat="1">
      <c r="A436" s="14">
        <v>203</v>
      </c>
      <c r="B436" s="38" t="s">
        <v>340</v>
      </c>
      <c r="C436" s="38" t="s">
        <v>13</v>
      </c>
      <c r="D436" s="38" t="s">
        <v>17</v>
      </c>
      <c r="E436" s="38" t="s">
        <v>17</v>
      </c>
      <c r="F436" s="38" t="s">
        <v>17</v>
      </c>
      <c r="G436" s="38" t="s">
        <v>17</v>
      </c>
      <c r="H436" s="38" t="s">
        <v>17</v>
      </c>
      <c r="I436" s="38" t="s">
        <v>17</v>
      </c>
      <c r="J436" s="38" t="s">
        <v>17</v>
      </c>
      <c r="K436" s="38" t="s">
        <v>17</v>
      </c>
      <c r="L436" s="38" t="s">
        <v>17</v>
      </c>
      <c r="M436" s="38" t="s">
        <v>17</v>
      </c>
      <c r="N436" s="38" t="s">
        <v>17</v>
      </c>
      <c r="O436" s="38" t="s">
        <v>43</v>
      </c>
      <c r="P436" s="39"/>
      <c r="Q436" s="39"/>
    </row>
    <row r="437" spans="1:17">
      <c r="C437" s="2" t="s">
        <v>14</v>
      </c>
      <c r="D437" s="2" t="s">
        <v>16</v>
      </c>
      <c r="E437" s="2" t="s">
        <v>16</v>
      </c>
      <c r="F437" s="2" t="s">
        <v>16</v>
      </c>
      <c r="G437" s="2" t="s">
        <v>17</v>
      </c>
      <c r="H437" s="2" t="s">
        <v>16</v>
      </c>
      <c r="I437" s="2" t="s">
        <v>17</v>
      </c>
      <c r="J437" s="2" t="s">
        <v>75</v>
      </c>
      <c r="K437" s="2" t="s">
        <v>16</v>
      </c>
      <c r="L437" s="2" t="s">
        <v>17</v>
      </c>
      <c r="M437" s="2" t="s">
        <v>17</v>
      </c>
      <c r="N437" s="2" t="s">
        <v>16</v>
      </c>
    </row>
    <row r="438" spans="1:17" s="10" customFormat="1">
      <c r="A438" s="14">
        <v>204</v>
      </c>
      <c r="B438" s="38" t="s">
        <v>341</v>
      </c>
      <c r="C438" s="38" t="s">
        <v>13</v>
      </c>
      <c r="D438" s="38" t="s">
        <v>16</v>
      </c>
      <c r="E438" s="38" t="s">
        <v>17</v>
      </c>
      <c r="F438" s="38" t="s">
        <v>17</v>
      </c>
      <c r="G438" s="38" t="s">
        <v>17</v>
      </c>
      <c r="H438" s="38" t="s">
        <v>17</v>
      </c>
      <c r="I438" s="38" t="s">
        <v>17</v>
      </c>
      <c r="J438" s="38" t="s">
        <v>17</v>
      </c>
      <c r="K438" s="38" t="s">
        <v>17</v>
      </c>
      <c r="L438" s="38" t="s">
        <v>17</v>
      </c>
      <c r="M438" s="38" t="s">
        <v>17</v>
      </c>
      <c r="N438" s="38" t="s">
        <v>17</v>
      </c>
      <c r="O438" s="38" t="s">
        <v>43</v>
      </c>
      <c r="P438" s="39"/>
      <c r="Q438" s="39"/>
    </row>
    <row r="439" spans="1:17">
      <c r="C439" s="2" t="s">
        <v>14</v>
      </c>
      <c r="D439" s="2" t="s">
        <v>16</v>
      </c>
      <c r="E439" s="2" t="s">
        <v>16</v>
      </c>
      <c r="F439" s="2" t="s">
        <v>16</v>
      </c>
      <c r="G439" s="2" t="s">
        <v>17</v>
      </c>
      <c r="H439" s="2" t="s">
        <v>16</v>
      </c>
      <c r="I439" s="2" t="s">
        <v>17</v>
      </c>
      <c r="J439" s="2" t="s">
        <v>75</v>
      </c>
      <c r="K439" s="2" t="s">
        <v>16</v>
      </c>
      <c r="L439" s="2" t="s">
        <v>17</v>
      </c>
      <c r="M439" s="2" t="s">
        <v>17</v>
      </c>
      <c r="N439" s="2" t="s">
        <v>16</v>
      </c>
    </row>
    <row r="440" spans="1:17" s="10" customFormat="1" ht="30">
      <c r="A440" s="14">
        <v>205</v>
      </c>
      <c r="B440" s="38" t="s">
        <v>342</v>
      </c>
      <c r="C440" s="38" t="s">
        <v>13</v>
      </c>
      <c r="D440" s="38" t="s">
        <v>16</v>
      </c>
      <c r="E440" s="38" t="s">
        <v>16</v>
      </c>
      <c r="F440" s="38" t="s">
        <v>16</v>
      </c>
      <c r="G440" s="38" t="s">
        <v>17</v>
      </c>
      <c r="H440" s="38" t="s">
        <v>16</v>
      </c>
      <c r="I440" s="38" t="s">
        <v>17</v>
      </c>
      <c r="J440" s="38" t="s">
        <v>17</v>
      </c>
      <c r="K440" s="38" t="s">
        <v>17</v>
      </c>
      <c r="L440" s="38" t="s">
        <v>17</v>
      </c>
      <c r="M440" s="38" t="s">
        <v>17</v>
      </c>
      <c r="N440" s="38" t="s">
        <v>17</v>
      </c>
      <c r="O440" s="38" t="s">
        <v>20</v>
      </c>
      <c r="P440" s="39" t="s">
        <v>343</v>
      </c>
      <c r="Q440" s="39"/>
    </row>
    <row r="441" spans="1:17">
      <c r="C441" s="2" t="s">
        <v>14</v>
      </c>
      <c r="D441" s="2" t="s">
        <v>16</v>
      </c>
      <c r="E441" s="2" t="s">
        <v>16</v>
      </c>
      <c r="F441" s="2" t="s">
        <v>16</v>
      </c>
      <c r="G441" s="2" t="s">
        <v>17</v>
      </c>
      <c r="H441" s="2" t="s">
        <v>16</v>
      </c>
      <c r="I441" s="2" t="s">
        <v>17</v>
      </c>
      <c r="J441" s="2" t="s">
        <v>16</v>
      </c>
      <c r="K441" s="2" t="s">
        <v>16</v>
      </c>
      <c r="L441" s="2" t="s">
        <v>17</v>
      </c>
      <c r="M441" s="2" t="s">
        <v>16</v>
      </c>
      <c r="N441" s="2" t="s">
        <v>16</v>
      </c>
    </row>
    <row r="442" spans="1:17" s="10" customFormat="1">
      <c r="A442" s="14">
        <v>206</v>
      </c>
      <c r="B442" s="38" t="s">
        <v>344</v>
      </c>
      <c r="C442" s="38" t="s">
        <v>13</v>
      </c>
      <c r="D442" s="38" t="s">
        <v>17</v>
      </c>
      <c r="E442" s="38" t="s">
        <v>17</v>
      </c>
      <c r="F442" s="38" t="s">
        <v>17</v>
      </c>
      <c r="G442" s="38" t="s">
        <v>17</v>
      </c>
      <c r="H442" s="38" t="s">
        <v>17</v>
      </c>
      <c r="I442" s="38" t="s">
        <v>17</v>
      </c>
      <c r="J442" s="38" t="s">
        <v>17</v>
      </c>
      <c r="K442" s="38" t="s">
        <v>17</v>
      </c>
      <c r="L442" s="38" t="s">
        <v>17</v>
      </c>
      <c r="M442" s="38" t="s">
        <v>17</v>
      </c>
      <c r="N442" s="38" t="s">
        <v>17</v>
      </c>
      <c r="O442" s="38" t="s">
        <v>22</v>
      </c>
      <c r="P442" s="39"/>
      <c r="Q442" s="39"/>
    </row>
    <row r="443" spans="1:17">
      <c r="C443" s="2" t="s">
        <v>14</v>
      </c>
      <c r="D443" s="2" t="s">
        <v>16</v>
      </c>
      <c r="E443" s="2" t="s">
        <v>16</v>
      </c>
      <c r="F443" s="2" t="s">
        <v>16</v>
      </c>
      <c r="G443" s="2" t="s">
        <v>17</v>
      </c>
      <c r="H443" s="2" t="s">
        <v>16</v>
      </c>
      <c r="I443" s="2" t="s">
        <v>17</v>
      </c>
      <c r="J443" s="2" t="s">
        <v>16</v>
      </c>
      <c r="K443" s="2" t="s">
        <v>16</v>
      </c>
      <c r="L443" s="2" t="s">
        <v>17</v>
      </c>
      <c r="M443" s="2" t="s">
        <v>16</v>
      </c>
      <c r="N443" s="2" t="s">
        <v>16</v>
      </c>
    </row>
    <row r="444" spans="1:17" s="10" customFormat="1">
      <c r="A444" s="14">
        <v>207</v>
      </c>
      <c r="B444" s="38" t="s">
        <v>345</v>
      </c>
      <c r="C444" s="38" t="s">
        <v>13</v>
      </c>
      <c r="D444" s="38" t="s">
        <v>16</v>
      </c>
      <c r="E444" s="38" t="s">
        <v>16</v>
      </c>
      <c r="F444" s="38" t="s">
        <v>75</v>
      </c>
      <c r="G444" s="38" t="s">
        <v>17</v>
      </c>
      <c r="H444" s="38" t="s">
        <v>17</v>
      </c>
      <c r="I444" s="38" t="s">
        <v>17</v>
      </c>
      <c r="J444" s="38" t="s">
        <v>17</v>
      </c>
      <c r="K444" s="38" t="s">
        <v>16</v>
      </c>
      <c r="L444" s="38" t="s">
        <v>17</v>
      </c>
      <c r="M444" s="38" t="s">
        <v>17</v>
      </c>
      <c r="N444" s="38" t="s">
        <v>17</v>
      </c>
      <c r="O444" s="38" t="s">
        <v>22</v>
      </c>
      <c r="P444" s="39" t="s">
        <v>346</v>
      </c>
      <c r="Q444" s="39"/>
    </row>
    <row r="445" spans="1:17">
      <c r="C445" s="2" t="s">
        <v>14</v>
      </c>
      <c r="D445" s="2" t="s">
        <v>16</v>
      </c>
      <c r="E445" s="2" t="s">
        <v>16</v>
      </c>
      <c r="F445" s="2" t="s">
        <v>16</v>
      </c>
      <c r="G445" s="2" t="s">
        <v>17</v>
      </c>
      <c r="H445" s="2" t="s">
        <v>16</v>
      </c>
      <c r="I445" s="2" t="s">
        <v>17</v>
      </c>
      <c r="J445" s="2" t="s">
        <v>16</v>
      </c>
      <c r="K445" s="2" t="s">
        <v>16</v>
      </c>
      <c r="L445" s="2" t="s">
        <v>17</v>
      </c>
      <c r="M445" s="2" t="s">
        <v>17</v>
      </c>
      <c r="N445" s="2" t="s">
        <v>17</v>
      </c>
    </row>
    <row r="446" spans="1:17" s="10" customFormat="1">
      <c r="A446" s="14">
        <v>208</v>
      </c>
      <c r="B446" s="38" t="s">
        <v>347</v>
      </c>
      <c r="C446" s="38" t="s">
        <v>13</v>
      </c>
      <c r="D446" s="38" t="s">
        <v>16</v>
      </c>
      <c r="E446" s="38" t="s">
        <v>16</v>
      </c>
      <c r="F446" s="38" t="s">
        <v>17</v>
      </c>
      <c r="G446" s="38" t="s">
        <v>17</v>
      </c>
      <c r="H446" s="38" t="s">
        <v>75</v>
      </c>
      <c r="I446" s="38" t="s">
        <v>17</v>
      </c>
      <c r="J446" s="38" t="s">
        <v>17</v>
      </c>
      <c r="K446" s="38" t="s">
        <v>17</v>
      </c>
      <c r="L446" s="38" t="s">
        <v>17</v>
      </c>
      <c r="M446" s="38" t="s">
        <v>17</v>
      </c>
      <c r="N446" s="38" t="s">
        <v>17</v>
      </c>
      <c r="O446" s="38" t="s">
        <v>22</v>
      </c>
      <c r="P446" s="39" t="s">
        <v>348</v>
      </c>
      <c r="Q446" s="39"/>
    </row>
    <row r="447" spans="1:17">
      <c r="C447" s="2" t="s">
        <v>14</v>
      </c>
      <c r="D447" s="2" t="s">
        <v>16</v>
      </c>
      <c r="E447" s="2" t="s">
        <v>16</v>
      </c>
      <c r="F447" s="2" t="s">
        <v>75</v>
      </c>
      <c r="G447" s="2" t="s">
        <v>17</v>
      </c>
      <c r="H447" s="2" t="s">
        <v>16</v>
      </c>
      <c r="I447" s="2" t="s">
        <v>16</v>
      </c>
      <c r="J447" s="2" t="s">
        <v>16</v>
      </c>
      <c r="K447" s="2" t="s">
        <v>16</v>
      </c>
      <c r="L447" s="2" t="s">
        <v>17</v>
      </c>
      <c r="M447" s="2" t="s">
        <v>16</v>
      </c>
      <c r="N447" s="2" t="s">
        <v>16</v>
      </c>
    </row>
    <row r="448" spans="1:17" s="10" customFormat="1">
      <c r="A448" s="14">
        <v>209</v>
      </c>
      <c r="B448" s="38" t="s">
        <v>349</v>
      </c>
      <c r="C448" s="38" t="s">
        <v>13</v>
      </c>
      <c r="D448" s="38" t="s">
        <v>17</v>
      </c>
      <c r="E448" s="38" t="s">
        <v>17</v>
      </c>
      <c r="F448" s="38" t="s">
        <v>17</v>
      </c>
      <c r="G448" s="38" t="s">
        <v>17</v>
      </c>
      <c r="H448" s="38" t="s">
        <v>17</v>
      </c>
      <c r="I448" s="38" t="s">
        <v>17</v>
      </c>
      <c r="J448" s="38" t="s">
        <v>17</v>
      </c>
      <c r="K448" s="38" t="s">
        <v>17</v>
      </c>
      <c r="L448" s="38" t="s">
        <v>17</v>
      </c>
      <c r="M448" s="38" t="s">
        <v>17</v>
      </c>
      <c r="N448" s="38" t="s">
        <v>17</v>
      </c>
      <c r="O448" s="38" t="s">
        <v>22</v>
      </c>
      <c r="P448" s="39"/>
      <c r="Q448" s="39"/>
    </row>
    <row r="449" spans="1:17">
      <c r="C449" s="2" t="s">
        <v>14</v>
      </c>
      <c r="D449" s="2" t="s">
        <v>16</v>
      </c>
      <c r="E449" s="2" t="s">
        <v>16</v>
      </c>
      <c r="F449" s="2" t="s">
        <v>16</v>
      </c>
      <c r="G449" s="2" t="s">
        <v>17</v>
      </c>
      <c r="H449" s="2" t="s">
        <v>16</v>
      </c>
      <c r="I449" s="2" t="s">
        <v>16</v>
      </c>
      <c r="J449" s="2" t="s">
        <v>16</v>
      </c>
      <c r="K449" s="2" t="s">
        <v>16</v>
      </c>
      <c r="L449" s="2" t="s">
        <v>17</v>
      </c>
      <c r="M449" s="2" t="s">
        <v>16</v>
      </c>
      <c r="N449" s="2" t="s">
        <v>17</v>
      </c>
    </row>
    <row r="450" spans="1:17" s="10" customFormat="1">
      <c r="A450" s="14">
        <v>210</v>
      </c>
      <c r="B450" s="38" t="s">
        <v>350</v>
      </c>
      <c r="C450" s="38" t="s">
        <v>13</v>
      </c>
      <c r="D450" s="38" t="s">
        <v>75</v>
      </c>
      <c r="E450" s="38" t="s">
        <v>75</v>
      </c>
      <c r="F450" s="38" t="s">
        <v>75</v>
      </c>
      <c r="G450" s="38" t="s">
        <v>17</v>
      </c>
      <c r="H450" s="38" t="s">
        <v>75</v>
      </c>
      <c r="I450" s="38" t="s">
        <v>17</v>
      </c>
      <c r="J450" s="38" t="s">
        <v>75</v>
      </c>
      <c r="K450" s="38" t="s">
        <v>17</v>
      </c>
      <c r="L450" s="38" t="s">
        <v>17</v>
      </c>
      <c r="M450" s="38" t="s">
        <v>17</v>
      </c>
      <c r="N450" s="38" t="s">
        <v>17</v>
      </c>
      <c r="O450" s="38" t="s">
        <v>22</v>
      </c>
      <c r="P450" s="39" t="s">
        <v>354</v>
      </c>
      <c r="Q450" s="39"/>
    </row>
    <row r="451" spans="1:17">
      <c r="C451" s="2" t="s">
        <v>14</v>
      </c>
      <c r="D451" s="2" t="s">
        <v>16</v>
      </c>
      <c r="E451" s="2" t="s">
        <v>16</v>
      </c>
      <c r="F451" s="2" t="s">
        <v>16</v>
      </c>
      <c r="G451" s="2" t="s">
        <v>17</v>
      </c>
      <c r="H451" s="2" t="s">
        <v>16</v>
      </c>
      <c r="I451" s="2" t="s">
        <v>17</v>
      </c>
      <c r="J451" s="2" t="s">
        <v>16</v>
      </c>
      <c r="K451" s="2" t="s">
        <v>16</v>
      </c>
      <c r="L451" s="2" t="s">
        <v>17</v>
      </c>
      <c r="M451" s="2" t="s">
        <v>17</v>
      </c>
      <c r="N451" s="2" t="s">
        <v>17</v>
      </c>
    </row>
    <row r="452" spans="1:17" s="10" customFormat="1" ht="30">
      <c r="A452" s="14">
        <v>211</v>
      </c>
      <c r="B452" s="38" t="s">
        <v>351</v>
      </c>
      <c r="C452" s="38" t="s">
        <v>13</v>
      </c>
      <c r="D452" s="38" t="s">
        <v>16</v>
      </c>
      <c r="E452" s="38" t="s">
        <v>16</v>
      </c>
      <c r="F452" s="38" t="s">
        <v>16</v>
      </c>
      <c r="G452" s="38" t="s">
        <v>17</v>
      </c>
      <c r="H452" s="38" t="s">
        <v>16</v>
      </c>
      <c r="I452" s="38" t="s">
        <v>17</v>
      </c>
      <c r="J452" s="38" t="s">
        <v>75</v>
      </c>
      <c r="K452" s="38" t="s">
        <v>17</v>
      </c>
      <c r="L452" s="38" t="s">
        <v>17</v>
      </c>
      <c r="M452" s="38" t="s">
        <v>17</v>
      </c>
      <c r="N452" s="38" t="s">
        <v>17</v>
      </c>
      <c r="O452" s="38" t="s">
        <v>22</v>
      </c>
      <c r="P452" s="39" t="s">
        <v>355</v>
      </c>
      <c r="Q452" s="39"/>
    </row>
    <row r="453" spans="1:17">
      <c r="C453" s="2" t="s">
        <v>14</v>
      </c>
      <c r="D453" s="2" t="s">
        <v>16</v>
      </c>
      <c r="E453" s="2" t="s">
        <v>16</v>
      </c>
      <c r="F453" s="2" t="s">
        <v>16</v>
      </c>
      <c r="G453" s="2" t="s">
        <v>17</v>
      </c>
      <c r="H453" s="2" t="s">
        <v>16</v>
      </c>
      <c r="I453" s="2" t="s">
        <v>17</v>
      </c>
      <c r="J453" s="2" t="s">
        <v>16</v>
      </c>
      <c r="K453" s="2" t="s">
        <v>16</v>
      </c>
      <c r="L453" s="2" t="s">
        <v>17</v>
      </c>
      <c r="M453" s="2" t="s">
        <v>17</v>
      </c>
      <c r="N453" s="2" t="s">
        <v>16</v>
      </c>
    </row>
    <row r="454" spans="1:17" s="10" customFormat="1">
      <c r="A454" s="14">
        <v>212</v>
      </c>
      <c r="B454" s="38" t="s">
        <v>352</v>
      </c>
      <c r="C454" s="38" t="s">
        <v>13</v>
      </c>
      <c r="D454" s="38" t="s">
        <v>17</v>
      </c>
      <c r="E454" s="38" t="s">
        <v>17</v>
      </c>
      <c r="F454" s="38" t="s">
        <v>17</v>
      </c>
      <c r="G454" s="38" t="s">
        <v>17</v>
      </c>
      <c r="H454" s="38" t="s">
        <v>17</v>
      </c>
      <c r="I454" s="38" t="s">
        <v>17</v>
      </c>
      <c r="J454" s="38" t="s">
        <v>17</v>
      </c>
      <c r="K454" s="38" t="s">
        <v>17</v>
      </c>
      <c r="L454" s="38" t="s">
        <v>17</v>
      </c>
      <c r="M454" s="38" t="s">
        <v>17</v>
      </c>
      <c r="N454" s="38" t="s">
        <v>17</v>
      </c>
      <c r="O454" s="38" t="s">
        <v>22</v>
      </c>
      <c r="P454" s="39"/>
      <c r="Q454" s="39"/>
    </row>
    <row r="455" spans="1:17">
      <c r="C455" s="2" t="s">
        <v>14</v>
      </c>
      <c r="D455" s="2" t="s">
        <v>16</v>
      </c>
      <c r="E455" s="2" t="s">
        <v>16</v>
      </c>
      <c r="F455" s="2" t="s">
        <v>16</v>
      </c>
      <c r="G455" s="2" t="s">
        <v>17</v>
      </c>
      <c r="H455" s="2" t="s">
        <v>16</v>
      </c>
      <c r="I455" s="2" t="s">
        <v>17</v>
      </c>
      <c r="J455" s="2" t="s">
        <v>16</v>
      </c>
      <c r="K455" s="2" t="s">
        <v>16</v>
      </c>
      <c r="L455" s="2" t="s">
        <v>17</v>
      </c>
      <c r="M455" s="2" t="s">
        <v>17</v>
      </c>
      <c r="N455" s="2" t="s">
        <v>16</v>
      </c>
    </row>
    <row r="456" spans="1:17" s="10" customFormat="1" ht="30">
      <c r="A456" s="14">
        <v>213</v>
      </c>
      <c r="B456" s="38" t="s">
        <v>353</v>
      </c>
      <c r="C456" s="38" t="s">
        <v>13</v>
      </c>
      <c r="D456" s="38" t="s">
        <v>16</v>
      </c>
      <c r="E456" s="38" t="s">
        <v>16</v>
      </c>
      <c r="F456" s="38" t="s">
        <v>16</v>
      </c>
      <c r="G456" s="38" t="s">
        <v>17</v>
      </c>
      <c r="H456" s="38" t="s">
        <v>16</v>
      </c>
      <c r="I456" s="38" t="s">
        <v>75</v>
      </c>
      <c r="J456" s="38" t="s">
        <v>16</v>
      </c>
      <c r="K456" s="38" t="s">
        <v>16</v>
      </c>
      <c r="L456" s="38" t="s">
        <v>17</v>
      </c>
      <c r="M456" s="38" t="s">
        <v>17</v>
      </c>
      <c r="N456" s="38" t="s">
        <v>16</v>
      </c>
      <c r="O456" s="38" t="s">
        <v>22</v>
      </c>
      <c r="P456" s="39" t="s">
        <v>355</v>
      </c>
      <c r="Q456" s="39"/>
    </row>
    <row r="457" spans="1:17">
      <c r="C457" s="2" t="s">
        <v>14</v>
      </c>
      <c r="D457" s="2" t="s">
        <v>16</v>
      </c>
      <c r="E457" s="2" t="s">
        <v>16</v>
      </c>
      <c r="F457" s="2" t="s">
        <v>16</v>
      </c>
      <c r="G457" s="2" t="s">
        <v>17</v>
      </c>
      <c r="H457" s="2" t="s">
        <v>16</v>
      </c>
      <c r="I457" s="2" t="s">
        <v>17</v>
      </c>
      <c r="J457" s="2" t="s">
        <v>16</v>
      </c>
      <c r="K457" s="2" t="s">
        <v>16</v>
      </c>
      <c r="L457" s="2" t="s">
        <v>17</v>
      </c>
      <c r="M457" s="2" t="s">
        <v>75</v>
      </c>
      <c r="N457" s="2" t="s">
        <v>16</v>
      </c>
    </row>
    <row r="458" spans="1:17" s="10" customFormat="1" ht="60">
      <c r="A458" s="14">
        <v>214</v>
      </c>
      <c r="B458" s="38" t="s">
        <v>357</v>
      </c>
      <c r="C458" s="38" t="s">
        <v>13</v>
      </c>
      <c r="D458" s="38" t="s">
        <v>17</v>
      </c>
      <c r="E458" s="38" t="s">
        <v>17</v>
      </c>
      <c r="F458" s="38" t="s">
        <v>17</v>
      </c>
      <c r="G458" s="38" t="s">
        <v>17</v>
      </c>
      <c r="H458" s="38" t="s">
        <v>17</v>
      </c>
      <c r="I458" s="38" t="s">
        <v>17</v>
      </c>
      <c r="J458" s="38" t="s">
        <v>17</v>
      </c>
      <c r="K458" s="38" t="s">
        <v>17</v>
      </c>
      <c r="L458" s="38" t="s">
        <v>17</v>
      </c>
      <c r="M458" s="38" t="s">
        <v>17</v>
      </c>
      <c r="N458" s="38" t="s">
        <v>17</v>
      </c>
      <c r="O458" s="38" t="s">
        <v>22</v>
      </c>
      <c r="P458" s="39" t="s">
        <v>356</v>
      </c>
      <c r="Q458" s="39"/>
    </row>
    <row r="459" spans="1:17">
      <c r="C459" s="2" t="s">
        <v>14</v>
      </c>
      <c r="D459" s="2" t="s">
        <v>16</v>
      </c>
      <c r="E459" s="2" t="s">
        <v>16</v>
      </c>
      <c r="F459" s="2" t="s">
        <v>16</v>
      </c>
      <c r="G459" s="2" t="s">
        <v>17</v>
      </c>
      <c r="H459" s="2" t="s">
        <v>16</v>
      </c>
      <c r="I459" s="2" t="s">
        <v>17</v>
      </c>
      <c r="J459" s="2" t="s">
        <v>16</v>
      </c>
      <c r="K459" s="2" t="s">
        <v>16</v>
      </c>
      <c r="L459" s="2" t="s">
        <v>17</v>
      </c>
      <c r="M459" s="2" t="s">
        <v>17</v>
      </c>
      <c r="N459" s="2" t="s">
        <v>17</v>
      </c>
    </row>
    <row r="460" spans="1:17" s="10" customFormat="1">
      <c r="A460" s="14">
        <v>215</v>
      </c>
      <c r="B460" s="38" t="s">
        <v>358</v>
      </c>
      <c r="C460" s="38" t="s">
        <v>13</v>
      </c>
      <c r="D460" s="38" t="s">
        <v>17</v>
      </c>
      <c r="E460" s="38" t="s">
        <v>17</v>
      </c>
      <c r="F460" s="38" t="s">
        <v>17</v>
      </c>
      <c r="G460" s="38" t="s">
        <v>17</v>
      </c>
      <c r="H460" s="38" t="s">
        <v>17</v>
      </c>
      <c r="I460" s="38" t="s">
        <v>17</v>
      </c>
      <c r="J460" s="38" t="s">
        <v>17</v>
      </c>
      <c r="K460" s="38" t="s">
        <v>17</v>
      </c>
      <c r="L460" s="38" t="s">
        <v>17</v>
      </c>
      <c r="M460" s="38" t="s">
        <v>17</v>
      </c>
      <c r="N460" s="38" t="s">
        <v>17</v>
      </c>
      <c r="O460" s="38" t="s">
        <v>22</v>
      </c>
      <c r="P460" s="39"/>
      <c r="Q460" s="39"/>
    </row>
    <row r="461" spans="1:17">
      <c r="C461" s="2" t="s">
        <v>14</v>
      </c>
      <c r="D461" s="2" t="s">
        <v>16</v>
      </c>
      <c r="E461" s="2" t="s">
        <v>16</v>
      </c>
      <c r="F461" s="2" t="s">
        <v>16</v>
      </c>
      <c r="G461" s="2" t="s">
        <v>17</v>
      </c>
      <c r="H461" s="2" t="s">
        <v>16</v>
      </c>
      <c r="I461" s="2" t="s">
        <v>17</v>
      </c>
      <c r="J461" s="2" t="s">
        <v>16</v>
      </c>
      <c r="K461" s="2" t="s">
        <v>16</v>
      </c>
      <c r="L461" s="2" t="s">
        <v>17</v>
      </c>
      <c r="M461" s="2" t="s">
        <v>17</v>
      </c>
      <c r="N461" s="2" t="s">
        <v>17</v>
      </c>
    </row>
    <row r="462" spans="1:17" s="10" customFormat="1">
      <c r="A462" s="14">
        <v>216</v>
      </c>
      <c r="B462" s="38" t="s">
        <v>359</v>
      </c>
      <c r="C462" s="38" t="s">
        <v>13</v>
      </c>
      <c r="D462" s="38" t="s">
        <v>17</v>
      </c>
      <c r="E462" s="38" t="s">
        <v>17</v>
      </c>
      <c r="F462" s="38" t="s">
        <v>17</v>
      </c>
      <c r="G462" s="38" t="s">
        <v>17</v>
      </c>
      <c r="H462" s="38" t="s">
        <v>17</v>
      </c>
      <c r="I462" s="38" t="s">
        <v>17</v>
      </c>
      <c r="J462" s="38" t="s">
        <v>17</v>
      </c>
      <c r="K462" s="38" t="s">
        <v>17</v>
      </c>
      <c r="L462" s="38" t="s">
        <v>17</v>
      </c>
      <c r="M462" s="38" t="s">
        <v>17</v>
      </c>
      <c r="N462" s="38" t="s">
        <v>17</v>
      </c>
      <c r="O462" s="38" t="s">
        <v>22</v>
      </c>
      <c r="P462" s="39"/>
      <c r="Q462" s="39"/>
    </row>
    <row r="463" spans="1:17">
      <c r="C463" s="2" t="s">
        <v>14</v>
      </c>
      <c r="D463" s="2" t="s">
        <v>16</v>
      </c>
      <c r="E463" s="2" t="s">
        <v>16</v>
      </c>
      <c r="F463" s="2" t="s">
        <v>16</v>
      </c>
      <c r="G463" s="2" t="s">
        <v>17</v>
      </c>
      <c r="H463" s="2" t="s">
        <v>16</v>
      </c>
      <c r="I463" s="2" t="s">
        <v>17</v>
      </c>
      <c r="J463" s="2" t="s">
        <v>16</v>
      </c>
      <c r="K463" s="2" t="s">
        <v>16</v>
      </c>
      <c r="L463" s="2" t="s">
        <v>17</v>
      </c>
      <c r="M463" s="2" t="s">
        <v>17</v>
      </c>
      <c r="N463" s="2" t="s">
        <v>17</v>
      </c>
    </row>
    <row r="464" spans="1:17" s="10" customFormat="1" ht="75">
      <c r="A464" s="14">
        <v>217</v>
      </c>
      <c r="B464" s="87" t="s">
        <v>360</v>
      </c>
      <c r="C464" s="87" t="s">
        <v>13</v>
      </c>
      <c r="D464" s="87" t="s">
        <v>16</v>
      </c>
      <c r="E464" s="87" t="s">
        <v>16</v>
      </c>
      <c r="F464" s="87" t="s">
        <v>83</v>
      </c>
      <c r="G464" s="87" t="s">
        <v>17</v>
      </c>
      <c r="H464" s="87" t="s">
        <v>16</v>
      </c>
      <c r="I464" s="87" t="s">
        <v>17</v>
      </c>
      <c r="J464" s="87" t="s">
        <v>16</v>
      </c>
      <c r="K464" s="87" t="s">
        <v>16</v>
      </c>
      <c r="L464" s="87" t="s">
        <v>17</v>
      </c>
      <c r="M464" s="87" t="s">
        <v>16</v>
      </c>
      <c r="N464" s="87" t="s">
        <v>16</v>
      </c>
      <c r="O464" s="87" t="s">
        <v>22</v>
      </c>
      <c r="P464" s="88" t="s">
        <v>543</v>
      </c>
      <c r="Q464" s="88"/>
    </row>
    <row r="465" spans="1:17">
      <c r="B465" s="90"/>
      <c r="C465" s="90" t="s">
        <v>14</v>
      </c>
      <c r="D465" s="90" t="s">
        <v>16</v>
      </c>
      <c r="E465" s="90" t="s">
        <v>16</v>
      </c>
      <c r="F465" s="90" t="s">
        <v>16</v>
      </c>
      <c r="G465" s="90" t="s">
        <v>17</v>
      </c>
      <c r="H465" s="90" t="s">
        <v>16</v>
      </c>
      <c r="I465" s="90" t="s">
        <v>16</v>
      </c>
      <c r="J465" s="90" t="s">
        <v>16</v>
      </c>
      <c r="K465" s="90" t="s">
        <v>16</v>
      </c>
      <c r="L465" s="90" t="s">
        <v>17</v>
      </c>
      <c r="M465" s="90" t="s">
        <v>16</v>
      </c>
      <c r="N465" s="90" t="s">
        <v>16</v>
      </c>
      <c r="O465" s="90"/>
      <c r="P465" s="91" t="s">
        <v>361</v>
      </c>
      <c r="Q465" s="91"/>
    </row>
    <row r="466" spans="1:17" s="10" customFormat="1">
      <c r="A466" s="14">
        <v>218</v>
      </c>
      <c r="B466" s="38" t="s">
        <v>362</v>
      </c>
      <c r="C466" s="38" t="s">
        <v>13</v>
      </c>
      <c r="D466" s="38" t="s">
        <v>17</v>
      </c>
      <c r="E466" s="38" t="s">
        <v>17</v>
      </c>
      <c r="F466" s="38" t="s">
        <v>17</v>
      </c>
      <c r="G466" s="38" t="s">
        <v>17</v>
      </c>
      <c r="H466" s="38" t="s">
        <v>17</v>
      </c>
      <c r="I466" s="38" t="s">
        <v>17</v>
      </c>
      <c r="J466" s="38" t="s">
        <v>17</v>
      </c>
      <c r="K466" s="38" t="s">
        <v>17</v>
      </c>
      <c r="L466" s="38" t="s">
        <v>17</v>
      </c>
      <c r="M466" s="38" t="s">
        <v>17</v>
      </c>
      <c r="N466" s="38" t="s">
        <v>17</v>
      </c>
      <c r="O466" s="38" t="s">
        <v>148</v>
      </c>
      <c r="P466" s="39" t="s">
        <v>363</v>
      </c>
      <c r="Q466" s="39"/>
    </row>
    <row r="467" spans="1:17" ht="30">
      <c r="C467" s="2" t="s">
        <v>14</v>
      </c>
      <c r="D467" s="2" t="s">
        <v>16</v>
      </c>
      <c r="E467" s="2" t="s">
        <v>16</v>
      </c>
      <c r="F467" s="2" t="s">
        <v>83</v>
      </c>
      <c r="G467" s="2" t="s">
        <v>17</v>
      </c>
      <c r="H467" s="2" t="s">
        <v>16</v>
      </c>
      <c r="I467" s="2" t="s">
        <v>75</v>
      </c>
      <c r="J467" s="2" t="s">
        <v>16</v>
      </c>
      <c r="K467" s="2" t="s">
        <v>16</v>
      </c>
      <c r="L467" s="2" t="s">
        <v>16</v>
      </c>
      <c r="M467" s="2" t="s">
        <v>16</v>
      </c>
      <c r="N467" s="2" t="s">
        <v>16</v>
      </c>
      <c r="P467" s="3" t="s">
        <v>364</v>
      </c>
    </row>
    <row r="468" spans="1:17" s="10" customFormat="1">
      <c r="A468" s="14">
        <v>219</v>
      </c>
      <c r="B468" s="38" t="s">
        <v>365</v>
      </c>
      <c r="C468" s="38" t="s">
        <v>13</v>
      </c>
      <c r="D468" s="38" t="s">
        <v>16</v>
      </c>
      <c r="E468" s="38" t="s">
        <v>16</v>
      </c>
      <c r="F468" s="38" t="s">
        <v>16</v>
      </c>
      <c r="G468" s="38" t="s">
        <v>17</v>
      </c>
      <c r="H468" s="38" t="s">
        <v>16</v>
      </c>
      <c r="I468" s="38" t="s">
        <v>17</v>
      </c>
      <c r="J468" s="38" t="s">
        <v>16</v>
      </c>
      <c r="K468" s="38" t="s">
        <v>17</v>
      </c>
      <c r="L468" s="38" t="s">
        <v>17</v>
      </c>
      <c r="M468" s="38" t="s">
        <v>17</v>
      </c>
      <c r="N468" s="38" t="s">
        <v>17</v>
      </c>
      <c r="O468" s="38" t="s">
        <v>22</v>
      </c>
      <c r="P468" s="39"/>
      <c r="Q468" s="39"/>
    </row>
    <row r="469" spans="1:17">
      <c r="C469" s="2" t="s">
        <v>14</v>
      </c>
      <c r="D469" s="2" t="s">
        <v>16</v>
      </c>
      <c r="E469" s="2" t="s">
        <v>16</v>
      </c>
      <c r="F469" s="2" t="s">
        <v>16</v>
      </c>
      <c r="G469" s="2" t="s">
        <v>17</v>
      </c>
      <c r="H469" s="2" t="s">
        <v>16</v>
      </c>
      <c r="I469" s="2" t="s">
        <v>17</v>
      </c>
      <c r="J469" s="2" t="s">
        <v>16</v>
      </c>
      <c r="K469" s="2" t="s">
        <v>16</v>
      </c>
      <c r="L469" s="2" t="s">
        <v>17</v>
      </c>
      <c r="M469" s="2" t="s">
        <v>17</v>
      </c>
      <c r="N469" s="2" t="s">
        <v>17</v>
      </c>
    </row>
    <row r="470" spans="1:17" s="10" customFormat="1">
      <c r="A470" s="14">
        <v>220</v>
      </c>
      <c r="B470" s="38" t="s">
        <v>366</v>
      </c>
      <c r="C470" s="38" t="s">
        <v>13</v>
      </c>
      <c r="D470" s="38" t="s">
        <v>17</v>
      </c>
      <c r="E470" s="38" t="s">
        <v>17</v>
      </c>
      <c r="F470" s="38" t="s">
        <v>17</v>
      </c>
      <c r="G470" s="38" t="s">
        <v>17</v>
      </c>
      <c r="H470" s="38" t="s">
        <v>17</v>
      </c>
      <c r="I470" s="38" t="s">
        <v>17</v>
      </c>
      <c r="J470" s="38" t="s">
        <v>17</v>
      </c>
      <c r="K470" s="38" t="s">
        <v>17</v>
      </c>
      <c r="L470" s="38" t="s">
        <v>17</v>
      </c>
      <c r="M470" s="38" t="s">
        <v>17</v>
      </c>
      <c r="N470" s="38" t="s">
        <v>17</v>
      </c>
      <c r="O470" s="38" t="s">
        <v>22</v>
      </c>
      <c r="P470" s="39"/>
      <c r="Q470" s="39"/>
    </row>
    <row r="471" spans="1:17">
      <c r="C471" s="2" t="s">
        <v>14</v>
      </c>
      <c r="D471" s="2" t="s">
        <v>16</v>
      </c>
      <c r="E471" s="2" t="s">
        <v>16</v>
      </c>
      <c r="F471" s="2" t="s">
        <v>16</v>
      </c>
      <c r="G471" s="2" t="s">
        <v>17</v>
      </c>
      <c r="H471" s="2" t="s">
        <v>16</v>
      </c>
      <c r="I471" s="2" t="s">
        <v>17</v>
      </c>
      <c r="J471" s="2" t="s">
        <v>16</v>
      </c>
      <c r="K471" s="2" t="s">
        <v>16</v>
      </c>
      <c r="L471" s="2" t="s">
        <v>17</v>
      </c>
      <c r="M471" s="2" t="s">
        <v>17</v>
      </c>
      <c r="N471" s="2" t="s">
        <v>17</v>
      </c>
    </row>
    <row r="472" spans="1:17" s="10" customFormat="1">
      <c r="A472" s="14">
        <v>221</v>
      </c>
      <c r="B472" s="38" t="s">
        <v>367</v>
      </c>
      <c r="C472" s="38" t="s">
        <v>13</v>
      </c>
      <c r="D472" s="38" t="s">
        <v>17</v>
      </c>
      <c r="E472" s="38" t="s">
        <v>17</v>
      </c>
      <c r="F472" s="38" t="s">
        <v>17</v>
      </c>
      <c r="G472" s="38" t="s">
        <v>17</v>
      </c>
      <c r="H472" s="38" t="s">
        <v>17</v>
      </c>
      <c r="I472" s="38" t="s">
        <v>17</v>
      </c>
      <c r="J472" s="38" t="s">
        <v>17</v>
      </c>
      <c r="K472" s="38" t="s">
        <v>17</v>
      </c>
      <c r="L472" s="38" t="s">
        <v>17</v>
      </c>
      <c r="M472" s="38" t="s">
        <v>17</v>
      </c>
      <c r="N472" s="38" t="s">
        <v>17</v>
      </c>
      <c r="O472" s="38" t="s">
        <v>22</v>
      </c>
      <c r="P472" s="39"/>
      <c r="Q472" s="39"/>
    </row>
    <row r="473" spans="1:17">
      <c r="C473" s="2" t="s">
        <v>14</v>
      </c>
      <c r="D473" s="2" t="s">
        <v>16</v>
      </c>
      <c r="E473" s="2" t="s">
        <v>16</v>
      </c>
      <c r="F473" s="2" t="s">
        <v>16</v>
      </c>
      <c r="G473" s="2" t="s">
        <v>17</v>
      </c>
      <c r="H473" s="2" t="s">
        <v>16</v>
      </c>
      <c r="I473" s="2" t="s">
        <v>17</v>
      </c>
      <c r="J473" s="2" t="s">
        <v>16</v>
      </c>
      <c r="K473" s="2" t="s">
        <v>17</v>
      </c>
      <c r="L473" s="2" t="s">
        <v>17</v>
      </c>
      <c r="M473" s="2" t="s">
        <v>17</v>
      </c>
      <c r="N473" s="2" t="s">
        <v>17</v>
      </c>
    </row>
    <row r="474" spans="1:17" s="10" customFormat="1">
      <c r="A474" s="14">
        <v>222</v>
      </c>
      <c r="B474" s="38" t="s">
        <v>368</v>
      </c>
      <c r="C474" s="38" t="s">
        <v>13</v>
      </c>
      <c r="D474" s="38" t="s">
        <v>17</v>
      </c>
      <c r="E474" s="38" t="s">
        <v>17</v>
      </c>
      <c r="F474" s="38" t="s">
        <v>17</v>
      </c>
      <c r="G474" s="38" t="s">
        <v>17</v>
      </c>
      <c r="H474" s="38" t="s">
        <v>17</v>
      </c>
      <c r="I474" s="38" t="s">
        <v>17</v>
      </c>
      <c r="J474" s="38" t="s">
        <v>17</v>
      </c>
      <c r="K474" s="38" t="s">
        <v>17</v>
      </c>
      <c r="L474" s="38" t="s">
        <v>17</v>
      </c>
      <c r="M474" s="38" t="s">
        <v>17</v>
      </c>
      <c r="N474" s="38" t="s">
        <v>17</v>
      </c>
      <c r="O474" s="38" t="s">
        <v>22</v>
      </c>
      <c r="P474" s="39"/>
      <c r="Q474" s="39"/>
    </row>
    <row r="475" spans="1:17">
      <c r="C475" s="2" t="s">
        <v>14</v>
      </c>
      <c r="D475" s="2" t="s">
        <v>16</v>
      </c>
      <c r="E475" s="2" t="s">
        <v>16</v>
      </c>
      <c r="F475" s="2" t="s">
        <v>16</v>
      </c>
      <c r="G475" s="2" t="s">
        <v>17</v>
      </c>
      <c r="H475" s="2" t="s">
        <v>16</v>
      </c>
      <c r="I475" s="2" t="s">
        <v>17</v>
      </c>
      <c r="J475" s="2" t="s">
        <v>16</v>
      </c>
      <c r="K475" s="2" t="s">
        <v>16</v>
      </c>
      <c r="L475" s="2" t="s">
        <v>17</v>
      </c>
      <c r="M475" s="2" t="s">
        <v>17</v>
      </c>
      <c r="N475" s="2" t="s">
        <v>17</v>
      </c>
    </row>
    <row r="476" spans="1:17" s="10" customFormat="1">
      <c r="A476" s="14">
        <v>223</v>
      </c>
      <c r="B476" s="38" t="s">
        <v>369</v>
      </c>
      <c r="C476" s="38" t="s">
        <v>13</v>
      </c>
      <c r="D476" s="38" t="s">
        <v>83</v>
      </c>
      <c r="E476" s="38" t="s">
        <v>83</v>
      </c>
      <c r="F476" s="38" t="s">
        <v>17</v>
      </c>
      <c r="G476" s="38" t="s">
        <v>17</v>
      </c>
      <c r="H476" s="38" t="s">
        <v>17</v>
      </c>
      <c r="I476" s="38" t="s">
        <v>17</v>
      </c>
      <c r="J476" s="38" t="s">
        <v>83</v>
      </c>
      <c r="K476" s="38" t="s">
        <v>17</v>
      </c>
      <c r="L476" s="38" t="s">
        <v>17</v>
      </c>
      <c r="M476" s="38" t="s">
        <v>17</v>
      </c>
      <c r="N476" s="38" t="s">
        <v>17</v>
      </c>
      <c r="O476" s="38" t="s">
        <v>22</v>
      </c>
      <c r="P476" s="39" t="s">
        <v>371</v>
      </c>
      <c r="Q476" s="39"/>
    </row>
    <row r="477" spans="1:17">
      <c r="C477" s="2" t="s">
        <v>14</v>
      </c>
      <c r="D477" s="2" t="s">
        <v>16</v>
      </c>
      <c r="E477" s="2" t="s">
        <v>16</v>
      </c>
      <c r="F477" s="2" t="s">
        <v>16</v>
      </c>
      <c r="G477" s="2" t="s">
        <v>17</v>
      </c>
      <c r="H477" s="2" t="s">
        <v>16</v>
      </c>
      <c r="I477" s="2" t="s">
        <v>83</v>
      </c>
      <c r="J477" s="2" t="s">
        <v>16</v>
      </c>
      <c r="K477" s="2" t="s">
        <v>16</v>
      </c>
      <c r="L477" s="2" t="s">
        <v>17</v>
      </c>
      <c r="M477" s="2" t="s">
        <v>17</v>
      </c>
      <c r="N477" s="2" t="s">
        <v>17</v>
      </c>
    </row>
    <row r="478" spans="1:17" s="10" customFormat="1">
      <c r="A478" s="14">
        <v>224</v>
      </c>
      <c r="B478" s="38" t="s">
        <v>370</v>
      </c>
      <c r="C478" s="38" t="s">
        <v>13</v>
      </c>
      <c r="D478" s="38" t="s">
        <v>83</v>
      </c>
      <c r="E478" s="38" t="s">
        <v>83</v>
      </c>
      <c r="F478" s="38" t="s">
        <v>17</v>
      </c>
      <c r="G478" s="38" t="s">
        <v>17</v>
      </c>
      <c r="H478" s="38" t="s">
        <v>17</v>
      </c>
      <c r="I478" s="38" t="s">
        <v>17</v>
      </c>
      <c r="J478" s="38" t="s">
        <v>83</v>
      </c>
      <c r="K478" s="38" t="s">
        <v>17</v>
      </c>
      <c r="L478" s="38" t="s">
        <v>17</v>
      </c>
      <c r="M478" s="38" t="s">
        <v>17</v>
      </c>
      <c r="N478" s="38" t="s">
        <v>17</v>
      </c>
      <c r="O478" s="38" t="s">
        <v>22</v>
      </c>
      <c r="P478" s="39" t="s">
        <v>371</v>
      </c>
      <c r="Q478" s="39"/>
    </row>
    <row r="479" spans="1:17">
      <c r="C479" s="2" t="s">
        <v>14</v>
      </c>
      <c r="D479" s="2" t="s">
        <v>16</v>
      </c>
      <c r="E479" s="2" t="s">
        <v>16</v>
      </c>
      <c r="F479" s="2" t="s">
        <v>16</v>
      </c>
      <c r="G479" s="2" t="s">
        <v>17</v>
      </c>
      <c r="H479" s="2" t="s">
        <v>16</v>
      </c>
      <c r="I479" s="2" t="s">
        <v>17</v>
      </c>
      <c r="J479" s="2" t="s">
        <v>16</v>
      </c>
      <c r="K479" s="2" t="s">
        <v>16</v>
      </c>
      <c r="L479" s="2" t="s">
        <v>17</v>
      </c>
      <c r="M479" s="2" t="s">
        <v>17</v>
      </c>
      <c r="N479" s="2" t="s">
        <v>17</v>
      </c>
    </row>
    <row r="480" spans="1:17" s="10" customFormat="1">
      <c r="A480" s="14">
        <v>225</v>
      </c>
      <c r="B480" s="38" t="s">
        <v>372</v>
      </c>
      <c r="C480" s="38" t="s">
        <v>13</v>
      </c>
      <c r="D480" s="38" t="s">
        <v>16</v>
      </c>
      <c r="E480" s="38" t="s">
        <v>75</v>
      </c>
      <c r="F480" s="38" t="s">
        <v>17</v>
      </c>
      <c r="G480" s="38" t="s">
        <v>17</v>
      </c>
      <c r="H480" s="38" t="s">
        <v>16</v>
      </c>
      <c r="I480" s="38" t="s">
        <v>17</v>
      </c>
      <c r="J480" s="38" t="s">
        <v>75</v>
      </c>
      <c r="K480" s="38" t="s">
        <v>16</v>
      </c>
      <c r="L480" s="38" t="s">
        <v>17</v>
      </c>
      <c r="M480" s="38" t="s">
        <v>17</v>
      </c>
      <c r="N480" s="38" t="s">
        <v>17</v>
      </c>
      <c r="O480" s="38" t="s">
        <v>20</v>
      </c>
      <c r="P480" s="39" t="s">
        <v>373</v>
      </c>
      <c r="Q480" s="39"/>
    </row>
    <row r="481" spans="1:23">
      <c r="C481" s="2" t="s">
        <v>14</v>
      </c>
      <c r="D481" s="2" t="s">
        <v>16</v>
      </c>
      <c r="E481" s="2" t="s">
        <v>16</v>
      </c>
      <c r="F481" s="2" t="s">
        <v>16</v>
      </c>
      <c r="G481" s="2" t="s">
        <v>17</v>
      </c>
      <c r="H481" s="2" t="s">
        <v>16</v>
      </c>
      <c r="I481" s="2" t="s">
        <v>17</v>
      </c>
      <c r="J481" s="2" t="s">
        <v>16</v>
      </c>
      <c r="K481" s="2" t="s">
        <v>16</v>
      </c>
      <c r="L481" s="2" t="s">
        <v>17</v>
      </c>
      <c r="M481" s="2" t="s">
        <v>16</v>
      </c>
      <c r="N481" s="2" t="s">
        <v>16</v>
      </c>
      <c r="P481" s="3" t="s">
        <v>374</v>
      </c>
    </row>
    <row r="482" spans="1:23" s="10" customFormat="1">
      <c r="A482" s="14">
        <v>226</v>
      </c>
      <c r="B482" s="38" t="s">
        <v>375</v>
      </c>
      <c r="C482" s="38" t="s">
        <v>13</v>
      </c>
      <c r="D482" s="38" t="s">
        <v>16</v>
      </c>
      <c r="E482" s="38" t="s">
        <v>16</v>
      </c>
      <c r="F482" s="38" t="s">
        <v>16</v>
      </c>
      <c r="G482" s="38" t="s">
        <v>17</v>
      </c>
      <c r="H482" s="38" t="s">
        <v>16</v>
      </c>
      <c r="I482" s="38" t="s">
        <v>17</v>
      </c>
      <c r="J482" s="38" t="s">
        <v>16</v>
      </c>
      <c r="K482" s="38" t="s">
        <v>16</v>
      </c>
      <c r="L482" s="38" t="s">
        <v>17</v>
      </c>
      <c r="M482" s="38" t="s">
        <v>16</v>
      </c>
      <c r="N482" s="38" t="s">
        <v>16</v>
      </c>
      <c r="O482" s="38" t="s">
        <v>22</v>
      </c>
      <c r="P482" s="39" t="s">
        <v>376</v>
      </c>
      <c r="Q482" s="39"/>
    </row>
    <row r="483" spans="1:23">
      <c r="C483" s="2" t="s">
        <v>14</v>
      </c>
      <c r="D483" s="2" t="s">
        <v>16</v>
      </c>
      <c r="E483" s="2" t="s">
        <v>16</v>
      </c>
      <c r="F483" s="2" t="s">
        <v>16</v>
      </c>
      <c r="G483" s="2" t="s">
        <v>17</v>
      </c>
      <c r="H483" s="2" t="s">
        <v>16</v>
      </c>
      <c r="I483" s="2" t="s">
        <v>17</v>
      </c>
      <c r="J483" s="2" t="s">
        <v>16</v>
      </c>
      <c r="K483" s="2" t="s">
        <v>16</v>
      </c>
      <c r="L483" s="2" t="s">
        <v>16</v>
      </c>
      <c r="M483" s="2" t="s">
        <v>16</v>
      </c>
      <c r="N483" s="2" t="s">
        <v>16</v>
      </c>
    </row>
    <row r="484" spans="1:23" s="10" customFormat="1">
      <c r="A484" s="14">
        <v>227</v>
      </c>
      <c r="B484" s="38" t="s">
        <v>377</v>
      </c>
      <c r="C484" s="38" t="s">
        <v>13</v>
      </c>
      <c r="D484" s="38" t="s">
        <v>16</v>
      </c>
      <c r="E484" s="38" t="s">
        <v>16</v>
      </c>
      <c r="F484" s="38" t="s">
        <v>16</v>
      </c>
      <c r="G484" s="38" t="s">
        <v>17</v>
      </c>
      <c r="H484" s="38" t="s">
        <v>16</v>
      </c>
      <c r="I484" s="38" t="s">
        <v>17</v>
      </c>
      <c r="J484" s="38" t="s">
        <v>16</v>
      </c>
      <c r="K484" s="38" t="s">
        <v>16</v>
      </c>
      <c r="L484" s="38" t="s">
        <v>17</v>
      </c>
      <c r="M484" s="38" t="s">
        <v>16</v>
      </c>
      <c r="N484" s="38" t="s">
        <v>16</v>
      </c>
      <c r="O484" s="38" t="s">
        <v>22</v>
      </c>
      <c r="P484" s="39" t="s">
        <v>376</v>
      </c>
      <c r="Q484" s="39"/>
    </row>
    <row r="485" spans="1:23">
      <c r="C485" s="2" t="s">
        <v>14</v>
      </c>
      <c r="D485" s="2" t="s">
        <v>16</v>
      </c>
      <c r="E485" s="2" t="s">
        <v>16</v>
      </c>
      <c r="F485" s="2" t="s">
        <v>16</v>
      </c>
      <c r="G485" s="2" t="s">
        <v>17</v>
      </c>
      <c r="H485" s="2" t="s">
        <v>16</v>
      </c>
      <c r="I485" s="2" t="s">
        <v>17</v>
      </c>
      <c r="J485" s="2" t="s">
        <v>16</v>
      </c>
      <c r="K485" s="2" t="s">
        <v>16</v>
      </c>
      <c r="L485" s="2" t="s">
        <v>16</v>
      </c>
      <c r="M485" s="2" t="s">
        <v>16</v>
      </c>
      <c r="N485" s="2" t="s">
        <v>16</v>
      </c>
    </row>
    <row r="486" spans="1:23" s="10" customFormat="1">
      <c r="A486" s="14">
        <v>228</v>
      </c>
      <c r="B486" s="38" t="s">
        <v>378</v>
      </c>
      <c r="C486" s="38" t="s">
        <v>13</v>
      </c>
      <c r="D486" s="38" t="s">
        <v>16</v>
      </c>
      <c r="E486" s="38" t="s">
        <v>16</v>
      </c>
      <c r="F486" s="38" t="s">
        <v>16</v>
      </c>
      <c r="G486" s="38" t="s">
        <v>17</v>
      </c>
      <c r="H486" s="38" t="s">
        <v>16</v>
      </c>
      <c r="I486" s="38" t="s">
        <v>17</v>
      </c>
      <c r="J486" s="38" t="s">
        <v>16</v>
      </c>
      <c r="K486" s="38" t="s">
        <v>16</v>
      </c>
      <c r="L486" s="38" t="s">
        <v>17</v>
      </c>
      <c r="M486" s="38" t="s">
        <v>16</v>
      </c>
      <c r="N486" s="38" t="s">
        <v>16</v>
      </c>
      <c r="O486" s="38" t="s">
        <v>22</v>
      </c>
      <c r="P486" s="39" t="s">
        <v>376</v>
      </c>
      <c r="Q486" s="39"/>
    </row>
    <row r="487" spans="1:23">
      <c r="C487" s="2" t="s">
        <v>14</v>
      </c>
      <c r="D487" s="2" t="s">
        <v>16</v>
      </c>
      <c r="E487" s="2" t="s">
        <v>16</v>
      </c>
      <c r="F487" s="2" t="s">
        <v>16</v>
      </c>
      <c r="G487" s="2" t="s">
        <v>17</v>
      </c>
      <c r="H487" s="2" t="s">
        <v>16</v>
      </c>
      <c r="I487" s="2" t="s">
        <v>17</v>
      </c>
      <c r="J487" s="2" t="s">
        <v>16</v>
      </c>
      <c r="K487" s="2" t="s">
        <v>16</v>
      </c>
      <c r="L487" s="2" t="s">
        <v>16</v>
      </c>
      <c r="M487" s="2" t="s">
        <v>16</v>
      </c>
      <c r="N487" s="2" t="s">
        <v>16</v>
      </c>
    </row>
    <row r="488" spans="1:23" s="10" customFormat="1">
      <c r="A488" s="14">
        <v>229</v>
      </c>
      <c r="B488" s="38" t="s">
        <v>379</v>
      </c>
      <c r="C488" s="38" t="s">
        <v>13</v>
      </c>
      <c r="D488" s="38" t="s">
        <v>16</v>
      </c>
      <c r="E488" s="38" t="s">
        <v>16</v>
      </c>
      <c r="F488" s="38" t="s">
        <v>20</v>
      </c>
      <c r="G488" s="38" t="s">
        <v>17</v>
      </c>
      <c r="H488" s="38" t="s">
        <v>20</v>
      </c>
      <c r="I488" s="38" t="s">
        <v>17</v>
      </c>
      <c r="J488" s="38" t="s">
        <v>17</v>
      </c>
      <c r="K488" s="38" t="s">
        <v>17</v>
      </c>
      <c r="L488" s="38" t="s">
        <v>17</v>
      </c>
      <c r="M488" s="38" t="s">
        <v>17</v>
      </c>
      <c r="N488" s="38" t="s">
        <v>17</v>
      </c>
      <c r="O488" s="38" t="s">
        <v>148</v>
      </c>
      <c r="P488" s="39" t="s">
        <v>380</v>
      </c>
      <c r="Q488" s="39" t="s">
        <v>577</v>
      </c>
    </row>
    <row r="489" spans="1:23">
      <c r="C489" s="2" t="s">
        <v>14</v>
      </c>
      <c r="D489" s="2" t="s">
        <v>16</v>
      </c>
      <c r="E489" s="2" t="s">
        <v>16</v>
      </c>
      <c r="F489" s="2" t="s">
        <v>17</v>
      </c>
      <c r="G489" s="2" t="s">
        <v>17</v>
      </c>
      <c r="H489" s="2" t="s">
        <v>16</v>
      </c>
      <c r="I489" s="2" t="s">
        <v>16</v>
      </c>
      <c r="J489" s="2" t="s">
        <v>16</v>
      </c>
      <c r="K489" s="2" t="s">
        <v>16</v>
      </c>
      <c r="L489" s="2" t="s">
        <v>16</v>
      </c>
      <c r="M489" s="2" t="s">
        <v>16</v>
      </c>
      <c r="N489" s="2" t="s">
        <v>16</v>
      </c>
    </row>
    <row r="490" spans="1:23" s="10" customFormat="1">
      <c r="A490" s="14">
        <v>230</v>
      </c>
      <c r="B490" s="38" t="s">
        <v>381</v>
      </c>
      <c r="C490" s="38" t="s">
        <v>13</v>
      </c>
      <c r="D490" s="38" t="s">
        <v>17</v>
      </c>
      <c r="E490" s="38" t="s">
        <v>17</v>
      </c>
      <c r="F490" s="38" t="s">
        <v>17</v>
      </c>
      <c r="G490" s="38" t="s">
        <v>17</v>
      </c>
      <c r="H490" s="38" t="s">
        <v>17</v>
      </c>
      <c r="I490" s="38" t="s">
        <v>17</v>
      </c>
      <c r="J490" s="38" t="s">
        <v>17</v>
      </c>
      <c r="K490" s="38" t="s">
        <v>17</v>
      </c>
      <c r="L490" s="38" t="s">
        <v>17</v>
      </c>
      <c r="M490" s="38" t="s">
        <v>17</v>
      </c>
      <c r="N490" s="38" t="s">
        <v>17</v>
      </c>
      <c r="O490" s="38" t="s">
        <v>22</v>
      </c>
      <c r="P490" s="39" t="s">
        <v>382</v>
      </c>
      <c r="Q490" s="39"/>
    </row>
    <row r="491" spans="1:23">
      <c r="C491" s="2" t="s">
        <v>14</v>
      </c>
      <c r="D491" s="2" t="s">
        <v>16</v>
      </c>
      <c r="E491" s="2" t="s">
        <v>16</v>
      </c>
      <c r="F491" s="2" t="s">
        <v>16</v>
      </c>
      <c r="G491" s="2" t="s">
        <v>17</v>
      </c>
      <c r="H491" s="2" t="s">
        <v>16</v>
      </c>
      <c r="I491" s="2" t="s">
        <v>17</v>
      </c>
      <c r="J491" s="2" t="s">
        <v>16</v>
      </c>
      <c r="K491" s="2" t="s">
        <v>16</v>
      </c>
      <c r="L491" s="2" t="s">
        <v>16</v>
      </c>
      <c r="M491" s="2" t="s">
        <v>16</v>
      </c>
      <c r="N491" s="2" t="s">
        <v>16</v>
      </c>
    </row>
    <row r="492" spans="1:23" s="10" customFormat="1" ht="30">
      <c r="A492" s="14">
        <v>231</v>
      </c>
      <c r="B492" s="38" t="s">
        <v>383</v>
      </c>
      <c r="C492" s="38" t="s">
        <v>13</v>
      </c>
      <c r="D492" s="38" t="s">
        <v>16</v>
      </c>
      <c r="E492" s="38" t="s">
        <v>16</v>
      </c>
      <c r="F492" s="38" t="s">
        <v>17</v>
      </c>
      <c r="G492" s="38" t="s">
        <v>17</v>
      </c>
      <c r="H492" s="38" t="s">
        <v>16</v>
      </c>
      <c r="I492" s="38" t="s">
        <v>16</v>
      </c>
      <c r="J492" s="38" t="s">
        <v>16</v>
      </c>
      <c r="K492" s="38" t="s">
        <v>16</v>
      </c>
      <c r="L492" s="38" t="s">
        <v>16</v>
      </c>
      <c r="M492" s="38" t="s">
        <v>16</v>
      </c>
      <c r="N492" s="38" t="s">
        <v>16</v>
      </c>
      <c r="O492" s="38" t="s">
        <v>148</v>
      </c>
      <c r="P492" s="39" t="s">
        <v>384</v>
      </c>
      <c r="Q492" s="39" t="s">
        <v>577</v>
      </c>
    </row>
    <row r="493" spans="1:23" ht="30">
      <c r="C493" s="2" t="s">
        <v>14</v>
      </c>
      <c r="P493" s="3" t="s">
        <v>385</v>
      </c>
    </row>
    <row r="494" spans="1:23" s="18" customFormat="1">
      <c r="A494" s="16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9"/>
      <c r="Q494" s="19"/>
    </row>
    <row r="495" spans="1:23" s="10" customFormat="1">
      <c r="A495" s="14">
        <v>232</v>
      </c>
      <c r="B495" s="38" t="s">
        <v>386</v>
      </c>
      <c r="C495" s="38" t="s">
        <v>13</v>
      </c>
      <c r="D495" s="38" t="s">
        <v>16</v>
      </c>
      <c r="E495" s="38" t="s">
        <v>16</v>
      </c>
      <c r="F495" s="38" t="s">
        <v>16</v>
      </c>
      <c r="G495" s="38" t="s">
        <v>17</v>
      </c>
      <c r="H495" s="38" t="s">
        <v>75</v>
      </c>
      <c r="I495" s="38" t="s">
        <v>17</v>
      </c>
      <c r="J495" s="38" t="s">
        <v>16</v>
      </c>
      <c r="K495" s="38" t="s">
        <v>16</v>
      </c>
      <c r="L495" s="38" t="s">
        <v>17</v>
      </c>
      <c r="M495" s="38" t="s">
        <v>17</v>
      </c>
      <c r="N495" s="38" t="s">
        <v>17</v>
      </c>
      <c r="O495" s="38" t="s">
        <v>22</v>
      </c>
      <c r="P495" s="39" t="s">
        <v>387</v>
      </c>
      <c r="Q495" s="39"/>
      <c r="S495" s="1">
        <f>COUNTIF(O495:O506,"HFA")+COUNTIF(O495:O506,"Foreshock Cavity or proto-HFA")</f>
        <v>6</v>
      </c>
      <c r="T495" s="1">
        <f>COUNTIF(O495:O506,"Foreshock Bubble")</f>
        <v>0</v>
      </c>
      <c r="U495" s="1">
        <f>COUNTIF(O495:O506,"Foreshock Cavity")</f>
        <v>0</v>
      </c>
      <c r="V495" s="1">
        <f>COUNTIF(O495:O506,"?")</f>
        <v>0</v>
      </c>
      <c r="W495" s="100">
        <f>SUM(S495:V495)</f>
        <v>6</v>
      </c>
    </row>
    <row r="496" spans="1:23">
      <c r="C496" s="2" t="s">
        <v>14</v>
      </c>
      <c r="D496" s="2" t="s">
        <v>16</v>
      </c>
      <c r="E496" s="2" t="s">
        <v>16</v>
      </c>
      <c r="F496" s="2" t="s">
        <v>16</v>
      </c>
      <c r="G496" s="2" t="s">
        <v>16</v>
      </c>
      <c r="H496" s="2" t="s">
        <v>75</v>
      </c>
      <c r="I496" s="2" t="s">
        <v>17</v>
      </c>
      <c r="J496" s="2" t="s">
        <v>16</v>
      </c>
      <c r="K496" s="2" t="s">
        <v>16</v>
      </c>
      <c r="L496" s="2" t="s">
        <v>17</v>
      </c>
      <c r="M496" s="2" t="s">
        <v>17</v>
      </c>
      <c r="N496" s="2" t="s">
        <v>17</v>
      </c>
    </row>
    <row r="497" spans="1:23" s="10" customFormat="1">
      <c r="A497" s="14">
        <v>233</v>
      </c>
      <c r="B497" s="38" t="s">
        <v>388</v>
      </c>
      <c r="C497" s="38" t="s">
        <v>13</v>
      </c>
      <c r="D497" s="38" t="s">
        <v>16</v>
      </c>
      <c r="E497" s="38" t="s">
        <v>16</v>
      </c>
      <c r="F497" s="38" t="s">
        <v>16</v>
      </c>
      <c r="G497" s="38" t="s">
        <v>17</v>
      </c>
      <c r="H497" s="38" t="s">
        <v>16</v>
      </c>
      <c r="I497" s="38" t="s">
        <v>17</v>
      </c>
      <c r="J497" s="38" t="s">
        <v>16</v>
      </c>
      <c r="K497" s="38" t="s">
        <v>16</v>
      </c>
      <c r="L497" s="38" t="s">
        <v>17</v>
      </c>
      <c r="M497" s="38" t="s">
        <v>17</v>
      </c>
      <c r="N497" s="38" t="s">
        <v>17</v>
      </c>
      <c r="O497" s="38" t="s">
        <v>22</v>
      </c>
      <c r="P497" s="39" t="s">
        <v>387</v>
      </c>
      <c r="Q497" s="39"/>
    </row>
    <row r="498" spans="1:23">
      <c r="C498" s="2" t="s">
        <v>14</v>
      </c>
      <c r="D498" s="2" t="s">
        <v>16</v>
      </c>
      <c r="E498" s="2" t="s">
        <v>16</v>
      </c>
      <c r="F498" s="2" t="s">
        <v>16</v>
      </c>
      <c r="G498" s="2" t="s">
        <v>17</v>
      </c>
      <c r="H498" s="2" t="s">
        <v>16</v>
      </c>
      <c r="I498" s="2" t="s">
        <v>16</v>
      </c>
      <c r="J498" s="2" t="s">
        <v>16</v>
      </c>
      <c r="K498" s="2" t="s">
        <v>16</v>
      </c>
      <c r="L498" s="2" t="s">
        <v>17</v>
      </c>
      <c r="M498" s="2" t="s">
        <v>17</v>
      </c>
      <c r="N498" s="2" t="s">
        <v>17</v>
      </c>
    </row>
    <row r="499" spans="1:23" s="10" customFormat="1">
      <c r="A499" s="14">
        <v>234</v>
      </c>
      <c r="B499" s="38" t="s">
        <v>389</v>
      </c>
      <c r="C499" s="38" t="s">
        <v>13</v>
      </c>
      <c r="D499" s="38" t="s">
        <v>17</v>
      </c>
      <c r="E499" s="38" t="s">
        <v>17</v>
      </c>
      <c r="F499" s="38" t="s">
        <v>17</v>
      </c>
      <c r="G499" s="38" t="s">
        <v>17</v>
      </c>
      <c r="H499" s="38" t="s">
        <v>17</v>
      </c>
      <c r="I499" s="38" t="s">
        <v>17</v>
      </c>
      <c r="J499" s="38" t="s">
        <v>17</v>
      </c>
      <c r="K499" s="38" t="s">
        <v>17</v>
      </c>
      <c r="L499" s="38" t="s">
        <v>17</v>
      </c>
      <c r="M499" s="38" t="s">
        <v>17</v>
      </c>
      <c r="N499" s="38" t="s">
        <v>17</v>
      </c>
      <c r="O499" s="38" t="s">
        <v>22</v>
      </c>
      <c r="P499" s="39"/>
      <c r="Q499" s="39"/>
    </row>
    <row r="500" spans="1:23">
      <c r="C500" s="2" t="s">
        <v>14</v>
      </c>
      <c r="D500" s="2" t="s">
        <v>16</v>
      </c>
      <c r="E500" s="2" t="s">
        <v>16</v>
      </c>
      <c r="F500" s="2" t="s">
        <v>75</v>
      </c>
      <c r="G500" s="2" t="s">
        <v>17</v>
      </c>
      <c r="H500" s="2" t="s">
        <v>16</v>
      </c>
      <c r="I500" s="2" t="s">
        <v>17</v>
      </c>
      <c r="J500" s="2" t="s">
        <v>16</v>
      </c>
      <c r="K500" s="2" t="s">
        <v>16</v>
      </c>
      <c r="L500" s="2" t="s">
        <v>17</v>
      </c>
      <c r="M500" s="2" t="s">
        <v>17</v>
      </c>
      <c r="N500" s="2" t="s">
        <v>16</v>
      </c>
    </row>
    <row r="501" spans="1:23" s="10" customFormat="1">
      <c r="A501" s="14">
        <v>235</v>
      </c>
      <c r="B501" s="38" t="s">
        <v>390</v>
      </c>
      <c r="C501" s="38" t="s">
        <v>13</v>
      </c>
      <c r="D501" s="38" t="s">
        <v>17</v>
      </c>
      <c r="E501" s="38" t="s">
        <v>17</v>
      </c>
      <c r="F501" s="38" t="s">
        <v>17</v>
      </c>
      <c r="G501" s="38" t="s">
        <v>17</v>
      </c>
      <c r="H501" s="38" t="s">
        <v>17</v>
      </c>
      <c r="I501" s="38" t="s">
        <v>17</v>
      </c>
      <c r="J501" s="38" t="s">
        <v>17</v>
      </c>
      <c r="K501" s="38" t="s">
        <v>17</v>
      </c>
      <c r="L501" s="38" t="s">
        <v>17</v>
      </c>
      <c r="M501" s="38" t="s">
        <v>17</v>
      </c>
      <c r="N501" s="38" t="s">
        <v>17</v>
      </c>
      <c r="O501" s="38" t="s">
        <v>22</v>
      </c>
      <c r="P501" s="39"/>
      <c r="Q501" s="39"/>
    </row>
    <row r="502" spans="1:23">
      <c r="C502" s="2" t="s">
        <v>14</v>
      </c>
      <c r="D502" s="2" t="s">
        <v>16</v>
      </c>
      <c r="E502" s="2" t="s">
        <v>16</v>
      </c>
      <c r="F502" s="2" t="s">
        <v>16</v>
      </c>
      <c r="G502" s="2" t="s">
        <v>17</v>
      </c>
      <c r="H502" s="2" t="s">
        <v>16</v>
      </c>
      <c r="I502" s="2" t="s">
        <v>17</v>
      </c>
      <c r="J502" s="2" t="s">
        <v>16</v>
      </c>
      <c r="K502" s="2" t="s">
        <v>16</v>
      </c>
      <c r="L502" s="2" t="s">
        <v>17</v>
      </c>
      <c r="M502" s="2" t="s">
        <v>17</v>
      </c>
      <c r="N502" s="2" t="s">
        <v>17</v>
      </c>
    </row>
    <row r="503" spans="1:23" s="10" customFormat="1">
      <c r="A503" s="14">
        <v>236</v>
      </c>
      <c r="B503" s="38" t="s">
        <v>391</v>
      </c>
      <c r="C503" s="38" t="s">
        <v>13</v>
      </c>
      <c r="D503" s="38" t="s">
        <v>17</v>
      </c>
      <c r="E503" s="38" t="s">
        <v>17</v>
      </c>
      <c r="F503" s="38" t="s">
        <v>17</v>
      </c>
      <c r="G503" s="38" t="s">
        <v>17</v>
      </c>
      <c r="H503" s="38" t="s">
        <v>17</v>
      </c>
      <c r="I503" s="38" t="s">
        <v>17</v>
      </c>
      <c r="J503" s="38" t="s">
        <v>17</v>
      </c>
      <c r="K503" s="38" t="s">
        <v>17</v>
      </c>
      <c r="L503" s="38" t="s">
        <v>17</v>
      </c>
      <c r="M503" s="38" t="s">
        <v>17</v>
      </c>
      <c r="N503" s="38" t="s">
        <v>17</v>
      </c>
      <c r="O503" s="38" t="s">
        <v>22</v>
      </c>
      <c r="P503" s="39" t="s">
        <v>264</v>
      </c>
      <c r="Q503" s="39"/>
    </row>
    <row r="504" spans="1:23">
      <c r="C504" s="2" t="s">
        <v>14</v>
      </c>
      <c r="D504" s="2" t="s">
        <v>16</v>
      </c>
      <c r="E504" s="2" t="s">
        <v>16</v>
      </c>
      <c r="F504" s="2" t="s">
        <v>16</v>
      </c>
      <c r="G504" s="2" t="s">
        <v>17</v>
      </c>
      <c r="H504" s="2" t="s">
        <v>16</v>
      </c>
      <c r="I504" s="2" t="s">
        <v>17</v>
      </c>
      <c r="J504" s="2" t="s">
        <v>16</v>
      </c>
      <c r="K504" s="2" t="s">
        <v>16</v>
      </c>
      <c r="L504" s="2" t="s">
        <v>16</v>
      </c>
      <c r="M504" s="2" t="s">
        <v>16</v>
      </c>
      <c r="N504" s="2" t="s">
        <v>17</v>
      </c>
    </row>
    <row r="505" spans="1:23" s="10" customFormat="1">
      <c r="A505" s="14">
        <v>237</v>
      </c>
      <c r="B505" s="38" t="s">
        <v>392</v>
      </c>
      <c r="C505" s="38" t="s">
        <v>13</v>
      </c>
      <c r="D505" s="38" t="s">
        <v>16</v>
      </c>
      <c r="E505" s="38" t="s">
        <v>16</v>
      </c>
      <c r="F505" s="38" t="s">
        <v>17</v>
      </c>
      <c r="G505" s="38" t="s">
        <v>17</v>
      </c>
      <c r="H505" s="38" t="s">
        <v>16</v>
      </c>
      <c r="I505" s="38" t="s">
        <v>17</v>
      </c>
      <c r="J505" s="38" t="s">
        <v>16</v>
      </c>
      <c r="K505" s="38" t="s">
        <v>17</v>
      </c>
      <c r="L505" s="38" t="s">
        <v>17</v>
      </c>
      <c r="M505" s="38" t="s">
        <v>17</v>
      </c>
      <c r="N505" s="38" t="s">
        <v>17</v>
      </c>
      <c r="O505" s="38" t="s">
        <v>22</v>
      </c>
      <c r="P505" s="39" t="s">
        <v>387</v>
      </c>
      <c r="Q505" s="39"/>
    </row>
    <row r="506" spans="1:23">
      <c r="C506" s="2" t="s">
        <v>14</v>
      </c>
      <c r="D506" s="2" t="s">
        <v>16</v>
      </c>
      <c r="E506" s="2" t="s">
        <v>16</v>
      </c>
      <c r="F506" s="2" t="s">
        <v>16</v>
      </c>
      <c r="G506" s="2" t="s">
        <v>17</v>
      </c>
      <c r="H506" s="2" t="s">
        <v>16</v>
      </c>
      <c r="I506" s="2" t="s">
        <v>17</v>
      </c>
      <c r="J506" s="2" t="s">
        <v>16</v>
      </c>
      <c r="K506" s="2" t="s">
        <v>16</v>
      </c>
      <c r="L506" s="2" t="s">
        <v>17</v>
      </c>
      <c r="M506" s="2" t="s">
        <v>16</v>
      </c>
      <c r="N506" s="2" t="s">
        <v>17</v>
      </c>
    </row>
    <row r="507" spans="1:23" s="22" customFormat="1">
      <c r="A507" s="20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3"/>
      <c r="Q507" s="23"/>
    </row>
    <row r="508" spans="1:23">
      <c r="A508" s="13">
        <v>238</v>
      </c>
      <c r="B508" s="2" t="s">
        <v>393</v>
      </c>
      <c r="C508" s="2" t="s">
        <v>13</v>
      </c>
      <c r="D508" s="2" t="s">
        <v>75</v>
      </c>
      <c r="E508" s="2" t="s">
        <v>16</v>
      </c>
      <c r="F508" s="2" t="s">
        <v>16</v>
      </c>
      <c r="G508" s="2" t="s">
        <v>17</v>
      </c>
      <c r="H508" s="2" t="s">
        <v>16</v>
      </c>
      <c r="I508" s="2" t="s">
        <v>17</v>
      </c>
      <c r="J508" s="2" t="s">
        <v>16</v>
      </c>
      <c r="K508" s="2" t="s">
        <v>16</v>
      </c>
      <c r="L508" s="2" t="s">
        <v>17</v>
      </c>
      <c r="M508" s="2" t="s">
        <v>16</v>
      </c>
      <c r="N508" s="2" t="s">
        <v>17</v>
      </c>
      <c r="O508" s="2" t="s">
        <v>20</v>
      </c>
      <c r="S508" s="1">
        <f>COUNTIF(O508:O509,"HFA")+COUNTIF(O508:O509,"Foreshock Cavity or proto-HFA")</f>
        <v>0</v>
      </c>
      <c r="T508" s="1">
        <f>COUNTIF(O508:O509,"Foreshock Bubble")</f>
        <v>0</v>
      </c>
      <c r="U508" s="1">
        <f>COUNTIF(O508:O509,"Foreshock Cavity")</f>
        <v>0</v>
      </c>
      <c r="V508" s="1">
        <f>COUNTIF(O508:O509,"?")</f>
        <v>1</v>
      </c>
      <c r="W508" s="100">
        <f>SUM(S508:V508)</f>
        <v>1</v>
      </c>
    </row>
    <row r="509" spans="1:23">
      <c r="C509" s="2" t="s">
        <v>14</v>
      </c>
      <c r="D509" s="2" t="s">
        <v>16</v>
      </c>
      <c r="E509" s="2" t="s">
        <v>16</v>
      </c>
      <c r="F509" s="2" t="s">
        <v>16</v>
      </c>
      <c r="G509" s="2" t="s">
        <v>17</v>
      </c>
      <c r="H509" s="2" t="s">
        <v>75</v>
      </c>
      <c r="I509" s="2" t="s">
        <v>83</v>
      </c>
      <c r="J509" s="2" t="s">
        <v>16</v>
      </c>
      <c r="K509" s="2" t="s">
        <v>16</v>
      </c>
      <c r="L509" s="2" t="s">
        <v>17</v>
      </c>
      <c r="M509" s="2" t="s">
        <v>16</v>
      </c>
      <c r="N509" s="2" t="s">
        <v>17</v>
      </c>
    </row>
    <row r="510" spans="1:23" s="22" customFormat="1">
      <c r="A510" s="20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3"/>
      <c r="Q510" s="23"/>
    </row>
    <row r="511" spans="1:23">
      <c r="A511" s="13">
        <v>239</v>
      </c>
      <c r="B511" s="2" t="s">
        <v>394</v>
      </c>
      <c r="C511" s="2" t="s">
        <v>13</v>
      </c>
      <c r="D511" s="2" t="s">
        <v>17</v>
      </c>
      <c r="E511" s="2" t="s">
        <v>17</v>
      </c>
      <c r="F511" s="2" t="s">
        <v>17</v>
      </c>
      <c r="G511" s="2" t="s">
        <v>17</v>
      </c>
      <c r="H511" s="2" t="s">
        <v>17</v>
      </c>
      <c r="I511" s="2" t="s">
        <v>17</v>
      </c>
      <c r="J511" s="2" t="s">
        <v>17</v>
      </c>
      <c r="L511" s="2" t="s">
        <v>17</v>
      </c>
      <c r="M511" s="2" t="s">
        <v>17</v>
      </c>
      <c r="N511" s="2" t="s">
        <v>17</v>
      </c>
      <c r="O511" s="2" t="s">
        <v>22</v>
      </c>
      <c r="S511" s="1">
        <f>COUNTIF(O511:O522,"HFA")+COUNTIF(O511:O522,"Foreshock Cavity or proto-HFA")</f>
        <v>3</v>
      </c>
      <c r="T511" s="1">
        <f>COUNTIF(O511:O522,"Foreshock Bubble")</f>
        <v>0</v>
      </c>
      <c r="U511" s="1">
        <f>COUNTIF(O511:O522,"Foreshock Cavity")</f>
        <v>1</v>
      </c>
      <c r="V511" s="1">
        <f>COUNTIF(O511:O522,"?")</f>
        <v>2</v>
      </c>
      <c r="W511" s="100">
        <f>SUM(S511:V511)</f>
        <v>6</v>
      </c>
    </row>
    <row r="512" spans="1:23">
      <c r="C512" s="2" t="s">
        <v>14</v>
      </c>
      <c r="D512" s="2" t="s">
        <v>16</v>
      </c>
      <c r="E512" s="2" t="s">
        <v>16</v>
      </c>
      <c r="F512" s="2" t="s">
        <v>16</v>
      </c>
      <c r="G512" s="2" t="s">
        <v>17</v>
      </c>
      <c r="H512" s="2" t="s">
        <v>16</v>
      </c>
      <c r="I512" s="2" t="s">
        <v>16</v>
      </c>
      <c r="J512" s="2" t="s">
        <v>16</v>
      </c>
      <c r="K512" s="2" t="s">
        <v>16</v>
      </c>
      <c r="L512" s="2" t="s">
        <v>17</v>
      </c>
      <c r="M512" s="2" t="s">
        <v>17</v>
      </c>
      <c r="N512" s="2" t="s">
        <v>17</v>
      </c>
    </row>
    <row r="513" spans="1:23" s="10" customFormat="1">
      <c r="A513" s="14">
        <v>240</v>
      </c>
      <c r="B513" s="38" t="s">
        <v>395</v>
      </c>
      <c r="C513" s="38" t="s">
        <v>13</v>
      </c>
      <c r="D513" s="38" t="s">
        <v>17</v>
      </c>
      <c r="E513" s="38" t="s">
        <v>17</v>
      </c>
      <c r="F513" s="38" t="s">
        <v>17</v>
      </c>
      <c r="G513" s="38" t="s">
        <v>17</v>
      </c>
      <c r="H513" s="38" t="s">
        <v>17</v>
      </c>
      <c r="I513" s="38" t="s">
        <v>17</v>
      </c>
      <c r="J513" s="38" t="s">
        <v>17</v>
      </c>
      <c r="K513" s="38" t="s">
        <v>17</v>
      </c>
      <c r="L513" s="38" t="s">
        <v>17</v>
      </c>
      <c r="M513" s="38" t="s">
        <v>17</v>
      </c>
      <c r="N513" s="38" t="s">
        <v>17</v>
      </c>
      <c r="O513" s="38" t="s">
        <v>22</v>
      </c>
      <c r="P513" s="39"/>
      <c r="Q513" s="39"/>
    </row>
    <row r="514" spans="1:23">
      <c r="C514" s="2" t="s">
        <v>14</v>
      </c>
      <c r="D514" s="2" t="s">
        <v>16</v>
      </c>
      <c r="E514" s="2" t="s">
        <v>16</v>
      </c>
      <c r="F514" s="2" t="s">
        <v>16</v>
      </c>
      <c r="G514" s="2" t="s">
        <v>17</v>
      </c>
      <c r="H514" s="2" t="s">
        <v>16</v>
      </c>
      <c r="I514" s="2" t="s">
        <v>75</v>
      </c>
      <c r="J514" s="2" t="s">
        <v>16</v>
      </c>
      <c r="K514" s="2" t="s">
        <v>16</v>
      </c>
      <c r="L514" s="2" t="s">
        <v>17</v>
      </c>
      <c r="M514" s="2" t="s">
        <v>17</v>
      </c>
      <c r="N514" s="2" t="s">
        <v>17</v>
      </c>
    </row>
    <row r="515" spans="1:23" s="10" customFormat="1">
      <c r="A515" s="13">
        <v>241</v>
      </c>
      <c r="B515" s="38" t="s">
        <v>396</v>
      </c>
      <c r="C515" s="38" t="s">
        <v>13</v>
      </c>
      <c r="D515" s="38" t="s">
        <v>17</v>
      </c>
      <c r="E515" s="38" t="s">
        <v>17</v>
      </c>
      <c r="F515" s="38" t="s">
        <v>17</v>
      </c>
      <c r="G515" s="38" t="s">
        <v>17</v>
      </c>
      <c r="H515" s="38" t="s">
        <v>17</v>
      </c>
      <c r="I515" s="38" t="s">
        <v>17</v>
      </c>
      <c r="J515" s="38" t="s">
        <v>17</v>
      </c>
      <c r="K515" s="38" t="s">
        <v>17</v>
      </c>
      <c r="L515" s="38" t="s">
        <v>17</v>
      </c>
      <c r="M515" s="38" t="s">
        <v>17</v>
      </c>
      <c r="N515" s="38" t="s">
        <v>17</v>
      </c>
      <c r="O515" s="38" t="s">
        <v>22</v>
      </c>
      <c r="P515" s="39"/>
      <c r="Q515" s="39"/>
    </row>
    <row r="516" spans="1:23">
      <c r="C516" s="2" t="s">
        <v>14</v>
      </c>
      <c r="D516" s="2" t="s">
        <v>16</v>
      </c>
      <c r="E516" s="2" t="s">
        <v>16</v>
      </c>
      <c r="F516" s="2" t="s">
        <v>16</v>
      </c>
      <c r="G516" s="2" t="s">
        <v>17</v>
      </c>
      <c r="H516" s="2" t="s">
        <v>16</v>
      </c>
      <c r="I516" s="2" t="s">
        <v>17</v>
      </c>
      <c r="J516" s="2" t="s">
        <v>16</v>
      </c>
      <c r="K516" s="2" t="s">
        <v>16</v>
      </c>
      <c r="L516" s="2" t="s">
        <v>17</v>
      </c>
      <c r="M516" s="2" t="s">
        <v>16</v>
      </c>
      <c r="N516" s="2" t="s">
        <v>17</v>
      </c>
    </row>
    <row r="517" spans="1:23" s="10" customFormat="1">
      <c r="A517" s="14">
        <v>242</v>
      </c>
      <c r="B517" s="38" t="s">
        <v>397</v>
      </c>
      <c r="C517" s="38" t="s">
        <v>13</v>
      </c>
      <c r="D517" s="38" t="s">
        <v>17</v>
      </c>
      <c r="E517" s="38" t="s">
        <v>17</v>
      </c>
      <c r="F517" s="38" t="s">
        <v>17</v>
      </c>
      <c r="G517" s="38" t="s">
        <v>17</v>
      </c>
      <c r="H517" s="38" t="s">
        <v>17</v>
      </c>
      <c r="I517" s="38" t="s">
        <v>17</v>
      </c>
      <c r="J517" s="38" t="s">
        <v>17</v>
      </c>
      <c r="K517" s="38" t="s">
        <v>17</v>
      </c>
      <c r="L517" s="38" t="s">
        <v>17</v>
      </c>
      <c r="M517" s="38" t="s">
        <v>17</v>
      </c>
      <c r="N517" s="38" t="s">
        <v>17</v>
      </c>
      <c r="O517" s="38" t="s">
        <v>142</v>
      </c>
      <c r="P517" s="39" t="s">
        <v>398</v>
      </c>
      <c r="Q517" s="39"/>
    </row>
    <row r="518" spans="1:23">
      <c r="C518" s="2" t="s">
        <v>14</v>
      </c>
      <c r="D518" s="2" t="s">
        <v>16</v>
      </c>
      <c r="E518" s="2" t="s">
        <v>16</v>
      </c>
      <c r="F518" s="2" t="s">
        <v>16</v>
      </c>
      <c r="G518" s="2" t="s">
        <v>17</v>
      </c>
      <c r="H518" s="2" t="s">
        <v>16</v>
      </c>
      <c r="I518" s="2" t="s">
        <v>17</v>
      </c>
      <c r="J518" s="2" t="s">
        <v>17</v>
      </c>
      <c r="K518" s="2" t="s">
        <v>83</v>
      </c>
      <c r="L518" s="2" t="s">
        <v>17</v>
      </c>
      <c r="M518" s="2" t="s">
        <v>17</v>
      </c>
      <c r="N518" s="2" t="s">
        <v>17</v>
      </c>
    </row>
    <row r="519" spans="1:23" s="10" customFormat="1">
      <c r="A519" s="13">
        <v>243</v>
      </c>
      <c r="B519" s="38" t="s">
        <v>399</v>
      </c>
      <c r="C519" s="38" t="s">
        <v>13</v>
      </c>
      <c r="D519" s="38" t="s">
        <v>16</v>
      </c>
      <c r="E519" s="38" t="s">
        <v>16</v>
      </c>
      <c r="F519" s="38" t="s">
        <v>17</v>
      </c>
      <c r="G519" s="38" t="s">
        <v>17</v>
      </c>
      <c r="H519" s="38" t="s">
        <v>17</v>
      </c>
      <c r="I519" s="38" t="s">
        <v>17</v>
      </c>
      <c r="J519" s="38" t="s">
        <v>17</v>
      </c>
      <c r="K519" s="38" t="s">
        <v>17</v>
      </c>
      <c r="L519" s="38" t="s">
        <v>17</v>
      </c>
      <c r="M519" s="38" t="s">
        <v>17</v>
      </c>
      <c r="N519" s="38" t="s">
        <v>17</v>
      </c>
      <c r="O519" s="38" t="s">
        <v>20</v>
      </c>
      <c r="P519" s="39"/>
      <c r="Q519" s="39"/>
    </row>
    <row r="520" spans="1:23">
      <c r="C520" s="2" t="s">
        <v>14</v>
      </c>
      <c r="D520" s="2" t="s">
        <v>16</v>
      </c>
      <c r="E520" s="2" t="s">
        <v>16</v>
      </c>
      <c r="F520" s="2" t="s">
        <v>16</v>
      </c>
      <c r="G520" s="2" t="s">
        <v>17</v>
      </c>
      <c r="H520" s="2" t="s">
        <v>16</v>
      </c>
      <c r="I520" s="2" t="s">
        <v>17</v>
      </c>
      <c r="J520" s="2" t="s">
        <v>16</v>
      </c>
      <c r="K520" s="2" t="s">
        <v>16</v>
      </c>
      <c r="L520" s="2" t="s">
        <v>17</v>
      </c>
      <c r="M520" s="2" t="s">
        <v>17</v>
      </c>
      <c r="N520" s="2" t="s">
        <v>17</v>
      </c>
    </row>
    <row r="521" spans="1:23" s="10" customFormat="1">
      <c r="A521" s="14">
        <v>244</v>
      </c>
      <c r="B521" s="38" t="s">
        <v>400</v>
      </c>
      <c r="C521" s="38" t="s">
        <v>13</v>
      </c>
      <c r="D521" s="38" t="s">
        <v>17</v>
      </c>
      <c r="E521" s="38" t="s">
        <v>17</v>
      </c>
      <c r="F521" s="38" t="s">
        <v>17</v>
      </c>
      <c r="G521" s="38" t="s">
        <v>17</v>
      </c>
      <c r="H521" s="38" t="s">
        <v>17</v>
      </c>
      <c r="I521" s="38" t="s">
        <v>17</v>
      </c>
      <c r="J521" s="38" t="s">
        <v>17</v>
      </c>
      <c r="K521" s="38" t="s">
        <v>17</v>
      </c>
      <c r="L521" s="38" t="s">
        <v>17</v>
      </c>
      <c r="M521" s="38" t="s">
        <v>17</v>
      </c>
      <c r="N521" s="38" t="s">
        <v>17</v>
      </c>
      <c r="O521" s="38" t="s">
        <v>20</v>
      </c>
      <c r="P521" s="39"/>
      <c r="Q521" s="39"/>
    </row>
    <row r="522" spans="1:23">
      <c r="C522" s="2" t="s">
        <v>14</v>
      </c>
      <c r="D522" s="2" t="s">
        <v>16</v>
      </c>
      <c r="E522" s="2" t="s">
        <v>16</v>
      </c>
      <c r="F522" s="2" t="s">
        <v>17</v>
      </c>
      <c r="G522" s="2" t="s">
        <v>17</v>
      </c>
      <c r="H522" s="2" t="s">
        <v>16</v>
      </c>
      <c r="I522" s="2" t="s">
        <v>16</v>
      </c>
      <c r="J522" s="2" t="s">
        <v>16</v>
      </c>
      <c r="K522" s="2" t="s">
        <v>16</v>
      </c>
      <c r="L522" s="2" t="s">
        <v>17</v>
      </c>
      <c r="M522" s="2" t="s">
        <v>16</v>
      </c>
      <c r="N522" s="2" t="s">
        <v>16</v>
      </c>
    </row>
    <row r="523" spans="1:23" s="22" customFormat="1">
      <c r="A523" s="20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3"/>
      <c r="Q523" s="23"/>
    </row>
    <row r="524" spans="1:23">
      <c r="A524" s="13">
        <v>245</v>
      </c>
      <c r="B524" s="2" t="s">
        <v>401</v>
      </c>
      <c r="C524" s="2" t="s">
        <v>13</v>
      </c>
      <c r="D524" s="2" t="s">
        <v>17</v>
      </c>
      <c r="E524" s="2" t="s">
        <v>17</v>
      </c>
      <c r="F524" s="2" t="s">
        <v>17</v>
      </c>
      <c r="G524" s="2" t="s">
        <v>17</v>
      </c>
      <c r="H524" s="2" t="s">
        <v>17</v>
      </c>
      <c r="I524" s="2" t="s">
        <v>17</v>
      </c>
      <c r="J524" s="2" t="s">
        <v>17</v>
      </c>
      <c r="K524" s="2" t="s">
        <v>17</v>
      </c>
      <c r="L524" s="2" t="s">
        <v>17</v>
      </c>
      <c r="M524" s="2" t="s">
        <v>17</v>
      </c>
      <c r="N524" s="2" t="s">
        <v>17</v>
      </c>
      <c r="O524" s="2" t="s">
        <v>22</v>
      </c>
      <c r="P524" s="3" t="s">
        <v>402</v>
      </c>
      <c r="S524" s="1">
        <f>COUNTIF(O524:O527,"HFA")+COUNTIF(O524:O527,"Foreshock Cavity or proto-HFA")</f>
        <v>1</v>
      </c>
      <c r="T524" s="1">
        <f>COUNTIF(O524:O527,"Foreshock Bubble")</f>
        <v>1</v>
      </c>
      <c r="U524" s="1">
        <f>COUNTIF(O524:O527,"Foreshock Cavity")</f>
        <v>0</v>
      </c>
      <c r="V524" s="1">
        <f>COUNTIF(O524:O527,"?")</f>
        <v>0</v>
      </c>
      <c r="W524" s="100">
        <f>SUM(S524:V524)</f>
        <v>2</v>
      </c>
    </row>
    <row r="525" spans="1:23">
      <c r="C525" s="2" t="s">
        <v>14</v>
      </c>
      <c r="D525" s="2" t="s">
        <v>16</v>
      </c>
      <c r="E525" s="2" t="s">
        <v>16</v>
      </c>
      <c r="F525" s="2" t="s">
        <v>16</v>
      </c>
      <c r="G525" s="2" t="s">
        <v>17</v>
      </c>
      <c r="H525" s="2" t="s">
        <v>75</v>
      </c>
      <c r="I525" s="2" t="s">
        <v>17</v>
      </c>
      <c r="J525" s="2" t="s">
        <v>16</v>
      </c>
      <c r="K525" s="2" t="s">
        <v>16</v>
      </c>
      <c r="L525" s="2" t="s">
        <v>17</v>
      </c>
      <c r="M525" s="2" t="s">
        <v>16</v>
      </c>
      <c r="N525" s="2" t="s">
        <v>17</v>
      </c>
    </row>
    <row r="526" spans="1:23" s="10" customFormat="1">
      <c r="A526" s="14">
        <v>246</v>
      </c>
      <c r="B526" s="38" t="s">
        <v>403</v>
      </c>
      <c r="C526" s="38" t="s">
        <v>13</v>
      </c>
      <c r="D526" s="38" t="s">
        <v>16</v>
      </c>
      <c r="E526" s="38" t="s">
        <v>16</v>
      </c>
      <c r="F526" s="38" t="s">
        <v>16</v>
      </c>
      <c r="G526" s="38" t="s">
        <v>17</v>
      </c>
      <c r="H526" s="38" t="s">
        <v>16</v>
      </c>
      <c r="I526" s="38" t="s">
        <v>17</v>
      </c>
      <c r="J526" s="38" t="s">
        <v>17</v>
      </c>
      <c r="K526" s="38" t="s">
        <v>17</v>
      </c>
      <c r="L526" s="38" t="s">
        <v>17</v>
      </c>
      <c r="M526" s="38" t="s">
        <v>17</v>
      </c>
      <c r="N526" s="38" t="s">
        <v>17</v>
      </c>
      <c r="O526" s="38" t="s">
        <v>148</v>
      </c>
      <c r="P526" s="39" t="s">
        <v>404</v>
      </c>
      <c r="Q526" s="39"/>
    </row>
    <row r="527" spans="1:23" ht="30">
      <c r="C527" s="2" t="s">
        <v>14</v>
      </c>
      <c r="D527" s="2" t="s">
        <v>16</v>
      </c>
      <c r="E527" s="2" t="s">
        <v>16</v>
      </c>
      <c r="F527" s="2" t="s">
        <v>75</v>
      </c>
      <c r="G527" s="2" t="s">
        <v>17</v>
      </c>
      <c r="H527" s="2" t="s">
        <v>16</v>
      </c>
      <c r="I527" s="2" t="s">
        <v>17</v>
      </c>
      <c r="J527" s="2" t="s">
        <v>75</v>
      </c>
      <c r="K527" s="2" t="s">
        <v>16</v>
      </c>
      <c r="L527" s="2" t="s">
        <v>17</v>
      </c>
      <c r="M527" s="2" t="s">
        <v>16</v>
      </c>
      <c r="N527" s="2" t="s">
        <v>16</v>
      </c>
      <c r="P527" s="3" t="s">
        <v>407</v>
      </c>
    </row>
    <row r="528" spans="1:23" s="22" customFormat="1">
      <c r="A528" s="20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3"/>
      <c r="Q528" s="23"/>
    </row>
    <row r="529" spans="1:23" s="10" customFormat="1" ht="45">
      <c r="A529" s="14">
        <v>247</v>
      </c>
      <c r="B529" s="38" t="s">
        <v>405</v>
      </c>
      <c r="C529" s="38" t="s">
        <v>13</v>
      </c>
      <c r="D529" s="38" t="s">
        <v>16</v>
      </c>
      <c r="E529" s="38" t="s">
        <v>16</v>
      </c>
      <c r="F529" s="38" t="s">
        <v>20</v>
      </c>
      <c r="G529" s="38" t="s">
        <v>17</v>
      </c>
      <c r="H529" s="38" t="s">
        <v>20</v>
      </c>
      <c r="I529" s="38" t="s">
        <v>17</v>
      </c>
      <c r="J529" s="38" t="s">
        <v>17</v>
      </c>
      <c r="K529" s="38" t="s">
        <v>17</v>
      </c>
      <c r="L529" s="38" t="s">
        <v>17</v>
      </c>
      <c r="M529" s="38" t="s">
        <v>17</v>
      </c>
      <c r="N529" s="38" t="s">
        <v>17</v>
      </c>
      <c r="O529" s="38" t="s">
        <v>22</v>
      </c>
      <c r="P529" s="39" t="s">
        <v>406</v>
      </c>
      <c r="Q529" s="39"/>
      <c r="S529" s="1">
        <f>COUNTIF(O529:O558,"HFA")+COUNTIF(O529:O558,"Foreshock Cavity or proto-HFA")</f>
        <v>10</v>
      </c>
      <c r="T529" s="1">
        <f>COUNTIF(O529:O558,"Foreshock Bubble")</f>
        <v>1</v>
      </c>
      <c r="U529" s="1">
        <f>COUNTIF(O529:O558,"Foreshock Cavity")</f>
        <v>1</v>
      </c>
      <c r="V529" s="1">
        <f>COUNTIF(O529:O558,"?")</f>
        <v>3</v>
      </c>
      <c r="W529" s="100">
        <f>SUM(S529:V529)</f>
        <v>15</v>
      </c>
    </row>
    <row r="530" spans="1:23">
      <c r="C530" s="2" t="s">
        <v>14</v>
      </c>
      <c r="D530" s="2" t="s">
        <v>16</v>
      </c>
      <c r="E530" s="2" t="s">
        <v>16</v>
      </c>
      <c r="F530" s="2" t="s">
        <v>16</v>
      </c>
      <c r="G530" s="2" t="s">
        <v>17</v>
      </c>
      <c r="H530" s="2" t="s">
        <v>16</v>
      </c>
      <c r="I530" s="2" t="s">
        <v>17</v>
      </c>
      <c r="J530" s="2" t="s">
        <v>16</v>
      </c>
      <c r="K530" s="2" t="s">
        <v>16</v>
      </c>
      <c r="L530" s="2" t="s">
        <v>17</v>
      </c>
      <c r="M530" s="2" t="s">
        <v>16</v>
      </c>
      <c r="N530" s="2" t="s">
        <v>16</v>
      </c>
    </row>
    <row r="531" spans="1:23" s="10" customFormat="1">
      <c r="A531" s="14">
        <v>248</v>
      </c>
      <c r="B531" s="38" t="s">
        <v>408</v>
      </c>
      <c r="C531" s="38" t="s">
        <v>13</v>
      </c>
      <c r="D531" s="38" t="s">
        <v>17</v>
      </c>
      <c r="E531" s="38" t="s">
        <v>17</v>
      </c>
      <c r="F531" s="38" t="s">
        <v>17</v>
      </c>
      <c r="G531" s="38" t="s">
        <v>17</v>
      </c>
      <c r="H531" s="38" t="s">
        <v>17</v>
      </c>
      <c r="I531" s="38" t="s">
        <v>17</v>
      </c>
      <c r="J531" s="38" t="s">
        <v>17</v>
      </c>
      <c r="K531" s="38" t="s">
        <v>17</v>
      </c>
      <c r="L531" s="38" t="s">
        <v>17</v>
      </c>
      <c r="M531" s="38" t="s">
        <v>17</v>
      </c>
      <c r="N531" s="38" t="s">
        <v>17</v>
      </c>
      <c r="O531" s="38" t="s">
        <v>22</v>
      </c>
      <c r="P531" s="39"/>
      <c r="Q531" s="39"/>
    </row>
    <row r="532" spans="1:23">
      <c r="C532" s="2" t="s">
        <v>14</v>
      </c>
      <c r="D532" s="2" t="s">
        <v>16</v>
      </c>
      <c r="E532" s="2" t="s">
        <v>16</v>
      </c>
      <c r="F532" s="2" t="s">
        <v>83</v>
      </c>
      <c r="G532" s="2" t="s">
        <v>17</v>
      </c>
      <c r="H532" s="2" t="s">
        <v>16</v>
      </c>
      <c r="I532" s="2" t="s">
        <v>17</v>
      </c>
      <c r="J532" s="2" t="s">
        <v>16</v>
      </c>
      <c r="K532" s="2" t="s">
        <v>16</v>
      </c>
      <c r="L532" s="2" t="s">
        <v>17</v>
      </c>
      <c r="M532" s="2" t="s">
        <v>17</v>
      </c>
      <c r="N532" s="2" t="s">
        <v>17</v>
      </c>
    </row>
    <row r="533" spans="1:23" s="10" customFormat="1">
      <c r="A533" s="14">
        <v>249</v>
      </c>
      <c r="B533" s="38" t="s">
        <v>409</v>
      </c>
      <c r="C533" s="38" t="s">
        <v>13</v>
      </c>
      <c r="D533" s="38" t="s">
        <v>17</v>
      </c>
      <c r="E533" s="38" t="s">
        <v>17</v>
      </c>
      <c r="F533" s="38" t="s">
        <v>17</v>
      </c>
      <c r="G533" s="38" t="s">
        <v>17</v>
      </c>
      <c r="H533" s="38" t="s">
        <v>17</v>
      </c>
      <c r="I533" s="38" t="s">
        <v>17</v>
      </c>
      <c r="J533" s="38" t="s">
        <v>17</v>
      </c>
      <c r="K533" s="38" t="s">
        <v>17</v>
      </c>
      <c r="L533" s="38" t="s">
        <v>17</v>
      </c>
      <c r="M533" s="38" t="s">
        <v>17</v>
      </c>
      <c r="N533" s="38" t="s">
        <v>17</v>
      </c>
      <c r="O533" s="38" t="s">
        <v>22</v>
      </c>
      <c r="P533" s="39"/>
      <c r="Q533" s="39"/>
    </row>
    <row r="534" spans="1:23">
      <c r="C534" s="2" t="s">
        <v>14</v>
      </c>
      <c r="D534" s="2" t="s">
        <v>16</v>
      </c>
      <c r="E534" s="2" t="s">
        <v>16</v>
      </c>
      <c r="F534" s="2" t="s">
        <v>16</v>
      </c>
      <c r="G534" s="2" t="s">
        <v>17</v>
      </c>
      <c r="H534" s="2" t="s">
        <v>16</v>
      </c>
      <c r="I534" s="2" t="s">
        <v>17</v>
      </c>
      <c r="J534" s="2" t="s">
        <v>16</v>
      </c>
      <c r="K534" s="2" t="s">
        <v>16</v>
      </c>
      <c r="L534" s="2" t="s">
        <v>17</v>
      </c>
      <c r="M534" s="2" t="s">
        <v>16</v>
      </c>
      <c r="N534" s="2" t="s">
        <v>17</v>
      </c>
    </row>
    <row r="535" spans="1:23" s="10" customFormat="1">
      <c r="A535" s="14">
        <v>250</v>
      </c>
      <c r="B535" s="38" t="s">
        <v>410</v>
      </c>
      <c r="C535" s="38" t="s">
        <v>13</v>
      </c>
      <c r="D535" s="38" t="s">
        <v>75</v>
      </c>
      <c r="E535" s="38" t="s">
        <v>75</v>
      </c>
      <c r="F535" s="38" t="s">
        <v>17</v>
      </c>
      <c r="G535" s="38" t="s">
        <v>17</v>
      </c>
      <c r="H535" s="38" t="s">
        <v>17</v>
      </c>
      <c r="I535" s="38" t="s">
        <v>17</v>
      </c>
      <c r="J535" s="38" t="s">
        <v>17</v>
      </c>
      <c r="K535" s="38" t="s">
        <v>17</v>
      </c>
      <c r="L535" s="38" t="s">
        <v>17</v>
      </c>
      <c r="M535" s="38" t="s">
        <v>17</v>
      </c>
      <c r="N535" s="38" t="s">
        <v>17</v>
      </c>
      <c r="O535" s="38" t="s">
        <v>20</v>
      </c>
      <c r="P535" s="39" t="s">
        <v>411</v>
      </c>
      <c r="Q535" s="39"/>
    </row>
    <row r="536" spans="1:23">
      <c r="C536" s="2" t="s">
        <v>14</v>
      </c>
      <c r="D536" s="2" t="s">
        <v>16</v>
      </c>
      <c r="E536" s="2" t="s">
        <v>16</v>
      </c>
      <c r="F536" s="2" t="s">
        <v>75</v>
      </c>
      <c r="G536" s="2" t="s">
        <v>17</v>
      </c>
      <c r="H536" s="2" t="s">
        <v>16</v>
      </c>
      <c r="I536" s="2" t="s">
        <v>17</v>
      </c>
      <c r="J536" s="2" t="s">
        <v>16</v>
      </c>
      <c r="K536" s="2" t="s">
        <v>16</v>
      </c>
      <c r="L536" s="2" t="s">
        <v>17</v>
      </c>
      <c r="M536" s="2" t="s">
        <v>16</v>
      </c>
      <c r="N536" s="2" t="s">
        <v>16</v>
      </c>
      <c r="P536" s="3" t="s">
        <v>412</v>
      </c>
    </row>
    <row r="537" spans="1:23" s="10" customFormat="1">
      <c r="A537" s="14">
        <v>251</v>
      </c>
      <c r="B537" s="38" t="s">
        <v>413</v>
      </c>
      <c r="C537" s="38" t="s">
        <v>13</v>
      </c>
      <c r="D537" s="38" t="s">
        <v>17</v>
      </c>
      <c r="E537" s="38" t="s">
        <v>17</v>
      </c>
      <c r="F537" s="38" t="s">
        <v>17</v>
      </c>
      <c r="G537" s="38" t="s">
        <v>17</v>
      </c>
      <c r="H537" s="38" t="s">
        <v>17</v>
      </c>
      <c r="I537" s="38" t="s">
        <v>17</v>
      </c>
      <c r="J537" s="38" t="s">
        <v>17</v>
      </c>
      <c r="K537" s="38" t="s">
        <v>17</v>
      </c>
      <c r="L537" s="38" t="s">
        <v>17</v>
      </c>
      <c r="M537" s="38" t="s">
        <v>17</v>
      </c>
      <c r="N537" s="38" t="s">
        <v>17</v>
      </c>
      <c r="O537" s="38" t="s">
        <v>22</v>
      </c>
      <c r="P537" s="39"/>
      <c r="Q537" s="39"/>
    </row>
    <row r="538" spans="1:23">
      <c r="C538" s="2" t="s">
        <v>14</v>
      </c>
      <c r="D538" s="2" t="s">
        <v>16</v>
      </c>
      <c r="E538" s="2" t="s">
        <v>16</v>
      </c>
      <c r="F538" s="2" t="s">
        <v>16</v>
      </c>
      <c r="G538" s="2" t="s">
        <v>17</v>
      </c>
      <c r="H538" s="2" t="s">
        <v>16</v>
      </c>
      <c r="I538" s="2" t="s">
        <v>17</v>
      </c>
      <c r="J538" s="2" t="s">
        <v>16</v>
      </c>
      <c r="K538" s="2" t="s">
        <v>16</v>
      </c>
      <c r="L538" s="2" t="s">
        <v>17</v>
      </c>
      <c r="M538" s="2" t="s">
        <v>17</v>
      </c>
      <c r="N538" s="2" t="s">
        <v>16</v>
      </c>
    </row>
    <row r="539" spans="1:23" s="10" customFormat="1">
      <c r="A539" s="14">
        <v>252</v>
      </c>
      <c r="B539" s="38" t="s">
        <v>414</v>
      </c>
      <c r="C539" s="38" t="s">
        <v>13</v>
      </c>
      <c r="D539" s="38" t="s">
        <v>17</v>
      </c>
      <c r="E539" s="38" t="s">
        <v>17</v>
      </c>
      <c r="F539" s="38" t="s">
        <v>17</v>
      </c>
      <c r="G539" s="38" t="s">
        <v>17</v>
      </c>
      <c r="H539" s="38" t="s">
        <v>17</v>
      </c>
      <c r="I539" s="38" t="s">
        <v>17</v>
      </c>
      <c r="J539" s="38" t="s">
        <v>17</v>
      </c>
      <c r="K539" s="38" t="s">
        <v>17</v>
      </c>
      <c r="L539" s="38" t="s">
        <v>17</v>
      </c>
      <c r="M539" s="38" t="s">
        <v>17</v>
      </c>
      <c r="N539" s="38" t="s">
        <v>17</v>
      </c>
      <c r="O539" s="38" t="s">
        <v>22</v>
      </c>
      <c r="P539" s="39"/>
      <c r="Q539" s="39"/>
    </row>
    <row r="540" spans="1:23">
      <c r="C540" s="2" t="s">
        <v>14</v>
      </c>
      <c r="D540" s="2" t="s">
        <v>16</v>
      </c>
      <c r="E540" s="2" t="s">
        <v>16</v>
      </c>
      <c r="F540" s="2" t="s">
        <v>17</v>
      </c>
      <c r="G540" s="2" t="s">
        <v>17</v>
      </c>
      <c r="H540" s="2" t="s">
        <v>16</v>
      </c>
      <c r="I540" s="2" t="s">
        <v>75</v>
      </c>
      <c r="J540" s="2" t="s">
        <v>16</v>
      </c>
      <c r="K540" s="2" t="s">
        <v>16</v>
      </c>
      <c r="L540" s="2" t="s">
        <v>17</v>
      </c>
      <c r="M540" s="2" t="s">
        <v>17</v>
      </c>
      <c r="N540" s="2" t="s">
        <v>17</v>
      </c>
    </row>
    <row r="541" spans="1:23" s="10" customFormat="1">
      <c r="A541" s="14">
        <v>253</v>
      </c>
      <c r="B541" s="38" t="s">
        <v>418</v>
      </c>
      <c r="C541" s="38" t="s">
        <v>13</v>
      </c>
      <c r="D541" s="38" t="s">
        <v>83</v>
      </c>
      <c r="E541" s="38" t="s">
        <v>83</v>
      </c>
      <c r="F541" s="38" t="s">
        <v>17</v>
      </c>
      <c r="G541" s="38" t="s">
        <v>17</v>
      </c>
      <c r="H541" s="38" t="s">
        <v>17</v>
      </c>
      <c r="I541" s="38" t="s">
        <v>17</v>
      </c>
      <c r="J541" s="38" t="s">
        <v>17</v>
      </c>
      <c r="K541" s="38" t="s">
        <v>17</v>
      </c>
      <c r="L541" s="38" t="s">
        <v>17</v>
      </c>
      <c r="M541" s="38" t="s">
        <v>17</v>
      </c>
      <c r="N541" s="38" t="s">
        <v>17</v>
      </c>
      <c r="O541" s="38" t="s">
        <v>20</v>
      </c>
      <c r="P541" s="39" t="s">
        <v>415</v>
      </c>
      <c r="Q541" s="39"/>
    </row>
    <row r="542" spans="1:23">
      <c r="C542" s="2" t="s">
        <v>14</v>
      </c>
      <c r="D542" s="2" t="s">
        <v>16</v>
      </c>
      <c r="E542" s="2" t="s">
        <v>16</v>
      </c>
      <c r="F542" s="2" t="s">
        <v>16</v>
      </c>
      <c r="G542" s="2" t="s">
        <v>17</v>
      </c>
      <c r="H542" s="2" t="s">
        <v>16</v>
      </c>
      <c r="I542" s="2" t="s">
        <v>17</v>
      </c>
      <c r="J542" s="2" t="s">
        <v>16</v>
      </c>
      <c r="K542" s="2" t="s">
        <v>16</v>
      </c>
      <c r="L542" s="2" t="s">
        <v>17</v>
      </c>
      <c r="M542" s="2" t="s">
        <v>16</v>
      </c>
      <c r="N542" s="2" t="s">
        <v>16</v>
      </c>
    </row>
    <row r="543" spans="1:23" s="10" customFormat="1" ht="30">
      <c r="A543" s="14">
        <v>254</v>
      </c>
      <c r="B543" s="38" t="s">
        <v>419</v>
      </c>
      <c r="C543" s="38" t="s">
        <v>13</v>
      </c>
      <c r="D543" s="38" t="s">
        <v>16</v>
      </c>
      <c r="E543" s="38" t="s">
        <v>16</v>
      </c>
      <c r="F543" s="38" t="s">
        <v>17</v>
      </c>
      <c r="G543" s="38" t="s">
        <v>17</v>
      </c>
      <c r="H543" s="38" t="s">
        <v>17</v>
      </c>
      <c r="I543" s="38" t="s">
        <v>17</v>
      </c>
      <c r="J543" s="38" t="s">
        <v>17</v>
      </c>
      <c r="K543" s="38" t="s">
        <v>17</v>
      </c>
      <c r="L543" s="38" t="s">
        <v>17</v>
      </c>
      <c r="M543" s="38" t="s">
        <v>17</v>
      </c>
      <c r="N543" s="38" t="s">
        <v>17</v>
      </c>
      <c r="O543" s="38" t="s">
        <v>22</v>
      </c>
      <c r="P543" s="39" t="s">
        <v>416</v>
      </c>
      <c r="Q543" s="39"/>
    </row>
    <row r="544" spans="1:23">
      <c r="C544" s="2" t="s">
        <v>14</v>
      </c>
      <c r="D544" s="2" t="s">
        <v>16</v>
      </c>
      <c r="E544" s="2" t="s">
        <v>16</v>
      </c>
      <c r="F544" s="2" t="s">
        <v>16</v>
      </c>
      <c r="G544" s="2" t="s">
        <v>17</v>
      </c>
      <c r="H544" s="2" t="s">
        <v>16</v>
      </c>
      <c r="I544" s="2" t="s">
        <v>17</v>
      </c>
      <c r="J544" s="2" t="s">
        <v>16</v>
      </c>
      <c r="K544" s="2" t="s">
        <v>16</v>
      </c>
      <c r="L544" s="2" t="s">
        <v>17</v>
      </c>
      <c r="M544" s="2" t="s">
        <v>16</v>
      </c>
      <c r="N544" s="2" t="s">
        <v>17</v>
      </c>
    </row>
    <row r="545" spans="1:23" s="10" customFormat="1" ht="30">
      <c r="A545" s="14">
        <v>255</v>
      </c>
      <c r="B545" s="38" t="s">
        <v>420</v>
      </c>
      <c r="C545" s="38" t="s">
        <v>13</v>
      </c>
      <c r="D545" s="38" t="s">
        <v>17</v>
      </c>
      <c r="E545" s="38" t="s">
        <v>17</v>
      </c>
      <c r="F545" s="38" t="s">
        <v>17</v>
      </c>
      <c r="G545" s="38" t="s">
        <v>17</v>
      </c>
      <c r="H545" s="38" t="s">
        <v>17</v>
      </c>
      <c r="I545" s="38" t="s">
        <v>17</v>
      </c>
      <c r="J545" s="38" t="s">
        <v>17</v>
      </c>
      <c r="K545" s="38" t="s">
        <v>17</v>
      </c>
      <c r="L545" s="38" t="s">
        <v>17</v>
      </c>
      <c r="M545" s="38" t="s">
        <v>17</v>
      </c>
      <c r="N545" s="38" t="s">
        <v>17</v>
      </c>
      <c r="O545" s="38" t="s">
        <v>22</v>
      </c>
      <c r="P545" s="39" t="s">
        <v>417</v>
      </c>
      <c r="Q545" s="39"/>
    </row>
    <row r="546" spans="1:23">
      <c r="C546" s="2" t="s">
        <v>14</v>
      </c>
      <c r="D546" s="2" t="s">
        <v>16</v>
      </c>
      <c r="E546" s="2" t="s">
        <v>16</v>
      </c>
      <c r="F546" s="2" t="s">
        <v>75</v>
      </c>
      <c r="G546" s="2" t="s">
        <v>17</v>
      </c>
      <c r="H546" s="2" t="s">
        <v>16</v>
      </c>
      <c r="I546" s="2" t="s">
        <v>17</v>
      </c>
      <c r="J546" s="2" t="s">
        <v>16</v>
      </c>
      <c r="K546" s="2" t="s">
        <v>16</v>
      </c>
      <c r="L546" s="2" t="s">
        <v>17</v>
      </c>
      <c r="M546" s="2" t="s">
        <v>17</v>
      </c>
      <c r="N546" s="2" t="s">
        <v>17</v>
      </c>
    </row>
    <row r="547" spans="1:23" s="10" customFormat="1">
      <c r="A547" s="14">
        <v>256</v>
      </c>
      <c r="B547" s="38" t="s">
        <v>423</v>
      </c>
      <c r="C547" s="38" t="s">
        <v>13</v>
      </c>
      <c r="D547" s="38" t="s">
        <v>17</v>
      </c>
      <c r="E547" s="38" t="s">
        <v>17</v>
      </c>
      <c r="F547" s="38" t="s">
        <v>17</v>
      </c>
      <c r="G547" s="38" t="s">
        <v>17</v>
      </c>
      <c r="H547" s="38" t="s">
        <v>17</v>
      </c>
      <c r="I547" s="38" t="s">
        <v>17</v>
      </c>
      <c r="J547" s="38" t="s">
        <v>17</v>
      </c>
      <c r="K547" s="38" t="s">
        <v>17</v>
      </c>
      <c r="L547" s="38" t="s">
        <v>17</v>
      </c>
      <c r="M547" s="38" t="s">
        <v>17</v>
      </c>
      <c r="N547" s="38" t="s">
        <v>17</v>
      </c>
      <c r="O547" s="38" t="s">
        <v>142</v>
      </c>
      <c r="P547" s="39"/>
      <c r="Q547" s="39"/>
    </row>
    <row r="548" spans="1:23">
      <c r="C548" s="2" t="s">
        <v>14</v>
      </c>
      <c r="D548" s="2" t="s">
        <v>16</v>
      </c>
      <c r="E548" s="2" t="s">
        <v>16</v>
      </c>
      <c r="F548" s="2" t="s">
        <v>16</v>
      </c>
      <c r="G548" s="2" t="s">
        <v>17</v>
      </c>
      <c r="H548" s="2" t="s">
        <v>16</v>
      </c>
      <c r="I548" s="2" t="s">
        <v>17</v>
      </c>
      <c r="J548" s="2" t="s">
        <v>17</v>
      </c>
      <c r="K548" s="2" t="s">
        <v>17</v>
      </c>
      <c r="L548" s="2" t="s">
        <v>17</v>
      </c>
      <c r="M548" s="2" t="s">
        <v>17</v>
      </c>
      <c r="N548" s="2" t="s">
        <v>17</v>
      </c>
    </row>
    <row r="549" spans="1:23" s="10" customFormat="1">
      <c r="A549" s="14">
        <v>257</v>
      </c>
      <c r="B549" s="38" t="s">
        <v>421</v>
      </c>
      <c r="C549" s="38" t="s">
        <v>13</v>
      </c>
      <c r="D549" s="38" t="s">
        <v>17</v>
      </c>
      <c r="E549" s="38" t="s">
        <v>17</v>
      </c>
      <c r="F549" s="38" t="s">
        <v>17</v>
      </c>
      <c r="G549" s="38" t="s">
        <v>17</v>
      </c>
      <c r="H549" s="38" t="s">
        <v>17</v>
      </c>
      <c r="I549" s="38" t="s">
        <v>17</v>
      </c>
      <c r="J549" s="38" t="s">
        <v>17</v>
      </c>
      <c r="K549" s="38" t="s">
        <v>17</v>
      </c>
      <c r="L549" s="38" t="s">
        <v>17</v>
      </c>
      <c r="M549" s="38" t="s">
        <v>17</v>
      </c>
      <c r="N549" s="38" t="s">
        <v>17</v>
      </c>
      <c r="O549" s="38" t="s">
        <v>22</v>
      </c>
      <c r="P549" s="39"/>
      <c r="Q549" s="39"/>
    </row>
    <row r="550" spans="1:23">
      <c r="C550" s="2" t="s">
        <v>14</v>
      </c>
      <c r="D550" s="2" t="s">
        <v>16</v>
      </c>
      <c r="E550" s="2" t="s">
        <v>16</v>
      </c>
      <c r="F550" s="2" t="s">
        <v>16</v>
      </c>
      <c r="G550" s="2" t="s">
        <v>17</v>
      </c>
      <c r="H550" s="2" t="s">
        <v>16</v>
      </c>
      <c r="I550" s="2" t="s">
        <v>17</v>
      </c>
      <c r="J550" s="2" t="s">
        <v>16</v>
      </c>
      <c r="K550" s="2" t="s">
        <v>16</v>
      </c>
      <c r="L550" s="2" t="s">
        <v>17</v>
      </c>
      <c r="M550" s="2" t="s">
        <v>17</v>
      </c>
      <c r="N550" s="2" t="s">
        <v>17</v>
      </c>
    </row>
    <row r="551" spans="1:23" s="10" customFormat="1">
      <c r="A551" s="14">
        <v>258</v>
      </c>
      <c r="B551" s="38" t="s">
        <v>422</v>
      </c>
      <c r="C551" s="38" t="s">
        <v>13</v>
      </c>
      <c r="D551" s="38" t="s">
        <v>17</v>
      </c>
      <c r="E551" s="38" t="s">
        <v>17</v>
      </c>
      <c r="F551" s="38" t="s">
        <v>17</v>
      </c>
      <c r="G551" s="38" t="s">
        <v>17</v>
      </c>
      <c r="H551" s="38" t="s">
        <v>17</v>
      </c>
      <c r="I551" s="38" t="s">
        <v>17</v>
      </c>
      <c r="J551" s="38" t="s">
        <v>17</v>
      </c>
      <c r="K551" s="38" t="s">
        <v>17</v>
      </c>
      <c r="L551" s="38" t="s">
        <v>17</v>
      </c>
      <c r="M551" s="38" t="s">
        <v>17</v>
      </c>
      <c r="N551" s="38" t="s">
        <v>17</v>
      </c>
      <c r="O551" s="38" t="s">
        <v>43</v>
      </c>
      <c r="P551" s="39"/>
      <c r="Q551" s="39"/>
    </row>
    <row r="552" spans="1:23">
      <c r="C552" s="2" t="s">
        <v>14</v>
      </c>
      <c r="D552" s="2" t="s">
        <v>16</v>
      </c>
      <c r="E552" s="2" t="s">
        <v>16</v>
      </c>
      <c r="F552" s="2" t="s">
        <v>75</v>
      </c>
      <c r="G552" s="2" t="s">
        <v>17</v>
      </c>
      <c r="H552" s="2" t="s">
        <v>16</v>
      </c>
      <c r="I552" s="2" t="s">
        <v>17</v>
      </c>
      <c r="J552" s="2" t="s">
        <v>75</v>
      </c>
      <c r="K552" s="2" t="s">
        <v>16</v>
      </c>
      <c r="L552" s="2" t="s">
        <v>17</v>
      </c>
      <c r="M552" s="2" t="s">
        <v>17</v>
      </c>
      <c r="N552" s="2" t="s">
        <v>17</v>
      </c>
    </row>
    <row r="553" spans="1:23" s="10" customFormat="1">
      <c r="A553" s="14">
        <v>259</v>
      </c>
      <c r="B553" s="38" t="s">
        <v>424</v>
      </c>
      <c r="C553" s="38" t="s">
        <v>13</v>
      </c>
      <c r="D553" s="38" t="s">
        <v>16</v>
      </c>
      <c r="E553" s="38" t="s">
        <v>16</v>
      </c>
      <c r="F553" s="38" t="s">
        <v>83</v>
      </c>
      <c r="G553" s="38" t="s">
        <v>17</v>
      </c>
      <c r="H553" s="38" t="s">
        <v>16</v>
      </c>
      <c r="I553" s="38" t="s">
        <v>17</v>
      </c>
      <c r="J553" s="38" t="s">
        <v>17</v>
      </c>
      <c r="K553" s="38" t="s">
        <v>17</v>
      </c>
      <c r="L553" s="38" t="s">
        <v>17</v>
      </c>
      <c r="M553" s="38" t="s">
        <v>17</v>
      </c>
      <c r="N553" s="38" t="s">
        <v>17</v>
      </c>
      <c r="O553" s="38" t="s">
        <v>20</v>
      </c>
      <c r="P553" s="39" t="s">
        <v>425</v>
      </c>
      <c r="Q553" s="39"/>
    </row>
    <row r="554" spans="1:23">
      <c r="C554" s="2" t="s">
        <v>14</v>
      </c>
      <c r="D554" s="2" t="s">
        <v>16</v>
      </c>
      <c r="E554" s="2" t="s">
        <v>16</v>
      </c>
      <c r="F554" s="2" t="s">
        <v>16</v>
      </c>
      <c r="G554" s="2" t="s">
        <v>17</v>
      </c>
      <c r="H554" s="2" t="s">
        <v>16</v>
      </c>
      <c r="I554" s="2" t="s">
        <v>17</v>
      </c>
      <c r="J554" s="2" t="s">
        <v>75</v>
      </c>
      <c r="K554" s="2" t="s">
        <v>16</v>
      </c>
      <c r="L554" s="2" t="s">
        <v>17</v>
      </c>
      <c r="M554" s="2" t="s">
        <v>17</v>
      </c>
      <c r="N554" s="2" t="s">
        <v>17</v>
      </c>
    </row>
    <row r="555" spans="1:23" s="10" customFormat="1">
      <c r="A555" s="14">
        <v>260</v>
      </c>
      <c r="B555" s="38" t="s">
        <v>427</v>
      </c>
      <c r="C555" s="38" t="s">
        <v>13</v>
      </c>
      <c r="D555" s="38" t="s">
        <v>17</v>
      </c>
      <c r="E555" s="38" t="s">
        <v>17</v>
      </c>
      <c r="F555" s="38" t="s">
        <v>17</v>
      </c>
      <c r="G555" s="38" t="s">
        <v>17</v>
      </c>
      <c r="H555" s="38" t="s">
        <v>17</v>
      </c>
      <c r="I555" s="38" t="s">
        <v>17</v>
      </c>
      <c r="J555" s="38" t="s">
        <v>17</v>
      </c>
      <c r="K555" s="38" t="s">
        <v>17</v>
      </c>
      <c r="L555" s="38" t="s">
        <v>17</v>
      </c>
      <c r="M555" s="38" t="s">
        <v>17</v>
      </c>
      <c r="N555" s="38" t="s">
        <v>17</v>
      </c>
      <c r="O555" s="38" t="s">
        <v>22</v>
      </c>
      <c r="P555" s="39"/>
      <c r="Q555" s="39"/>
    </row>
    <row r="556" spans="1:23">
      <c r="C556" s="2" t="s">
        <v>14</v>
      </c>
      <c r="D556" s="2" t="s">
        <v>16</v>
      </c>
      <c r="E556" s="2" t="s">
        <v>16</v>
      </c>
      <c r="F556" s="2" t="s">
        <v>75</v>
      </c>
      <c r="G556" s="2" t="s">
        <v>17</v>
      </c>
      <c r="H556" s="2" t="s">
        <v>16</v>
      </c>
      <c r="I556" s="2" t="s">
        <v>75</v>
      </c>
      <c r="J556" s="2" t="s">
        <v>16</v>
      </c>
      <c r="K556" s="2" t="s">
        <v>16</v>
      </c>
      <c r="L556" s="2" t="s">
        <v>17</v>
      </c>
      <c r="M556" s="2" t="s">
        <v>16</v>
      </c>
      <c r="N556" s="2" t="s">
        <v>16</v>
      </c>
    </row>
    <row r="557" spans="1:23" s="10" customFormat="1">
      <c r="A557" s="14">
        <v>261</v>
      </c>
      <c r="B557" s="38" t="s">
        <v>426</v>
      </c>
      <c r="C557" s="38" t="s">
        <v>13</v>
      </c>
      <c r="D557" s="38" t="s">
        <v>16</v>
      </c>
      <c r="E557" s="38" t="s">
        <v>16</v>
      </c>
      <c r="F557" s="38" t="s">
        <v>16</v>
      </c>
      <c r="G557" s="38" t="s">
        <v>17</v>
      </c>
      <c r="H557" s="38" t="s">
        <v>16</v>
      </c>
      <c r="I557" s="38" t="s">
        <v>17</v>
      </c>
      <c r="J557" s="38" t="s">
        <v>16</v>
      </c>
      <c r="K557" s="38" t="s">
        <v>16</v>
      </c>
      <c r="L557" s="38" t="s">
        <v>17</v>
      </c>
      <c r="M557" s="38" t="s">
        <v>17</v>
      </c>
      <c r="N557" s="38" t="s">
        <v>75</v>
      </c>
      <c r="O557" s="38" t="s">
        <v>148</v>
      </c>
      <c r="P557" s="39"/>
      <c r="Q557" s="39"/>
    </row>
    <row r="558" spans="1:23">
      <c r="C558" s="2" t="s">
        <v>14</v>
      </c>
      <c r="D558" s="2" t="s">
        <v>16</v>
      </c>
      <c r="E558" s="2" t="s">
        <v>16</v>
      </c>
      <c r="F558" s="2" t="s">
        <v>16</v>
      </c>
      <c r="G558" s="2" t="s">
        <v>17</v>
      </c>
      <c r="H558" s="2" t="s">
        <v>16</v>
      </c>
      <c r="I558" s="2" t="s">
        <v>16</v>
      </c>
      <c r="J558" s="2" t="s">
        <v>16</v>
      </c>
      <c r="K558" s="2" t="s">
        <v>16</v>
      </c>
      <c r="L558" s="2" t="s">
        <v>17</v>
      </c>
      <c r="M558" s="2" t="s">
        <v>16</v>
      </c>
      <c r="N558" s="2" t="s">
        <v>16</v>
      </c>
    </row>
    <row r="559" spans="1:23" s="22" customFormat="1">
      <c r="A559" s="49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3"/>
      <c r="Q559" s="23"/>
    </row>
    <row r="560" spans="1:23">
      <c r="A560" s="13">
        <v>262</v>
      </c>
      <c r="B560" s="2" t="s">
        <v>437</v>
      </c>
      <c r="C560" s="2" t="s">
        <v>13</v>
      </c>
      <c r="D560" s="2" t="s">
        <v>17</v>
      </c>
      <c r="E560" s="2" t="s">
        <v>17</v>
      </c>
      <c r="F560" s="2" t="s">
        <v>17</v>
      </c>
      <c r="G560" s="2" t="s">
        <v>17</v>
      </c>
      <c r="H560" s="2" t="s">
        <v>17</v>
      </c>
      <c r="I560" s="2" t="s">
        <v>17</v>
      </c>
      <c r="J560" s="2" t="s">
        <v>17</v>
      </c>
      <c r="K560" s="2" t="s">
        <v>17</v>
      </c>
      <c r="L560" s="2" t="s">
        <v>17</v>
      </c>
      <c r="M560" s="2" t="s">
        <v>17</v>
      </c>
      <c r="N560" s="2" t="s">
        <v>17</v>
      </c>
      <c r="O560" s="2" t="s">
        <v>142</v>
      </c>
      <c r="S560" s="1">
        <f>COUNTIF(O560:O561,"HFA")+COUNTIF(O560:O561,"Foreshock Cavity or proto-HFA")</f>
        <v>0</v>
      </c>
      <c r="T560" s="1">
        <f>COUNTIF(O560:O561,"Foreshock Bubble")</f>
        <v>0</v>
      </c>
      <c r="U560" s="1">
        <f>COUNTIF(O560:O561,"Foreshock Cavity")</f>
        <v>1</v>
      </c>
      <c r="V560" s="1">
        <f>COUNTIF(O560:O561,"?")</f>
        <v>0</v>
      </c>
      <c r="W560" s="100">
        <f>SUM(S560:V560)</f>
        <v>1</v>
      </c>
    </row>
    <row r="561" spans="1:23">
      <c r="C561" s="2" t="s">
        <v>14</v>
      </c>
      <c r="D561" s="2" t="s">
        <v>16</v>
      </c>
      <c r="E561" s="2" t="s">
        <v>16</v>
      </c>
      <c r="F561" s="2" t="s">
        <v>16</v>
      </c>
      <c r="G561" s="2" t="s">
        <v>17</v>
      </c>
      <c r="H561" s="2" t="s">
        <v>16</v>
      </c>
      <c r="I561" s="2" t="s">
        <v>17</v>
      </c>
      <c r="J561" s="2" t="s">
        <v>17</v>
      </c>
      <c r="K561" s="2" t="s">
        <v>17</v>
      </c>
      <c r="L561" s="2" t="s">
        <v>17</v>
      </c>
      <c r="M561" s="2" t="s">
        <v>17</v>
      </c>
      <c r="N561" s="2" t="s">
        <v>17</v>
      </c>
    </row>
    <row r="562" spans="1:23" s="22" customFormat="1">
      <c r="A562" s="49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3"/>
      <c r="Q562" s="23"/>
    </row>
    <row r="563" spans="1:23">
      <c r="A563" s="13">
        <v>263</v>
      </c>
      <c r="B563" s="53" t="s">
        <v>439</v>
      </c>
      <c r="C563" s="2" t="s">
        <v>13</v>
      </c>
      <c r="D563" s="2" t="s">
        <v>16</v>
      </c>
      <c r="E563" s="2" t="s">
        <v>16</v>
      </c>
      <c r="F563" s="2" t="s">
        <v>16</v>
      </c>
      <c r="G563" s="2" t="s">
        <v>17</v>
      </c>
      <c r="H563" s="2" t="s">
        <v>16</v>
      </c>
      <c r="I563" s="2" t="s">
        <v>17</v>
      </c>
      <c r="J563" s="2" t="s">
        <v>17</v>
      </c>
      <c r="K563" s="2" t="s">
        <v>17</v>
      </c>
      <c r="L563" s="2" t="s">
        <v>17</v>
      </c>
      <c r="M563" s="2" t="s">
        <v>17</v>
      </c>
      <c r="N563" s="2" t="s">
        <v>17</v>
      </c>
      <c r="O563" s="2" t="s">
        <v>142</v>
      </c>
      <c r="P563" s="3" t="s">
        <v>440</v>
      </c>
      <c r="S563" s="1">
        <f>COUNTIF(O563:O566,"HFA")+COUNTIF(O563:O566,"Foreshock Cavity or proto-HFA")</f>
        <v>1</v>
      </c>
      <c r="T563" s="1">
        <f>COUNTIF(O563:O566,"Foreshock Bubble")</f>
        <v>0</v>
      </c>
      <c r="U563" s="1">
        <f>COUNTIF(O563:O566,"Foreshock Cavity")</f>
        <v>1</v>
      </c>
      <c r="V563" s="1">
        <f>COUNTIF(O563:O566,"?")</f>
        <v>0</v>
      </c>
      <c r="W563" s="100">
        <f>SUM(S563:V563)</f>
        <v>2</v>
      </c>
    </row>
    <row r="564" spans="1:23">
      <c r="B564" s="53"/>
      <c r="C564" s="2" t="s">
        <v>14</v>
      </c>
      <c r="D564" s="2" t="s">
        <v>16</v>
      </c>
      <c r="E564" s="2" t="s">
        <v>16</v>
      </c>
      <c r="F564" s="2" t="s">
        <v>16</v>
      </c>
      <c r="G564" s="2" t="s">
        <v>17</v>
      </c>
      <c r="H564" s="2" t="s">
        <v>16</v>
      </c>
      <c r="I564" s="2" t="s">
        <v>17</v>
      </c>
      <c r="J564" s="2" t="s">
        <v>17</v>
      </c>
      <c r="K564" s="2" t="s">
        <v>17</v>
      </c>
      <c r="L564" s="2" t="s">
        <v>17</v>
      </c>
      <c r="M564" s="2" t="s">
        <v>17</v>
      </c>
      <c r="N564" s="2" t="s">
        <v>17</v>
      </c>
      <c r="W564" s="100"/>
    </row>
    <row r="565" spans="1:23" s="10" customFormat="1">
      <c r="A565" s="14">
        <v>264</v>
      </c>
      <c r="B565" s="54" t="s">
        <v>441</v>
      </c>
      <c r="C565" s="38" t="s">
        <v>13</v>
      </c>
      <c r="D565" s="38" t="s">
        <v>17</v>
      </c>
      <c r="E565" s="38" t="s">
        <v>17</v>
      </c>
      <c r="F565" s="38" t="s">
        <v>17</v>
      </c>
      <c r="G565" s="38" t="s">
        <v>17</v>
      </c>
      <c r="H565" s="38" t="s">
        <v>17</v>
      </c>
      <c r="I565" s="38" t="s">
        <v>17</v>
      </c>
      <c r="J565" s="38" t="s">
        <v>17</v>
      </c>
      <c r="K565" s="38" t="s">
        <v>17</v>
      </c>
      <c r="L565" s="38" t="s">
        <v>17</v>
      </c>
      <c r="M565" s="38" t="s">
        <v>17</v>
      </c>
      <c r="N565" s="38" t="s">
        <v>17</v>
      </c>
      <c r="O565" s="38" t="s">
        <v>43</v>
      </c>
      <c r="P565" s="39"/>
      <c r="Q565" s="39"/>
    </row>
    <row r="566" spans="1:23">
      <c r="B566" s="53"/>
      <c r="C566" s="2" t="s">
        <v>14</v>
      </c>
      <c r="D566" s="2" t="s">
        <v>16</v>
      </c>
      <c r="E566" s="2" t="s">
        <v>16</v>
      </c>
      <c r="F566" s="2" t="s">
        <v>16</v>
      </c>
      <c r="G566" s="2" t="s">
        <v>17</v>
      </c>
      <c r="H566" s="2" t="s">
        <v>16</v>
      </c>
      <c r="I566" s="2" t="s">
        <v>17</v>
      </c>
      <c r="J566" s="2" t="s">
        <v>17</v>
      </c>
      <c r="K566" s="2" t="s">
        <v>17</v>
      </c>
      <c r="L566" s="2" t="s">
        <v>17</v>
      </c>
      <c r="M566" s="2" t="s">
        <v>17</v>
      </c>
      <c r="N566" s="2" t="s">
        <v>17</v>
      </c>
    </row>
    <row r="567" spans="1:23" s="22" customFormat="1">
      <c r="A567" s="49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3"/>
      <c r="Q567" s="23"/>
    </row>
    <row r="568" spans="1:23">
      <c r="A568" s="13">
        <v>265</v>
      </c>
      <c r="B568" s="53" t="s">
        <v>442</v>
      </c>
      <c r="C568" s="2" t="s">
        <v>13</v>
      </c>
      <c r="D568" s="2" t="s">
        <v>17</v>
      </c>
      <c r="E568" s="2" t="s">
        <v>17</v>
      </c>
      <c r="F568" s="2" t="s">
        <v>17</v>
      </c>
      <c r="G568" s="2" t="s">
        <v>17</v>
      </c>
      <c r="H568" s="2" t="s">
        <v>17</v>
      </c>
      <c r="I568" s="2" t="s">
        <v>17</v>
      </c>
      <c r="J568" s="2" t="s">
        <v>17</v>
      </c>
      <c r="K568" s="2" t="s">
        <v>17</v>
      </c>
      <c r="L568" s="2" t="s">
        <v>17</v>
      </c>
      <c r="M568" s="2" t="s">
        <v>17</v>
      </c>
      <c r="N568" s="2" t="s">
        <v>17</v>
      </c>
      <c r="O568" s="2" t="s">
        <v>20</v>
      </c>
      <c r="S568" s="1">
        <f>COUNTIF(O568:O585,"HFA")+COUNTIF(O568:O585,"Foreshock Cavity or proto-HFA")</f>
        <v>4</v>
      </c>
      <c r="T568" s="1">
        <f>COUNTIF(O568:O585,"Foreshock Bubble")</f>
        <v>3</v>
      </c>
      <c r="U568" s="1">
        <f>COUNTIF(O568:O585,"Foreshock Cavity")</f>
        <v>1</v>
      </c>
      <c r="V568" s="1">
        <f>COUNTIF(O568:O585,"?")</f>
        <v>1</v>
      </c>
      <c r="W568" s="100">
        <f>SUM(S568:V568)</f>
        <v>9</v>
      </c>
    </row>
    <row r="569" spans="1:23">
      <c r="B569" s="53"/>
      <c r="C569" s="2" t="s">
        <v>14</v>
      </c>
      <c r="D569" s="2" t="s">
        <v>16</v>
      </c>
      <c r="E569" s="2" t="s">
        <v>16</v>
      </c>
      <c r="F569" s="2" t="s">
        <v>16</v>
      </c>
      <c r="G569" s="2" t="s">
        <v>17</v>
      </c>
      <c r="H569" s="2" t="s">
        <v>16</v>
      </c>
      <c r="I569" s="2" t="s">
        <v>16</v>
      </c>
      <c r="J569" s="2" t="s">
        <v>16</v>
      </c>
      <c r="K569" s="2" t="s">
        <v>16</v>
      </c>
      <c r="L569" s="2" t="s">
        <v>17</v>
      </c>
      <c r="M569" s="2" t="s">
        <v>16</v>
      </c>
      <c r="N569" s="2" t="s">
        <v>16</v>
      </c>
    </row>
    <row r="570" spans="1:23" s="10" customFormat="1">
      <c r="A570" s="14">
        <v>266</v>
      </c>
      <c r="B570" s="54" t="s">
        <v>443</v>
      </c>
      <c r="C570" s="38" t="s">
        <v>13</v>
      </c>
      <c r="D570" s="38" t="s">
        <v>17</v>
      </c>
      <c r="E570" s="38" t="s">
        <v>17</v>
      </c>
      <c r="F570" s="38" t="s">
        <v>17</v>
      </c>
      <c r="G570" s="38" t="s">
        <v>17</v>
      </c>
      <c r="H570" s="38" t="s">
        <v>17</v>
      </c>
      <c r="I570" s="38" t="s">
        <v>17</v>
      </c>
      <c r="J570" s="38" t="s">
        <v>17</v>
      </c>
      <c r="K570" s="38" t="s">
        <v>17</v>
      </c>
      <c r="L570" s="38" t="s">
        <v>17</v>
      </c>
      <c r="M570" s="38" t="s">
        <v>17</v>
      </c>
      <c r="N570" s="38" t="s">
        <v>17</v>
      </c>
      <c r="O570" s="38" t="s">
        <v>148</v>
      </c>
      <c r="P570" s="39"/>
      <c r="Q570" s="39"/>
    </row>
    <row r="571" spans="1:23">
      <c r="B571" s="53"/>
      <c r="C571" s="2" t="s">
        <v>14</v>
      </c>
      <c r="D571" s="2" t="s">
        <v>16</v>
      </c>
      <c r="E571" s="2" t="s">
        <v>16</v>
      </c>
      <c r="F571" s="2" t="s">
        <v>17</v>
      </c>
      <c r="G571" s="2" t="s">
        <v>17</v>
      </c>
      <c r="H571" s="2" t="s">
        <v>16</v>
      </c>
      <c r="I571" s="2" t="s">
        <v>16</v>
      </c>
      <c r="J571" s="2" t="s">
        <v>16</v>
      </c>
      <c r="K571" s="2" t="s">
        <v>16</v>
      </c>
      <c r="L571" s="2" t="s">
        <v>16</v>
      </c>
      <c r="M571" s="2" t="s">
        <v>16</v>
      </c>
      <c r="N571" s="2" t="s">
        <v>16</v>
      </c>
    </row>
    <row r="572" spans="1:23" s="10" customFormat="1">
      <c r="A572" s="13">
        <v>267</v>
      </c>
      <c r="B572" s="54" t="s">
        <v>444</v>
      </c>
      <c r="C572" s="38" t="s">
        <v>13</v>
      </c>
      <c r="D572" s="38" t="s">
        <v>17</v>
      </c>
      <c r="E572" s="38" t="s">
        <v>17</v>
      </c>
      <c r="F572" s="38" t="s">
        <v>17</v>
      </c>
      <c r="G572" s="38" t="s">
        <v>17</v>
      </c>
      <c r="H572" s="38" t="s">
        <v>17</v>
      </c>
      <c r="I572" s="38" t="s">
        <v>17</v>
      </c>
      <c r="J572" s="38" t="s">
        <v>17</v>
      </c>
      <c r="K572" s="38" t="s">
        <v>17</v>
      </c>
      <c r="L572" s="38" t="s">
        <v>17</v>
      </c>
      <c r="M572" s="38" t="s">
        <v>17</v>
      </c>
      <c r="N572" s="38" t="s">
        <v>17</v>
      </c>
      <c r="O572" s="38" t="s">
        <v>22</v>
      </c>
      <c r="P572" s="39"/>
      <c r="Q572" s="39"/>
    </row>
    <row r="573" spans="1:23">
      <c r="B573" s="53"/>
      <c r="C573" s="2" t="s">
        <v>14</v>
      </c>
      <c r="D573" s="2" t="s">
        <v>16</v>
      </c>
      <c r="E573" s="2" t="s">
        <v>16</v>
      </c>
      <c r="F573" s="2" t="s">
        <v>75</v>
      </c>
      <c r="G573" s="2" t="s">
        <v>17</v>
      </c>
      <c r="H573" s="2" t="s">
        <v>75</v>
      </c>
      <c r="I573" s="2" t="s">
        <v>17</v>
      </c>
      <c r="J573" s="2" t="s">
        <v>16</v>
      </c>
      <c r="K573" s="2" t="s">
        <v>16</v>
      </c>
      <c r="L573" s="2" t="s">
        <v>17</v>
      </c>
      <c r="M573" s="2" t="s">
        <v>17</v>
      </c>
      <c r="N573" s="2" t="s">
        <v>17</v>
      </c>
    </row>
    <row r="574" spans="1:23" s="10" customFormat="1">
      <c r="A574" s="14">
        <v>268</v>
      </c>
      <c r="B574" s="54" t="s">
        <v>445</v>
      </c>
      <c r="C574" s="38" t="s">
        <v>13</v>
      </c>
      <c r="D574" s="38" t="s">
        <v>16</v>
      </c>
      <c r="E574" s="38" t="s">
        <v>16</v>
      </c>
      <c r="F574" s="38" t="s">
        <v>75</v>
      </c>
      <c r="G574" s="38" t="s">
        <v>17</v>
      </c>
      <c r="H574" s="38" t="s">
        <v>75</v>
      </c>
      <c r="I574" s="38" t="s">
        <v>17</v>
      </c>
      <c r="J574" s="38" t="s">
        <v>16</v>
      </c>
      <c r="K574" s="38" t="s">
        <v>16</v>
      </c>
      <c r="L574" s="38" t="s">
        <v>17</v>
      </c>
      <c r="M574" s="38" t="s">
        <v>17</v>
      </c>
      <c r="N574" s="38" t="s">
        <v>17</v>
      </c>
      <c r="O574" s="38" t="s">
        <v>43</v>
      </c>
      <c r="P574" s="39" t="s">
        <v>446</v>
      </c>
      <c r="Q574" s="39"/>
    </row>
    <row r="575" spans="1:23">
      <c r="B575" s="53"/>
      <c r="C575" s="2" t="s">
        <v>14</v>
      </c>
      <c r="D575" s="2" t="s">
        <v>16</v>
      </c>
      <c r="E575" s="2" t="s">
        <v>16</v>
      </c>
      <c r="F575" s="2" t="s">
        <v>75</v>
      </c>
      <c r="G575" s="2" t="s">
        <v>17</v>
      </c>
      <c r="H575" s="2" t="s">
        <v>75</v>
      </c>
      <c r="I575" s="2" t="s">
        <v>17</v>
      </c>
      <c r="J575" s="2" t="s">
        <v>16</v>
      </c>
      <c r="K575" s="2" t="s">
        <v>16</v>
      </c>
      <c r="L575" s="2" t="s">
        <v>17</v>
      </c>
      <c r="M575" s="2" t="s">
        <v>17</v>
      </c>
      <c r="N575" s="2" t="s">
        <v>17</v>
      </c>
    </row>
    <row r="576" spans="1:23" s="10" customFormat="1">
      <c r="A576" s="13">
        <v>269</v>
      </c>
      <c r="B576" s="54" t="s">
        <v>447</v>
      </c>
      <c r="C576" s="38" t="s">
        <v>13</v>
      </c>
      <c r="D576" s="38" t="s">
        <v>17</v>
      </c>
      <c r="E576" s="38" t="s">
        <v>17</v>
      </c>
      <c r="F576" s="38" t="s">
        <v>17</v>
      </c>
      <c r="G576" s="38" t="s">
        <v>17</v>
      </c>
      <c r="H576" s="38" t="s">
        <v>17</v>
      </c>
      <c r="I576" s="38" t="s">
        <v>17</v>
      </c>
      <c r="J576" s="38" t="s">
        <v>17</v>
      </c>
      <c r="K576" s="38" t="s">
        <v>17</v>
      </c>
      <c r="L576" s="38" t="s">
        <v>17</v>
      </c>
      <c r="M576" s="38" t="s">
        <v>17</v>
      </c>
      <c r="N576" s="38" t="s">
        <v>17</v>
      </c>
      <c r="O576" s="38" t="s">
        <v>142</v>
      </c>
      <c r="P576" s="39"/>
      <c r="Q576" s="39"/>
    </row>
    <row r="577" spans="1:23">
      <c r="B577" s="53"/>
      <c r="C577" s="2" t="s">
        <v>14</v>
      </c>
      <c r="D577" s="2" t="s">
        <v>16</v>
      </c>
      <c r="E577" s="2" t="s">
        <v>16</v>
      </c>
      <c r="F577" s="2" t="s">
        <v>16</v>
      </c>
      <c r="G577" s="2" t="s">
        <v>17</v>
      </c>
      <c r="H577" s="2" t="s">
        <v>16</v>
      </c>
      <c r="I577" s="2" t="s">
        <v>17</v>
      </c>
      <c r="J577" s="2" t="s">
        <v>17</v>
      </c>
      <c r="K577" s="2" t="s">
        <v>17</v>
      </c>
      <c r="L577" s="2" t="s">
        <v>17</v>
      </c>
      <c r="M577" s="2" t="s">
        <v>17</v>
      </c>
      <c r="N577" s="2" t="s">
        <v>17</v>
      </c>
    </row>
    <row r="578" spans="1:23" s="10" customFormat="1">
      <c r="A578" s="14">
        <v>270</v>
      </c>
      <c r="B578" s="54" t="s">
        <v>448</v>
      </c>
      <c r="C578" s="38" t="s">
        <v>13</v>
      </c>
      <c r="D578" s="38" t="s">
        <v>16</v>
      </c>
      <c r="E578" s="38" t="s">
        <v>16</v>
      </c>
      <c r="F578" s="38" t="s">
        <v>16</v>
      </c>
      <c r="G578" s="38" t="s">
        <v>16</v>
      </c>
      <c r="H578" s="38" t="s">
        <v>16</v>
      </c>
      <c r="I578" s="38" t="s">
        <v>16</v>
      </c>
      <c r="J578" s="38" t="s">
        <v>16</v>
      </c>
      <c r="K578" s="38" t="s">
        <v>16</v>
      </c>
      <c r="L578" s="38" t="s">
        <v>16</v>
      </c>
      <c r="M578" s="38" t="s">
        <v>16</v>
      </c>
      <c r="N578" s="38" t="s">
        <v>16</v>
      </c>
      <c r="O578" s="38" t="s">
        <v>148</v>
      </c>
      <c r="P578" s="39" t="s">
        <v>449</v>
      </c>
      <c r="Q578" s="39" t="s">
        <v>579</v>
      </c>
    </row>
    <row r="579" spans="1:23">
      <c r="B579" s="53"/>
      <c r="C579" s="2" t="s">
        <v>14</v>
      </c>
      <c r="D579" s="2" t="s">
        <v>16</v>
      </c>
      <c r="E579" s="2" t="s">
        <v>16</v>
      </c>
      <c r="F579" s="2" t="s">
        <v>83</v>
      </c>
      <c r="G579" s="2" t="s">
        <v>17</v>
      </c>
      <c r="H579" s="2" t="s">
        <v>16</v>
      </c>
      <c r="I579" s="2" t="s">
        <v>16</v>
      </c>
      <c r="J579" s="2" t="s">
        <v>16</v>
      </c>
      <c r="K579" s="2" t="s">
        <v>16</v>
      </c>
      <c r="L579" s="2" t="s">
        <v>17</v>
      </c>
      <c r="M579" s="2" t="s">
        <v>16</v>
      </c>
      <c r="N579" s="2" t="s">
        <v>16</v>
      </c>
      <c r="P579" s="3" t="s">
        <v>450</v>
      </c>
    </row>
    <row r="580" spans="1:23" s="10" customFormat="1">
      <c r="A580" s="13">
        <v>271</v>
      </c>
      <c r="B580" s="54" t="s">
        <v>451</v>
      </c>
      <c r="C580" s="38" t="s">
        <v>13</v>
      </c>
      <c r="D580" s="38" t="s">
        <v>16</v>
      </c>
      <c r="E580" s="38" t="s">
        <v>16</v>
      </c>
      <c r="F580" s="38" t="s">
        <v>16</v>
      </c>
      <c r="G580" s="38" t="s">
        <v>16</v>
      </c>
      <c r="H580" s="38" t="s">
        <v>16</v>
      </c>
      <c r="I580" s="38" t="s">
        <v>16</v>
      </c>
      <c r="J580" s="38" t="s">
        <v>16</v>
      </c>
      <c r="K580" s="38" t="s">
        <v>16</v>
      </c>
      <c r="L580" s="38" t="s">
        <v>16</v>
      </c>
      <c r="M580" s="38" t="s">
        <v>16</v>
      </c>
      <c r="N580" s="38" t="s">
        <v>16</v>
      </c>
      <c r="O580" s="38" t="s">
        <v>148</v>
      </c>
      <c r="P580" s="39" t="s">
        <v>452</v>
      </c>
      <c r="Q580" s="39" t="s">
        <v>579</v>
      </c>
    </row>
    <row r="581" spans="1:23">
      <c r="B581" s="53"/>
      <c r="C581" s="2" t="s">
        <v>14</v>
      </c>
      <c r="D581" s="2" t="s">
        <v>16</v>
      </c>
      <c r="E581" s="2" t="s">
        <v>16</v>
      </c>
      <c r="F581" s="2" t="s">
        <v>83</v>
      </c>
      <c r="G581" s="2" t="s">
        <v>17</v>
      </c>
      <c r="H581" s="2" t="s">
        <v>16</v>
      </c>
      <c r="I581" s="2" t="s">
        <v>16</v>
      </c>
      <c r="J581" s="2" t="s">
        <v>16</v>
      </c>
      <c r="K581" s="2" t="s">
        <v>16</v>
      </c>
      <c r="L581" s="2" t="s">
        <v>17</v>
      </c>
      <c r="M581" s="2" t="s">
        <v>16</v>
      </c>
      <c r="N581" s="2" t="s">
        <v>16</v>
      </c>
    </row>
    <row r="582" spans="1:23" s="10" customFormat="1">
      <c r="A582" s="14">
        <v>272</v>
      </c>
      <c r="B582" s="54" t="s">
        <v>453</v>
      </c>
      <c r="C582" s="38" t="s">
        <v>13</v>
      </c>
      <c r="D582" s="38" t="s">
        <v>17</v>
      </c>
      <c r="E582" s="38" t="s">
        <v>17</v>
      </c>
      <c r="F582" s="38" t="s">
        <v>17</v>
      </c>
      <c r="G582" s="38" t="s">
        <v>17</v>
      </c>
      <c r="H582" s="38" t="s">
        <v>17</v>
      </c>
      <c r="I582" s="38" t="s">
        <v>17</v>
      </c>
      <c r="J582" s="38" t="s">
        <v>17</v>
      </c>
      <c r="K582" s="38" t="s">
        <v>17</v>
      </c>
      <c r="L582" s="38" t="s">
        <v>17</v>
      </c>
      <c r="M582" s="38" t="s">
        <v>17</v>
      </c>
      <c r="N582" s="38" t="s">
        <v>17</v>
      </c>
      <c r="O582" s="38" t="s">
        <v>22</v>
      </c>
      <c r="P582" s="39"/>
      <c r="Q582" s="39"/>
    </row>
    <row r="583" spans="1:23">
      <c r="B583" s="53"/>
      <c r="C583" s="2" t="s">
        <v>14</v>
      </c>
      <c r="D583" s="2" t="s">
        <v>16</v>
      </c>
      <c r="E583" s="2" t="s">
        <v>16</v>
      </c>
      <c r="F583" s="2" t="s">
        <v>16</v>
      </c>
      <c r="G583" s="2" t="s">
        <v>17</v>
      </c>
      <c r="H583" s="2" t="s">
        <v>16</v>
      </c>
      <c r="I583" s="2" t="s">
        <v>17</v>
      </c>
      <c r="J583" s="2" t="s">
        <v>16</v>
      </c>
      <c r="K583" s="2" t="s">
        <v>16</v>
      </c>
      <c r="L583" s="2" t="s">
        <v>17</v>
      </c>
      <c r="M583" s="2" t="s">
        <v>16</v>
      </c>
      <c r="N583" s="2" t="s">
        <v>17</v>
      </c>
    </row>
    <row r="584" spans="1:23" s="10" customFormat="1">
      <c r="A584" s="13">
        <v>273</v>
      </c>
      <c r="B584" s="54" t="s">
        <v>454</v>
      </c>
      <c r="C584" s="38" t="s">
        <v>13</v>
      </c>
      <c r="D584" s="38" t="s">
        <v>17</v>
      </c>
      <c r="E584" s="38" t="s">
        <v>17</v>
      </c>
      <c r="F584" s="38" t="s">
        <v>17</v>
      </c>
      <c r="G584" s="38" t="s">
        <v>17</v>
      </c>
      <c r="H584" s="38" t="s">
        <v>17</v>
      </c>
      <c r="I584" s="38" t="s">
        <v>17</v>
      </c>
      <c r="J584" s="38" t="s">
        <v>17</v>
      </c>
      <c r="K584" s="38" t="s">
        <v>17</v>
      </c>
      <c r="L584" s="38" t="s">
        <v>17</v>
      </c>
      <c r="M584" s="38" t="s">
        <v>17</v>
      </c>
      <c r="N584" s="38" t="s">
        <v>17</v>
      </c>
      <c r="O584" s="38" t="s">
        <v>22</v>
      </c>
      <c r="P584" s="39"/>
      <c r="Q584" s="39"/>
    </row>
    <row r="585" spans="1:23">
      <c r="B585" s="53"/>
      <c r="C585" s="2" t="s">
        <v>14</v>
      </c>
      <c r="D585" s="2" t="s">
        <v>16</v>
      </c>
      <c r="E585" s="2" t="s">
        <v>16</v>
      </c>
      <c r="F585" s="2" t="s">
        <v>16</v>
      </c>
      <c r="G585" s="2" t="s">
        <v>17</v>
      </c>
      <c r="H585" s="2" t="s">
        <v>16</v>
      </c>
      <c r="I585" s="2" t="s">
        <v>17</v>
      </c>
      <c r="J585" s="2" t="s">
        <v>16</v>
      </c>
      <c r="K585" s="2" t="s">
        <v>16</v>
      </c>
      <c r="L585" s="2" t="s">
        <v>17</v>
      </c>
      <c r="M585" s="2" t="s">
        <v>17</v>
      </c>
      <c r="N585" s="2" t="s">
        <v>17</v>
      </c>
    </row>
    <row r="586" spans="1:23" s="22" customFormat="1">
      <c r="A586" s="49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3"/>
      <c r="Q586" s="23"/>
    </row>
    <row r="587" spans="1:23" s="10" customFormat="1">
      <c r="A587" s="14">
        <v>274</v>
      </c>
      <c r="B587" s="54" t="s">
        <v>455</v>
      </c>
      <c r="C587" s="38" t="s">
        <v>13</v>
      </c>
      <c r="D587" s="38" t="s">
        <v>17</v>
      </c>
      <c r="E587" s="38" t="s">
        <v>17</v>
      </c>
      <c r="F587" s="38" t="s">
        <v>17</v>
      </c>
      <c r="G587" s="38" t="s">
        <v>17</v>
      </c>
      <c r="H587" s="38" t="s">
        <v>17</v>
      </c>
      <c r="I587" s="38" t="s">
        <v>17</v>
      </c>
      <c r="J587" s="38" t="s">
        <v>17</v>
      </c>
      <c r="K587" s="38" t="s">
        <v>17</v>
      </c>
      <c r="L587" s="38" t="s">
        <v>17</v>
      </c>
      <c r="M587" s="38" t="s">
        <v>17</v>
      </c>
      <c r="N587" s="38" t="s">
        <v>17</v>
      </c>
      <c r="O587" s="38" t="s">
        <v>20</v>
      </c>
      <c r="P587" s="39"/>
      <c r="Q587" s="39"/>
      <c r="S587" s="1">
        <f>COUNTIF(O587:O590,"HFA")+COUNTIF(O587:O590,"Foreshock Cavity or proto-HFA")</f>
        <v>1</v>
      </c>
      <c r="T587" s="1">
        <f>COUNTIF(O587:O590,"Foreshock Bubble")</f>
        <v>0</v>
      </c>
      <c r="U587" s="1">
        <f>COUNTIF(O587:O590,"Foreshock Cavity")</f>
        <v>0</v>
      </c>
      <c r="V587" s="1">
        <f>COUNTIF(O587:O590,"?")</f>
        <v>1</v>
      </c>
      <c r="W587" s="100">
        <f>SUM(S587:V587)</f>
        <v>2</v>
      </c>
    </row>
    <row r="588" spans="1:23">
      <c r="B588" s="53"/>
      <c r="C588" s="2" t="s">
        <v>14</v>
      </c>
      <c r="D588" s="2" t="s">
        <v>16</v>
      </c>
      <c r="E588" s="2" t="s">
        <v>16</v>
      </c>
      <c r="F588" s="2" t="s">
        <v>17</v>
      </c>
      <c r="G588" s="2" t="s">
        <v>17</v>
      </c>
      <c r="H588" s="2" t="s">
        <v>17</v>
      </c>
      <c r="I588" s="2" t="s">
        <v>17</v>
      </c>
      <c r="J588" s="2" t="s">
        <v>16</v>
      </c>
      <c r="K588" s="2" t="s">
        <v>16</v>
      </c>
      <c r="L588" s="2" t="s">
        <v>17</v>
      </c>
      <c r="M588" s="2" t="s">
        <v>16</v>
      </c>
      <c r="N588" s="2" t="s">
        <v>16</v>
      </c>
    </row>
    <row r="589" spans="1:23" s="10" customFormat="1">
      <c r="A589" s="14">
        <v>275</v>
      </c>
      <c r="B589" s="54" t="s">
        <v>456</v>
      </c>
      <c r="C589" s="38" t="s">
        <v>13</v>
      </c>
      <c r="D589" s="38" t="s">
        <v>17</v>
      </c>
      <c r="E589" s="38" t="s">
        <v>17</v>
      </c>
      <c r="F589" s="38" t="s">
        <v>17</v>
      </c>
      <c r="G589" s="38" t="s">
        <v>17</v>
      </c>
      <c r="H589" s="38" t="s">
        <v>17</v>
      </c>
      <c r="I589" s="38" t="s">
        <v>17</v>
      </c>
      <c r="J589" s="38" t="s">
        <v>17</v>
      </c>
      <c r="K589" s="38" t="s">
        <v>17</v>
      </c>
      <c r="L589" s="38" t="s">
        <v>17</v>
      </c>
      <c r="M589" s="38" t="s">
        <v>17</v>
      </c>
      <c r="N589" s="38" t="s">
        <v>17</v>
      </c>
      <c r="O589" s="38" t="s">
        <v>22</v>
      </c>
      <c r="P589" s="39"/>
      <c r="Q589" s="39"/>
    </row>
    <row r="590" spans="1:23">
      <c r="B590" s="53"/>
      <c r="C590" s="2" t="s">
        <v>14</v>
      </c>
      <c r="D590" s="2" t="s">
        <v>16</v>
      </c>
      <c r="E590" s="2" t="s">
        <v>16</v>
      </c>
      <c r="F590" s="2" t="s">
        <v>16</v>
      </c>
      <c r="G590" s="2" t="s">
        <v>17</v>
      </c>
      <c r="H590" s="2" t="s">
        <v>16</v>
      </c>
      <c r="I590" s="2" t="s">
        <v>75</v>
      </c>
      <c r="J590" s="2" t="s">
        <v>16</v>
      </c>
      <c r="K590" s="2" t="s">
        <v>16</v>
      </c>
      <c r="L590" s="2" t="s">
        <v>17</v>
      </c>
      <c r="M590" s="2" t="s">
        <v>16</v>
      </c>
      <c r="N590" s="2" t="s">
        <v>17</v>
      </c>
    </row>
    <row r="591" spans="1:23" s="22" customFormat="1">
      <c r="A591" s="49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3"/>
      <c r="Q591" s="23"/>
    </row>
    <row r="592" spans="1:23">
      <c r="A592" s="13">
        <v>276</v>
      </c>
      <c r="B592" s="53" t="s">
        <v>457</v>
      </c>
      <c r="C592" s="2" t="s">
        <v>13</v>
      </c>
      <c r="D592" s="2" t="s">
        <v>17</v>
      </c>
      <c r="E592" s="2" t="s">
        <v>17</v>
      </c>
      <c r="F592" s="2" t="s">
        <v>17</v>
      </c>
      <c r="G592" s="2" t="s">
        <v>17</v>
      </c>
      <c r="H592" s="2" t="s">
        <v>17</v>
      </c>
      <c r="I592" s="2" t="s">
        <v>17</v>
      </c>
      <c r="J592" s="2" t="s">
        <v>17</v>
      </c>
      <c r="K592" s="2" t="s">
        <v>17</v>
      </c>
      <c r="L592" s="2" t="s">
        <v>17</v>
      </c>
      <c r="M592" s="2" t="s">
        <v>17</v>
      </c>
      <c r="N592" s="2" t="s">
        <v>17</v>
      </c>
      <c r="O592" s="2" t="s">
        <v>22</v>
      </c>
      <c r="S592" s="1">
        <f>COUNTIF(O592:O595,"HFA")+COUNTIF(O592:O595,"Foreshock Cavity or proto-HFA")</f>
        <v>2</v>
      </c>
      <c r="T592" s="1">
        <f>COUNTIF(O592:O595,"Foreshock Bubble")</f>
        <v>0</v>
      </c>
      <c r="U592" s="1">
        <f>COUNTIF(O592:O595,"Foreshock Cavity")</f>
        <v>0</v>
      </c>
      <c r="V592" s="1">
        <f>COUNTIF(O592:O595,"?")</f>
        <v>0</v>
      </c>
      <c r="W592" s="100">
        <f>SUM(S592:V592)</f>
        <v>2</v>
      </c>
    </row>
    <row r="593" spans="1:23">
      <c r="B593" s="53"/>
      <c r="C593" s="2" t="s">
        <v>14</v>
      </c>
      <c r="D593" s="2" t="s">
        <v>16</v>
      </c>
      <c r="E593" s="2" t="s">
        <v>16</v>
      </c>
      <c r="F593" s="2" t="s">
        <v>16</v>
      </c>
      <c r="G593" s="2" t="s">
        <v>17</v>
      </c>
      <c r="H593" s="2" t="s">
        <v>16</v>
      </c>
      <c r="I593" s="2" t="s">
        <v>16</v>
      </c>
      <c r="J593" s="2" t="s">
        <v>16</v>
      </c>
      <c r="K593" s="2" t="s">
        <v>16</v>
      </c>
      <c r="L593" s="2" t="s">
        <v>17</v>
      </c>
      <c r="M593" s="2" t="s">
        <v>16</v>
      </c>
      <c r="N593" s="2" t="s">
        <v>16</v>
      </c>
    </row>
    <row r="594" spans="1:23" s="10" customFormat="1">
      <c r="A594" s="14">
        <v>277</v>
      </c>
      <c r="B594" s="54" t="s">
        <v>458</v>
      </c>
      <c r="C594" s="38" t="s">
        <v>13</v>
      </c>
      <c r="D594" s="38" t="s">
        <v>17</v>
      </c>
      <c r="E594" s="38" t="s">
        <v>17</v>
      </c>
      <c r="F594" s="38" t="s">
        <v>17</v>
      </c>
      <c r="G594" s="38" t="s">
        <v>17</v>
      </c>
      <c r="H594" s="38" t="s">
        <v>17</v>
      </c>
      <c r="I594" s="38" t="s">
        <v>17</v>
      </c>
      <c r="J594" s="38" t="s">
        <v>17</v>
      </c>
      <c r="K594" s="38" t="s">
        <v>17</v>
      </c>
      <c r="L594" s="38" t="s">
        <v>17</v>
      </c>
      <c r="M594" s="38" t="s">
        <v>17</v>
      </c>
      <c r="N594" s="38" t="s">
        <v>17</v>
      </c>
      <c r="O594" s="38" t="s">
        <v>22</v>
      </c>
      <c r="P594" s="39"/>
      <c r="Q594" s="39"/>
    </row>
    <row r="595" spans="1:23">
      <c r="B595" s="53"/>
      <c r="C595" s="2" t="s">
        <v>14</v>
      </c>
      <c r="D595" s="2" t="s">
        <v>16</v>
      </c>
      <c r="E595" s="2" t="s">
        <v>16</v>
      </c>
      <c r="F595" s="2" t="s">
        <v>16</v>
      </c>
      <c r="G595" s="2" t="s">
        <v>17</v>
      </c>
      <c r="H595" s="2" t="s">
        <v>16</v>
      </c>
      <c r="I595" s="2" t="s">
        <v>16</v>
      </c>
      <c r="J595" s="2" t="s">
        <v>16</v>
      </c>
      <c r="K595" s="2" t="s">
        <v>16</v>
      </c>
      <c r="L595" s="2" t="s">
        <v>17</v>
      </c>
      <c r="M595" s="2" t="s">
        <v>16</v>
      </c>
      <c r="N595" s="2" t="s">
        <v>16</v>
      </c>
    </row>
    <row r="596" spans="1:23" s="22" customFormat="1">
      <c r="A596" s="49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3"/>
      <c r="Q596" s="23"/>
    </row>
    <row r="597" spans="1:23">
      <c r="A597" s="13">
        <v>278</v>
      </c>
      <c r="B597" s="53" t="s">
        <v>459</v>
      </c>
      <c r="C597" s="2" t="s">
        <v>13</v>
      </c>
      <c r="D597" s="2" t="s">
        <v>16</v>
      </c>
      <c r="E597" s="2" t="s">
        <v>16</v>
      </c>
      <c r="F597" s="2" t="s">
        <v>16</v>
      </c>
      <c r="G597" s="2" t="s">
        <v>17</v>
      </c>
      <c r="H597" s="2" t="s">
        <v>16</v>
      </c>
      <c r="I597" s="2" t="s">
        <v>17</v>
      </c>
      <c r="J597" s="2" t="s">
        <v>17</v>
      </c>
      <c r="K597" s="2" t="s">
        <v>17</v>
      </c>
      <c r="L597" s="2" t="s">
        <v>17</v>
      </c>
      <c r="M597" s="2" t="s">
        <v>17</v>
      </c>
      <c r="N597" s="2" t="s">
        <v>17</v>
      </c>
      <c r="O597" s="2" t="s">
        <v>142</v>
      </c>
      <c r="S597" s="1">
        <f>COUNTIF(O597:O608,"HFA")+COUNTIF(O597:O608,"Foreshock Cavity or proto-HFA")</f>
        <v>4</v>
      </c>
      <c r="T597" s="1">
        <f>COUNTIF(O597:O608,"Foreshock Bubble")</f>
        <v>1</v>
      </c>
      <c r="U597" s="1">
        <f>COUNTIF(O597:O608,"Foreshock Cavity")</f>
        <v>1</v>
      </c>
      <c r="V597" s="1">
        <f>COUNTIF(O597:O608,"?")</f>
        <v>0</v>
      </c>
      <c r="W597" s="100">
        <f>SUM(S597:V597)</f>
        <v>6</v>
      </c>
    </row>
    <row r="598" spans="1:23">
      <c r="B598" s="53"/>
      <c r="C598" s="2" t="s">
        <v>14</v>
      </c>
      <c r="D598" s="2" t="s">
        <v>16</v>
      </c>
      <c r="E598" s="2" t="s">
        <v>16</v>
      </c>
      <c r="F598" s="2" t="s">
        <v>16</v>
      </c>
      <c r="G598" s="2" t="s">
        <v>17</v>
      </c>
      <c r="H598" s="2" t="s">
        <v>16</v>
      </c>
      <c r="I598" s="2" t="s">
        <v>17</v>
      </c>
      <c r="J598" s="2" t="s">
        <v>17</v>
      </c>
      <c r="K598" s="2" t="s">
        <v>17</v>
      </c>
      <c r="L598" s="2" t="s">
        <v>17</v>
      </c>
      <c r="M598" s="2" t="s">
        <v>17</v>
      </c>
      <c r="N598" s="2" t="s">
        <v>17</v>
      </c>
    </row>
    <row r="599" spans="1:23" s="10" customFormat="1">
      <c r="A599" s="14">
        <v>279</v>
      </c>
      <c r="B599" s="54" t="s">
        <v>460</v>
      </c>
      <c r="C599" s="38" t="s">
        <v>13</v>
      </c>
      <c r="D599" s="38" t="s">
        <v>16</v>
      </c>
      <c r="E599" s="38" t="s">
        <v>16</v>
      </c>
      <c r="F599" s="38" t="s">
        <v>17</v>
      </c>
      <c r="G599" s="38" t="s">
        <v>17</v>
      </c>
      <c r="H599" s="38" t="s">
        <v>17</v>
      </c>
      <c r="I599" s="38" t="s">
        <v>17</v>
      </c>
      <c r="J599" s="38" t="s">
        <v>17</v>
      </c>
      <c r="K599" s="38" t="s">
        <v>17</v>
      </c>
      <c r="L599" s="38" t="s">
        <v>17</v>
      </c>
      <c r="M599" s="38" t="s">
        <v>17</v>
      </c>
      <c r="N599" s="38" t="s">
        <v>17</v>
      </c>
      <c r="O599" s="38" t="s">
        <v>22</v>
      </c>
      <c r="P599" s="39" t="s">
        <v>461</v>
      </c>
      <c r="Q599" s="39"/>
    </row>
    <row r="600" spans="1:23">
      <c r="B600" s="53"/>
      <c r="C600" s="2" t="s">
        <v>14</v>
      </c>
      <c r="D600" s="2" t="s">
        <v>16</v>
      </c>
      <c r="E600" s="2" t="s">
        <v>16</v>
      </c>
      <c r="F600" s="2" t="s">
        <v>75</v>
      </c>
      <c r="G600" s="2" t="s">
        <v>17</v>
      </c>
      <c r="H600" s="2" t="s">
        <v>16</v>
      </c>
      <c r="I600" s="2" t="s">
        <v>17</v>
      </c>
      <c r="J600" s="2" t="s">
        <v>16</v>
      </c>
      <c r="K600" s="2" t="s">
        <v>16</v>
      </c>
      <c r="L600" s="2" t="s">
        <v>17</v>
      </c>
      <c r="M600" s="2" t="s">
        <v>16</v>
      </c>
      <c r="N600" s="2" t="s">
        <v>16</v>
      </c>
    </row>
    <row r="601" spans="1:23" s="10" customFormat="1">
      <c r="A601" s="13">
        <v>280</v>
      </c>
      <c r="B601" s="54" t="s">
        <v>462</v>
      </c>
      <c r="C601" s="38" t="s">
        <v>13</v>
      </c>
      <c r="D601" s="38" t="s">
        <v>17</v>
      </c>
      <c r="E601" s="38" t="s">
        <v>17</v>
      </c>
      <c r="F601" s="38" t="s">
        <v>17</v>
      </c>
      <c r="G601" s="38" t="s">
        <v>17</v>
      </c>
      <c r="H601" s="38" t="s">
        <v>17</v>
      </c>
      <c r="I601" s="38" t="s">
        <v>17</v>
      </c>
      <c r="J601" s="38" t="s">
        <v>17</v>
      </c>
      <c r="K601" s="38" t="s">
        <v>17</v>
      </c>
      <c r="L601" s="38" t="s">
        <v>17</v>
      </c>
      <c r="M601" s="38" t="s">
        <v>17</v>
      </c>
      <c r="N601" s="38" t="s">
        <v>17</v>
      </c>
      <c r="O601" s="38" t="s">
        <v>43</v>
      </c>
      <c r="P601" s="39"/>
      <c r="Q601" s="39"/>
    </row>
    <row r="602" spans="1:23">
      <c r="B602" s="53"/>
      <c r="C602" s="2" t="s">
        <v>14</v>
      </c>
      <c r="D602" s="2" t="s">
        <v>16</v>
      </c>
      <c r="E602" s="2" t="s">
        <v>16</v>
      </c>
      <c r="F602" s="2" t="s">
        <v>16</v>
      </c>
      <c r="G602" s="2" t="s">
        <v>17</v>
      </c>
      <c r="H602" s="2" t="s">
        <v>16</v>
      </c>
      <c r="I602" s="2" t="s">
        <v>17</v>
      </c>
      <c r="J602" s="2" t="s">
        <v>75</v>
      </c>
      <c r="K602" s="2" t="s">
        <v>16</v>
      </c>
      <c r="L602" s="2" t="s">
        <v>17</v>
      </c>
      <c r="M602" s="2" t="s">
        <v>17</v>
      </c>
      <c r="N602" s="2" t="s">
        <v>17</v>
      </c>
    </row>
    <row r="603" spans="1:23" s="10" customFormat="1">
      <c r="A603" s="14">
        <v>281</v>
      </c>
      <c r="B603" s="54" t="s">
        <v>463</v>
      </c>
      <c r="C603" s="38" t="s">
        <v>13</v>
      </c>
      <c r="D603" s="38" t="s">
        <v>16</v>
      </c>
      <c r="E603" s="38" t="s">
        <v>16</v>
      </c>
      <c r="F603" s="38" t="s">
        <v>17</v>
      </c>
      <c r="G603" s="38" t="s">
        <v>17</v>
      </c>
      <c r="H603" s="38" t="s">
        <v>16</v>
      </c>
      <c r="I603" s="38" t="s">
        <v>17</v>
      </c>
      <c r="J603" s="38" t="s">
        <v>16</v>
      </c>
      <c r="K603" s="38" t="s">
        <v>17</v>
      </c>
      <c r="L603" s="38" t="s">
        <v>17</v>
      </c>
      <c r="M603" s="38" t="s">
        <v>17</v>
      </c>
      <c r="N603" s="38" t="s">
        <v>17</v>
      </c>
      <c r="O603" s="38" t="s">
        <v>148</v>
      </c>
      <c r="P603" s="39"/>
      <c r="Q603" s="39"/>
    </row>
    <row r="604" spans="1:23">
      <c r="B604" s="53"/>
      <c r="C604" s="2" t="s">
        <v>14</v>
      </c>
      <c r="D604" s="2" t="s">
        <v>16</v>
      </c>
      <c r="E604" s="2" t="s">
        <v>16</v>
      </c>
      <c r="F604" s="2" t="s">
        <v>75</v>
      </c>
      <c r="G604" s="2" t="s">
        <v>17</v>
      </c>
      <c r="H604" s="2" t="s">
        <v>16</v>
      </c>
      <c r="I604" s="2" t="s">
        <v>16</v>
      </c>
      <c r="J604" s="2" t="s">
        <v>16</v>
      </c>
      <c r="K604" s="2" t="s">
        <v>16</v>
      </c>
      <c r="L604" s="2" t="s">
        <v>16</v>
      </c>
      <c r="M604" s="2" t="s">
        <v>16</v>
      </c>
      <c r="N604" s="2" t="s">
        <v>16</v>
      </c>
    </row>
    <row r="605" spans="1:23" s="10" customFormat="1">
      <c r="A605" s="13">
        <v>282</v>
      </c>
      <c r="B605" s="54" t="s">
        <v>464</v>
      </c>
      <c r="C605" s="38" t="s">
        <v>13</v>
      </c>
      <c r="D605" s="38" t="s">
        <v>17</v>
      </c>
      <c r="E605" s="38" t="s">
        <v>17</v>
      </c>
      <c r="F605" s="38" t="s">
        <v>17</v>
      </c>
      <c r="G605" s="38" t="s">
        <v>17</v>
      </c>
      <c r="H605" s="38" t="s">
        <v>17</v>
      </c>
      <c r="I605" s="38" t="s">
        <v>17</v>
      </c>
      <c r="J605" s="38" t="s">
        <v>17</v>
      </c>
      <c r="K605" s="38" t="s">
        <v>17</v>
      </c>
      <c r="L605" s="38" t="s">
        <v>17</v>
      </c>
      <c r="M605" s="38" t="s">
        <v>17</v>
      </c>
      <c r="N605" s="38" t="s">
        <v>17</v>
      </c>
      <c r="O605" s="38" t="s">
        <v>22</v>
      </c>
      <c r="P605" s="39" t="s">
        <v>465</v>
      </c>
      <c r="Q605" s="39"/>
    </row>
    <row r="606" spans="1:23">
      <c r="B606" s="53"/>
      <c r="C606" s="2" t="s">
        <v>14</v>
      </c>
      <c r="D606" s="2" t="s">
        <v>16</v>
      </c>
      <c r="E606" s="2" t="s">
        <v>16</v>
      </c>
      <c r="F606" s="2" t="s">
        <v>16</v>
      </c>
      <c r="G606" s="2" t="s">
        <v>17</v>
      </c>
      <c r="H606" s="2" t="s">
        <v>16</v>
      </c>
      <c r="I606" s="2" t="s">
        <v>75</v>
      </c>
      <c r="J606" s="2" t="s">
        <v>16</v>
      </c>
      <c r="K606" s="2" t="s">
        <v>16</v>
      </c>
      <c r="L606" s="2" t="s">
        <v>16</v>
      </c>
      <c r="M606" s="2" t="s">
        <v>16</v>
      </c>
      <c r="N606" s="2" t="s">
        <v>17</v>
      </c>
    </row>
    <row r="607" spans="1:23" s="10" customFormat="1">
      <c r="A607" s="14">
        <v>283</v>
      </c>
      <c r="B607" s="54" t="s">
        <v>466</v>
      </c>
      <c r="C607" s="38" t="s">
        <v>13</v>
      </c>
      <c r="D607" s="38" t="s">
        <v>17</v>
      </c>
      <c r="E607" s="38" t="s">
        <v>17</v>
      </c>
      <c r="F607" s="38" t="s">
        <v>17</v>
      </c>
      <c r="G607" s="38" t="s">
        <v>17</v>
      </c>
      <c r="H607" s="38" t="s">
        <v>17</v>
      </c>
      <c r="I607" s="38" t="s">
        <v>17</v>
      </c>
      <c r="J607" s="38" t="s">
        <v>17</v>
      </c>
      <c r="K607" s="38" t="s">
        <v>17</v>
      </c>
      <c r="L607" s="38" t="s">
        <v>17</v>
      </c>
      <c r="M607" s="38" t="s">
        <v>17</v>
      </c>
      <c r="N607" s="38" t="s">
        <v>17</v>
      </c>
      <c r="O607" s="38" t="s">
        <v>22</v>
      </c>
      <c r="P607" s="39" t="s">
        <v>467</v>
      </c>
      <c r="Q607" s="39"/>
    </row>
    <row r="608" spans="1:23">
      <c r="B608" s="53"/>
      <c r="C608" s="2" t="s">
        <v>14</v>
      </c>
      <c r="D608" s="2" t="s">
        <v>16</v>
      </c>
      <c r="E608" s="2" t="s">
        <v>16</v>
      </c>
      <c r="F608" s="2" t="s">
        <v>16</v>
      </c>
      <c r="G608" s="2" t="s">
        <v>17</v>
      </c>
      <c r="H608" s="2" t="s">
        <v>16</v>
      </c>
      <c r="I608" s="2" t="s">
        <v>17</v>
      </c>
      <c r="J608" s="2" t="s">
        <v>16</v>
      </c>
      <c r="K608" s="2" t="s">
        <v>16</v>
      </c>
      <c r="L608" s="2" t="s">
        <v>17</v>
      </c>
      <c r="M608" s="2" t="s">
        <v>17</v>
      </c>
      <c r="N608" s="2" t="s">
        <v>17</v>
      </c>
    </row>
    <row r="609" spans="1:23" s="22" customFormat="1">
      <c r="A609" s="49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3"/>
      <c r="Q609" s="23"/>
    </row>
    <row r="610" spans="1:23">
      <c r="A610" s="13">
        <v>284</v>
      </c>
      <c r="B610" s="53" t="s">
        <v>468</v>
      </c>
      <c r="C610" s="2" t="s">
        <v>13</v>
      </c>
      <c r="D610" s="2" t="s">
        <v>17</v>
      </c>
      <c r="E610" s="2" t="s">
        <v>17</v>
      </c>
      <c r="F610" s="2" t="s">
        <v>17</v>
      </c>
      <c r="G610" s="2" t="s">
        <v>17</v>
      </c>
      <c r="H610" s="2" t="s">
        <v>17</v>
      </c>
      <c r="I610" s="2" t="s">
        <v>17</v>
      </c>
      <c r="J610" s="2" t="s">
        <v>17</v>
      </c>
      <c r="K610" s="2" t="s">
        <v>17</v>
      </c>
      <c r="L610" s="2" t="s">
        <v>17</v>
      </c>
      <c r="M610" s="2" t="s">
        <v>17</v>
      </c>
      <c r="N610" s="2" t="s">
        <v>17</v>
      </c>
      <c r="O610" s="2" t="s">
        <v>22</v>
      </c>
      <c r="S610" s="1">
        <f>COUNTIF(O610:O621,"HFA")+COUNTIF(O610:O621,"Foreshock Cavity or proto-HFA")</f>
        <v>4</v>
      </c>
      <c r="T610" s="1">
        <f>COUNTIF(O610:O621,"Foreshock Bubble")</f>
        <v>2</v>
      </c>
      <c r="U610" s="1">
        <f>COUNTIF(O610:O621,"Foreshock Cavity")</f>
        <v>0</v>
      </c>
      <c r="V610" s="1">
        <f>COUNTIF(O610:O621,"?")</f>
        <v>0</v>
      </c>
      <c r="W610" s="100">
        <f>SUM(S610:V610)</f>
        <v>6</v>
      </c>
    </row>
    <row r="611" spans="1:23">
      <c r="B611" s="53"/>
      <c r="C611" s="2" t="s">
        <v>14</v>
      </c>
      <c r="D611" s="2" t="s">
        <v>16</v>
      </c>
      <c r="E611" s="2" t="s">
        <v>16</v>
      </c>
      <c r="F611" s="2" t="s">
        <v>16</v>
      </c>
      <c r="G611" s="2" t="s">
        <v>17</v>
      </c>
      <c r="H611" s="2" t="s">
        <v>16</v>
      </c>
      <c r="I611" s="2" t="s">
        <v>17</v>
      </c>
      <c r="J611" s="2" t="s">
        <v>16</v>
      </c>
      <c r="K611" s="2" t="s">
        <v>17</v>
      </c>
      <c r="L611" s="2" t="s">
        <v>17</v>
      </c>
      <c r="M611" s="2" t="s">
        <v>17</v>
      </c>
      <c r="N611" s="2" t="s">
        <v>17</v>
      </c>
    </row>
    <row r="612" spans="1:23" s="10" customFormat="1">
      <c r="A612" s="14">
        <v>285</v>
      </c>
      <c r="B612" s="54" t="s">
        <v>469</v>
      </c>
      <c r="C612" s="38" t="s">
        <v>13</v>
      </c>
      <c r="D612" s="38" t="s">
        <v>17</v>
      </c>
      <c r="E612" s="38" t="s">
        <v>17</v>
      </c>
      <c r="F612" s="38" t="s">
        <v>17</v>
      </c>
      <c r="G612" s="38" t="s">
        <v>17</v>
      </c>
      <c r="H612" s="38" t="s">
        <v>17</v>
      </c>
      <c r="I612" s="38" t="s">
        <v>17</v>
      </c>
      <c r="J612" s="38" t="s">
        <v>17</v>
      </c>
      <c r="K612" s="38" t="s">
        <v>17</v>
      </c>
      <c r="L612" s="38" t="s">
        <v>17</v>
      </c>
      <c r="M612" s="38" t="s">
        <v>17</v>
      </c>
      <c r="N612" s="38" t="s">
        <v>17</v>
      </c>
      <c r="O612" s="38" t="s">
        <v>22</v>
      </c>
      <c r="P612" s="39"/>
      <c r="Q612" s="39"/>
    </row>
    <row r="613" spans="1:23">
      <c r="B613" s="53"/>
      <c r="C613" s="2" t="s">
        <v>14</v>
      </c>
      <c r="D613" s="2" t="s">
        <v>16</v>
      </c>
      <c r="E613" s="2" t="s">
        <v>16</v>
      </c>
      <c r="F613" s="2" t="s">
        <v>16</v>
      </c>
      <c r="G613" s="2" t="s">
        <v>17</v>
      </c>
      <c r="H613" s="2" t="s">
        <v>16</v>
      </c>
      <c r="I613" s="2" t="s">
        <v>17</v>
      </c>
      <c r="J613" s="2" t="s">
        <v>16</v>
      </c>
      <c r="K613" s="2" t="s">
        <v>16</v>
      </c>
      <c r="L613" s="2" t="s">
        <v>17</v>
      </c>
      <c r="M613" s="2" t="s">
        <v>16</v>
      </c>
      <c r="N613" s="2" t="s">
        <v>17</v>
      </c>
    </row>
    <row r="614" spans="1:23" s="10" customFormat="1">
      <c r="A614" s="13">
        <v>286</v>
      </c>
      <c r="B614" s="54" t="s">
        <v>470</v>
      </c>
      <c r="C614" s="38" t="s">
        <v>13</v>
      </c>
      <c r="D614" s="38" t="s">
        <v>17</v>
      </c>
      <c r="E614" s="38" t="s">
        <v>17</v>
      </c>
      <c r="F614" s="38" t="s">
        <v>17</v>
      </c>
      <c r="G614" s="38" t="s">
        <v>17</v>
      </c>
      <c r="H614" s="38" t="s">
        <v>17</v>
      </c>
      <c r="I614" s="38" t="s">
        <v>17</v>
      </c>
      <c r="J614" s="38" t="s">
        <v>17</v>
      </c>
      <c r="K614" s="38" t="s">
        <v>17</v>
      </c>
      <c r="L614" s="38" t="s">
        <v>17</v>
      </c>
      <c r="M614" s="38" t="s">
        <v>17</v>
      </c>
      <c r="N614" s="38" t="s">
        <v>17</v>
      </c>
      <c r="O614" s="38" t="s">
        <v>22</v>
      </c>
      <c r="P614" s="39"/>
      <c r="Q614" s="39"/>
    </row>
    <row r="615" spans="1:23">
      <c r="B615" s="53"/>
      <c r="C615" s="2" t="s">
        <v>14</v>
      </c>
      <c r="D615" s="2" t="s">
        <v>16</v>
      </c>
      <c r="E615" s="2" t="s">
        <v>16</v>
      </c>
      <c r="F615" s="2" t="s">
        <v>16</v>
      </c>
      <c r="G615" s="2" t="s">
        <v>17</v>
      </c>
      <c r="H615" s="2" t="s">
        <v>17</v>
      </c>
      <c r="I615" s="2" t="s">
        <v>17</v>
      </c>
      <c r="J615" s="2" t="s">
        <v>16</v>
      </c>
      <c r="K615" s="2" t="s">
        <v>16</v>
      </c>
      <c r="L615" s="2" t="s">
        <v>17</v>
      </c>
      <c r="M615" s="2" t="s">
        <v>17</v>
      </c>
      <c r="N615" s="2" t="s">
        <v>17</v>
      </c>
    </row>
    <row r="616" spans="1:23" s="10" customFormat="1">
      <c r="A616" s="14">
        <v>287</v>
      </c>
      <c r="B616" s="54" t="s">
        <v>471</v>
      </c>
      <c r="C616" s="38" t="s">
        <v>13</v>
      </c>
      <c r="D616" s="38" t="s">
        <v>17</v>
      </c>
      <c r="E616" s="38" t="s">
        <v>17</v>
      </c>
      <c r="F616" s="38" t="s">
        <v>17</v>
      </c>
      <c r="G616" s="38" t="s">
        <v>17</v>
      </c>
      <c r="H616" s="38" t="s">
        <v>17</v>
      </c>
      <c r="I616" s="38" t="s">
        <v>17</v>
      </c>
      <c r="J616" s="38" t="s">
        <v>17</v>
      </c>
      <c r="K616" s="38" t="s">
        <v>17</v>
      </c>
      <c r="L616" s="38" t="s">
        <v>17</v>
      </c>
      <c r="M616" s="38" t="s">
        <v>17</v>
      </c>
      <c r="N616" s="38" t="s">
        <v>17</v>
      </c>
      <c r="O616" s="38" t="s">
        <v>148</v>
      </c>
      <c r="P616" s="39" t="s">
        <v>473</v>
      </c>
      <c r="Q616" s="39"/>
    </row>
    <row r="617" spans="1:23">
      <c r="B617" s="53"/>
      <c r="C617" s="2" t="s">
        <v>14</v>
      </c>
      <c r="D617" s="2" t="s">
        <v>16</v>
      </c>
      <c r="E617" s="2" t="s">
        <v>16</v>
      </c>
      <c r="F617" s="2" t="s">
        <v>17</v>
      </c>
      <c r="G617" s="2" t="s">
        <v>17</v>
      </c>
      <c r="H617" s="2" t="s">
        <v>16</v>
      </c>
      <c r="I617" s="2" t="s">
        <v>16</v>
      </c>
      <c r="J617" s="2" t="s">
        <v>16</v>
      </c>
      <c r="K617" s="2" t="s">
        <v>16</v>
      </c>
      <c r="L617" s="2" t="s">
        <v>17</v>
      </c>
      <c r="M617" s="2" t="s">
        <v>17</v>
      </c>
      <c r="N617" s="2" t="s">
        <v>17</v>
      </c>
    </row>
    <row r="618" spans="1:23" s="10" customFormat="1">
      <c r="A618" s="13">
        <v>288</v>
      </c>
      <c r="B618" s="54" t="s">
        <v>472</v>
      </c>
      <c r="C618" s="38" t="s">
        <v>13</v>
      </c>
      <c r="D618" s="38" t="s">
        <v>17</v>
      </c>
      <c r="E618" s="38" t="s">
        <v>17</v>
      </c>
      <c r="F618" s="38" t="s">
        <v>17</v>
      </c>
      <c r="G618" s="38" t="s">
        <v>17</v>
      </c>
      <c r="H618" s="38" t="s">
        <v>17</v>
      </c>
      <c r="I618" s="38" t="s">
        <v>17</v>
      </c>
      <c r="J618" s="38" t="s">
        <v>17</v>
      </c>
      <c r="K618" s="38" t="s">
        <v>17</v>
      </c>
      <c r="L618" s="38" t="s">
        <v>17</v>
      </c>
      <c r="M618" s="38" t="s">
        <v>17</v>
      </c>
      <c r="N618" s="38" t="s">
        <v>17</v>
      </c>
      <c r="O618" s="38" t="s">
        <v>148</v>
      </c>
      <c r="P618" s="39" t="s">
        <v>474</v>
      </c>
      <c r="Q618" s="39"/>
    </row>
    <row r="619" spans="1:23">
      <c r="B619" s="53"/>
      <c r="C619" s="2" t="s">
        <v>14</v>
      </c>
      <c r="D619" s="2" t="s">
        <v>16</v>
      </c>
      <c r="E619" s="2" t="s">
        <v>16</v>
      </c>
      <c r="F619" s="2" t="s">
        <v>17</v>
      </c>
      <c r="G619" s="2" t="s">
        <v>17</v>
      </c>
      <c r="H619" s="2" t="s">
        <v>16</v>
      </c>
      <c r="I619" s="2" t="s">
        <v>16</v>
      </c>
      <c r="J619" s="2" t="s">
        <v>16</v>
      </c>
      <c r="K619" s="2" t="s">
        <v>16</v>
      </c>
      <c r="L619" s="2" t="s">
        <v>17</v>
      </c>
      <c r="M619" s="2" t="s">
        <v>16</v>
      </c>
      <c r="N619" s="2" t="s">
        <v>17</v>
      </c>
      <c r="P619" s="3" t="s">
        <v>475</v>
      </c>
    </row>
    <row r="620" spans="1:23" s="10" customFormat="1">
      <c r="A620" s="14">
        <v>289</v>
      </c>
      <c r="B620" s="54" t="s">
        <v>476</v>
      </c>
      <c r="C620" s="38" t="s">
        <v>13</v>
      </c>
      <c r="D620" s="38" t="s">
        <v>17</v>
      </c>
      <c r="E620" s="38" t="s">
        <v>17</v>
      </c>
      <c r="F620" s="38" t="s">
        <v>17</v>
      </c>
      <c r="G620" s="38" t="s">
        <v>17</v>
      </c>
      <c r="H620" s="38" t="s">
        <v>17</v>
      </c>
      <c r="I620" s="38" t="s">
        <v>17</v>
      </c>
      <c r="J620" s="38" t="s">
        <v>17</v>
      </c>
      <c r="K620" s="38" t="s">
        <v>17</v>
      </c>
      <c r="L620" s="38" t="s">
        <v>17</v>
      </c>
      <c r="M620" s="38" t="s">
        <v>17</v>
      </c>
      <c r="N620" s="38" t="s">
        <v>17</v>
      </c>
      <c r="O620" s="38" t="s">
        <v>22</v>
      </c>
      <c r="P620" s="39" t="s">
        <v>477</v>
      </c>
      <c r="Q620" s="39"/>
    </row>
    <row r="621" spans="1:23">
      <c r="B621" s="53"/>
      <c r="C621" s="2" t="s">
        <v>14</v>
      </c>
      <c r="D621" s="2" t="s">
        <v>16</v>
      </c>
      <c r="E621" s="2" t="s">
        <v>16</v>
      </c>
      <c r="F621" s="2" t="s">
        <v>16</v>
      </c>
      <c r="G621" s="2" t="s">
        <v>17</v>
      </c>
      <c r="H621" s="2" t="s">
        <v>16</v>
      </c>
      <c r="I621" s="2" t="s">
        <v>17</v>
      </c>
      <c r="J621" s="2" t="s">
        <v>16</v>
      </c>
      <c r="K621" s="2" t="s">
        <v>16</v>
      </c>
      <c r="L621" s="2" t="s">
        <v>16</v>
      </c>
      <c r="M621" s="2" t="s">
        <v>16</v>
      </c>
      <c r="N621" s="2" t="s">
        <v>17</v>
      </c>
    </row>
    <row r="622" spans="1:23" s="22" customFormat="1">
      <c r="A622" s="49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3"/>
      <c r="Q622" s="23"/>
    </row>
    <row r="623" spans="1:23">
      <c r="A623" s="13">
        <v>290</v>
      </c>
      <c r="B623" s="53" t="s">
        <v>478</v>
      </c>
      <c r="C623" s="2" t="s">
        <v>13</v>
      </c>
      <c r="D623" s="2" t="s">
        <v>16</v>
      </c>
      <c r="E623" s="2" t="s">
        <v>16</v>
      </c>
      <c r="F623" s="2" t="s">
        <v>16</v>
      </c>
      <c r="G623" s="2" t="s">
        <v>83</v>
      </c>
      <c r="H623" s="2" t="s">
        <v>16</v>
      </c>
      <c r="I623" s="2" t="s">
        <v>83</v>
      </c>
      <c r="J623" s="2" t="s">
        <v>16</v>
      </c>
      <c r="K623" s="2" t="s">
        <v>16</v>
      </c>
      <c r="L623" s="2" t="s">
        <v>17</v>
      </c>
      <c r="M623" s="2" t="s">
        <v>17</v>
      </c>
      <c r="N623" s="2" t="s">
        <v>17</v>
      </c>
      <c r="O623" s="2" t="s">
        <v>22</v>
      </c>
      <c r="P623" s="3" t="s">
        <v>479</v>
      </c>
      <c r="S623" s="1">
        <f>COUNTIF(O623:O630,"HFA")+COUNTIF(O623:O630,"Foreshock Cavity or proto-HFA")</f>
        <v>4</v>
      </c>
      <c r="T623" s="1">
        <f>COUNTIF(O623:O630,"Foreshock Bubble")</f>
        <v>0</v>
      </c>
      <c r="U623" s="1">
        <f>COUNTIF(O623:O630,"Foreshock Cavity")</f>
        <v>0</v>
      </c>
      <c r="V623" s="1">
        <f>COUNTIF(O623:O630,"?")</f>
        <v>0</v>
      </c>
      <c r="W623" s="100">
        <f>SUM(S623:V623)</f>
        <v>4</v>
      </c>
    </row>
    <row r="624" spans="1:23">
      <c r="B624" s="53"/>
      <c r="C624" s="2" t="s">
        <v>14</v>
      </c>
      <c r="D624" s="2" t="s">
        <v>16</v>
      </c>
      <c r="E624" s="2" t="s">
        <v>16</v>
      </c>
      <c r="F624" s="2" t="s">
        <v>16</v>
      </c>
      <c r="G624" s="2" t="s">
        <v>17</v>
      </c>
      <c r="H624" s="2" t="s">
        <v>16</v>
      </c>
      <c r="I624" s="2" t="s">
        <v>17</v>
      </c>
      <c r="J624" s="2" t="s">
        <v>16</v>
      </c>
      <c r="K624" s="2" t="s">
        <v>16</v>
      </c>
      <c r="L624" s="2" t="s">
        <v>17</v>
      </c>
      <c r="M624" s="2" t="s">
        <v>16</v>
      </c>
      <c r="N624" s="2" t="s">
        <v>17</v>
      </c>
    </row>
    <row r="625" spans="1:23" s="10" customFormat="1">
      <c r="A625" s="14">
        <v>291</v>
      </c>
      <c r="B625" s="54" t="s">
        <v>480</v>
      </c>
      <c r="C625" s="38" t="s">
        <v>13</v>
      </c>
      <c r="D625" s="38" t="s">
        <v>16</v>
      </c>
      <c r="E625" s="38" t="s">
        <v>16</v>
      </c>
      <c r="F625" s="38" t="s">
        <v>20</v>
      </c>
      <c r="G625" s="38" t="s">
        <v>20</v>
      </c>
      <c r="H625" s="38" t="s">
        <v>20</v>
      </c>
      <c r="I625" s="38" t="s">
        <v>20</v>
      </c>
      <c r="J625" s="38" t="s">
        <v>20</v>
      </c>
      <c r="K625" s="38" t="s">
        <v>20</v>
      </c>
      <c r="L625" s="38" t="s">
        <v>20</v>
      </c>
      <c r="M625" s="38" t="s">
        <v>20</v>
      </c>
      <c r="N625" s="38" t="s">
        <v>20</v>
      </c>
      <c r="O625" s="38" t="s">
        <v>22</v>
      </c>
      <c r="P625" s="39" t="s">
        <v>481</v>
      </c>
      <c r="Q625" s="39"/>
    </row>
    <row r="626" spans="1:23">
      <c r="B626" s="53"/>
      <c r="C626" s="2" t="s">
        <v>14</v>
      </c>
      <c r="D626" s="2" t="s">
        <v>16</v>
      </c>
      <c r="E626" s="2" t="s">
        <v>16</v>
      </c>
      <c r="F626" s="2" t="s">
        <v>16</v>
      </c>
      <c r="G626" s="2" t="s">
        <v>17</v>
      </c>
      <c r="H626" s="2" t="s">
        <v>16</v>
      </c>
      <c r="I626" s="2" t="s">
        <v>75</v>
      </c>
      <c r="J626" s="2" t="s">
        <v>16</v>
      </c>
      <c r="K626" s="2" t="s">
        <v>16</v>
      </c>
      <c r="L626" s="2" t="s">
        <v>17</v>
      </c>
      <c r="M626" s="2" t="s">
        <v>16</v>
      </c>
      <c r="N626" s="2" t="s">
        <v>17</v>
      </c>
    </row>
    <row r="627" spans="1:23" s="10" customFormat="1">
      <c r="A627" s="13">
        <v>292</v>
      </c>
      <c r="B627" s="54" t="s">
        <v>482</v>
      </c>
      <c r="C627" s="38" t="s">
        <v>13</v>
      </c>
      <c r="D627" s="38" t="s">
        <v>16</v>
      </c>
      <c r="E627" s="38" t="s">
        <v>16</v>
      </c>
      <c r="F627" s="38" t="s">
        <v>16</v>
      </c>
      <c r="G627" s="38" t="s">
        <v>17</v>
      </c>
      <c r="H627" s="38" t="s">
        <v>16</v>
      </c>
      <c r="I627" s="38" t="s">
        <v>17</v>
      </c>
      <c r="J627" s="38" t="s">
        <v>16</v>
      </c>
      <c r="K627" s="38" t="s">
        <v>16</v>
      </c>
      <c r="L627" s="38" t="s">
        <v>17</v>
      </c>
      <c r="M627" s="38" t="s">
        <v>16</v>
      </c>
      <c r="N627" s="38" t="s">
        <v>17</v>
      </c>
      <c r="O627" s="38" t="s">
        <v>22</v>
      </c>
      <c r="P627" s="39" t="s">
        <v>483</v>
      </c>
      <c r="Q627" s="39"/>
    </row>
    <row r="628" spans="1:23">
      <c r="B628" s="53"/>
      <c r="C628" s="2" t="s">
        <v>14</v>
      </c>
      <c r="D628" s="2" t="s">
        <v>17</v>
      </c>
      <c r="E628" s="2" t="s">
        <v>17</v>
      </c>
      <c r="F628" s="2" t="s">
        <v>17</v>
      </c>
      <c r="G628" s="2" t="s">
        <v>17</v>
      </c>
      <c r="H628" s="2" t="s">
        <v>17</v>
      </c>
      <c r="I628" s="2" t="s">
        <v>17</v>
      </c>
      <c r="J628" s="2" t="s">
        <v>17</v>
      </c>
      <c r="K628" s="2" t="s">
        <v>17</v>
      </c>
      <c r="L628" s="2" t="s">
        <v>17</v>
      </c>
      <c r="M628" s="2" t="s">
        <v>17</v>
      </c>
      <c r="N628" s="2" t="s">
        <v>17</v>
      </c>
    </row>
    <row r="629" spans="1:23" s="10" customFormat="1">
      <c r="A629" s="14">
        <v>293</v>
      </c>
      <c r="B629" s="54" t="s">
        <v>484</v>
      </c>
      <c r="C629" s="38" t="s">
        <v>13</v>
      </c>
      <c r="D629" s="38" t="s">
        <v>17</v>
      </c>
      <c r="E629" s="38" t="s">
        <v>17</v>
      </c>
      <c r="F629" s="38" t="s">
        <v>17</v>
      </c>
      <c r="G629" s="38" t="s">
        <v>17</v>
      </c>
      <c r="H629" s="38" t="s">
        <v>17</v>
      </c>
      <c r="I629" s="38" t="s">
        <v>17</v>
      </c>
      <c r="J629" s="38" t="s">
        <v>17</v>
      </c>
      <c r="K629" s="38" t="s">
        <v>17</v>
      </c>
      <c r="L629" s="38" t="s">
        <v>17</v>
      </c>
      <c r="M629" s="38" t="s">
        <v>17</v>
      </c>
      <c r="N629" s="38" t="s">
        <v>17</v>
      </c>
      <c r="O629" s="38" t="s">
        <v>22</v>
      </c>
      <c r="P629" s="39" t="s">
        <v>485</v>
      </c>
      <c r="Q629" s="39"/>
    </row>
    <row r="630" spans="1:23">
      <c r="B630" s="53"/>
      <c r="C630" s="2" t="s">
        <v>14</v>
      </c>
      <c r="D630" s="2" t="s">
        <v>16</v>
      </c>
      <c r="E630" s="2" t="s">
        <v>16</v>
      </c>
      <c r="F630" s="2" t="s">
        <v>16</v>
      </c>
      <c r="G630" s="2" t="s">
        <v>17</v>
      </c>
      <c r="H630" s="2" t="s">
        <v>16</v>
      </c>
      <c r="I630" s="2" t="s">
        <v>17</v>
      </c>
      <c r="J630" s="2" t="s">
        <v>16</v>
      </c>
      <c r="K630" s="2" t="s">
        <v>16</v>
      </c>
      <c r="L630" s="2" t="s">
        <v>17</v>
      </c>
      <c r="M630" s="2" t="s">
        <v>16</v>
      </c>
      <c r="N630" s="2" t="s">
        <v>17</v>
      </c>
    </row>
    <row r="631" spans="1:23" s="22" customFormat="1">
      <c r="A631" s="49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3"/>
      <c r="Q631" s="23"/>
    </row>
    <row r="632" spans="1:23">
      <c r="A632" s="13">
        <v>294</v>
      </c>
      <c r="B632" s="53" t="s">
        <v>486</v>
      </c>
      <c r="C632" s="2" t="s">
        <v>13</v>
      </c>
      <c r="D632" s="2" t="s">
        <v>16</v>
      </c>
      <c r="E632" s="2" t="s">
        <v>16</v>
      </c>
      <c r="F632" s="2" t="s">
        <v>83</v>
      </c>
      <c r="G632" s="2" t="s">
        <v>17</v>
      </c>
      <c r="H632" s="2" t="s">
        <v>16</v>
      </c>
      <c r="I632" s="2" t="s">
        <v>17</v>
      </c>
      <c r="J632" s="2" t="s">
        <v>17</v>
      </c>
      <c r="K632" s="2" t="s">
        <v>75</v>
      </c>
      <c r="L632" s="2" t="s">
        <v>17</v>
      </c>
      <c r="M632" s="2" t="s">
        <v>17</v>
      </c>
      <c r="N632" s="2" t="s">
        <v>17</v>
      </c>
      <c r="O632" s="2" t="s">
        <v>148</v>
      </c>
      <c r="P632" s="3" t="s">
        <v>487</v>
      </c>
      <c r="S632" s="1">
        <f>COUNTIF(O632:O639,"HFA")+COUNTIF(O632:O639,"Foreshock Cavity or proto-HFA")</f>
        <v>2</v>
      </c>
      <c r="T632" s="1">
        <f>COUNTIF(O632:O639,"Foreshock Bubble")</f>
        <v>2</v>
      </c>
      <c r="U632" s="1">
        <f>COUNTIF(O632:O639,"Foreshock Cavity")</f>
        <v>0</v>
      </c>
      <c r="V632" s="1">
        <f>COUNTIF(O632:O639,"?")</f>
        <v>0</v>
      </c>
      <c r="W632" s="100">
        <f>SUM(S632:V632)</f>
        <v>4</v>
      </c>
    </row>
    <row r="633" spans="1:23">
      <c r="B633" s="53"/>
      <c r="C633" s="2" t="s">
        <v>14</v>
      </c>
      <c r="D633" s="2" t="s">
        <v>16</v>
      </c>
      <c r="E633" s="2" t="s">
        <v>16</v>
      </c>
      <c r="F633" s="2" t="s">
        <v>16</v>
      </c>
      <c r="G633" s="2" t="s">
        <v>17</v>
      </c>
      <c r="H633" s="2" t="s">
        <v>16</v>
      </c>
      <c r="I633" s="2" t="s">
        <v>16</v>
      </c>
      <c r="J633" s="2" t="s">
        <v>16</v>
      </c>
      <c r="K633" s="2" t="s">
        <v>16</v>
      </c>
      <c r="L633" s="2" t="s">
        <v>16</v>
      </c>
      <c r="M633" s="2" t="s">
        <v>16</v>
      </c>
      <c r="N633" s="2" t="s">
        <v>16</v>
      </c>
    </row>
    <row r="634" spans="1:23" s="10" customFormat="1">
      <c r="A634" s="14">
        <v>295</v>
      </c>
      <c r="B634" s="54" t="s">
        <v>488</v>
      </c>
      <c r="C634" s="38" t="s">
        <v>13</v>
      </c>
      <c r="D634" s="38" t="s">
        <v>17</v>
      </c>
      <c r="E634" s="38" t="s">
        <v>17</v>
      </c>
      <c r="F634" s="38" t="s">
        <v>17</v>
      </c>
      <c r="G634" s="38" t="s">
        <v>17</v>
      </c>
      <c r="H634" s="38" t="s">
        <v>17</v>
      </c>
      <c r="I634" s="38" t="s">
        <v>17</v>
      </c>
      <c r="J634" s="38" t="s">
        <v>17</v>
      </c>
      <c r="K634" s="38" t="s">
        <v>17</v>
      </c>
      <c r="L634" s="38" t="s">
        <v>17</v>
      </c>
      <c r="M634" s="38" t="s">
        <v>17</v>
      </c>
      <c r="N634" s="38" t="s">
        <v>17</v>
      </c>
      <c r="O634" s="38" t="s">
        <v>148</v>
      </c>
      <c r="P634" s="39"/>
      <c r="Q634" s="39"/>
    </row>
    <row r="635" spans="1:23">
      <c r="B635" s="53"/>
      <c r="C635" s="2" t="s">
        <v>14</v>
      </c>
      <c r="D635" s="2" t="s">
        <v>16</v>
      </c>
      <c r="E635" s="2" t="s">
        <v>16</v>
      </c>
      <c r="F635" s="2" t="s">
        <v>83</v>
      </c>
      <c r="G635" s="2" t="s">
        <v>17</v>
      </c>
      <c r="H635" s="2" t="s">
        <v>16</v>
      </c>
      <c r="I635" s="2" t="s">
        <v>16</v>
      </c>
      <c r="J635" s="2" t="s">
        <v>16</v>
      </c>
      <c r="K635" s="2" t="s">
        <v>16</v>
      </c>
      <c r="L635" s="2" t="s">
        <v>17</v>
      </c>
      <c r="M635" s="2" t="s">
        <v>16</v>
      </c>
      <c r="N635" s="2" t="s">
        <v>16</v>
      </c>
    </row>
    <row r="636" spans="1:23" s="10" customFormat="1">
      <c r="A636" s="13">
        <v>296</v>
      </c>
      <c r="B636" s="54" t="s">
        <v>489</v>
      </c>
      <c r="C636" s="38" t="s">
        <v>13</v>
      </c>
      <c r="D636" s="38" t="s">
        <v>16</v>
      </c>
      <c r="E636" s="38" t="s">
        <v>16</v>
      </c>
      <c r="F636" s="38" t="s">
        <v>17</v>
      </c>
      <c r="G636" s="38" t="s">
        <v>17</v>
      </c>
      <c r="H636" s="38" t="s">
        <v>17</v>
      </c>
      <c r="I636" s="38" t="s">
        <v>17</v>
      </c>
      <c r="J636" s="38" t="s">
        <v>17</v>
      </c>
      <c r="K636" s="38" t="s">
        <v>17</v>
      </c>
      <c r="L636" s="38" t="s">
        <v>17</v>
      </c>
      <c r="M636" s="38" t="s">
        <v>17</v>
      </c>
      <c r="N636" s="38" t="s">
        <v>17</v>
      </c>
      <c r="O636" s="38" t="s">
        <v>22</v>
      </c>
      <c r="P636" s="39" t="s">
        <v>490</v>
      </c>
      <c r="Q636" s="39"/>
    </row>
    <row r="637" spans="1:23">
      <c r="B637" s="53"/>
      <c r="C637" s="2" t="s">
        <v>14</v>
      </c>
      <c r="D637" s="2" t="s">
        <v>16</v>
      </c>
      <c r="E637" s="2" t="s">
        <v>16</v>
      </c>
      <c r="F637" s="2" t="s">
        <v>16</v>
      </c>
      <c r="G637" s="2" t="s">
        <v>16</v>
      </c>
      <c r="H637" s="2" t="s">
        <v>83</v>
      </c>
      <c r="I637" s="2" t="s">
        <v>17</v>
      </c>
      <c r="J637" s="2" t="s">
        <v>16</v>
      </c>
      <c r="K637" s="2" t="s">
        <v>16</v>
      </c>
      <c r="L637" s="2" t="s">
        <v>17</v>
      </c>
      <c r="M637" s="2" t="s">
        <v>16</v>
      </c>
      <c r="N637" s="2" t="s">
        <v>17</v>
      </c>
    </row>
    <row r="638" spans="1:23" s="10" customFormat="1">
      <c r="A638" s="14">
        <v>297</v>
      </c>
      <c r="B638" s="54" t="s">
        <v>491</v>
      </c>
      <c r="C638" s="38" t="s">
        <v>13</v>
      </c>
      <c r="D638" s="38" t="s">
        <v>17</v>
      </c>
      <c r="E638" s="38" t="s">
        <v>17</v>
      </c>
      <c r="F638" s="38" t="s">
        <v>17</v>
      </c>
      <c r="G638" s="38" t="s">
        <v>17</v>
      </c>
      <c r="H638" s="38" t="s">
        <v>17</v>
      </c>
      <c r="I638" s="38" t="s">
        <v>17</v>
      </c>
      <c r="J638" s="38" t="s">
        <v>17</v>
      </c>
      <c r="K638" s="38" t="s">
        <v>17</v>
      </c>
      <c r="L638" s="38" t="s">
        <v>17</v>
      </c>
      <c r="M638" s="38" t="s">
        <v>17</v>
      </c>
      <c r="N638" s="38" t="s">
        <v>17</v>
      </c>
      <c r="O638" s="38" t="s">
        <v>22</v>
      </c>
      <c r="P638" s="39" t="s">
        <v>382</v>
      </c>
      <c r="Q638" s="39"/>
    </row>
    <row r="639" spans="1:23">
      <c r="B639" s="53"/>
      <c r="C639" s="2" t="s">
        <v>14</v>
      </c>
      <c r="D639" s="2" t="s">
        <v>16</v>
      </c>
      <c r="E639" s="2" t="s">
        <v>16</v>
      </c>
      <c r="F639" s="2" t="s">
        <v>16</v>
      </c>
      <c r="G639" s="2" t="s">
        <v>17</v>
      </c>
      <c r="H639" s="2" t="s">
        <v>16</v>
      </c>
      <c r="I639" s="2" t="s">
        <v>17</v>
      </c>
      <c r="J639" s="2" t="s">
        <v>16</v>
      </c>
      <c r="K639" s="2" t="s">
        <v>16</v>
      </c>
      <c r="L639" s="2" t="s">
        <v>17</v>
      </c>
      <c r="M639" s="2" t="s">
        <v>17</v>
      </c>
      <c r="N639" s="2" t="s">
        <v>17</v>
      </c>
    </row>
    <row r="640" spans="1:23" s="22" customFormat="1">
      <c r="A640" s="49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3"/>
      <c r="Q640" s="23"/>
    </row>
    <row r="641" spans="1:23">
      <c r="A641" s="13">
        <v>298</v>
      </c>
      <c r="B641" s="53" t="s">
        <v>492</v>
      </c>
      <c r="C641" s="2" t="s">
        <v>13</v>
      </c>
      <c r="D641" s="2" t="s">
        <v>17</v>
      </c>
      <c r="E641" s="2" t="s">
        <v>17</v>
      </c>
      <c r="F641" s="2" t="s">
        <v>17</v>
      </c>
      <c r="G641" s="2" t="s">
        <v>17</v>
      </c>
      <c r="H641" s="2" t="s">
        <v>17</v>
      </c>
      <c r="I641" s="2" t="s">
        <v>17</v>
      </c>
      <c r="J641" s="2" t="s">
        <v>17</v>
      </c>
      <c r="K641" s="2" t="s">
        <v>17</v>
      </c>
      <c r="L641" s="2" t="s">
        <v>17</v>
      </c>
      <c r="M641" s="2" t="s">
        <v>17</v>
      </c>
      <c r="N641" s="2" t="s">
        <v>17</v>
      </c>
      <c r="O641" s="2" t="s">
        <v>22</v>
      </c>
      <c r="S641" s="1">
        <f>COUNTIF(O641:O650,"HFA")+COUNTIF(O641:O650,"Foreshock Cavity or proto-HFA")</f>
        <v>3</v>
      </c>
      <c r="T641" s="1">
        <f>COUNTIF(O641:O650,"Foreshock Bubble")</f>
        <v>1</v>
      </c>
      <c r="U641" s="1">
        <f>COUNTIF(O641:O650,"Foreshock Cavity")</f>
        <v>0</v>
      </c>
      <c r="V641" s="1">
        <f>COUNTIF(O641:O650,"?")</f>
        <v>1</v>
      </c>
      <c r="W641" s="100">
        <f>SUM(S641:V641)</f>
        <v>5</v>
      </c>
    </row>
    <row r="642" spans="1:23">
      <c r="B642" s="53"/>
      <c r="C642" s="2" t="s">
        <v>14</v>
      </c>
      <c r="D642" s="2" t="s">
        <v>16</v>
      </c>
      <c r="E642" s="2" t="s">
        <v>16</v>
      </c>
      <c r="F642" s="2" t="s">
        <v>16</v>
      </c>
      <c r="G642" s="2" t="s">
        <v>17</v>
      </c>
      <c r="H642" s="2" t="s">
        <v>16</v>
      </c>
      <c r="I642" s="2" t="s">
        <v>17</v>
      </c>
      <c r="J642" s="2" t="s">
        <v>16</v>
      </c>
      <c r="K642" s="2" t="s">
        <v>16</v>
      </c>
      <c r="L642" s="2" t="s">
        <v>17</v>
      </c>
      <c r="M642" s="2" t="s">
        <v>17</v>
      </c>
      <c r="N642" s="2" t="s">
        <v>17</v>
      </c>
    </row>
    <row r="643" spans="1:23" s="10" customFormat="1">
      <c r="A643" s="14">
        <v>299</v>
      </c>
      <c r="B643" s="54" t="s">
        <v>493</v>
      </c>
      <c r="C643" s="38" t="s">
        <v>13</v>
      </c>
      <c r="D643" s="38" t="s">
        <v>17</v>
      </c>
      <c r="E643" s="38" t="s">
        <v>17</v>
      </c>
      <c r="F643" s="38" t="s">
        <v>17</v>
      </c>
      <c r="G643" s="38" t="s">
        <v>17</v>
      </c>
      <c r="H643" s="38" t="s">
        <v>17</v>
      </c>
      <c r="I643" s="38" t="s">
        <v>17</v>
      </c>
      <c r="J643" s="38" t="s">
        <v>17</v>
      </c>
      <c r="K643" s="38" t="s">
        <v>17</v>
      </c>
      <c r="L643" s="38" t="s">
        <v>17</v>
      </c>
      <c r="M643" s="38" t="s">
        <v>17</v>
      </c>
      <c r="N643" s="38" t="s">
        <v>17</v>
      </c>
      <c r="O643" s="38" t="s">
        <v>22</v>
      </c>
      <c r="P643" s="39"/>
      <c r="Q643" s="39"/>
    </row>
    <row r="644" spans="1:23">
      <c r="B644" s="53"/>
      <c r="C644" s="2" t="s">
        <v>14</v>
      </c>
      <c r="D644" s="2" t="s">
        <v>16</v>
      </c>
      <c r="E644" s="2" t="s">
        <v>16</v>
      </c>
      <c r="F644" s="2" t="s">
        <v>16</v>
      </c>
      <c r="G644" s="2" t="s">
        <v>17</v>
      </c>
      <c r="H644" s="2" t="s">
        <v>16</v>
      </c>
      <c r="I644" s="2" t="s">
        <v>16</v>
      </c>
      <c r="J644" s="2" t="s">
        <v>16</v>
      </c>
      <c r="K644" s="2" t="s">
        <v>16</v>
      </c>
      <c r="L644" s="2" t="s">
        <v>17</v>
      </c>
      <c r="M644" s="2" t="s">
        <v>17</v>
      </c>
      <c r="N644" s="2" t="s">
        <v>17</v>
      </c>
    </row>
    <row r="645" spans="1:23" s="10" customFormat="1">
      <c r="A645" s="13">
        <v>300</v>
      </c>
      <c r="B645" s="54" t="s">
        <v>494</v>
      </c>
      <c r="C645" s="38" t="s">
        <v>13</v>
      </c>
      <c r="D645" s="38" t="s">
        <v>17</v>
      </c>
      <c r="E645" s="38" t="s">
        <v>16</v>
      </c>
      <c r="F645" s="38" t="s">
        <v>16</v>
      </c>
      <c r="G645" s="38" t="s">
        <v>17</v>
      </c>
      <c r="H645" s="38" t="s">
        <v>16</v>
      </c>
      <c r="I645" s="38" t="s">
        <v>17</v>
      </c>
      <c r="J645" s="38" t="s">
        <v>17</v>
      </c>
      <c r="K645" s="38" t="s">
        <v>17</v>
      </c>
      <c r="L645" s="38" t="s">
        <v>17</v>
      </c>
      <c r="M645" s="38" t="s">
        <v>17</v>
      </c>
      <c r="N645" s="38" t="s">
        <v>17</v>
      </c>
      <c r="O645" s="38" t="s">
        <v>20</v>
      </c>
      <c r="P645" s="39"/>
      <c r="Q645" s="39"/>
    </row>
    <row r="646" spans="1:23">
      <c r="B646" s="53"/>
      <c r="C646" s="2" t="s">
        <v>14</v>
      </c>
      <c r="D646" s="2" t="s">
        <v>17</v>
      </c>
      <c r="E646" s="2" t="s">
        <v>16</v>
      </c>
      <c r="F646" s="2" t="s">
        <v>20</v>
      </c>
      <c r="G646" s="2" t="s">
        <v>20</v>
      </c>
      <c r="H646" s="2" t="s">
        <v>20</v>
      </c>
      <c r="I646" s="2" t="s">
        <v>20</v>
      </c>
      <c r="J646" s="2" t="s">
        <v>16</v>
      </c>
      <c r="K646" s="2" t="s">
        <v>16</v>
      </c>
      <c r="L646" s="2" t="s">
        <v>17</v>
      </c>
      <c r="M646" s="2" t="s">
        <v>16</v>
      </c>
      <c r="N646" s="2" t="s">
        <v>16</v>
      </c>
    </row>
    <row r="647" spans="1:23" s="10" customFormat="1">
      <c r="A647" s="14">
        <v>301</v>
      </c>
      <c r="B647" s="54" t="s">
        <v>495</v>
      </c>
      <c r="C647" s="38" t="s">
        <v>13</v>
      </c>
      <c r="D647" s="38" t="s">
        <v>16</v>
      </c>
      <c r="E647" s="38" t="s">
        <v>16</v>
      </c>
      <c r="F647" s="38" t="s">
        <v>17</v>
      </c>
      <c r="G647" s="38" t="s">
        <v>17</v>
      </c>
      <c r="H647" s="38" t="s">
        <v>17</v>
      </c>
      <c r="I647" s="38" t="s">
        <v>17</v>
      </c>
      <c r="J647" s="38" t="s">
        <v>17</v>
      </c>
      <c r="K647" s="38" t="s">
        <v>17</v>
      </c>
      <c r="L647" s="38" t="s">
        <v>17</v>
      </c>
      <c r="M647" s="38" t="s">
        <v>17</v>
      </c>
      <c r="N647" s="38" t="s">
        <v>17</v>
      </c>
      <c r="O647" s="38" t="s">
        <v>148</v>
      </c>
      <c r="P647" s="39"/>
      <c r="Q647" s="39"/>
    </row>
    <row r="648" spans="1:23">
      <c r="B648" s="53"/>
      <c r="C648" s="2" t="s">
        <v>14</v>
      </c>
      <c r="D648" s="2" t="s">
        <v>16</v>
      </c>
      <c r="E648" s="2" t="s">
        <v>16</v>
      </c>
      <c r="F648" s="2" t="s">
        <v>83</v>
      </c>
      <c r="G648" s="2" t="s">
        <v>17</v>
      </c>
      <c r="H648" s="2" t="s">
        <v>16</v>
      </c>
      <c r="I648" s="2" t="s">
        <v>75</v>
      </c>
      <c r="J648" s="2" t="s">
        <v>16</v>
      </c>
      <c r="K648" s="2" t="s">
        <v>16</v>
      </c>
      <c r="L648" s="2" t="s">
        <v>17</v>
      </c>
      <c r="M648" s="2" t="s">
        <v>16</v>
      </c>
      <c r="N648" s="2" t="s">
        <v>16</v>
      </c>
    </row>
    <row r="649" spans="1:23" s="10" customFormat="1">
      <c r="A649" s="13">
        <v>302</v>
      </c>
      <c r="B649" s="54" t="s">
        <v>496</v>
      </c>
      <c r="C649" s="38" t="s">
        <v>13</v>
      </c>
      <c r="D649" s="38" t="s">
        <v>17</v>
      </c>
      <c r="E649" s="38" t="s">
        <v>17</v>
      </c>
      <c r="F649" s="38" t="s">
        <v>17</v>
      </c>
      <c r="G649" s="38" t="s">
        <v>17</v>
      </c>
      <c r="H649" s="38" t="s">
        <v>17</v>
      </c>
      <c r="I649" s="38" t="s">
        <v>17</v>
      </c>
      <c r="J649" s="38" t="s">
        <v>17</v>
      </c>
      <c r="K649" s="38" t="s">
        <v>17</v>
      </c>
      <c r="L649" s="38" t="s">
        <v>17</v>
      </c>
      <c r="M649" s="38" t="s">
        <v>17</v>
      </c>
      <c r="N649" s="38" t="s">
        <v>17</v>
      </c>
      <c r="O649" s="38" t="s">
        <v>22</v>
      </c>
      <c r="P649" s="39"/>
      <c r="Q649" s="39"/>
    </row>
    <row r="650" spans="1:23">
      <c r="B650" s="53"/>
      <c r="C650" s="2" t="s">
        <v>14</v>
      </c>
      <c r="D650" s="2" t="s">
        <v>16</v>
      </c>
      <c r="E650" s="2" t="s">
        <v>16</v>
      </c>
      <c r="F650" s="2" t="s">
        <v>16</v>
      </c>
      <c r="G650" s="2" t="s">
        <v>17</v>
      </c>
      <c r="H650" s="2" t="s">
        <v>16</v>
      </c>
      <c r="I650" s="2" t="s">
        <v>17</v>
      </c>
      <c r="J650" s="2" t="s">
        <v>16</v>
      </c>
      <c r="K650" s="2" t="s">
        <v>16</v>
      </c>
      <c r="L650" s="2" t="s">
        <v>17</v>
      </c>
      <c r="M650" s="2" t="s">
        <v>16</v>
      </c>
      <c r="N650" s="2" t="s">
        <v>16</v>
      </c>
    </row>
    <row r="651" spans="1:23" s="22" customFormat="1">
      <c r="A651" s="49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3"/>
      <c r="Q651" s="23"/>
    </row>
    <row r="652" spans="1:23" s="10" customFormat="1">
      <c r="A652" s="14">
        <v>303</v>
      </c>
      <c r="B652" s="54" t="s">
        <v>497</v>
      </c>
      <c r="C652" s="38" t="s">
        <v>13</v>
      </c>
      <c r="D652" s="38" t="s">
        <v>17</v>
      </c>
      <c r="E652" s="38" t="s">
        <v>17</v>
      </c>
      <c r="F652" s="38" t="s">
        <v>17</v>
      </c>
      <c r="G652" s="38" t="s">
        <v>17</v>
      </c>
      <c r="H652" s="38" t="s">
        <v>17</v>
      </c>
      <c r="I652" s="38" t="s">
        <v>17</v>
      </c>
      <c r="J652" s="38" t="s">
        <v>17</v>
      </c>
      <c r="K652" s="38" t="s">
        <v>17</v>
      </c>
      <c r="L652" s="38" t="s">
        <v>17</v>
      </c>
      <c r="M652" s="38" t="s">
        <v>17</v>
      </c>
      <c r="N652" s="38" t="s">
        <v>17</v>
      </c>
      <c r="O652" s="38" t="s">
        <v>22</v>
      </c>
      <c r="P652" s="39"/>
      <c r="Q652" s="39"/>
      <c r="S652" s="1">
        <f>COUNTIF(O652:O655,"HFA")+COUNTIF(O652:O655,"Foreshock Cavity or proto-HFA")</f>
        <v>2</v>
      </c>
      <c r="T652" s="1">
        <f>COUNTIF(O652:O655,"Foreshock Bubble")</f>
        <v>0</v>
      </c>
      <c r="U652" s="1">
        <f>COUNTIF(O652:O655,"Foreshock Cavity")</f>
        <v>0</v>
      </c>
      <c r="V652" s="1">
        <f>COUNTIF(O652:O655,"?")</f>
        <v>0</v>
      </c>
      <c r="W652" s="100">
        <f>SUM(S652:V652)</f>
        <v>2</v>
      </c>
    </row>
    <row r="653" spans="1:23">
      <c r="B653" s="53"/>
      <c r="C653" s="2" t="s">
        <v>14</v>
      </c>
      <c r="D653" s="2" t="s">
        <v>16</v>
      </c>
      <c r="E653" s="2" t="s">
        <v>16</v>
      </c>
      <c r="F653" s="2" t="s">
        <v>16</v>
      </c>
      <c r="G653" s="2" t="s">
        <v>17</v>
      </c>
      <c r="H653" s="2" t="s">
        <v>16</v>
      </c>
      <c r="I653" s="2" t="s">
        <v>16</v>
      </c>
      <c r="J653" s="2" t="s">
        <v>16</v>
      </c>
      <c r="K653" s="2" t="s">
        <v>16</v>
      </c>
      <c r="L653" s="2" t="s">
        <v>17</v>
      </c>
      <c r="M653" s="2" t="s">
        <v>16</v>
      </c>
      <c r="N653" s="2" t="s">
        <v>17</v>
      </c>
    </row>
    <row r="654" spans="1:23" s="10" customFormat="1">
      <c r="A654" s="14">
        <v>304</v>
      </c>
      <c r="B654" s="54" t="s">
        <v>498</v>
      </c>
      <c r="C654" s="38" t="s">
        <v>13</v>
      </c>
      <c r="D654" s="38" t="s">
        <v>17</v>
      </c>
      <c r="E654" s="38" t="s">
        <v>17</v>
      </c>
      <c r="F654" s="38" t="s">
        <v>17</v>
      </c>
      <c r="G654" s="38" t="s">
        <v>17</v>
      </c>
      <c r="H654" s="38" t="s">
        <v>17</v>
      </c>
      <c r="I654" s="38" t="s">
        <v>17</v>
      </c>
      <c r="J654" s="38" t="s">
        <v>17</v>
      </c>
      <c r="K654" s="38" t="s">
        <v>17</v>
      </c>
      <c r="L654" s="38" t="s">
        <v>17</v>
      </c>
      <c r="M654" s="38" t="s">
        <v>17</v>
      </c>
      <c r="N654" s="38" t="s">
        <v>17</v>
      </c>
      <c r="O654" s="38" t="s">
        <v>22</v>
      </c>
      <c r="P654" s="39"/>
      <c r="Q654" s="39"/>
    </row>
    <row r="655" spans="1:23">
      <c r="B655" s="53"/>
      <c r="C655" s="2" t="s">
        <v>14</v>
      </c>
      <c r="D655" s="2" t="s">
        <v>16</v>
      </c>
      <c r="E655" s="2" t="s">
        <v>16</v>
      </c>
      <c r="F655" s="2" t="s">
        <v>16</v>
      </c>
      <c r="G655" s="2" t="s">
        <v>17</v>
      </c>
      <c r="H655" s="2" t="s">
        <v>16</v>
      </c>
      <c r="I655" s="2" t="s">
        <v>16</v>
      </c>
      <c r="J655" s="2" t="s">
        <v>16</v>
      </c>
      <c r="K655" s="2" t="s">
        <v>16</v>
      </c>
      <c r="L655" s="2" t="s">
        <v>17</v>
      </c>
      <c r="M655" s="2" t="s">
        <v>16</v>
      </c>
      <c r="N655" s="2" t="s">
        <v>17</v>
      </c>
    </row>
    <row r="656" spans="1:23" s="10" customFormat="1">
      <c r="A656" s="14"/>
      <c r="B656" s="54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9"/>
      <c r="Q656" s="39"/>
    </row>
    <row r="657" spans="1:20" ht="16" thickBot="1">
      <c r="B657" s="53"/>
    </row>
    <row r="658" spans="1:20" ht="45">
      <c r="I658" s="66" t="s">
        <v>500</v>
      </c>
      <c r="J658" s="80">
        <v>95</v>
      </c>
      <c r="K658" s="77" t="s">
        <v>499</v>
      </c>
      <c r="L658" s="73" t="s">
        <v>525</v>
      </c>
      <c r="N658" s="57" t="s">
        <v>432</v>
      </c>
      <c r="O658" s="58">
        <f>COUNTIF(O1:O656, "HFA")+COUNTIF(O1:O656,"Foreshock Cavity or proto-HFA")</f>
        <v>182</v>
      </c>
      <c r="P658" s="59" t="s">
        <v>438</v>
      </c>
      <c r="Q658" s="46"/>
      <c r="R658" s="52" t="s">
        <v>428</v>
      </c>
      <c r="S658" s="56">
        <f>COUNTIF(O1:O655, "HFA")</f>
        <v>157</v>
      </c>
      <c r="T658" s="76" t="s">
        <v>524</v>
      </c>
    </row>
    <row r="659" spans="1:20" ht="30">
      <c r="I659" s="67" t="s">
        <v>502</v>
      </c>
      <c r="J659" s="81">
        <v>32</v>
      </c>
      <c r="K659" s="78">
        <f>J659/J658</f>
        <v>0.33684210526315789</v>
      </c>
      <c r="L659" s="74">
        <f>O658/(J664*J658)</f>
        <v>4.3342291313515524</v>
      </c>
      <c r="N659" s="60" t="s">
        <v>434</v>
      </c>
      <c r="O659" s="61">
        <f>COUNTIF(O1:O656,"Foreshock Bubble")</f>
        <v>62</v>
      </c>
      <c r="P659" s="62"/>
      <c r="Q659" s="46"/>
      <c r="R659" s="52" t="s">
        <v>522</v>
      </c>
      <c r="S659" s="56">
        <f>COUNTIF(O1:O655, "Foreshock Cavity or proto-HFA")</f>
        <v>25</v>
      </c>
    </row>
    <row r="660" spans="1:20" ht="30">
      <c r="I660" s="67" t="s">
        <v>501</v>
      </c>
      <c r="J660" s="81">
        <v>15</v>
      </c>
      <c r="K660" s="78">
        <f>J660/J658</f>
        <v>0.15789473684210525</v>
      </c>
      <c r="L660" s="74">
        <f>O659/(J664*J658)</f>
        <v>1.4764956381527268</v>
      </c>
      <c r="N660" s="60" t="s">
        <v>435</v>
      </c>
      <c r="O660" s="61">
        <f>COUNTIF(O1:O656,"Foreshock Cavity")</f>
        <v>11</v>
      </c>
      <c r="P660" s="62" t="s">
        <v>433</v>
      </c>
      <c r="Q660" s="46"/>
    </row>
    <row r="661" spans="1:20" ht="31" thickBot="1">
      <c r="I661" s="68" t="s">
        <v>503</v>
      </c>
      <c r="J661" s="82">
        <v>40</v>
      </c>
      <c r="K661" s="79">
        <f>J661/J658</f>
        <v>0.42105263157894735</v>
      </c>
      <c r="L661" s="75">
        <f>SUM(O658:O661)/(J664*J658)</f>
        <v>7.2157770703270359</v>
      </c>
      <c r="N661" s="63" t="s">
        <v>429</v>
      </c>
      <c r="O661" s="64">
        <f>COUNTIF(O1:O656,"?")</f>
        <v>48</v>
      </c>
      <c r="P661" s="65" t="s">
        <v>436</v>
      </c>
      <c r="Q661" s="46"/>
    </row>
    <row r="662" spans="1:20">
      <c r="J662" s="50" t="s">
        <v>526</v>
      </c>
      <c r="O662" s="2">
        <f>SUM(O658:O661)</f>
        <v>303</v>
      </c>
    </row>
    <row r="663" spans="1:20">
      <c r="J663" s="50" t="s">
        <v>527</v>
      </c>
    </row>
    <row r="664" spans="1:20">
      <c r="I664" s="51" t="s">
        <v>523</v>
      </c>
      <c r="J664" s="72">
        <f>(24+18+26/60)/(4*24)</f>
        <v>0.44201388888888887</v>
      </c>
    </row>
    <row r="665" spans="1:20">
      <c r="A665" s="13" t="s">
        <v>541</v>
      </c>
      <c r="B665" s="53">
        <v>40099</v>
      </c>
      <c r="C665" s="2" t="s">
        <v>542</v>
      </c>
    </row>
  </sheetData>
  <mergeCells count="2">
    <mergeCell ref="B1:F2"/>
    <mergeCell ref="S2:V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2"/>
  <sheetViews>
    <sheetView topLeftCell="A4" zoomScale="125" zoomScaleNormal="125" zoomScalePageLayoutView="125" workbookViewId="0">
      <selection activeCell="R38" sqref="R38"/>
    </sheetView>
  </sheetViews>
  <sheetFormatPr baseColWidth="10" defaultRowHeight="15" x14ac:dyDescent="0"/>
  <cols>
    <col min="1" max="1" width="14.83203125" customWidth="1"/>
    <col min="8" max="8" width="2.83203125" customWidth="1"/>
    <col min="9" max="9" width="12.83203125" style="2" customWidth="1"/>
    <col min="10" max="10" width="12.83203125" customWidth="1"/>
    <col min="12" max="12" width="21.6640625" customWidth="1"/>
    <col min="13" max="20" width="16.83203125" customWidth="1"/>
  </cols>
  <sheetData>
    <row r="1" spans="1:10" s="70" customFormat="1">
      <c r="A1" s="70" t="s">
        <v>504</v>
      </c>
      <c r="I1" s="1"/>
    </row>
    <row r="2" spans="1:10">
      <c r="A2" s="50" t="s">
        <v>505</v>
      </c>
      <c r="B2" s="50" t="s">
        <v>506</v>
      </c>
      <c r="C2" s="50" t="s">
        <v>507</v>
      </c>
      <c r="D2" s="50" t="s">
        <v>508</v>
      </c>
      <c r="E2" s="50" t="s">
        <v>509</v>
      </c>
      <c r="F2" s="50" t="s">
        <v>510</v>
      </c>
      <c r="G2" s="50" t="s">
        <v>511</v>
      </c>
      <c r="I2" s="1" t="s">
        <v>512</v>
      </c>
      <c r="J2" s="1" t="s">
        <v>513</v>
      </c>
    </row>
    <row r="3" spans="1:10">
      <c r="A3" s="50"/>
      <c r="B3" s="50" t="s">
        <v>517</v>
      </c>
      <c r="C3" s="50" t="s">
        <v>518</v>
      </c>
      <c r="D3" s="50" t="s">
        <v>520</v>
      </c>
      <c r="E3" s="50" t="s">
        <v>519</v>
      </c>
      <c r="F3" s="50" t="s">
        <v>519</v>
      </c>
      <c r="G3" s="50" t="s">
        <v>519</v>
      </c>
      <c r="I3" s="50" t="s">
        <v>521</v>
      </c>
      <c r="J3" s="50" t="s">
        <v>521</v>
      </c>
    </row>
    <row r="4" spans="1:10">
      <c r="A4" s="71">
        <v>39643</v>
      </c>
      <c r="B4" s="2">
        <v>669</v>
      </c>
      <c r="C4" s="2">
        <v>1.3</v>
      </c>
      <c r="D4" s="2">
        <v>23.4</v>
      </c>
      <c r="E4" s="2">
        <v>-11</v>
      </c>
      <c r="F4" s="2">
        <v>-158</v>
      </c>
      <c r="G4" s="2">
        <v>228</v>
      </c>
      <c r="I4" s="2">
        <v>11</v>
      </c>
      <c r="J4" s="2">
        <v>10</v>
      </c>
    </row>
    <row r="5" spans="1:10">
      <c r="A5" s="71">
        <v>39644</v>
      </c>
      <c r="B5" s="2">
        <v>614</v>
      </c>
      <c r="C5" s="2">
        <v>1.2</v>
      </c>
      <c r="D5" s="2">
        <v>17.600000000000001</v>
      </c>
      <c r="E5" s="2">
        <v>-11</v>
      </c>
      <c r="F5" s="2">
        <v>-97</v>
      </c>
      <c r="G5" s="2">
        <v>143</v>
      </c>
      <c r="I5" s="2">
        <v>20</v>
      </c>
      <c r="J5" s="2">
        <v>7</v>
      </c>
    </row>
    <row r="6" spans="1:10">
      <c r="A6" s="71">
        <v>39645</v>
      </c>
      <c r="B6" s="2">
        <v>553</v>
      </c>
      <c r="C6" s="2">
        <v>1.1000000000000001</v>
      </c>
      <c r="D6" s="2">
        <v>12.1</v>
      </c>
      <c r="E6" s="2">
        <v>-9</v>
      </c>
      <c r="F6" s="2">
        <v>-86</v>
      </c>
      <c r="G6" s="2">
        <v>140</v>
      </c>
      <c r="I6" s="2">
        <v>0</v>
      </c>
      <c r="J6" s="2">
        <v>0</v>
      </c>
    </row>
    <row r="7" spans="1:10">
      <c r="A7" s="71">
        <v>39652</v>
      </c>
      <c r="B7" s="2">
        <v>615</v>
      </c>
      <c r="C7" s="2">
        <v>2</v>
      </c>
      <c r="D7" s="2">
        <v>30.9</v>
      </c>
      <c r="E7" s="2">
        <v>-14</v>
      </c>
      <c r="F7" s="2">
        <v>-225</v>
      </c>
      <c r="G7" s="2">
        <v>337</v>
      </c>
      <c r="I7" s="2">
        <v>10</v>
      </c>
      <c r="J7" s="2">
        <v>0</v>
      </c>
    </row>
    <row r="8" spans="1:10">
      <c r="A8" s="71">
        <v>39653</v>
      </c>
      <c r="B8" s="2">
        <v>542</v>
      </c>
      <c r="C8" s="2">
        <v>0.8</v>
      </c>
      <c r="D8" s="2">
        <v>22.6</v>
      </c>
      <c r="E8" s="2">
        <v>-16</v>
      </c>
      <c r="F8" s="2">
        <v>-138</v>
      </c>
      <c r="G8" s="2">
        <v>196</v>
      </c>
      <c r="I8" s="2">
        <v>0</v>
      </c>
      <c r="J8" s="2">
        <v>0</v>
      </c>
    </row>
    <row r="9" spans="1:10">
      <c r="A9" s="71">
        <v>39657</v>
      </c>
      <c r="B9" s="2">
        <v>437.2</v>
      </c>
      <c r="C9" s="2">
        <v>1.6</v>
      </c>
      <c r="D9" s="2">
        <v>12.4</v>
      </c>
      <c r="E9" s="2">
        <v>-8</v>
      </c>
      <c r="F9" s="2">
        <v>-75</v>
      </c>
      <c r="G9" s="2">
        <v>113</v>
      </c>
      <c r="I9" s="2">
        <v>0</v>
      </c>
      <c r="J9" s="2">
        <v>0</v>
      </c>
    </row>
    <row r="10" spans="1:10">
      <c r="A10" s="71">
        <v>39664</v>
      </c>
      <c r="B10" s="2">
        <v>336</v>
      </c>
      <c r="C10" s="2">
        <v>0.9</v>
      </c>
      <c r="D10" s="2">
        <v>6.6</v>
      </c>
      <c r="E10" s="2">
        <v>-1</v>
      </c>
      <c r="F10" s="2">
        <v>-30</v>
      </c>
      <c r="G10" s="2">
        <v>49</v>
      </c>
      <c r="I10" s="2">
        <v>6</v>
      </c>
      <c r="J10" s="2">
        <v>0</v>
      </c>
    </row>
    <row r="11" spans="1:10">
      <c r="A11" s="71">
        <v>39665</v>
      </c>
      <c r="B11" s="2">
        <v>318</v>
      </c>
      <c r="C11" s="2">
        <v>1.6</v>
      </c>
      <c r="D11" s="2">
        <v>4.5</v>
      </c>
      <c r="E11" s="2">
        <v>4</v>
      </c>
      <c r="F11" s="2">
        <v>-33</v>
      </c>
      <c r="G11" s="2">
        <v>54</v>
      </c>
      <c r="I11" s="2">
        <v>0</v>
      </c>
      <c r="J11" s="2">
        <v>0</v>
      </c>
    </row>
    <row r="12" spans="1:10">
      <c r="A12" s="71">
        <v>39668</v>
      </c>
      <c r="B12" s="2">
        <v>343</v>
      </c>
      <c r="C12" s="2">
        <v>1.3</v>
      </c>
      <c r="D12" s="2">
        <v>6.1</v>
      </c>
      <c r="E12" s="2">
        <v>1</v>
      </c>
      <c r="F12" s="2">
        <v>-25</v>
      </c>
      <c r="G12" s="2">
        <v>48</v>
      </c>
      <c r="I12" s="2">
        <v>2</v>
      </c>
      <c r="J12" s="2">
        <v>0</v>
      </c>
    </row>
    <row r="13" spans="1:10">
      <c r="A13" s="71">
        <v>39670</v>
      </c>
      <c r="B13" s="2">
        <v>617</v>
      </c>
      <c r="C13" s="2">
        <v>2</v>
      </c>
      <c r="D13" s="2">
        <v>24.6</v>
      </c>
      <c r="E13" s="2">
        <v>-19</v>
      </c>
      <c r="F13" s="2">
        <v>-157</v>
      </c>
      <c r="G13" s="2">
        <v>250</v>
      </c>
      <c r="I13" s="2">
        <v>0</v>
      </c>
      <c r="J13" s="2">
        <v>0</v>
      </c>
    </row>
    <row r="14" spans="1:10">
      <c r="A14" s="71">
        <v>39671</v>
      </c>
      <c r="B14" s="2">
        <v>614</v>
      </c>
      <c r="C14" s="2">
        <v>1.1000000000000001</v>
      </c>
      <c r="D14" s="2">
        <v>14.5</v>
      </c>
      <c r="E14" s="2">
        <v>-15</v>
      </c>
      <c r="F14" s="2">
        <v>-88</v>
      </c>
      <c r="G14" s="2">
        <v>133</v>
      </c>
      <c r="I14" s="2">
        <v>9</v>
      </c>
      <c r="J14" s="2">
        <v>9</v>
      </c>
    </row>
    <row r="15" spans="1:10">
      <c r="A15" s="71">
        <v>39672</v>
      </c>
      <c r="B15" s="2">
        <v>552</v>
      </c>
      <c r="C15" s="2">
        <v>1.2</v>
      </c>
      <c r="D15" s="2">
        <v>16.600000000000001</v>
      </c>
      <c r="E15" s="2">
        <v>-11</v>
      </c>
      <c r="F15" s="2">
        <v>-85</v>
      </c>
      <c r="G15" s="2">
        <v>128</v>
      </c>
      <c r="I15" s="2">
        <v>6</v>
      </c>
      <c r="J15" s="2">
        <v>1</v>
      </c>
    </row>
    <row r="16" spans="1:10">
      <c r="A16" s="71">
        <v>39673</v>
      </c>
      <c r="B16" s="2">
        <v>478</v>
      </c>
      <c r="C16" s="2">
        <v>0.9</v>
      </c>
      <c r="D16" s="2">
        <v>9.6</v>
      </c>
      <c r="E16" s="2">
        <v>-10</v>
      </c>
      <c r="F16" s="2">
        <v>-55</v>
      </c>
      <c r="G16" s="2">
        <v>84</v>
      </c>
      <c r="I16" s="2">
        <v>1</v>
      </c>
      <c r="J16" s="2">
        <v>0</v>
      </c>
    </row>
    <row r="17" spans="1:10">
      <c r="A17" s="71">
        <v>39675</v>
      </c>
      <c r="B17" s="2">
        <v>400</v>
      </c>
      <c r="C17" s="2">
        <v>0.7</v>
      </c>
      <c r="D17" s="2">
        <v>5.6</v>
      </c>
      <c r="E17" s="2">
        <v>-5</v>
      </c>
      <c r="F17" s="2">
        <v>-30</v>
      </c>
      <c r="G17" s="2">
        <v>49</v>
      </c>
      <c r="I17" s="2">
        <v>11</v>
      </c>
      <c r="J17" s="2">
        <v>0</v>
      </c>
    </row>
    <row r="18" spans="1:10">
      <c r="A18" s="71">
        <v>39676</v>
      </c>
      <c r="B18" s="2">
        <v>343</v>
      </c>
      <c r="C18" s="2">
        <v>2.2000000000000002</v>
      </c>
      <c r="D18" s="2">
        <v>8.9</v>
      </c>
      <c r="E18" s="2">
        <v>0</v>
      </c>
      <c r="F18" s="2">
        <v>-45</v>
      </c>
      <c r="G18" s="2">
        <v>83</v>
      </c>
      <c r="I18" s="2">
        <v>0</v>
      </c>
      <c r="J18" s="2">
        <v>0</v>
      </c>
    </row>
    <row r="19" spans="1:10">
      <c r="A19" s="71">
        <v>39678</v>
      </c>
      <c r="B19" s="2">
        <v>535</v>
      </c>
      <c r="C19" s="2">
        <v>2.8</v>
      </c>
      <c r="D19" s="2">
        <v>32.9</v>
      </c>
      <c r="E19" s="2">
        <v>-13</v>
      </c>
      <c r="F19" s="2">
        <v>-204</v>
      </c>
      <c r="G19" s="2">
        <v>308</v>
      </c>
      <c r="I19" s="2">
        <v>3</v>
      </c>
      <c r="J19" s="2">
        <v>0</v>
      </c>
    </row>
    <row r="20" spans="1:10">
      <c r="A20" s="71">
        <v>39679</v>
      </c>
      <c r="B20" s="2">
        <v>562</v>
      </c>
      <c r="C20" s="2">
        <v>0.9</v>
      </c>
      <c r="D20" s="2">
        <v>22</v>
      </c>
      <c r="E20" s="2">
        <v>-19</v>
      </c>
      <c r="F20" s="2">
        <v>-157</v>
      </c>
      <c r="G20" s="2">
        <v>214</v>
      </c>
      <c r="I20" s="2">
        <v>14</v>
      </c>
      <c r="J20" s="2">
        <v>19</v>
      </c>
    </row>
    <row r="21" spans="1:10">
      <c r="A21" s="71">
        <v>39681</v>
      </c>
      <c r="B21" s="2">
        <v>418</v>
      </c>
      <c r="C21" s="2">
        <v>0.8</v>
      </c>
      <c r="D21" s="2">
        <v>6.6</v>
      </c>
      <c r="E21" s="2">
        <v>-10</v>
      </c>
      <c r="F21" s="2">
        <v>-47</v>
      </c>
      <c r="G21" s="2">
        <v>66</v>
      </c>
      <c r="I21" s="2">
        <v>1</v>
      </c>
      <c r="J21" s="2">
        <v>1</v>
      </c>
    </row>
    <row r="22" spans="1:10">
      <c r="A22" s="71">
        <v>39682</v>
      </c>
      <c r="B22" s="2">
        <v>366</v>
      </c>
      <c r="C22" s="2">
        <v>1.1000000000000001</v>
      </c>
      <c r="D22" s="2">
        <v>6.8</v>
      </c>
      <c r="E22" s="2">
        <v>-7</v>
      </c>
      <c r="F22" s="2">
        <v>-43</v>
      </c>
      <c r="G22" s="2">
        <v>65</v>
      </c>
      <c r="I22" s="2">
        <v>5</v>
      </c>
      <c r="J22" s="2">
        <v>0</v>
      </c>
    </row>
    <row r="23" spans="1:10">
      <c r="A23" s="71">
        <v>39686</v>
      </c>
      <c r="B23" s="2">
        <v>298</v>
      </c>
      <c r="C23" s="2">
        <v>1.6</v>
      </c>
      <c r="D23" s="2">
        <v>3.3</v>
      </c>
      <c r="E23" s="2">
        <v>1</v>
      </c>
      <c r="F23" s="2">
        <v>-20</v>
      </c>
      <c r="G23" s="2">
        <v>34</v>
      </c>
      <c r="I23" s="2">
        <v>1</v>
      </c>
      <c r="J23" s="2">
        <v>0</v>
      </c>
    </row>
    <row r="24" spans="1:10">
      <c r="A24" s="71">
        <v>39691</v>
      </c>
      <c r="B24" s="2">
        <v>318</v>
      </c>
      <c r="C24" s="2">
        <v>1.8</v>
      </c>
      <c r="D24" s="2">
        <v>9.5</v>
      </c>
      <c r="E24" s="2">
        <v>1</v>
      </c>
      <c r="F24" s="2">
        <v>-25</v>
      </c>
      <c r="G24" s="2">
        <v>44</v>
      </c>
      <c r="I24" s="2">
        <v>1</v>
      </c>
      <c r="J24" s="2">
        <v>0</v>
      </c>
    </row>
    <row r="25" spans="1:10">
      <c r="A25" s="71">
        <v>39695</v>
      </c>
      <c r="B25" s="2">
        <v>538</v>
      </c>
      <c r="C25" s="2">
        <v>2.9</v>
      </c>
      <c r="D25" s="2">
        <v>37.9</v>
      </c>
      <c r="E25" s="2">
        <v>-24</v>
      </c>
      <c r="F25" s="2">
        <v>-297</v>
      </c>
      <c r="G25" s="2">
        <v>422</v>
      </c>
      <c r="I25" s="2">
        <v>3</v>
      </c>
      <c r="J25" s="2">
        <v>1</v>
      </c>
    </row>
    <row r="26" spans="1:10">
      <c r="A26" s="71">
        <v>39698</v>
      </c>
      <c r="B26" s="2">
        <v>596</v>
      </c>
      <c r="C26" s="2">
        <v>1.5</v>
      </c>
      <c r="D26" s="2">
        <v>19.600000000000001</v>
      </c>
      <c r="E26" s="2">
        <v>-7</v>
      </c>
      <c r="F26" s="2">
        <v>-83</v>
      </c>
      <c r="G26" s="2">
        <v>121</v>
      </c>
      <c r="I26" s="2">
        <v>1</v>
      </c>
      <c r="J26" s="2">
        <v>0</v>
      </c>
    </row>
    <row r="27" spans="1:10">
      <c r="A27" s="71">
        <v>39699</v>
      </c>
      <c r="B27" s="2">
        <v>553</v>
      </c>
      <c r="C27" s="2">
        <v>1.3</v>
      </c>
      <c r="D27" s="2">
        <v>22.1</v>
      </c>
      <c r="E27" s="2">
        <v>-10</v>
      </c>
      <c r="F27" s="2">
        <v>-154</v>
      </c>
      <c r="G27" s="2">
        <v>199</v>
      </c>
      <c r="I27" s="2">
        <v>24</v>
      </c>
      <c r="J27" s="2">
        <v>3</v>
      </c>
    </row>
    <row r="28" spans="1:10">
      <c r="A28" s="71">
        <v>39700</v>
      </c>
      <c r="B28" s="2">
        <v>499</v>
      </c>
      <c r="C28" s="2">
        <v>1.1000000000000001</v>
      </c>
      <c r="D28" s="2">
        <v>15.6</v>
      </c>
      <c r="E28" s="2">
        <v>-7</v>
      </c>
      <c r="F28" s="2">
        <v>-63</v>
      </c>
      <c r="G28" s="2">
        <v>92</v>
      </c>
      <c r="I28" s="2">
        <v>6</v>
      </c>
      <c r="J28" s="2">
        <v>0</v>
      </c>
    </row>
    <row r="29" spans="1:10">
      <c r="A29" s="71">
        <v>39701</v>
      </c>
      <c r="B29" s="2">
        <v>448</v>
      </c>
      <c r="C29" s="2">
        <v>1.1000000000000001</v>
      </c>
      <c r="D29" s="2">
        <v>12.1</v>
      </c>
      <c r="E29" s="2">
        <v>-6</v>
      </c>
      <c r="F29" s="2">
        <v>-28</v>
      </c>
      <c r="G29" s="2">
        <v>43</v>
      </c>
      <c r="I29" s="2">
        <v>0</v>
      </c>
      <c r="J29" s="2">
        <v>0</v>
      </c>
    </row>
    <row r="30" spans="1:10">
      <c r="A30" s="71">
        <v>39703</v>
      </c>
      <c r="B30" s="2">
        <v>370</v>
      </c>
      <c r="C30" s="2">
        <v>0.4</v>
      </c>
      <c r="D30" s="2">
        <v>1.3</v>
      </c>
      <c r="E30" s="2">
        <v>-6</v>
      </c>
      <c r="F30" s="2">
        <v>-16</v>
      </c>
      <c r="G30" s="2">
        <v>24</v>
      </c>
      <c r="I30" s="2">
        <v>3</v>
      </c>
      <c r="J30" s="2">
        <v>0</v>
      </c>
    </row>
    <row r="31" spans="1:10">
      <c r="A31" s="71">
        <v>39706</v>
      </c>
      <c r="B31" s="2">
        <v>509</v>
      </c>
      <c r="C31" s="2">
        <v>2.7</v>
      </c>
      <c r="D31" s="2">
        <v>31.3</v>
      </c>
      <c r="E31" s="2">
        <v>-12</v>
      </c>
      <c r="F31" s="2">
        <v>-210</v>
      </c>
      <c r="G31" s="2">
        <v>307</v>
      </c>
      <c r="I31" s="2">
        <v>1</v>
      </c>
      <c r="J31" s="2">
        <v>1</v>
      </c>
    </row>
    <row r="32" spans="1:10">
      <c r="A32" s="71">
        <v>39707</v>
      </c>
      <c r="B32" s="2">
        <v>527</v>
      </c>
      <c r="C32" s="2">
        <v>0.8</v>
      </c>
      <c r="D32" s="2">
        <v>20</v>
      </c>
      <c r="E32" s="2">
        <v>-16</v>
      </c>
      <c r="F32" s="2">
        <v>-124</v>
      </c>
      <c r="G32" s="2">
        <v>169</v>
      </c>
      <c r="I32" s="2">
        <v>10</v>
      </c>
      <c r="J32" s="2">
        <v>1</v>
      </c>
    </row>
    <row r="33" spans="1:20">
      <c r="A33" s="71">
        <v>39718</v>
      </c>
      <c r="B33" s="2">
        <v>321</v>
      </c>
      <c r="C33" s="2">
        <v>1.4</v>
      </c>
      <c r="D33" s="2">
        <v>6.5</v>
      </c>
      <c r="E33" s="2">
        <v>4</v>
      </c>
      <c r="F33" s="2">
        <v>-13</v>
      </c>
      <c r="G33" s="2">
        <v>24</v>
      </c>
      <c r="I33" s="2">
        <v>0</v>
      </c>
      <c r="J33" s="2">
        <v>0</v>
      </c>
    </row>
    <row r="34" spans="1:20">
      <c r="A34" s="71">
        <v>39719</v>
      </c>
      <c r="B34" s="2">
        <v>346</v>
      </c>
      <c r="C34" s="2">
        <v>1.4</v>
      </c>
      <c r="D34" s="2">
        <v>5</v>
      </c>
      <c r="E34" s="2">
        <v>2</v>
      </c>
      <c r="F34" s="2">
        <v>-32</v>
      </c>
      <c r="G34" s="2">
        <v>49</v>
      </c>
      <c r="I34" s="2">
        <v>1</v>
      </c>
      <c r="J34" s="2">
        <v>0</v>
      </c>
    </row>
    <row r="35" spans="1:20">
      <c r="A35" s="71">
        <v>39724</v>
      </c>
      <c r="B35" s="2">
        <v>641</v>
      </c>
      <c r="C35" s="2">
        <v>1.5</v>
      </c>
      <c r="D35" s="2">
        <v>29.1</v>
      </c>
      <c r="E35" s="2">
        <v>-17</v>
      </c>
      <c r="F35" s="2">
        <v>-228</v>
      </c>
      <c r="G35" s="2">
        <v>294</v>
      </c>
      <c r="I35" s="2">
        <v>4</v>
      </c>
      <c r="J35" s="2">
        <v>3</v>
      </c>
      <c r="L35" s="83" t="s">
        <v>528</v>
      </c>
    </row>
    <row r="36" spans="1:20">
      <c r="A36" s="71">
        <v>39725</v>
      </c>
      <c r="B36" s="2">
        <v>604</v>
      </c>
      <c r="C36" s="2">
        <v>1.3</v>
      </c>
      <c r="D36" s="2">
        <v>21.8</v>
      </c>
      <c r="E36" s="2">
        <v>-16</v>
      </c>
      <c r="F36" s="2">
        <v>-102</v>
      </c>
      <c r="G36" s="2">
        <v>147</v>
      </c>
      <c r="I36" s="2">
        <v>1</v>
      </c>
      <c r="J36" s="2">
        <v>0</v>
      </c>
      <c r="L36" s="69"/>
      <c r="M36" s="1" t="s">
        <v>535</v>
      </c>
      <c r="N36" s="1" t="s">
        <v>538</v>
      </c>
      <c r="O36" s="1" t="s">
        <v>529</v>
      </c>
      <c r="P36" s="1" t="s">
        <v>536</v>
      </c>
      <c r="Q36" s="1" t="s">
        <v>539</v>
      </c>
      <c r="R36" s="1" t="s">
        <v>530</v>
      </c>
      <c r="S36" s="1" t="s">
        <v>537</v>
      </c>
      <c r="T36" s="1" t="s">
        <v>540</v>
      </c>
    </row>
    <row r="37" spans="1:20">
      <c r="A37" s="71">
        <v>39726</v>
      </c>
      <c r="B37" s="2">
        <v>522</v>
      </c>
      <c r="C37" s="2">
        <v>0.8</v>
      </c>
      <c r="D37" s="2">
        <v>10.3</v>
      </c>
      <c r="E37" s="2">
        <v>-11</v>
      </c>
      <c r="F37" s="2">
        <v>-38</v>
      </c>
      <c r="G37" s="2">
        <v>58</v>
      </c>
      <c r="I37" s="2">
        <v>2</v>
      </c>
      <c r="J37" s="2">
        <v>0</v>
      </c>
      <c r="L37" s="51" t="s">
        <v>532</v>
      </c>
      <c r="M37" s="50">
        <v>24</v>
      </c>
      <c r="N37" s="55">
        <v>19</v>
      </c>
      <c r="O37" s="50">
        <f>SUMIF($B$4:$B$43, "&gt;500", $I$4:$I$43)</f>
        <v>121</v>
      </c>
      <c r="P37" s="84">
        <f>O37/(M41*M37)</f>
        <v>11.458333333333332</v>
      </c>
      <c r="Q37" s="85">
        <f>O37/(M41*N37)</f>
        <v>14.473684210526317</v>
      </c>
      <c r="R37" s="50">
        <f>SUMIF($B$4:$B$43, "&gt;500", $J$4:$J$43)</f>
        <v>57</v>
      </c>
      <c r="S37" s="84">
        <f>R37/(M41*M37)</f>
        <v>5.3977272727272725</v>
      </c>
      <c r="T37" s="85">
        <f>R37/(M41*N37)</f>
        <v>6.8181818181818183</v>
      </c>
    </row>
    <row r="38" spans="1:20">
      <c r="A38" s="71">
        <v>39727</v>
      </c>
      <c r="B38" s="2">
        <v>453</v>
      </c>
      <c r="C38" s="2">
        <v>0.7</v>
      </c>
      <c r="D38" s="2">
        <v>8</v>
      </c>
      <c r="E38" s="2">
        <v>-9</v>
      </c>
      <c r="F38" s="2">
        <v>-27</v>
      </c>
      <c r="G38" s="2">
        <v>44</v>
      </c>
      <c r="I38" s="2">
        <v>4</v>
      </c>
      <c r="J38" s="2">
        <v>1</v>
      </c>
      <c r="L38" s="51" t="s">
        <v>531</v>
      </c>
      <c r="M38" s="50">
        <v>71</v>
      </c>
      <c r="N38" s="55">
        <v>21</v>
      </c>
      <c r="O38" s="50">
        <f>SUMIF($B$4:$B$43, "&lt;500", $I$4:$I$43)</f>
        <v>55</v>
      </c>
      <c r="P38" s="84">
        <f>O38/(M41*M38)</f>
        <v>1.7605633802816902</v>
      </c>
      <c r="Q38" s="85">
        <f>O38/(M41*N38)</f>
        <v>5.9523809523809526</v>
      </c>
      <c r="R38" s="50">
        <f>SUMIF($B$4:$B$43, "&lt;500", $J$4:$J$43)</f>
        <v>5</v>
      </c>
      <c r="S38" s="84">
        <f>R38/(M41*M38)</f>
        <v>0.16005121638924458</v>
      </c>
      <c r="T38" s="85">
        <f>R38/(M41*N38)</f>
        <v>0.54112554112554112</v>
      </c>
    </row>
    <row r="39" spans="1:20">
      <c r="A39" s="71">
        <v>39730</v>
      </c>
      <c r="B39" s="2">
        <v>316</v>
      </c>
      <c r="C39" s="2">
        <v>1.1000000000000001</v>
      </c>
      <c r="D39" s="2">
        <v>0.8</v>
      </c>
      <c r="E39" s="2">
        <v>0</v>
      </c>
      <c r="F39" s="2">
        <v>-10</v>
      </c>
      <c r="G39" s="2">
        <v>15</v>
      </c>
      <c r="I39" s="2">
        <v>4</v>
      </c>
      <c r="J39" s="2">
        <v>2</v>
      </c>
      <c r="L39" s="51"/>
      <c r="M39" s="50"/>
      <c r="N39" s="50"/>
      <c r="O39" s="55"/>
      <c r="P39" s="2"/>
      <c r="Q39" s="2"/>
    </row>
    <row r="40" spans="1:20">
      <c r="A40" s="71">
        <v>39732</v>
      </c>
      <c r="B40" s="2">
        <v>423</v>
      </c>
      <c r="C40" s="2">
        <v>15</v>
      </c>
      <c r="D40" s="2">
        <v>37.799999999999997</v>
      </c>
      <c r="E40" s="2">
        <v>-27</v>
      </c>
      <c r="F40" s="2">
        <v>-243</v>
      </c>
      <c r="G40" s="2">
        <v>344</v>
      </c>
      <c r="I40" s="2">
        <v>4</v>
      </c>
      <c r="J40" s="2">
        <v>0</v>
      </c>
      <c r="L40" s="51" t="s">
        <v>533</v>
      </c>
      <c r="M40" s="50">
        <v>95</v>
      </c>
      <c r="N40" s="55"/>
      <c r="O40" s="2"/>
      <c r="P40" s="2"/>
      <c r="Q40" s="2"/>
    </row>
    <row r="41" spans="1:20">
      <c r="A41" s="71">
        <v>39733</v>
      </c>
      <c r="B41" s="2">
        <v>525</v>
      </c>
      <c r="C41" s="2">
        <v>0.9</v>
      </c>
      <c r="D41" s="2">
        <v>26.6</v>
      </c>
      <c r="E41" s="2">
        <v>-28</v>
      </c>
      <c r="F41" s="2">
        <v>-218</v>
      </c>
      <c r="G41" s="2">
        <v>257</v>
      </c>
      <c r="I41" s="2">
        <v>2</v>
      </c>
      <c r="J41" s="2">
        <v>2</v>
      </c>
      <c r="L41" s="51" t="s">
        <v>534</v>
      </c>
      <c r="M41" s="50">
        <v>0.44</v>
      </c>
      <c r="N41" s="55"/>
      <c r="O41" s="2"/>
      <c r="P41" s="2"/>
      <c r="Q41" s="2"/>
    </row>
    <row r="42" spans="1:20">
      <c r="A42" s="71">
        <v>39734</v>
      </c>
      <c r="B42" s="2">
        <v>497</v>
      </c>
      <c r="C42" s="2">
        <v>1</v>
      </c>
      <c r="D42" s="2">
        <v>18.899999999999999</v>
      </c>
      <c r="E42" s="2">
        <v>-20</v>
      </c>
      <c r="F42" s="2">
        <v>-127</v>
      </c>
      <c r="G42" s="2">
        <v>152</v>
      </c>
      <c r="I42" s="2">
        <v>3</v>
      </c>
      <c r="J42" s="2">
        <v>1</v>
      </c>
    </row>
    <row r="43" spans="1:20">
      <c r="A43" s="71">
        <v>39735</v>
      </c>
      <c r="B43" s="2">
        <v>394</v>
      </c>
      <c r="C43" s="2">
        <v>0.9</v>
      </c>
      <c r="D43" s="2">
        <v>7</v>
      </c>
      <c r="E43" s="2">
        <v>-16</v>
      </c>
      <c r="F43" s="2">
        <v>-91</v>
      </c>
      <c r="G43" s="2">
        <v>102</v>
      </c>
      <c r="I43" s="2">
        <v>2</v>
      </c>
      <c r="J43" s="2">
        <v>0</v>
      </c>
    </row>
    <row r="44" spans="1:20">
      <c r="A44" s="2"/>
      <c r="B44" s="2"/>
      <c r="C44" s="2"/>
      <c r="D44" s="2"/>
      <c r="E44" s="2"/>
      <c r="F44" s="2"/>
      <c r="G44" s="2"/>
    </row>
    <row r="45" spans="1:20">
      <c r="A45" s="2"/>
      <c r="B45" s="2"/>
      <c r="C45" s="2"/>
      <c r="D45" s="2"/>
      <c r="E45" s="2"/>
      <c r="F45" s="2"/>
      <c r="G45" s="2"/>
    </row>
    <row r="46" spans="1:20">
      <c r="A46" s="2"/>
      <c r="B46" s="2"/>
      <c r="C46" s="2"/>
      <c r="D46" s="2"/>
      <c r="E46" s="2"/>
      <c r="F46" s="2"/>
      <c r="G46" s="2"/>
    </row>
    <row r="47" spans="1:20">
      <c r="A47" s="2"/>
      <c r="B47" s="2"/>
      <c r="C47" s="2"/>
      <c r="D47" s="2"/>
      <c r="E47" s="2"/>
      <c r="F47" s="2"/>
      <c r="G47" s="2"/>
    </row>
    <row r="48" spans="1:20">
      <c r="A48" s="2"/>
      <c r="B48" s="2"/>
      <c r="C48" s="2"/>
      <c r="D48" s="2"/>
      <c r="E48" s="2"/>
      <c r="F48" s="2"/>
      <c r="G48" s="2"/>
    </row>
    <row r="49" spans="1:7">
      <c r="A49" s="2"/>
      <c r="B49" s="2"/>
      <c r="C49" s="2"/>
      <c r="D49" s="2"/>
      <c r="E49" s="2"/>
      <c r="F49" s="2"/>
      <c r="G49" s="2"/>
    </row>
    <row r="50" spans="1:7">
      <c r="A50" s="2"/>
      <c r="B50" s="2"/>
      <c r="C50" s="2"/>
      <c r="D50" s="2"/>
      <c r="E50" s="2"/>
      <c r="F50" s="2"/>
      <c r="G50" s="2"/>
    </row>
    <row r="51" spans="1:7">
      <c r="A51" s="2"/>
      <c r="B51" s="2"/>
      <c r="C51" s="2"/>
      <c r="D51" s="2"/>
      <c r="E51" s="2"/>
      <c r="F51" s="2"/>
      <c r="G51" s="2"/>
    </row>
    <row r="52" spans="1:7">
      <c r="A52" s="2"/>
      <c r="B52" s="2"/>
      <c r="C52" s="2"/>
      <c r="D52" s="2"/>
      <c r="E52" s="2"/>
      <c r="F52" s="2"/>
      <c r="G52" s="2"/>
    </row>
    <row r="53" spans="1:7">
      <c r="A53" s="2"/>
      <c r="B53" s="2"/>
      <c r="C53" s="2"/>
      <c r="D53" s="2"/>
      <c r="E53" s="2"/>
      <c r="F53" s="2"/>
      <c r="G53" s="2"/>
    </row>
    <row r="54" spans="1:7">
      <c r="A54" s="2"/>
      <c r="B54" s="2"/>
      <c r="C54" s="2"/>
      <c r="D54" s="2"/>
      <c r="E54" s="2"/>
      <c r="F54" s="2"/>
      <c r="G54" s="2"/>
    </row>
    <row r="55" spans="1:7">
      <c r="A55" s="2"/>
      <c r="B55" s="2"/>
      <c r="C55" s="2"/>
      <c r="D55" s="2"/>
      <c r="E55" s="2"/>
      <c r="F55" s="2"/>
      <c r="G55" s="2"/>
    </row>
    <row r="56" spans="1:7">
      <c r="A56" s="2"/>
      <c r="B56" s="2"/>
      <c r="C56" s="2"/>
      <c r="D56" s="2"/>
      <c r="E56" s="2"/>
      <c r="F56" s="2"/>
      <c r="G56" s="2"/>
    </row>
    <row r="57" spans="1:7">
      <c r="A57" s="2"/>
      <c r="B57" s="2"/>
      <c r="C57" s="2"/>
      <c r="D57" s="2"/>
      <c r="E57" s="2"/>
      <c r="F57" s="2"/>
      <c r="G57" s="2"/>
    </row>
    <row r="58" spans="1:7">
      <c r="A58" s="2"/>
      <c r="B58" s="2"/>
      <c r="C58" s="2"/>
      <c r="D58" s="2"/>
      <c r="E58" s="2"/>
      <c r="F58" s="2"/>
      <c r="G58" s="2"/>
    </row>
    <row r="59" spans="1:7">
      <c r="A59" s="2"/>
      <c r="B59" s="2"/>
      <c r="C59" s="2"/>
      <c r="D59" s="2"/>
      <c r="E59" s="2"/>
      <c r="F59" s="2"/>
      <c r="G59" s="2"/>
    </row>
    <row r="60" spans="1:7">
      <c r="A60" s="2"/>
      <c r="B60" s="2"/>
      <c r="C60" s="2"/>
      <c r="D60" s="2"/>
      <c r="E60" s="2"/>
      <c r="F60" s="2"/>
      <c r="G60" s="2"/>
    </row>
    <row r="61" spans="1:7">
      <c r="A61" s="2"/>
      <c r="B61" s="2"/>
      <c r="C61" s="2"/>
      <c r="D61" s="2"/>
      <c r="E61" s="2"/>
      <c r="F61" s="2"/>
      <c r="G61" s="2"/>
    </row>
    <row r="62" spans="1:7">
      <c r="A62" s="2"/>
      <c r="B62" s="2"/>
      <c r="C62" s="2"/>
      <c r="D62" s="2"/>
      <c r="E62" s="2"/>
      <c r="F62" s="2"/>
      <c r="G62" s="2"/>
    </row>
    <row r="63" spans="1:7">
      <c r="A63" s="2"/>
      <c r="B63" s="2"/>
      <c r="C63" s="2"/>
      <c r="D63" s="2"/>
      <c r="E63" s="2"/>
      <c r="F63" s="2"/>
      <c r="G63" s="2"/>
    </row>
    <row r="64" spans="1:7">
      <c r="A64" s="2"/>
      <c r="B64" s="2"/>
      <c r="C64" s="2"/>
      <c r="D64" s="2"/>
      <c r="E64" s="2"/>
      <c r="F64" s="2"/>
      <c r="G64" s="2"/>
    </row>
    <row r="65" spans="1:7">
      <c r="A65" s="2"/>
      <c r="B65" s="2"/>
      <c r="C65" s="2"/>
      <c r="D65" s="2"/>
      <c r="E65" s="2"/>
      <c r="F65" s="2"/>
      <c r="G65" s="2"/>
    </row>
    <row r="66" spans="1:7">
      <c r="A66" s="2"/>
      <c r="B66" s="2"/>
      <c r="C66" s="2"/>
      <c r="D66" s="2"/>
      <c r="E66" s="2"/>
      <c r="F66" s="2"/>
      <c r="G66" s="2"/>
    </row>
    <row r="67" spans="1:7">
      <c r="A67" s="2"/>
      <c r="B67" s="2"/>
      <c r="C67" s="2"/>
      <c r="D67" s="2"/>
      <c r="E67" s="2"/>
      <c r="F67" s="2"/>
      <c r="G67" s="2"/>
    </row>
    <row r="68" spans="1:7">
      <c r="A68" s="2"/>
      <c r="B68" s="2"/>
      <c r="C68" s="2"/>
      <c r="D68" s="2"/>
      <c r="E68" s="2"/>
      <c r="F68" s="2"/>
      <c r="G68" s="2"/>
    </row>
    <row r="69" spans="1:7">
      <c r="A69" s="2"/>
      <c r="B69" s="2"/>
      <c r="C69" s="2"/>
      <c r="D69" s="2"/>
      <c r="E69" s="2"/>
      <c r="F69" s="2"/>
      <c r="G69" s="2"/>
    </row>
    <row r="70" spans="1:7">
      <c r="A70" s="2"/>
      <c r="B70" s="2"/>
      <c r="C70" s="2"/>
      <c r="D70" s="2"/>
      <c r="E70" s="2"/>
      <c r="F70" s="2"/>
      <c r="G70" s="2"/>
    </row>
    <row r="71" spans="1:7">
      <c r="A71" s="2"/>
      <c r="B71" s="2"/>
      <c r="C71" s="2"/>
      <c r="D71" s="2"/>
      <c r="E71" s="2"/>
      <c r="F71" s="2"/>
      <c r="G71" s="2"/>
    </row>
    <row r="72" spans="1:7">
      <c r="A72" s="2"/>
      <c r="B72" s="2"/>
      <c r="C72" s="2"/>
      <c r="D72" s="2"/>
      <c r="E72" s="2"/>
      <c r="F72" s="2"/>
      <c r="G72" s="2"/>
    </row>
    <row r="73" spans="1:7">
      <c r="A73" s="2"/>
      <c r="B73" s="2"/>
      <c r="C73" s="2"/>
      <c r="D73" s="2"/>
      <c r="E73" s="2"/>
      <c r="F73" s="2"/>
      <c r="G73" s="2"/>
    </row>
    <row r="74" spans="1:7">
      <c r="A74" s="2"/>
      <c r="B74" s="2"/>
      <c r="C74" s="2"/>
      <c r="D74" s="2"/>
      <c r="E74" s="2"/>
      <c r="F74" s="2"/>
      <c r="G74" s="2"/>
    </row>
    <row r="75" spans="1:7">
      <c r="A75" s="2"/>
      <c r="B75" s="2"/>
      <c r="C75" s="2"/>
      <c r="D75" s="2"/>
      <c r="E75" s="2"/>
      <c r="F75" s="2"/>
      <c r="G75" s="2"/>
    </row>
    <row r="76" spans="1:7">
      <c r="A76" s="2"/>
      <c r="B76" s="2"/>
      <c r="C76" s="2"/>
      <c r="D76" s="2"/>
      <c r="E76" s="2"/>
      <c r="F76" s="2"/>
      <c r="G76" s="2"/>
    </row>
    <row r="77" spans="1:7">
      <c r="A77" s="2"/>
      <c r="B77" s="2"/>
      <c r="C77" s="2"/>
      <c r="D77" s="2"/>
      <c r="E77" s="2"/>
      <c r="F77" s="2"/>
      <c r="G77" s="2"/>
    </row>
    <row r="78" spans="1:7">
      <c r="A78" s="2"/>
      <c r="B78" s="2"/>
      <c r="C78" s="2"/>
      <c r="D78" s="2"/>
      <c r="E78" s="2"/>
      <c r="F78" s="2"/>
      <c r="G78" s="2"/>
    </row>
    <row r="79" spans="1:7">
      <c r="A79" s="2"/>
      <c r="B79" s="2"/>
      <c r="C79" s="2"/>
      <c r="D79" s="2"/>
      <c r="E79" s="2"/>
      <c r="F79" s="2"/>
      <c r="G79" s="2"/>
    </row>
    <row r="80" spans="1:7">
      <c r="A80" s="2"/>
      <c r="B80" s="2"/>
      <c r="C80" s="2"/>
      <c r="D80" s="2"/>
      <c r="E80" s="2"/>
      <c r="F80" s="2"/>
      <c r="G80" s="2"/>
    </row>
    <row r="81" spans="1:7">
      <c r="A81" s="2"/>
      <c r="B81" s="2"/>
      <c r="C81" s="2"/>
      <c r="D81" s="2"/>
      <c r="E81" s="2"/>
      <c r="F81" s="2"/>
      <c r="G81" s="2"/>
    </row>
    <row r="82" spans="1:7">
      <c r="A82" s="2"/>
      <c r="B82" s="2"/>
      <c r="C82" s="2"/>
      <c r="D82" s="2"/>
      <c r="E82" s="2"/>
      <c r="F82" s="2"/>
      <c r="G82" s="2"/>
    </row>
    <row r="83" spans="1:7">
      <c r="A83" s="2"/>
      <c r="B83" s="2"/>
      <c r="C83" s="2"/>
      <c r="D83" s="2"/>
      <c r="E83" s="2"/>
      <c r="F83" s="2"/>
      <c r="G83" s="2"/>
    </row>
    <row r="84" spans="1:7">
      <c r="A84" s="2"/>
      <c r="B84" s="2"/>
      <c r="C84" s="2"/>
      <c r="D84" s="2"/>
      <c r="E84" s="2"/>
      <c r="F84" s="2"/>
      <c r="G84" s="2"/>
    </row>
    <row r="85" spans="1:7">
      <c r="A85" s="2"/>
      <c r="B85" s="2"/>
      <c r="C85" s="2"/>
      <c r="D85" s="2"/>
      <c r="E85" s="2"/>
      <c r="F85" s="2"/>
      <c r="G85" s="2"/>
    </row>
    <row r="86" spans="1:7">
      <c r="A86" s="2"/>
      <c r="B86" s="2"/>
      <c r="C86" s="2"/>
      <c r="D86" s="2"/>
      <c r="E86" s="2"/>
      <c r="F86" s="2"/>
      <c r="G86" s="2"/>
    </row>
    <row r="87" spans="1:7">
      <c r="A87" s="2"/>
      <c r="B87" s="2"/>
      <c r="C87" s="2"/>
      <c r="D87" s="2"/>
      <c r="E87" s="2"/>
      <c r="F87" s="2"/>
      <c r="G87" s="2"/>
    </row>
    <row r="88" spans="1:7">
      <c r="A88" s="2"/>
      <c r="B88" s="2"/>
      <c r="C88" s="2"/>
      <c r="D88" s="2"/>
      <c r="E88" s="2"/>
      <c r="F88" s="2"/>
      <c r="G88" s="2"/>
    </row>
    <row r="89" spans="1:7">
      <c r="A89" s="2"/>
      <c r="B89" s="2"/>
      <c r="C89" s="2"/>
      <c r="D89" s="2"/>
      <c r="E89" s="2"/>
      <c r="F89" s="2"/>
      <c r="G89" s="2"/>
    </row>
    <row r="90" spans="1:7">
      <c r="A90" s="2"/>
      <c r="B90" s="2"/>
      <c r="C90" s="2"/>
      <c r="D90" s="2"/>
      <c r="E90" s="2"/>
      <c r="F90" s="2"/>
      <c r="G90" s="2"/>
    </row>
    <row r="91" spans="1:7">
      <c r="A91" s="2"/>
      <c r="B91" s="2"/>
      <c r="C91" s="2"/>
      <c r="D91" s="2"/>
      <c r="E91" s="2"/>
      <c r="F91" s="2"/>
      <c r="G91" s="2"/>
    </row>
    <row r="92" spans="1:7">
      <c r="A92" s="2"/>
      <c r="B92" s="2"/>
      <c r="C92" s="2"/>
      <c r="D92" s="2"/>
      <c r="E92" s="2"/>
      <c r="F92" s="2"/>
      <c r="G92" s="2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Events</vt:lpstr>
      <vt:lpstr>SW Avgs</vt:lpstr>
    </vt:vector>
  </TitlesOfParts>
  <Company>University of Caliifornia, Los Angeles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Turner</dc:creator>
  <cp:lastModifiedBy>Drew Turner</cp:lastModifiedBy>
  <dcterms:created xsi:type="dcterms:W3CDTF">2011-09-27T18:39:43Z</dcterms:created>
  <dcterms:modified xsi:type="dcterms:W3CDTF">2013-12-05T21:17:33Z</dcterms:modified>
</cp:coreProperties>
</file>