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nchaocao/Research/5_ConsistencyRatios_Fossils_Paleogeog/ReconPaleogeog_Matthews2016_AfterGapsFixed_TestByFossils_ICS2016/"/>
    </mc:Choice>
  </mc:AlternateContent>
  <bookViews>
    <workbookView xWindow="38400" yWindow="460" windowWidth="35920" windowHeight="21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N3" i="1"/>
  <c r="U3" i="1"/>
  <c r="J4" i="1"/>
  <c r="N4" i="1"/>
  <c r="U4" i="1"/>
  <c r="J5" i="1"/>
  <c r="N5" i="1"/>
  <c r="U5" i="1"/>
  <c r="J6" i="1"/>
  <c r="N6" i="1"/>
  <c r="U6" i="1"/>
  <c r="J7" i="1"/>
  <c r="N7" i="1"/>
  <c r="U7" i="1"/>
  <c r="J8" i="1"/>
  <c r="N8" i="1"/>
  <c r="U8" i="1"/>
  <c r="J9" i="1"/>
  <c r="N9" i="1"/>
  <c r="U9" i="1"/>
  <c r="J10" i="1"/>
  <c r="N10" i="1"/>
  <c r="U10" i="1"/>
  <c r="J11" i="1"/>
  <c r="N11" i="1"/>
  <c r="U11" i="1"/>
  <c r="J12" i="1"/>
  <c r="N12" i="1"/>
  <c r="U12" i="1"/>
  <c r="J13" i="1"/>
  <c r="N13" i="1"/>
  <c r="U13" i="1"/>
  <c r="J14" i="1"/>
  <c r="N14" i="1"/>
  <c r="U14" i="1"/>
  <c r="J15" i="1"/>
  <c r="N15" i="1"/>
  <c r="U15" i="1"/>
  <c r="J16" i="1"/>
  <c r="N16" i="1"/>
  <c r="U16" i="1"/>
  <c r="J17" i="1"/>
  <c r="N17" i="1"/>
  <c r="U17" i="1"/>
  <c r="J18" i="1"/>
  <c r="N18" i="1"/>
  <c r="U18" i="1"/>
  <c r="J19" i="1"/>
  <c r="N19" i="1"/>
  <c r="U19" i="1"/>
  <c r="J21" i="1"/>
  <c r="N21" i="1"/>
  <c r="U21" i="1"/>
  <c r="J22" i="1"/>
  <c r="N22" i="1"/>
  <c r="U22" i="1"/>
  <c r="J23" i="1"/>
  <c r="N23" i="1"/>
  <c r="U23" i="1"/>
  <c r="J24" i="1"/>
  <c r="N24" i="1"/>
  <c r="U24" i="1"/>
  <c r="J25" i="1"/>
  <c r="N25" i="1"/>
  <c r="U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J20" i="1"/>
  <c r="N20" i="1"/>
  <c r="P20" i="1"/>
  <c r="P21" i="1"/>
  <c r="P22" i="1"/>
  <c r="P23" i="1"/>
  <c r="P24" i="1"/>
  <c r="P2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J2" i="1"/>
  <c r="N2" i="1"/>
  <c r="U2" i="1"/>
  <c r="O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P2" i="1"/>
</calcChain>
</file>

<file path=xl/sharedStrings.xml><?xml version="1.0" encoding="utf-8"?>
<sst xmlns="http://schemas.openxmlformats.org/spreadsheetml/2006/main" count="47" uniqueCount="47">
  <si>
    <t>Time Slices</t>
  </si>
  <si>
    <t>Time intervals</t>
  </si>
  <si>
    <t>From_age</t>
  </si>
  <si>
    <t>To_age</t>
  </si>
  <si>
    <t>bar_width</t>
  </si>
  <si>
    <t>Consistent Marine Fossils</t>
  </si>
  <si>
    <t>Inconsistent Marine Fossils</t>
  </si>
  <si>
    <t>Overall Marine Fossils</t>
  </si>
  <si>
    <t>Marine Fossil Consistency Ratio</t>
  </si>
  <si>
    <t>Consistent Terrestrial Fossils</t>
  </si>
  <si>
    <t>Inconsistent Terrestrial Fossils</t>
  </si>
  <si>
    <t>Overall Terrestrial Fossils</t>
  </si>
  <si>
    <t>Terrestrial Fossil Consistency Ratio</t>
  </si>
  <si>
    <t>Marine+Terrestrial fossils</t>
  </si>
  <si>
    <t>Invalid_Fossils</t>
  </si>
  <si>
    <t>Fossils collections Sum</t>
  </si>
  <si>
    <t>Cenozoic</t>
  </si>
  <si>
    <t>fig_64_11_2 (6)</t>
  </si>
  <si>
    <t>fig_62_20_11 (14)</t>
  </si>
  <si>
    <t>fig_60_29_20 (22)</t>
  </si>
  <si>
    <t>fig_58_37_29 (33)</t>
  </si>
  <si>
    <t>fig_54_58_49 (53)</t>
  </si>
  <si>
    <t>Mesozoic</t>
  </si>
  <si>
    <t>fig_52_81_58 (76)</t>
  </si>
  <si>
    <t>fig_50_94_81 (90)</t>
  </si>
  <si>
    <t>fig_48_117_94 (105)</t>
  </si>
  <si>
    <t>fig_46_135_117 (126)</t>
  </si>
  <si>
    <t>fig_44_146_135 (140)</t>
  </si>
  <si>
    <t>fig_42_166_146 (152)</t>
  </si>
  <si>
    <t>fig_40_179_166 (169)</t>
  </si>
  <si>
    <t>fig_38_203_179 (195)</t>
  </si>
  <si>
    <t>fig_36_224_203 (218)</t>
  </si>
  <si>
    <t>fig_34_248_224 (232)</t>
  </si>
  <si>
    <t>Paleozoic</t>
  </si>
  <si>
    <t>fig_32_269_248 (255)</t>
  </si>
  <si>
    <t>fig_30_285_269 (277)</t>
  </si>
  <si>
    <t>fig_28_296_285 (287)</t>
  </si>
  <si>
    <t>fig_26_323_296 (302)</t>
  </si>
  <si>
    <t>fig_24_338_323 (328)</t>
  </si>
  <si>
    <t>fig_22_359_338 (348)</t>
  </si>
  <si>
    <t>fig_20_380_359 (368)</t>
  </si>
  <si>
    <t>fig_18_402_380 (396)</t>
  </si>
  <si>
    <t>fig_56_49_37 (45)</t>
  </si>
  <si>
    <t>Outside polygons fossils</t>
  </si>
  <si>
    <t>Overall Consistency ratio</t>
  </si>
  <si>
    <t>Ave_age</t>
  </si>
  <si>
    <t>Total number from PBDB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</si>
</sst>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;[Red]0.0000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scheme val="minor"/>
    </font>
    <font>
      <i/>
      <sz val="12"/>
      <name val="Calibri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0" fontId="3" fillId="0" borderId="0" xfId="0" applyFont="1" applyFill="1" applyBorder="1" applyAlignment="1">
      <alignment horizontal="left" vertical="top" wrapText="1"/>
    </xf>
    <xf numFmtId="0" fontId="1" fillId="0" borderId="0" xfId="0" applyFont="1" applyFill="1"/>
    <xf numFmtId="164" fontId="0" fillId="0" borderId="0" xfId="0" applyNumberFormat="1" applyFill="1"/>
    <xf numFmtId="0" fontId="2" fillId="2" borderId="0" xfId="0" applyFont="1" applyFill="1" applyBorder="1"/>
    <xf numFmtId="0" fontId="2" fillId="2" borderId="0" xfId="0" applyNumberFormat="1" applyFont="1" applyFill="1"/>
    <xf numFmtId="0" fontId="2" fillId="2" borderId="0" xfId="0" applyFont="1" applyFill="1"/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164" fontId="3" fillId="0" borderId="0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Border="1" applyAlignment="1">
      <alignment horizontal="left" vertical="top" wrapText="1"/>
    </xf>
    <xf numFmtId="0" fontId="5" fillId="0" borderId="0" xfId="0" applyFont="1"/>
    <xf numFmtId="0" fontId="2" fillId="0" borderId="0" xfId="0" applyFont="1" applyFill="1" applyBorder="1"/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2" fillId="3" borderId="0" xfId="0" applyFont="1" applyFill="1" applyBorder="1"/>
    <xf numFmtId="164" fontId="2" fillId="3" borderId="0" xfId="0" applyNumberFormat="1" applyFont="1" applyFill="1"/>
    <xf numFmtId="164" fontId="2" fillId="3" borderId="0" xfId="0" applyNumberFormat="1" applyFont="1" applyFill="1" applyBorder="1"/>
    <xf numFmtId="0" fontId="2" fillId="3" borderId="0" xfId="0" applyNumberFormat="1" applyFont="1" applyFill="1"/>
    <xf numFmtId="0" fontId="2" fillId="3" borderId="0" xfId="0" applyFont="1" applyFill="1"/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zoomScale="93" zoomScaleNormal="108" zoomScalePageLayoutView="108" workbookViewId="0">
      <selection activeCell="E25" sqref="E25"/>
    </sheetView>
  </sheetViews>
  <sheetFormatPr baseColWidth="10" defaultRowHeight="16" x14ac:dyDescent="0.2"/>
  <cols>
    <col min="2" max="2" width="21.6640625" customWidth="1"/>
    <col min="8" max="8" width="13" bestFit="1" customWidth="1"/>
    <col min="9" max="9" width="13" customWidth="1"/>
    <col min="10" max="10" width="13.5" bestFit="1" customWidth="1"/>
    <col min="11" max="11" width="15.83203125" bestFit="1" customWidth="1"/>
    <col min="12" max="12" width="15.5" bestFit="1" customWidth="1"/>
    <col min="13" max="13" width="15.1640625" customWidth="1"/>
    <col min="14" max="14" width="16.1640625" bestFit="1" customWidth="1"/>
    <col min="15" max="15" width="15.83203125" bestFit="1" customWidth="1"/>
    <col min="16" max="16" width="17.1640625" customWidth="1"/>
    <col min="17" max="17" width="13" bestFit="1" customWidth="1"/>
    <col min="18" max="18" width="13" customWidth="1"/>
    <col min="19" max="19" width="15.83203125" bestFit="1" customWidth="1"/>
    <col min="20" max="21" width="15.83203125" customWidth="1"/>
  </cols>
  <sheetData>
    <row r="1" spans="1:21" ht="48" x14ac:dyDescent="0.2">
      <c r="A1" s="16"/>
      <c r="B1" s="2" t="s">
        <v>0</v>
      </c>
      <c r="C1" s="2" t="s">
        <v>1</v>
      </c>
      <c r="D1" s="17" t="s">
        <v>2</v>
      </c>
      <c r="E1" s="17" t="s">
        <v>3</v>
      </c>
      <c r="F1" s="17" t="s">
        <v>4</v>
      </c>
      <c r="G1" s="17" t="s">
        <v>45</v>
      </c>
      <c r="H1" s="2" t="s">
        <v>5</v>
      </c>
      <c r="I1" s="2" t="s">
        <v>6</v>
      </c>
      <c r="J1" s="2" t="s">
        <v>7</v>
      </c>
      <c r="K1" s="18" t="s">
        <v>8</v>
      </c>
      <c r="L1" s="2" t="s">
        <v>9</v>
      </c>
      <c r="M1" s="2" t="s">
        <v>10</v>
      </c>
      <c r="N1" s="2" t="s">
        <v>11</v>
      </c>
      <c r="O1" s="18" t="s">
        <v>12</v>
      </c>
      <c r="P1" s="19" t="s">
        <v>13</v>
      </c>
      <c r="Q1" s="19" t="s">
        <v>14</v>
      </c>
      <c r="R1" s="19" t="s">
        <v>43</v>
      </c>
      <c r="S1" s="2" t="s">
        <v>15</v>
      </c>
      <c r="T1" s="2" t="s">
        <v>46</v>
      </c>
      <c r="U1" s="2" t="s">
        <v>44</v>
      </c>
    </row>
    <row r="2" spans="1:21" ht="19" x14ac:dyDescent="0.25">
      <c r="A2" s="21" t="s">
        <v>16</v>
      </c>
      <c r="B2" s="21" t="s">
        <v>17</v>
      </c>
      <c r="C2" s="5">
        <f>(D2+E2)/2</f>
        <v>6.7150000000000007</v>
      </c>
      <c r="D2" s="15">
        <v>11.63</v>
      </c>
      <c r="E2" s="22">
        <v>1.8</v>
      </c>
      <c r="F2" s="23">
        <f>D2-E2</f>
        <v>9.83</v>
      </c>
      <c r="G2" s="20">
        <f>(D2+E2)/2</f>
        <v>6.7150000000000007</v>
      </c>
      <c r="H2" s="5">
        <v>1622</v>
      </c>
      <c r="I2" s="5">
        <v>853</v>
      </c>
      <c r="J2" s="24">
        <f>H2+I2</f>
        <v>2475</v>
      </c>
      <c r="K2" s="25">
        <f>H2/J2</f>
        <v>0.65535353535353535</v>
      </c>
      <c r="L2" s="5">
        <v>861</v>
      </c>
      <c r="M2" s="5">
        <v>185</v>
      </c>
      <c r="N2" s="24">
        <f>L2+M2</f>
        <v>1046</v>
      </c>
      <c r="O2" s="26">
        <f>L2/N2</f>
        <v>0.82313575525812621</v>
      </c>
      <c r="P2" s="27">
        <f>J2+N2</f>
        <v>3521</v>
      </c>
      <c r="Q2" s="6">
        <v>253</v>
      </c>
      <c r="R2" s="27">
        <v>1</v>
      </c>
      <c r="S2" s="7">
        <v>3774</v>
      </c>
      <c r="T2" s="7">
        <v>3775</v>
      </c>
      <c r="U2" s="28">
        <f>(H2+L2)/(J2+N2)</f>
        <v>0.70519738710593582</v>
      </c>
    </row>
    <row r="3" spans="1:21" ht="19" x14ac:dyDescent="0.25">
      <c r="A3" s="21"/>
      <c r="B3" s="21" t="s">
        <v>18</v>
      </c>
      <c r="C3" s="5">
        <f t="shared" ref="C3:C25" si="0">(D3+E3)/2</f>
        <v>16.035</v>
      </c>
      <c r="D3" s="15">
        <v>20.440000000000001</v>
      </c>
      <c r="E3" s="15">
        <v>11.63</v>
      </c>
      <c r="F3" s="23">
        <f t="shared" ref="F3:F25" si="1">D3-E3</f>
        <v>8.81</v>
      </c>
      <c r="G3" s="20">
        <f t="shared" ref="G3:G25" si="2">(D3+E3)/2</f>
        <v>16.035</v>
      </c>
      <c r="H3" s="5">
        <v>378</v>
      </c>
      <c r="I3" s="5">
        <v>484</v>
      </c>
      <c r="J3" s="24">
        <f t="shared" ref="J3:J25" si="3">H3+I3</f>
        <v>862</v>
      </c>
      <c r="K3" s="25">
        <f t="shared" ref="K3:K25" si="4">H3/J3</f>
        <v>0.43851508120649652</v>
      </c>
      <c r="L3" s="5">
        <v>372</v>
      </c>
      <c r="M3" s="5">
        <v>19</v>
      </c>
      <c r="N3" s="24">
        <f t="shared" ref="N3:N25" si="5">L3+M3</f>
        <v>391</v>
      </c>
      <c r="O3" s="26">
        <f t="shared" ref="O3:O25" si="6">L3/N3</f>
        <v>0.95140664961636834</v>
      </c>
      <c r="P3" s="27">
        <f t="shared" ref="P3:P25" si="7">J3+N3</f>
        <v>1253</v>
      </c>
      <c r="Q3" s="6">
        <v>32</v>
      </c>
      <c r="R3" s="27">
        <v>0</v>
      </c>
      <c r="S3" s="7">
        <v>1285</v>
      </c>
      <c r="T3" s="7">
        <v>1285</v>
      </c>
      <c r="U3" s="28">
        <f t="shared" ref="U3:U25" si="8">(H3+L3)/(J3+N3)</f>
        <v>0.59856344772545889</v>
      </c>
    </row>
    <row r="4" spans="1:21" ht="19" x14ac:dyDescent="0.25">
      <c r="A4" s="21"/>
      <c r="B4" s="21" t="s">
        <v>19</v>
      </c>
      <c r="C4" s="5">
        <f t="shared" si="0"/>
        <v>24.270000000000003</v>
      </c>
      <c r="D4" s="15">
        <v>28.1</v>
      </c>
      <c r="E4" s="15">
        <v>20.440000000000001</v>
      </c>
      <c r="F4" s="23">
        <f t="shared" si="1"/>
        <v>7.66</v>
      </c>
      <c r="G4" s="20">
        <f t="shared" si="2"/>
        <v>24.270000000000003</v>
      </c>
      <c r="H4" s="5">
        <v>231</v>
      </c>
      <c r="I4" s="5">
        <v>165</v>
      </c>
      <c r="J4" s="24">
        <f t="shared" si="3"/>
        <v>396</v>
      </c>
      <c r="K4" s="25">
        <f t="shared" si="4"/>
        <v>0.58333333333333337</v>
      </c>
      <c r="L4" s="5">
        <v>88</v>
      </c>
      <c r="M4" s="5">
        <v>55</v>
      </c>
      <c r="N4" s="24">
        <f t="shared" si="5"/>
        <v>143</v>
      </c>
      <c r="O4" s="26">
        <f t="shared" si="6"/>
        <v>0.61538461538461542</v>
      </c>
      <c r="P4" s="27">
        <f t="shared" si="7"/>
        <v>539</v>
      </c>
      <c r="Q4" s="6">
        <v>18</v>
      </c>
      <c r="R4" s="27">
        <v>0</v>
      </c>
      <c r="S4" s="7">
        <v>557</v>
      </c>
      <c r="T4" s="7">
        <v>557</v>
      </c>
      <c r="U4" s="28">
        <f t="shared" si="8"/>
        <v>0.59183673469387754</v>
      </c>
    </row>
    <row r="5" spans="1:21" ht="19" x14ac:dyDescent="0.25">
      <c r="A5" s="21"/>
      <c r="B5" s="21" t="s">
        <v>20</v>
      </c>
      <c r="C5" s="5">
        <f t="shared" si="0"/>
        <v>32.950000000000003</v>
      </c>
      <c r="D5" s="15">
        <v>37.799999999999997</v>
      </c>
      <c r="E5" s="15">
        <v>28.1</v>
      </c>
      <c r="F5" s="23">
        <f t="shared" si="1"/>
        <v>9.6999999999999957</v>
      </c>
      <c r="G5" s="20">
        <f t="shared" si="2"/>
        <v>32.950000000000003</v>
      </c>
      <c r="H5" s="5">
        <v>544</v>
      </c>
      <c r="I5" s="5">
        <v>222</v>
      </c>
      <c r="J5" s="24">
        <f t="shared" si="3"/>
        <v>766</v>
      </c>
      <c r="K5" s="25">
        <f t="shared" si="4"/>
        <v>0.71018276762402088</v>
      </c>
      <c r="L5" s="5">
        <v>226</v>
      </c>
      <c r="M5" s="5">
        <v>20</v>
      </c>
      <c r="N5" s="24">
        <f t="shared" si="5"/>
        <v>246</v>
      </c>
      <c r="O5" s="26">
        <f t="shared" si="6"/>
        <v>0.91869918699186992</v>
      </c>
      <c r="P5" s="27">
        <f t="shared" si="7"/>
        <v>1012</v>
      </c>
      <c r="Q5" s="6">
        <v>52</v>
      </c>
      <c r="R5" s="27">
        <v>0</v>
      </c>
      <c r="S5" s="7">
        <v>1064</v>
      </c>
      <c r="T5" s="7">
        <v>1064</v>
      </c>
      <c r="U5" s="28">
        <f t="shared" si="8"/>
        <v>0.76086956521739135</v>
      </c>
    </row>
    <row r="6" spans="1:21" ht="19" x14ac:dyDescent="0.25">
      <c r="A6" s="21"/>
      <c r="B6" s="21" t="s">
        <v>42</v>
      </c>
      <c r="C6" s="5">
        <f t="shared" si="0"/>
        <v>42.8</v>
      </c>
      <c r="D6" s="15">
        <v>47.8</v>
      </c>
      <c r="E6" s="15">
        <v>37.799999999999997</v>
      </c>
      <c r="F6" s="23">
        <f t="shared" si="1"/>
        <v>10</v>
      </c>
      <c r="G6" s="20">
        <f t="shared" si="2"/>
        <v>42.8</v>
      </c>
      <c r="H6" s="5">
        <v>436</v>
      </c>
      <c r="I6" s="5">
        <v>233</v>
      </c>
      <c r="J6" s="24">
        <f t="shared" si="3"/>
        <v>669</v>
      </c>
      <c r="K6" s="25">
        <f t="shared" si="4"/>
        <v>0.65171898355754854</v>
      </c>
      <c r="L6" s="5">
        <v>120</v>
      </c>
      <c r="M6" s="5">
        <v>19</v>
      </c>
      <c r="N6" s="24">
        <f t="shared" si="5"/>
        <v>139</v>
      </c>
      <c r="O6" s="26">
        <f t="shared" si="6"/>
        <v>0.86330935251798557</v>
      </c>
      <c r="P6" s="27">
        <f t="shared" si="7"/>
        <v>808</v>
      </c>
      <c r="Q6" s="6">
        <v>15</v>
      </c>
      <c r="R6" s="27">
        <v>0</v>
      </c>
      <c r="S6" s="7">
        <v>823</v>
      </c>
      <c r="T6" s="7">
        <v>823</v>
      </c>
      <c r="U6" s="28">
        <f t="shared" si="8"/>
        <v>0.68811881188118806</v>
      </c>
    </row>
    <row r="7" spans="1:21" ht="19" x14ac:dyDescent="0.25">
      <c r="A7" s="21"/>
      <c r="B7" s="21" t="s">
        <v>21</v>
      </c>
      <c r="C7" s="5">
        <f t="shared" si="0"/>
        <v>53.5</v>
      </c>
      <c r="D7" s="12">
        <v>59.2</v>
      </c>
      <c r="E7" s="12">
        <v>47.8</v>
      </c>
      <c r="F7" s="23">
        <f t="shared" si="1"/>
        <v>11.400000000000006</v>
      </c>
      <c r="G7" s="20">
        <f t="shared" si="2"/>
        <v>53.5</v>
      </c>
      <c r="H7" s="5">
        <v>454</v>
      </c>
      <c r="I7" s="5">
        <v>308</v>
      </c>
      <c r="J7" s="24">
        <f t="shared" si="3"/>
        <v>762</v>
      </c>
      <c r="K7" s="25">
        <f t="shared" si="4"/>
        <v>0.59580052493438318</v>
      </c>
      <c r="L7" s="5">
        <v>804</v>
      </c>
      <c r="M7" s="5">
        <v>41</v>
      </c>
      <c r="N7" s="24">
        <f t="shared" si="5"/>
        <v>845</v>
      </c>
      <c r="O7" s="26">
        <f t="shared" si="6"/>
        <v>0.95147928994082842</v>
      </c>
      <c r="P7" s="27">
        <f t="shared" si="7"/>
        <v>1607</v>
      </c>
      <c r="Q7" s="6">
        <v>21</v>
      </c>
      <c r="R7" s="27">
        <v>0</v>
      </c>
      <c r="S7" s="5">
        <v>1628</v>
      </c>
      <c r="T7" s="5">
        <v>1628</v>
      </c>
      <c r="U7" s="28">
        <f t="shared" si="8"/>
        <v>0.78282514001244552</v>
      </c>
    </row>
    <row r="8" spans="1:21" ht="19" x14ac:dyDescent="0.25">
      <c r="A8" s="21" t="s">
        <v>22</v>
      </c>
      <c r="B8" s="21" t="s">
        <v>23</v>
      </c>
      <c r="C8" s="5">
        <f t="shared" si="0"/>
        <v>69.5</v>
      </c>
      <c r="D8" s="8">
        <v>79.8</v>
      </c>
      <c r="E8" s="9">
        <v>59.2</v>
      </c>
      <c r="F8" s="23">
        <f t="shared" si="1"/>
        <v>20.599999999999994</v>
      </c>
      <c r="G8" s="20">
        <f t="shared" si="2"/>
        <v>69.5</v>
      </c>
      <c r="H8" s="5">
        <v>764</v>
      </c>
      <c r="I8" s="5">
        <v>562</v>
      </c>
      <c r="J8" s="24">
        <f t="shared" si="3"/>
        <v>1326</v>
      </c>
      <c r="K8" s="25">
        <f t="shared" si="4"/>
        <v>0.57616892911010553</v>
      </c>
      <c r="L8" s="5">
        <v>537</v>
      </c>
      <c r="M8" s="5">
        <v>104</v>
      </c>
      <c r="N8" s="24">
        <f t="shared" si="5"/>
        <v>641</v>
      </c>
      <c r="O8" s="26">
        <f t="shared" si="6"/>
        <v>0.83775351014040567</v>
      </c>
      <c r="P8" s="27">
        <f t="shared" si="7"/>
        <v>1967</v>
      </c>
      <c r="Q8" s="6">
        <v>190</v>
      </c>
      <c r="R8" s="27">
        <v>0</v>
      </c>
      <c r="S8" s="7">
        <v>2157</v>
      </c>
      <c r="T8" s="7">
        <v>2157</v>
      </c>
      <c r="U8" s="28">
        <f t="shared" si="8"/>
        <v>0.66141331977630913</v>
      </c>
    </row>
    <row r="9" spans="1:21" ht="19" x14ac:dyDescent="0.25">
      <c r="A9" s="21"/>
      <c r="B9" s="21" t="s">
        <v>24</v>
      </c>
      <c r="C9" s="5">
        <f t="shared" si="0"/>
        <v>87.949999999999989</v>
      </c>
      <c r="D9" s="10">
        <v>96.1</v>
      </c>
      <c r="E9" s="10">
        <v>79.8</v>
      </c>
      <c r="F9" s="23">
        <f t="shared" si="1"/>
        <v>16.299999999999997</v>
      </c>
      <c r="G9" s="20">
        <f t="shared" si="2"/>
        <v>87.949999999999989</v>
      </c>
      <c r="H9" s="5">
        <v>1211</v>
      </c>
      <c r="I9" s="5">
        <v>479</v>
      </c>
      <c r="J9" s="24">
        <f t="shared" si="3"/>
        <v>1690</v>
      </c>
      <c r="K9" s="25">
        <f t="shared" si="4"/>
        <v>0.71656804733727808</v>
      </c>
      <c r="L9" s="5">
        <v>125</v>
      </c>
      <c r="M9" s="5">
        <v>22</v>
      </c>
      <c r="N9" s="24">
        <f t="shared" si="5"/>
        <v>147</v>
      </c>
      <c r="O9" s="26">
        <f t="shared" si="6"/>
        <v>0.85034013605442171</v>
      </c>
      <c r="P9" s="27">
        <f t="shared" si="7"/>
        <v>1837</v>
      </c>
      <c r="Q9" s="6">
        <v>107</v>
      </c>
      <c r="R9" s="27">
        <v>0</v>
      </c>
      <c r="S9" s="7">
        <v>1944</v>
      </c>
      <c r="T9" s="7">
        <v>1944</v>
      </c>
      <c r="U9" s="28">
        <f t="shared" si="8"/>
        <v>0.72727272727272729</v>
      </c>
    </row>
    <row r="10" spans="1:21" ht="19" x14ac:dyDescent="0.25">
      <c r="A10" s="21"/>
      <c r="B10" s="21" t="s">
        <v>25</v>
      </c>
      <c r="C10" s="5">
        <f t="shared" si="0"/>
        <v>107.55</v>
      </c>
      <c r="D10" s="11">
        <v>119</v>
      </c>
      <c r="E10" s="10">
        <v>96.1</v>
      </c>
      <c r="F10" s="23">
        <f t="shared" si="1"/>
        <v>22.900000000000006</v>
      </c>
      <c r="G10" s="20">
        <f t="shared" si="2"/>
        <v>107.55</v>
      </c>
      <c r="H10" s="5">
        <v>417</v>
      </c>
      <c r="I10" s="5">
        <v>501</v>
      </c>
      <c r="J10" s="24">
        <f t="shared" si="3"/>
        <v>918</v>
      </c>
      <c r="K10" s="25">
        <f t="shared" si="4"/>
        <v>0.45424836601307189</v>
      </c>
      <c r="L10" s="5">
        <v>103</v>
      </c>
      <c r="M10" s="5">
        <v>125</v>
      </c>
      <c r="N10" s="24">
        <f t="shared" si="5"/>
        <v>228</v>
      </c>
      <c r="O10" s="26">
        <f t="shared" si="6"/>
        <v>0.4517543859649123</v>
      </c>
      <c r="P10" s="27">
        <f t="shared" si="7"/>
        <v>1146</v>
      </c>
      <c r="Q10" s="6">
        <v>68</v>
      </c>
      <c r="R10" s="27">
        <v>0</v>
      </c>
      <c r="S10" s="7">
        <v>1214</v>
      </c>
      <c r="T10" s="7">
        <v>1214</v>
      </c>
      <c r="U10" s="28">
        <f t="shared" si="8"/>
        <v>0.4537521815008726</v>
      </c>
    </row>
    <row r="11" spans="1:21" ht="19" x14ac:dyDescent="0.25">
      <c r="A11" s="21"/>
      <c r="B11" s="21" t="s">
        <v>26</v>
      </c>
      <c r="C11" s="5">
        <f t="shared" si="0"/>
        <v>127.7</v>
      </c>
      <c r="D11" s="10">
        <v>136.4</v>
      </c>
      <c r="E11" s="11">
        <v>119</v>
      </c>
      <c r="F11" s="23">
        <f t="shared" si="1"/>
        <v>17.400000000000006</v>
      </c>
      <c r="G11" s="20">
        <f t="shared" si="2"/>
        <v>127.7</v>
      </c>
      <c r="H11" s="5">
        <v>818</v>
      </c>
      <c r="I11" s="5">
        <v>141</v>
      </c>
      <c r="J11" s="24">
        <f t="shared" si="3"/>
        <v>959</v>
      </c>
      <c r="K11" s="25">
        <f t="shared" si="4"/>
        <v>0.85297184567257556</v>
      </c>
      <c r="L11" s="5">
        <v>301</v>
      </c>
      <c r="M11" s="5">
        <v>90</v>
      </c>
      <c r="N11" s="24">
        <f t="shared" si="5"/>
        <v>391</v>
      </c>
      <c r="O11" s="26">
        <f t="shared" si="6"/>
        <v>0.76982097186700771</v>
      </c>
      <c r="P11" s="27">
        <f t="shared" si="7"/>
        <v>1350</v>
      </c>
      <c r="Q11" s="6">
        <v>120</v>
      </c>
      <c r="R11" s="27">
        <v>0</v>
      </c>
      <c r="S11" s="7">
        <v>1470</v>
      </c>
      <c r="T11" s="7">
        <v>1470</v>
      </c>
      <c r="U11" s="28">
        <f t="shared" si="8"/>
        <v>0.8288888888888889</v>
      </c>
    </row>
    <row r="12" spans="1:21" ht="19" x14ac:dyDescent="0.25">
      <c r="A12" s="21"/>
      <c r="B12" s="21" t="s">
        <v>27</v>
      </c>
      <c r="C12" s="5">
        <f t="shared" si="0"/>
        <v>141.9</v>
      </c>
      <c r="D12" s="10">
        <v>147.4</v>
      </c>
      <c r="E12" s="10">
        <v>136.4</v>
      </c>
      <c r="F12" s="23">
        <f t="shared" si="1"/>
        <v>11</v>
      </c>
      <c r="G12" s="20">
        <f t="shared" si="2"/>
        <v>141.9</v>
      </c>
      <c r="H12" s="5">
        <v>399</v>
      </c>
      <c r="I12" s="5">
        <v>269</v>
      </c>
      <c r="J12" s="24">
        <f t="shared" si="3"/>
        <v>668</v>
      </c>
      <c r="K12" s="25">
        <f t="shared" si="4"/>
        <v>0.59730538922155685</v>
      </c>
      <c r="L12" s="5">
        <v>49</v>
      </c>
      <c r="M12" s="5">
        <v>2</v>
      </c>
      <c r="N12" s="24">
        <f t="shared" si="5"/>
        <v>51</v>
      </c>
      <c r="O12" s="26">
        <f t="shared" si="6"/>
        <v>0.96078431372549022</v>
      </c>
      <c r="P12" s="27">
        <f t="shared" si="7"/>
        <v>719</v>
      </c>
      <c r="Q12" s="6">
        <v>141</v>
      </c>
      <c r="R12" s="27">
        <v>0</v>
      </c>
      <c r="S12" s="7">
        <v>860</v>
      </c>
      <c r="T12" s="7">
        <v>860</v>
      </c>
      <c r="U12" s="28">
        <f t="shared" si="8"/>
        <v>0.6230876216968011</v>
      </c>
    </row>
    <row r="13" spans="1:21" ht="19" x14ac:dyDescent="0.25">
      <c r="A13" s="21"/>
      <c r="B13" s="21" t="s">
        <v>28</v>
      </c>
      <c r="C13" s="5">
        <f t="shared" si="0"/>
        <v>157.10000000000002</v>
      </c>
      <c r="D13" s="10">
        <v>166.8</v>
      </c>
      <c r="E13" s="10">
        <v>147.4</v>
      </c>
      <c r="F13" s="23">
        <f t="shared" si="1"/>
        <v>19.400000000000006</v>
      </c>
      <c r="G13" s="20">
        <f t="shared" si="2"/>
        <v>157.10000000000002</v>
      </c>
      <c r="H13" s="5">
        <v>1944</v>
      </c>
      <c r="I13" s="5">
        <v>631</v>
      </c>
      <c r="J13" s="24">
        <f t="shared" si="3"/>
        <v>2575</v>
      </c>
      <c r="K13" s="25">
        <f t="shared" si="4"/>
        <v>0.75495145631067961</v>
      </c>
      <c r="L13" s="5">
        <v>171</v>
      </c>
      <c r="M13" s="5">
        <v>47</v>
      </c>
      <c r="N13" s="24">
        <f t="shared" si="5"/>
        <v>218</v>
      </c>
      <c r="O13" s="26">
        <f t="shared" si="6"/>
        <v>0.7844036697247706</v>
      </c>
      <c r="P13" s="27">
        <f t="shared" si="7"/>
        <v>2793</v>
      </c>
      <c r="Q13" s="6">
        <v>128</v>
      </c>
      <c r="R13" s="27">
        <v>0</v>
      </c>
      <c r="S13" s="7">
        <v>2921</v>
      </c>
      <c r="T13" s="7">
        <v>2921</v>
      </c>
      <c r="U13" s="28">
        <f t="shared" si="8"/>
        <v>0.757250268528464</v>
      </c>
    </row>
    <row r="14" spans="1:21" ht="19" x14ac:dyDescent="0.25">
      <c r="A14" s="21"/>
      <c r="B14" s="21" t="s">
        <v>29</v>
      </c>
      <c r="C14" s="5">
        <f t="shared" si="0"/>
        <v>169.8</v>
      </c>
      <c r="D14" s="10">
        <v>172.8</v>
      </c>
      <c r="E14" s="10">
        <v>166.8</v>
      </c>
      <c r="F14" s="23">
        <f t="shared" si="1"/>
        <v>6</v>
      </c>
      <c r="G14" s="20">
        <f t="shared" si="2"/>
        <v>169.8</v>
      </c>
      <c r="H14" s="5">
        <v>328</v>
      </c>
      <c r="I14" s="5">
        <v>133</v>
      </c>
      <c r="J14" s="24">
        <f t="shared" si="3"/>
        <v>461</v>
      </c>
      <c r="K14" s="25">
        <f t="shared" si="4"/>
        <v>0.71149674620390457</v>
      </c>
      <c r="L14" s="5">
        <v>5</v>
      </c>
      <c r="M14" s="5">
        <v>7</v>
      </c>
      <c r="N14" s="24">
        <f t="shared" si="5"/>
        <v>12</v>
      </c>
      <c r="O14" s="26">
        <f t="shared" si="6"/>
        <v>0.41666666666666669</v>
      </c>
      <c r="P14" s="27">
        <f t="shared" si="7"/>
        <v>473</v>
      </c>
      <c r="Q14" s="6">
        <v>16</v>
      </c>
      <c r="R14" s="27">
        <v>0</v>
      </c>
      <c r="S14" s="7">
        <v>489</v>
      </c>
      <c r="T14" s="7">
        <v>489</v>
      </c>
      <c r="U14" s="28">
        <f t="shared" si="8"/>
        <v>0.70401691331923888</v>
      </c>
    </row>
    <row r="15" spans="1:21" ht="19" x14ac:dyDescent="0.25">
      <c r="A15" s="21"/>
      <c r="B15" s="21" t="s">
        <v>30</v>
      </c>
      <c r="C15" s="5">
        <f t="shared" si="0"/>
        <v>186.4</v>
      </c>
      <c r="D15" s="11">
        <v>200</v>
      </c>
      <c r="E15" s="10">
        <v>172.8</v>
      </c>
      <c r="F15" s="23">
        <f t="shared" si="1"/>
        <v>27.199999999999989</v>
      </c>
      <c r="G15" s="20">
        <f t="shared" si="2"/>
        <v>186.4</v>
      </c>
      <c r="H15" s="5">
        <v>2143</v>
      </c>
      <c r="I15" s="5">
        <v>1048</v>
      </c>
      <c r="J15" s="24">
        <f t="shared" si="3"/>
        <v>3191</v>
      </c>
      <c r="K15" s="25">
        <f t="shared" si="4"/>
        <v>0.67157630836728299</v>
      </c>
      <c r="L15" s="5">
        <v>70</v>
      </c>
      <c r="M15" s="5">
        <v>32</v>
      </c>
      <c r="N15" s="24">
        <f t="shared" si="5"/>
        <v>102</v>
      </c>
      <c r="O15" s="26">
        <f t="shared" si="6"/>
        <v>0.68627450980392157</v>
      </c>
      <c r="P15" s="27">
        <f t="shared" si="7"/>
        <v>3293</v>
      </c>
      <c r="Q15" s="6">
        <v>91</v>
      </c>
      <c r="R15" s="27">
        <v>0</v>
      </c>
      <c r="S15" s="7">
        <v>3384</v>
      </c>
      <c r="T15" s="7">
        <v>3384</v>
      </c>
      <c r="U15" s="28">
        <f t="shared" si="8"/>
        <v>0.67203158214394165</v>
      </c>
    </row>
    <row r="16" spans="1:21" ht="19" x14ac:dyDescent="0.25">
      <c r="A16" s="21"/>
      <c r="B16" s="21" t="s">
        <v>31</v>
      </c>
      <c r="C16" s="5">
        <f t="shared" si="0"/>
        <v>216</v>
      </c>
      <c r="D16" s="10">
        <v>232</v>
      </c>
      <c r="E16" s="11">
        <v>200</v>
      </c>
      <c r="F16" s="23">
        <f t="shared" si="1"/>
        <v>32</v>
      </c>
      <c r="G16" s="20">
        <f t="shared" si="2"/>
        <v>216</v>
      </c>
      <c r="H16" s="5">
        <v>944</v>
      </c>
      <c r="I16" s="5">
        <v>399</v>
      </c>
      <c r="J16" s="24">
        <f t="shared" si="3"/>
        <v>1343</v>
      </c>
      <c r="K16" s="25">
        <f t="shared" si="4"/>
        <v>0.70290394638868203</v>
      </c>
      <c r="L16" s="5">
        <v>282</v>
      </c>
      <c r="M16" s="5">
        <v>5</v>
      </c>
      <c r="N16" s="24">
        <f t="shared" si="5"/>
        <v>287</v>
      </c>
      <c r="O16" s="26">
        <f t="shared" si="6"/>
        <v>0.98257839721254359</v>
      </c>
      <c r="P16" s="27">
        <f t="shared" si="7"/>
        <v>1630</v>
      </c>
      <c r="Q16" s="6">
        <v>261</v>
      </c>
      <c r="R16" s="27">
        <v>0</v>
      </c>
      <c r="S16" s="7">
        <v>1891</v>
      </c>
      <c r="T16" s="7">
        <v>1891</v>
      </c>
      <c r="U16" s="28">
        <f t="shared" si="8"/>
        <v>0.75214723926380367</v>
      </c>
    </row>
    <row r="17" spans="1:21" ht="19" x14ac:dyDescent="0.25">
      <c r="A17" s="21"/>
      <c r="B17" s="21" t="s">
        <v>32</v>
      </c>
      <c r="C17" s="5">
        <f t="shared" si="0"/>
        <v>242.08499999999998</v>
      </c>
      <c r="D17" s="12">
        <v>252.17</v>
      </c>
      <c r="E17" s="13">
        <v>232</v>
      </c>
      <c r="F17" s="23">
        <f t="shared" si="1"/>
        <v>20.169999999999987</v>
      </c>
      <c r="G17" s="20">
        <f t="shared" si="2"/>
        <v>242.08499999999998</v>
      </c>
      <c r="H17" s="5">
        <v>604</v>
      </c>
      <c r="I17" s="5">
        <v>861</v>
      </c>
      <c r="J17" s="24">
        <f t="shared" si="3"/>
        <v>1465</v>
      </c>
      <c r="K17" s="25">
        <f t="shared" si="4"/>
        <v>0.41228668941979524</v>
      </c>
      <c r="L17" s="5">
        <v>212</v>
      </c>
      <c r="M17" s="5">
        <v>43</v>
      </c>
      <c r="N17" s="24">
        <f t="shared" si="5"/>
        <v>255</v>
      </c>
      <c r="O17" s="26">
        <f t="shared" si="6"/>
        <v>0.83137254901960789</v>
      </c>
      <c r="P17" s="27">
        <f t="shared" si="7"/>
        <v>1720</v>
      </c>
      <c r="Q17" s="6">
        <v>1974</v>
      </c>
      <c r="R17" s="27">
        <v>0</v>
      </c>
      <c r="S17" s="7">
        <v>3694</v>
      </c>
      <c r="T17" s="7">
        <v>3694</v>
      </c>
      <c r="U17" s="28">
        <f t="shared" si="8"/>
        <v>0.47441860465116281</v>
      </c>
    </row>
    <row r="18" spans="1:21" ht="19" x14ac:dyDescent="0.25">
      <c r="A18" s="21" t="s">
        <v>33</v>
      </c>
      <c r="B18" s="21" t="s">
        <v>34</v>
      </c>
      <c r="C18" s="5">
        <f t="shared" si="0"/>
        <v>262.23500000000001</v>
      </c>
      <c r="D18" s="9">
        <v>272.3</v>
      </c>
      <c r="E18" s="9">
        <v>252.17</v>
      </c>
      <c r="F18" s="23">
        <f t="shared" si="1"/>
        <v>20.130000000000024</v>
      </c>
      <c r="G18" s="20">
        <f t="shared" si="2"/>
        <v>262.23500000000001</v>
      </c>
      <c r="H18" s="5">
        <v>1220</v>
      </c>
      <c r="I18" s="5">
        <v>1549</v>
      </c>
      <c r="J18" s="24">
        <f t="shared" si="3"/>
        <v>2769</v>
      </c>
      <c r="K18" s="25">
        <f t="shared" si="4"/>
        <v>0.44059227157818709</v>
      </c>
      <c r="L18" s="5">
        <v>174</v>
      </c>
      <c r="M18" s="5">
        <v>32</v>
      </c>
      <c r="N18" s="24">
        <f t="shared" si="5"/>
        <v>206</v>
      </c>
      <c r="O18" s="26">
        <f t="shared" si="6"/>
        <v>0.84466019417475724</v>
      </c>
      <c r="P18" s="27">
        <f t="shared" si="7"/>
        <v>2975</v>
      </c>
      <c r="Q18" s="6">
        <v>1408</v>
      </c>
      <c r="R18" s="27">
        <v>0</v>
      </c>
      <c r="S18" s="7">
        <v>4383</v>
      </c>
      <c r="T18" s="7">
        <v>4383</v>
      </c>
      <c r="U18" s="28">
        <f t="shared" si="8"/>
        <v>0.46857142857142858</v>
      </c>
    </row>
    <row r="19" spans="1:21" ht="19" x14ac:dyDescent="0.25">
      <c r="A19" s="21"/>
      <c r="B19" s="21" t="s">
        <v>35</v>
      </c>
      <c r="C19" s="5">
        <f t="shared" si="0"/>
        <v>283.64999999999998</v>
      </c>
      <c r="D19" s="14">
        <v>295</v>
      </c>
      <c r="E19" s="15">
        <v>272.3</v>
      </c>
      <c r="F19" s="23">
        <f t="shared" si="1"/>
        <v>22.699999999999989</v>
      </c>
      <c r="G19" s="20">
        <f t="shared" si="2"/>
        <v>283.64999999999998</v>
      </c>
      <c r="H19" s="5">
        <v>992</v>
      </c>
      <c r="I19" s="5">
        <v>909</v>
      </c>
      <c r="J19" s="24">
        <f t="shared" si="3"/>
        <v>1901</v>
      </c>
      <c r="K19" s="25">
        <f t="shared" si="4"/>
        <v>0.52183061546554443</v>
      </c>
      <c r="L19" s="5">
        <v>67</v>
      </c>
      <c r="M19" s="5">
        <v>48</v>
      </c>
      <c r="N19" s="24">
        <f t="shared" si="5"/>
        <v>115</v>
      </c>
      <c r="O19" s="26">
        <f t="shared" si="6"/>
        <v>0.58260869565217388</v>
      </c>
      <c r="P19" s="27">
        <f t="shared" si="7"/>
        <v>2016</v>
      </c>
      <c r="Q19" s="6">
        <v>114</v>
      </c>
      <c r="R19" s="27">
        <v>0</v>
      </c>
      <c r="S19" s="7">
        <v>2130</v>
      </c>
      <c r="T19" s="7">
        <v>2130</v>
      </c>
      <c r="U19" s="28">
        <f t="shared" si="8"/>
        <v>0.52529761904761907</v>
      </c>
    </row>
    <row r="20" spans="1:21" ht="19" x14ac:dyDescent="0.25">
      <c r="A20" s="21"/>
      <c r="B20" s="21" t="s">
        <v>36</v>
      </c>
      <c r="C20" s="5">
        <f t="shared" si="0"/>
        <v>299.35000000000002</v>
      </c>
      <c r="D20" s="15">
        <v>303.7</v>
      </c>
      <c r="E20" s="14">
        <v>295</v>
      </c>
      <c r="F20" s="23">
        <f t="shared" si="1"/>
        <v>8.6999999999999886</v>
      </c>
      <c r="G20" s="20">
        <f t="shared" si="2"/>
        <v>299.35000000000002</v>
      </c>
      <c r="H20" s="5">
        <v>0</v>
      </c>
      <c r="I20" s="5">
        <v>0</v>
      </c>
      <c r="J20" s="24">
        <f t="shared" si="3"/>
        <v>0</v>
      </c>
      <c r="K20" s="25">
        <v>1</v>
      </c>
      <c r="L20" s="5">
        <v>0</v>
      </c>
      <c r="M20" s="5">
        <v>0</v>
      </c>
      <c r="N20" s="24">
        <f t="shared" si="5"/>
        <v>0</v>
      </c>
      <c r="O20" s="26">
        <v>1</v>
      </c>
      <c r="P20" s="27">
        <f t="shared" si="7"/>
        <v>0</v>
      </c>
      <c r="Q20" s="6">
        <v>727</v>
      </c>
      <c r="R20" s="27">
        <v>208</v>
      </c>
      <c r="S20" s="7">
        <v>727</v>
      </c>
      <c r="T20" s="7">
        <v>727</v>
      </c>
      <c r="U20" s="28">
        <v>1</v>
      </c>
    </row>
    <row r="21" spans="1:21" ht="19" x14ac:dyDescent="0.25">
      <c r="A21" s="21"/>
      <c r="B21" s="21" t="s">
        <v>37</v>
      </c>
      <c r="C21" s="5">
        <f t="shared" si="0"/>
        <v>313.45</v>
      </c>
      <c r="D21" s="15">
        <v>323.2</v>
      </c>
      <c r="E21" s="15">
        <v>303.7</v>
      </c>
      <c r="F21" s="23">
        <f t="shared" si="1"/>
        <v>19.5</v>
      </c>
      <c r="G21" s="20">
        <f t="shared" si="2"/>
        <v>313.45</v>
      </c>
      <c r="H21" s="5">
        <v>447</v>
      </c>
      <c r="I21" s="5">
        <v>422</v>
      </c>
      <c r="J21" s="24">
        <f t="shared" si="3"/>
        <v>869</v>
      </c>
      <c r="K21" s="25">
        <f t="shared" si="4"/>
        <v>0.51438434982738779</v>
      </c>
      <c r="L21" s="5">
        <v>127</v>
      </c>
      <c r="M21" s="5">
        <v>33</v>
      </c>
      <c r="N21" s="24">
        <f t="shared" si="5"/>
        <v>160</v>
      </c>
      <c r="O21" s="26">
        <f t="shared" si="6"/>
        <v>0.79374999999999996</v>
      </c>
      <c r="P21" s="27">
        <f t="shared" si="7"/>
        <v>1029</v>
      </c>
      <c r="Q21" s="6">
        <v>34</v>
      </c>
      <c r="R21" s="27">
        <v>0</v>
      </c>
      <c r="S21" s="7">
        <v>1063</v>
      </c>
      <c r="T21" s="7">
        <v>1068</v>
      </c>
      <c r="U21" s="28">
        <f t="shared" si="8"/>
        <v>0.55782312925170063</v>
      </c>
    </row>
    <row r="22" spans="1:21" ht="19" x14ac:dyDescent="0.25">
      <c r="A22" s="21"/>
      <c r="B22" s="21" t="s">
        <v>38</v>
      </c>
      <c r="C22" s="5">
        <f t="shared" si="0"/>
        <v>332.29999999999995</v>
      </c>
      <c r="D22" s="10">
        <v>341.4</v>
      </c>
      <c r="E22" s="15">
        <v>323.2</v>
      </c>
      <c r="F22" s="23">
        <f t="shared" si="1"/>
        <v>18.199999999999989</v>
      </c>
      <c r="G22" s="20">
        <f t="shared" si="2"/>
        <v>332.29999999999995</v>
      </c>
      <c r="H22" s="5">
        <v>186</v>
      </c>
      <c r="I22" s="5">
        <v>295</v>
      </c>
      <c r="J22" s="24">
        <f t="shared" si="3"/>
        <v>481</v>
      </c>
      <c r="K22" s="25">
        <f t="shared" si="4"/>
        <v>0.38669438669438672</v>
      </c>
      <c r="L22" s="5">
        <v>5</v>
      </c>
      <c r="M22" s="5">
        <v>2</v>
      </c>
      <c r="N22" s="24">
        <f t="shared" si="5"/>
        <v>7</v>
      </c>
      <c r="O22" s="26">
        <f t="shared" si="6"/>
        <v>0.7142857142857143</v>
      </c>
      <c r="P22" s="27">
        <f t="shared" si="7"/>
        <v>488</v>
      </c>
      <c r="Q22" s="6">
        <v>106</v>
      </c>
      <c r="R22" s="27">
        <v>0</v>
      </c>
      <c r="S22" s="7">
        <v>594</v>
      </c>
      <c r="T22" s="7">
        <v>594</v>
      </c>
      <c r="U22" s="28">
        <f t="shared" si="8"/>
        <v>0.39139344262295084</v>
      </c>
    </row>
    <row r="23" spans="1:21" ht="19" x14ac:dyDescent="0.25">
      <c r="A23" s="21"/>
      <c r="B23" s="21" t="s">
        <v>39</v>
      </c>
      <c r="C23" s="5">
        <f t="shared" si="0"/>
        <v>353.5</v>
      </c>
      <c r="D23" s="10">
        <v>365.6</v>
      </c>
      <c r="E23" s="10">
        <v>341.4</v>
      </c>
      <c r="F23" s="23">
        <f t="shared" si="1"/>
        <v>24.200000000000045</v>
      </c>
      <c r="G23" s="20">
        <f t="shared" si="2"/>
        <v>353.5</v>
      </c>
      <c r="H23" s="5">
        <v>418</v>
      </c>
      <c r="I23" s="5">
        <v>208</v>
      </c>
      <c r="J23" s="24">
        <f t="shared" si="3"/>
        <v>626</v>
      </c>
      <c r="K23" s="25">
        <f t="shared" si="4"/>
        <v>0.66773162939297126</v>
      </c>
      <c r="L23" s="5">
        <v>30</v>
      </c>
      <c r="M23" s="5">
        <v>4</v>
      </c>
      <c r="N23" s="24">
        <f t="shared" si="5"/>
        <v>34</v>
      </c>
      <c r="O23" s="26">
        <f t="shared" si="6"/>
        <v>0.88235294117647056</v>
      </c>
      <c r="P23" s="27">
        <f t="shared" si="7"/>
        <v>660</v>
      </c>
      <c r="Q23" s="6">
        <v>183</v>
      </c>
      <c r="R23" s="27">
        <v>0</v>
      </c>
      <c r="S23" s="7">
        <v>843</v>
      </c>
      <c r="T23" s="7">
        <v>843</v>
      </c>
      <c r="U23" s="28">
        <f t="shared" si="8"/>
        <v>0.67878787878787883</v>
      </c>
    </row>
    <row r="24" spans="1:21" ht="19" x14ac:dyDescent="0.25">
      <c r="A24" s="21"/>
      <c r="B24" s="21" t="s">
        <v>40</v>
      </c>
      <c r="C24" s="5">
        <f t="shared" si="0"/>
        <v>376.65</v>
      </c>
      <c r="D24" s="15">
        <v>387.7</v>
      </c>
      <c r="E24" s="10">
        <v>365.6</v>
      </c>
      <c r="F24" s="23">
        <f t="shared" si="1"/>
        <v>22.099999999999966</v>
      </c>
      <c r="G24" s="20">
        <f t="shared" si="2"/>
        <v>376.65</v>
      </c>
      <c r="H24" s="5">
        <v>1566</v>
      </c>
      <c r="I24" s="5">
        <v>436</v>
      </c>
      <c r="J24" s="24">
        <f t="shared" si="3"/>
        <v>2002</v>
      </c>
      <c r="K24" s="25">
        <f t="shared" si="4"/>
        <v>0.78221778221778226</v>
      </c>
      <c r="L24" s="5">
        <v>2</v>
      </c>
      <c r="M24" s="5">
        <v>26</v>
      </c>
      <c r="N24" s="24">
        <f t="shared" si="5"/>
        <v>28</v>
      </c>
      <c r="O24" s="26">
        <f t="shared" si="6"/>
        <v>7.1428571428571425E-2</v>
      </c>
      <c r="P24" s="27">
        <f t="shared" si="7"/>
        <v>2030</v>
      </c>
      <c r="Q24" s="6">
        <v>124</v>
      </c>
      <c r="R24" s="27">
        <v>0</v>
      </c>
      <c r="S24" s="7">
        <v>2154</v>
      </c>
      <c r="T24" s="7">
        <v>2155</v>
      </c>
      <c r="U24" s="28">
        <f t="shared" si="8"/>
        <v>0.77241379310344827</v>
      </c>
    </row>
    <row r="25" spans="1:21" ht="20" thickBot="1" x14ac:dyDescent="0.3">
      <c r="A25" s="21"/>
      <c r="B25" s="21" t="s">
        <v>41</v>
      </c>
      <c r="C25" s="5">
        <f t="shared" si="0"/>
        <v>398.2</v>
      </c>
      <c r="D25" s="29">
        <v>408.7</v>
      </c>
      <c r="E25" s="30">
        <v>387.7</v>
      </c>
      <c r="F25" s="23">
        <f t="shared" si="1"/>
        <v>21</v>
      </c>
      <c r="G25" s="20">
        <f t="shared" si="2"/>
        <v>398.2</v>
      </c>
      <c r="H25" s="5">
        <v>628</v>
      </c>
      <c r="I25" s="5">
        <v>175</v>
      </c>
      <c r="J25" s="24">
        <f t="shared" si="3"/>
        <v>803</v>
      </c>
      <c r="K25" s="25">
        <f t="shared" si="4"/>
        <v>0.7820672478206725</v>
      </c>
      <c r="L25" s="5">
        <v>5</v>
      </c>
      <c r="M25" s="5">
        <v>1</v>
      </c>
      <c r="N25" s="24">
        <f t="shared" si="5"/>
        <v>6</v>
      </c>
      <c r="O25" s="26">
        <f t="shared" si="6"/>
        <v>0.83333333333333337</v>
      </c>
      <c r="P25" s="27">
        <f t="shared" si="7"/>
        <v>809</v>
      </c>
      <c r="Q25" s="6">
        <v>91</v>
      </c>
      <c r="R25" s="27">
        <v>0</v>
      </c>
      <c r="S25" s="7">
        <v>900</v>
      </c>
      <c r="T25" s="7">
        <v>900</v>
      </c>
      <c r="U25" s="28">
        <f t="shared" si="8"/>
        <v>0.78244746600741655</v>
      </c>
    </row>
    <row r="26" spans="1:21" s="1" customFormat="1" ht="19" x14ac:dyDescent="0.25">
      <c r="K26" s="4"/>
      <c r="O26" s="4"/>
      <c r="U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 Cao</dc:creator>
  <cp:lastModifiedBy>Wenchao Cao</cp:lastModifiedBy>
  <dcterms:created xsi:type="dcterms:W3CDTF">2016-12-03T06:11:29Z</dcterms:created>
  <dcterms:modified xsi:type="dcterms:W3CDTF">2017-06-28T05:57:00Z</dcterms:modified>
</cp:coreProperties>
</file>