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8_Areas_ReconsPaleogeog_Matthews2016_AfterModifiedByFossils_402-2Ma/"/>
    </mc:Choice>
  </mc:AlternateContent>
  <xr:revisionPtr revIDLastSave="0" documentId="10_ncr:8100000_{07F7B554-4CCC-954F-AAEA-EA071617F13B}" xr6:coauthVersionLast="32" xr6:coauthVersionMax="32" xr10:uidLastSave="{00000000-0000-0000-0000-000000000000}"/>
  <bookViews>
    <workbookView xWindow="40960" yWindow="460" windowWidth="33600" windowHeight="1960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N3" i="1"/>
  <c r="S3" i="1" s="1"/>
  <c r="O3" i="1"/>
  <c r="P3" i="1"/>
  <c r="Q3" i="1"/>
  <c r="N4" i="1"/>
  <c r="S4" i="1" s="1"/>
  <c r="O4" i="1"/>
  <c r="P4" i="1"/>
  <c r="Q4" i="1"/>
  <c r="N5" i="1"/>
  <c r="S5" i="1" s="1"/>
  <c r="O5" i="1"/>
  <c r="P5" i="1"/>
  <c r="Q5" i="1"/>
  <c r="N6" i="1"/>
  <c r="O6" i="1"/>
  <c r="P6" i="1"/>
  <c r="S6" i="1"/>
  <c r="Q6" i="1"/>
  <c r="U6" i="1" s="1"/>
  <c r="V6" i="1" s="1"/>
  <c r="N7" i="1"/>
  <c r="S7" i="1" s="1"/>
  <c r="O7" i="1"/>
  <c r="P7" i="1"/>
  <c r="Q7" i="1"/>
  <c r="N8" i="1"/>
  <c r="S8" i="1" s="1"/>
  <c r="O8" i="1"/>
  <c r="P8" i="1"/>
  <c r="Q8" i="1"/>
  <c r="N9" i="1"/>
  <c r="S9" i="1" s="1"/>
  <c r="O9" i="1"/>
  <c r="P9" i="1"/>
  <c r="Q9" i="1"/>
  <c r="N10" i="1"/>
  <c r="S10" i="1" s="1"/>
  <c r="O10" i="1"/>
  <c r="P10" i="1"/>
  <c r="Q10" i="1"/>
  <c r="N11" i="1"/>
  <c r="O11" i="1"/>
  <c r="S11" i="1" s="1"/>
  <c r="P11" i="1"/>
  <c r="Q11" i="1"/>
  <c r="N12" i="1"/>
  <c r="O12" i="1"/>
  <c r="P12" i="1"/>
  <c r="S12" i="1" s="1"/>
  <c r="Q12" i="1"/>
  <c r="N13" i="1"/>
  <c r="O13" i="1"/>
  <c r="P13" i="1"/>
  <c r="S13" i="1"/>
  <c r="T13" i="1" s="1"/>
  <c r="Q13" i="1"/>
  <c r="N14" i="1"/>
  <c r="O14" i="1"/>
  <c r="P14" i="1"/>
  <c r="S14" i="1"/>
  <c r="Q14" i="1"/>
  <c r="U14" i="1" s="1"/>
  <c r="V14" i="1" s="1"/>
  <c r="N15" i="1"/>
  <c r="S15" i="1" s="1"/>
  <c r="O15" i="1"/>
  <c r="P15" i="1"/>
  <c r="Q15" i="1"/>
  <c r="N16" i="1"/>
  <c r="S16" i="1" s="1"/>
  <c r="O16" i="1"/>
  <c r="P16" i="1"/>
  <c r="Q16" i="1"/>
  <c r="N17" i="1"/>
  <c r="S17" i="1" s="1"/>
  <c r="O17" i="1"/>
  <c r="P17" i="1"/>
  <c r="Q17" i="1"/>
  <c r="N18" i="1"/>
  <c r="S18" i="1" s="1"/>
  <c r="O18" i="1"/>
  <c r="P18" i="1"/>
  <c r="Q18" i="1"/>
  <c r="N19" i="1"/>
  <c r="O19" i="1"/>
  <c r="S19" i="1" s="1"/>
  <c r="P19" i="1"/>
  <c r="Q19" i="1"/>
  <c r="N20" i="1"/>
  <c r="O20" i="1"/>
  <c r="P20" i="1"/>
  <c r="S20" i="1" s="1"/>
  <c r="Q20" i="1"/>
  <c r="N21" i="1"/>
  <c r="O21" i="1"/>
  <c r="P21" i="1"/>
  <c r="S21" i="1"/>
  <c r="T21" i="1" s="1"/>
  <c r="Q21" i="1"/>
  <c r="N22" i="1"/>
  <c r="O22" i="1"/>
  <c r="P22" i="1"/>
  <c r="S22" i="1"/>
  <c r="Q22" i="1"/>
  <c r="U22" i="1" s="1"/>
  <c r="V22" i="1" s="1"/>
  <c r="N23" i="1"/>
  <c r="S23" i="1" s="1"/>
  <c r="O23" i="1"/>
  <c r="P23" i="1"/>
  <c r="Q23" i="1"/>
  <c r="N24" i="1"/>
  <c r="S24" i="1" s="1"/>
  <c r="O24" i="1"/>
  <c r="P24" i="1"/>
  <c r="Q24" i="1"/>
  <c r="N25" i="1"/>
  <c r="S25" i="1" s="1"/>
  <c r="O25" i="1"/>
  <c r="P25" i="1"/>
  <c r="Q25" i="1"/>
  <c r="N2" i="1"/>
  <c r="S2" i="1" s="1"/>
  <c r="O2" i="1"/>
  <c r="P2" i="1"/>
  <c r="Q2" i="1"/>
  <c r="T6" i="1"/>
  <c r="T14" i="1"/>
  <c r="T22" i="1"/>
  <c r="R3" i="1"/>
  <c r="R4" i="1"/>
  <c r="R5" i="1"/>
  <c r="R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U18" i="1" l="1"/>
  <c r="V18" i="1" s="1"/>
  <c r="T18" i="1"/>
  <c r="U12" i="1"/>
  <c r="V12" i="1" s="1"/>
  <c r="T12" i="1"/>
  <c r="T25" i="1"/>
  <c r="U25" i="1"/>
  <c r="V25" i="1" s="1"/>
  <c r="T8" i="1"/>
  <c r="U8" i="1"/>
  <c r="V8" i="1" s="1"/>
  <c r="T15" i="1"/>
  <c r="U15" i="1"/>
  <c r="V15" i="1" s="1"/>
  <c r="U2" i="1"/>
  <c r="V2" i="1" s="1"/>
  <c r="T2" i="1"/>
  <c r="U20" i="1"/>
  <c r="V20" i="1" s="1"/>
  <c r="T20" i="1"/>
  <c r="T9" i="1"/>
  <c r="U9" i="1"/>
  <c r="V9" i="1" s="1"/>
  <c r="T7" i="1"/>
  <c r="U7" i="1"/>
  <c r="V7" i="1" s="1"/>
  <c r="T16" i="1"/>
  <c r="U16" i="1"/>
  <c r="V16" i="1" s="1"/>
  <c r="T23" i="1"/>
  <c r="U23" i="1"/>
  <c r="V23" i="1" s="1"/>
  <c r="U10" i="1"/>
  <c r="V10" i="1" s="1"/>
  <c r="T10" i="1"/>
  <c r="U19" i="1"/>
  <c r="V19" i="1" s="1"/>
  <c r="T19" i="1"/>
  <c r="T4" i="1"/>
  <c r="U4" i="1"/>
  <c r="V4" i="1" s="1"/>
  <c r="T17" i="1"/>
  <c r="U17" i="1"/>
  <c r="V17" i="1" s="1"/>
  <c r="U11" i="1"/>
  <c r="V11" i="1" s="1"/>
  <c r="T11" i="1"/>
  <c r="T24" i="1"/>
  <c r="U24" i="1"/>
  <c r="V24" i="1" s="1"/>
  <c r="T5" i="1"/>
  <c r="U5" i="1"/>
  <c r="V5" i="1" s="1"/>
  <c r="U3" i="1"/>
  <c r="V3" i="1" s="1"/>
  <c r="T3" i="1"/>
  <c r="U21" i="1"/>
  <c r="V21" i="1" s="1"/>
  <c r="U13" i="1"/>
  <c r="V13" i="1" s="1"/>
</calcChain>
</file>

<file path=xl/sharedStrings.xml><?xml version="1.0" encoding="utf-8"?>
<sst xmlns="http://schemas.openxmlformats.org/spreadsheetml/2006/main" count="49" uniqueCount="49">
  <si>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</si>
  <si>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</si>
  <si>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</si>
  <si>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</si>
  <si>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</si>
  <si>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</si>
  <si>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</si>
  <si>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</si>
  <si>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</si>
  <si>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</si>
  <si>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</si>
  <si>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</si>
  <si>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</si>
  <si>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</si>
  <si>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</si>
  <si>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</si>
  <si>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</si>
  <si>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</si>
  <si>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</si>
  <si>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</si>
  <si>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</si>
  <si>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</si>
  <si>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</si>
  <si>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</si>
  <si>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</si>
  <si>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</si>
  <si>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</si>
  <si>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</si>
  <si>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</si>
  <si>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</si>
  <si>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</si>
  <si>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</si>
  <si>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</si>
  <si>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</si>
  <si>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A_T-Land (Al+Amo+Ai+Ama)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</si>
  <si>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</si>
  <si>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</si>
  <si>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</si>
  <si>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</si>
  <si>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</si>
  <si>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</si>
  <si>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Percent [A_T-Land (%)]-Percent [A_E-Land (%)]</t>
  </si>
  <si>
    <t>From_age</t>
  </si>
  <si>
    <t>To_age</t>
  </si>
  <si>
    <t>bar_width</t>
  </si>
  <si>
    <t>Ave_age</t>
  </si>
  <si>
    <t>Time intervals</t>
  </si>
  <si>
    <t>Total_percent</t>
  </si>
  <si>
    <t>R_Flooding (Sm/A_T-Land)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</si>
</sst>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0;[Red]0.0000"/>
    <numFmt numFmtId="166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 Unicode MS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3" fillId="0" borderId="0" xfId="0" applyFont="1"/>
    <xf numFmtId="164" fontId="3" fillId="4" borderId="0" xfId="0" applyNumberFormat="1" applyFont="1" applyFill="1"/>
    <xf numFmtId="165" fontId="3" fillId="2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2" fontId="4" fillId="3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 applyFill="1" applyBorder="1"/>
    <xf numFmtId="165" fontId="4" fillId="0" borderId="0" xfId="0" applyNumberFormat="1" applyFont="1"/>
    <xf numFmtId="166" fontId="4" fillId="0" borderId="0" xfId="0" applyNumberFormat="1" applyFont="1" applyFill="1"/>
    <xf numFmtId="166" fontId="5" fillId="0" borderId="0" xfId="0" applyNumberFormat="1" applyFont="1"/>
    <xf numFmtId="0" fontId="5" fillId="0" borderId="0" xfId="0" applyFont="1"/>
    <xf numFmtId="164" fontId="4" fillId="5" borderId="0" xfId="0" applyNumberFormat="1" applyFont="1" applyFill="1" applyBorder="1"/>
    <xf numFmtId="0" fontId="0" fillId="0" borderId="0" xfId="0" applyFont="1"/>
    <xf numFmtId="0" fontId="6" fillId="0" borderId="0" xfId="0" applyFont="1" applyFill="1"/>
    <xf numFmtId="166" fontId="7" fillId="0" borderId="0" xfId="0" applyNumberFormat="1" applyFont="1" applyFill="1"/>
    <xf numFmtId="166" fontId="6" fillId="0" borderId="0" xfId="0" applyNumberFormat="1" applyFont="1" applyFill="1"/>
    <xf numFmtId="164" fontId="4" fillId="0" borderId="1" xfId="0" applyNumberFormat="1" applyFont="1" applyBorder="1"/>
    <xf numFmtId="0" fontId="0" fillId="0" borderId="1" xfId="0" applyFont="1" applyBorder="1"/>
    <xf numFmtId="2" fontId="3" fillId="4" borderId="0" xfId="0" applyNumberFormat="1" applyFont="1" applyFill="1"/>
    <xf numFmtId="2" fontId="5" fillId="0" borderId="0" xfId="0" applyNumberFormat="1" applyFont="1"/>
    <xf numFmtId="2" fontId="0" fillId="0" borderId="0" xfId="0" applyNumberFormat="1" applyFill="1"/>
    <xf numFmtId="0" fontId="4" fillId="0" borderId="2" xfId="0" applyFont="1" applyBorder="1"/>
    <xf numFmtId="164" fontId="4" fillId="0" borderId="3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166" fontId="4" fillId="0" borderId="3" xfId="0" applyNumberFormat="1" applyFont="1" applyBorder="1"/>
    <xf numFmtId="0" fontId="5" fillId="0" borderId="3" xfId="0" applyFont="1" applyBorder="1"/>
    <xf numFmtId="2" fontId="5" fillId="0" borderId="3" xfId="0" applyNumberFormat="1" applyFont="1" applyBorder="1"/>
    <xf numFmtId="166" fontId="5" fillId="0" borderId="3" xfId="0" applyNumberFormat="1" applyFont="1" applyBorder="1"/>
    <xf numFmtId="165" fontId="4" fillId="0" borderId="3" xfId="0" applyNumberFormat="1" applyFont="1" applyBorder="1"/>
    <xf numFmtId="166" fontId="4" fillId="0" borderId="3" xfId="0" applyNumberFormat="1" applyFont="1" applyFill="1" applyBorder="1"/>
    <xf numFmtId="165" fontId="4" fillId="0" borderId="4" xfId="0" applyNumberFormat="1" applyFont="1" applyBorder="1"/>
    <xf numFmtId="0" fontId="4" fillId="0" borderId="5" xfId="0" applyFont="1" applyBorder="1"/>
    <xf numFmtId="0" fontId="0" fillId="0" borderId="0" xfId="0" applyFont="1" applyBorder="1"/>
    <xf numFmtId="166" fontId="4" fillId="0" borderId="0" xfId="0" applyNumberFormat="1" applyFont="1" applyBorder="1"/>
    <xf numFmtId="0" fontId="5" fillId="0" borderId="0" xfId="0" applyFont="1" applyBorder="1"/>
    <xf numFmtId="2" fontId="5" fillId="0" borderId="0" xfId="0" applyNumberFormat="1" applyFont="1" applyBorder="1"/>
    <xf numFmtId="166" fontId="5" fillId="0" borderId="0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Fill="1" applyBorder="1"/>
    <xf numFmtId="165" fontId="4" fillId="0" borderId="1" xfId="0" applyNumberFormat="1" applyFont="1" applyBorder="1"/>
    <xf numFmtId="0" fontId="4" fillId="0" borderId="6" xfId="0" applyFont="1" applyBorder="1"/>
    <xf numFmtId="164" fontId="4" fillId="0" borderId="7" xfId="0" applyNumberFormat="1" applyFont="1" applyFill="1" applyBorder="1"/>
    <xf numFmtId="0" fontId="0" fillId="0" borderId="7" xfId="0" applyFont="1" applyFill="1" applyBorder="1"/>
    <xf numFmtId="0" fontId="0" fillId="0" borderId="8" xfId="0" applyFont="1" applyBorder="1"/>
    <xf numFmtId="166" fontId="4" fillId="0" borderId="7" xfId="0" applyNumberFormat="1" applyFont="1" applyBorder="1"/>
    <xf numFmtId="0" fontId="5" fillId="0" borderId="7" xfId="0" applyFont="1" applyBorder="1"/>
    <xf numFmtId="2" fontId="5" fillId="0" borderId="7" xfId="0" applyNumberFormat="1" applyFont="1" applyBorder="1"/>
    <xf numFmtId="166" fontId="5" fillId="0" borderId="7" xfId="0" applyNumberFormat="1" applyFont="1" applyBorder="1"/>
    <xf numFmtId="165" fontId="4" fillId="0" borderId="7" xfId="0" applyNumberFormat="1" applyFont="1" applyBorder="1"/>
    <xf numFmtId="166" fontId="4" fillId="0" borderId="7" xfId="0" applyNumberFormat="1" applyFont="1" applyFill="1" applyBorder="1"/>
    <xf numFmtId="165" fontId="4" fillId="0" borderId="8" xfId="0" applyNumberFormat="1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W1" zoomScale="118" workbookViewId="0">
      <selection activeCell="X25" sqref="A18:X25"/>
    </sheetView>
  </sheetViews>
  <sheetFormatPr baseColWidth="10" defaultRowHeight="16" x14ac:dyDescent="0.2"/>
  <cols>
    <col min="1" max="1" width="16" style="1" bestFit="1" customWidth="1"/>
    <col min="2" max="2" width="10.6640625" style="1" bestFit="1" customWidth="1"/>
    <col min="3" max="3" width="7.83203125" style="1" bestFit="1" customWidth="1"/>
    <col min="4" max="4" width="6" style="1" bestFit="1" customWidth="1"/>
    <col min="5" max="5" width="8" style="1" bestFit="1" customWidth="1"/>
    <col min="6" max="6" width="6.83203125" style="1" bestFit="1" customWidth="1"/>
    <col min="7" max="7" width="9.83203125" style="1" bestFit="1" customWidth="1"/>
    <col min="8" max="8" width="10.83203125" style="3" bestFit="1" customWidth="1"/>
    <col min="9" max="9" width="11.33203125" style="2" bestFit="1" customWidth="1"/>
    <col min="10" max="10" width="11.6640625" style="2" bestFit="1" customWidth="1"/>
    <col min="11" max="11" width="11.33203125" style="2" bestFit="1" customWidth="1"/>
    <col min="12" max="12" width="11.33203125" style="27" customWidth="1"/>
    <col min="13" max="13" width="8.6640625" style="2" customWidth="1"/>
    <col min="14" max="14" width="15.5" style="2" bestFit="1" customWidth="1"/>
    <col min="15" max="15" width="6.5" style="1" bestFit="1" customWidth="1"/>
    <col min="16" max="18" width="7.1640625" style="3" bestFit="1" customWidth="1"/>
    <col min="19" max="19" width="16.5" style="3" bestFit="1" customWidth="1"/>
    <col min="20" max="20" width="16.83203125" style="1" bestFit="1" customWidth="1"/>
    <col min="21" max="21" width="27.1640625" style="1" customWidth="1"/>
    <col min="22" max="22" width="16.83203125" style="1" bestFit="1" customWidth="1"/>
    <col min="23" max="23" width="33.1640625" style="1" bestFit="1" customWidth="1"/>
    <col min="24" max="24" width="21" style="1" bestFit="1" customWidth="1"/>
    <col min="25" max="16384" width="10.83203125" style="1"/>
  </cols>
  <sheetData>
    <row r="1" spans="1:25" ht="27" customHeight="1" x14ac:dyDescent="0.2">
      <c r="A1" s="4" t="s">
        <v>0</v>
      </c>
      <c r="B1" s="11" t="s">
        <v>46</v>
      </c>
      <c r="C1" s="11" t="s">
        <v>42</v>
      </c>
      <c r="D1" s="11" t="s">
        <v>43</v>
      </c>
      <c r="E1" s="11" t="s">
        <v>44</v>
      </c>
      <c r="F1" s="23" t="s">
        <v>45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38</v>
      </c>
      <c r="L1" s="25" t="s">
        <v>47</v>
      </c>
      <c r="M1" s="8" t="s">
        <v>35</v>
      </c>
      <c r="N1" s="6" t="s">
        <v>32</v>
      </c>
      <c r="O1" s="6" t="s">
        <v>25</v>
      </c>
      <c r="P1" s="6" t="s">
        <v>27</v>
      </c>
      <c r="Q1" s="6" t="s">
        <v>26</v>
      </c>
      <c r="R1" s="6" t="s">
        <v>37</v>
      </c>
      <c r="S1" s="7" t="s">
        <v>33</v>
      </c>
      <c r="T1" s="8" t="s">
        <v>39</v>
      </c>
      <c r="U1" s="8" t="s">
        <v>34</v>
      </c>
      <c r="V1" s="8" t="s">
        <v>40</v>
      </c>
      <c r="W1" s="8" t="s">
        <v>41</v>
      </c>
      <c r="X1" s="9" t="s">
        <v>48</v>
      </c>
      <c r="Y1" s="7" t="s">
        <v>36</v>
      </c>
    </row>
    <row r="2" spans="1:25" ht="17" x14ac:dyDescent="0.25">
      <c r="A2" s="10" t="s">
        <v>1</v>
      </c>
      <c r="B2" s="18">
        <v>6</v>
      </c>
      <c r="C2" s="19">
        <v>11</v>
      </c>
      <c r="D2" s="19">
        <v>2</v>
      </c>
      <c r="E2" s="19">
        <v>9</v>
      </c>
      <c r="F2" s="24">
        <f>(C2+D2)/2</f>
        <v>6.5</v>
      </c>
      <c r="G2" s="17">
        <v>1.7892999999999999</v>
      </c>
      <c r="H2" s="17">
        <v>5.9391999999999996</v>
      </c>
      <c r="I2" s="17">
        <v>21.7697</v>
      </c>
      <c r="J2" s="17">
        <v>12.234</v>
      </c>
      <c r="K2" s="17">
        <v>58.267699999999998</v>
      </c>
      <c r="L2" s="26">
        <f>SUM(G2:K2)</f>
        <v>99.999899999999997</v>
      </c>
      <c r="M2" s="12">
        <v>51.006599999999999</v>
      </c>
      <c r="N2" s="16">
        <f>G2/100*M2</f>
        <v>0.91266109379999993</v>
      </c>
      <c r="O2" s="16">
        <f>H2/100*M2</f>
        <v>3.0293839871999997</v>
      </c>
      <c r="P2" s="16">
        <f>I2/100*M2</f>
        <v>11.1039838002</v>
      </c>
      <c r="Q2" s="16">
        <f>J2/100*M2</f>
        <v>6.2401474439999998</v>
      </c>
      <c r="R2" s="16">
        <f>K2/100*M2</f>
        <v>29.7203726682</v>
      </c>
      <c r="S2" s="14">
        <f>N2+O2+P2</f>
        <v>15.0460288812</v>
      </c>
      <c r="T2" s="15">
        <f>S2/M2</f>
        <v>0.29498200000000002</v>
      </c>
      <c r="U2" s="12">
        <f>S2+Q2</f>
        <v>21.2861763252</v>
      </c>
      <c r="V2" s="12">
        <f>U2/M2</f>
        <v>0.41732200000000003</v>
      </c>
      <c r="W2" s="12"/>
      <c r="X2" s="14">
        <f>J2/(SUM(G2:J2))</f>
        <v>0.29315492593249337</v>
      </c>
      <c r="Y2" s="11"/>
    </row>
    <row r="3" spans="1:25" ht="17" x14ac:dyDescent="0.25">
      <c r="A3" s="10" t="s">
        <v>2</v>
      </c>
      <c r="B3" s="18">
        <v>14</v>
      </c>
      <c r="C3" s="19">
        <v>20</v>
      </c>
      <c r="D3" s="19">
        <v>11</v>
      </c>
      <c r="E3" s="19">
        <v>9</v>
      </c>
      <c r="F3" s="24">
        <f t="shared" ref="F3:F25" si="0">(C3+D3)/2</f>
        <v>15.5</v>
      </c>
      <c r="G3" s="17">
        <v>1.4602999999999999</v>
      </c>
      <c r="H3" s="17">
        <v>6.8918999999999997</v>
      </c>
      <c r="I3" s="17">
        <v>20.589700000000001</v>
      </c>
      <c r="J3" s="17">
        <v>13.5625</v>
      </c>
      <c r="K3" s="17">
        <v>57.495600000000003</v>
      </c>
      <c r="L3" s="26">
        <f t="shared" ref="L3:L25" si="1">SUM(G3:K3)</f>
        <v>100</v>
      </c>
      <c r="M3" s="12">
        <v>51.006599999999999</v>
      </c>
      <c r="N3" s="16">
        <f t="shared" ref="N3:N6" si="2">G3/100*M3</f>
        <v>0.74484937979999999</v>
      </c>
      <c r="O3" s="16">
        <f t="shared" ref="O3:O5" si="3">H3/100*M3</f>
        <v>3.5153238653999996</v>
      </c>
      <c r="P3" s="16">
        <f t="shared" ref="P3:P5" si="4">I3/100*M3</f>
        <v>10.5021059202</v>
      </c>
      <c r="Q3" s="16">
        <f t="shared" ref="Q3:Q25" si="5">J3/100*M3</f>
        <v>6.9177701249999997</v>
      </c>
      <c r="R3" s="16">
        <f t="shared" ref="R3:R5" si="6">K3/100*M3</f>
        <v>29.326550709599999</v>
      </c>
      <c r="S3" s="14">
        <f t="shared" ref="S3:S25" si="7">N3+O3+P3</f>
        <v>14.762279165399999</v>
      </c>
      <c r="T3" s="15">
        <f t="shared" ref="T3:T25" si="8">S3/M3</f>
        <v>0.28941899999999998</v>
      </c>
      <c r="U3" s="12">
        <f t="shared" ref="U3:U25" si="9">S3+Q3</f>
        <v>21.6800492904</v>
      </c>
      <c r="V3" s="12">
        <f t="shared" ref="V3:V25" si="10">U3/M3</f>
        <v>0.42504399999999998</v>
      </c>
      <c r="W3" s="12"/>
      <c r="X3" s="14">
        <f t="shared" ref="X3:X25" si="11">J3/(SUM(G3:J3))</f>
        <v>0.31908461241659686</v>
      </c>
      <c r="Y3" s="11"/>
    </row>
    <row r="4" spans="1:25" ht="17" x14ac:dyDescent="0.25">
      <c r="A4" s="10" t="s">
        <v>3</v>
      </c>
      <c r="B4" s="18">
        <v>22</v>
      </c>
      <c r="C4" s="19">
        <v>29</v>
      </c>
      <c r="D4" s="19">
        <v>20</v>
      </c>
      <c r="E4" s="19">
        <v>9</v>
      </c>
      <c r="F4" s="24">
        <f t="shared" si="0"/>
        <v>24.5</v>
      </c>
      <c r="G4" s="17">
        <v>1.4281999999999999</v>
      </c>
      <c r="H4" s="17">
        <v>4.6809000000000003</v>
      </c>
      <c r="I4" s="17">
        <v>23.675999999999998</v>
      </c>
      <c r="J4" s="17">
        <v>14.116400000000001</v>
      </c>
      <c r="K4" s="17">
        <v>56.098399999999998</v>
      </c>
      <c r="L4" s="26">
        <f t="shared" si="1"/>
        <v>99.999899999999997</v>
      </c>
      <c r="M4" s="12">
        <v>51.006599999999999</v>
      </c>
      <c r="N4" s="16">
        <f t="shared" si="2"/>
        <v>0.72847626119999997</v>
      </c>
      <c r="O4" s="16">
        <f t="shared" si="3"/>
        <v>2.3875679394000002</v>
      </c>
      <c r="P4" s="16">
        <f t="shared" si="4"/>
        <v>12.076322615999999</v>
      </c>
      <c r="Q4" s="16">
        <f t="shared" si="5"/>
        <v>7.2002956824000002</v>
      </c>
      <c r="R4" s="16">
        <f t="shared" si="6"/>
        <v>28.613886494399996</v>
      </c>
      <c r="S4" s="14">
        <f t="shared" si="7"/>
        <v>15.1923668166</v>
      </c>
      <c r="T4" s="15">
        <f t="shared" si="8"/>
        <v>0.29785099999999998</v>
      </c>
      <c r="U4" s="12">
        <f t="shared" si="9"/>
        <v>22.392662499</v>
      </c>
      <c r="V4" s="12">
        <f t="shared" si="10"/>
        <v>0.43901499999999999</v>
      </c>
      <c r="W4" s="12"/>
      <c r="X4" s="14">
        <f t="shared" si="11"/>
        <v>0.32154709975741153</v>
      </c>
      <c r="Y4" s="11"/>
    </row>
    <row r="5" spans="1:25" ht="17" x14ac:dyDescent="0.25">
      <c r="A5" s="10" t="s">
        <v>4</v>
      </c>
      <c r="B5" s="18">
        <v>33</v>
      </c>
      <c r="C5" s="19">
        <v>37</v>
      </c>
      <c r="D5" s="19">
        <v>29</v>
      </c>
      <c r="E5" s="19">
        <v>8</v>
      </c>
      <c r="F5" s="24">
        <f t="shared" si="0"/>
        <v>33</v>
      </c>
      <c r="G5" s="20">
        <v>1.0498000000000001</v>
      </c>
      <c r="H5" s="20">
        <v>4.8990999999999998</v>
      </c>
      <c r="I5" s="20">
        <v>23.208600000000001</v>
      </c>
      <c r="J5" s="20">
        <v>14.6495</v>
      </c>
      <c r="K5" s="20">
        <v>56.192999999999998</v>
      </c>
      <c r="L5" s="26">
        <f t="shared" si="1"/>
        <v>100</v>
      </c>
      <c r="M5" s="21">
        <v>51.006599999999999</v>
      </c>
      <c r="N5" s="22">
        <f t="shared" si="2"/>
        <v>0.5354672868</v>
      </c>
      <c r="O5" s="22">
        <f t="shared" si="3"/>
        <v>2.4988643406</v>
      </c>
      <c r="P5" s="22">
        <f t="shared" si="4"/>
        <v>11.8379177676</v>
      </c>
      <c r="Q5" s="16">
        <f t="shared" si="5"/>
        <v>7.4722118669999995</v>
      </c>
      <c r="R5" s="22">
        <f t="shared" si="6"/>
        <v>28.662138737999996</v>
      </c>
      <c r="S5" s="14">
        <f t="shared" si="7"/>
        <v>14.872249395000001</v>
      </c>
      <c r="T5" s="15">
        <f t="shared" si="8"/>
        <v>0.29157500000000003</v>
      </c>
      <c r="U5" s="12">
        <f t="shared" si="9"/>
        <v>22.344461261999999</v>
      </c>
      <c r="V5" s="12">
        <f t="shared" si="10"/>
        <v>0.43807000000000001</v>
      </c>
      <c r="W5" s="12"/>
      <c r="X5" s="14">
        <f t="shared" si="11"/>
        <v>0.33441002579496426</v>
      </c>
      <c r="Y5" s="11"/>
    </row>
    <row r="6" spans="1:25" ht="17" x14ac:dyDescent="0.25">
      <c r="A6" s="10" t="s">
        <v>5</v>
      </c>
      <c r="B6" s="13">
        <v>43</v>
      </c>
      <c r="C6" s="19">
        <v>49</v>
      </c>
      <c r="D6" s="19">
        <v>37</v>
      </c>
      <c r="E6" s="19">
        <v>12</v>
      </c>
      <c r="F6" s="24">
        <f t="shared" si="0"/>
        <v>43</v>
      </c>
      <c r="G6" s="12">
        <v>0</v>
      </c>
      <c r="H6" s="17">
        <v>4.9901</v>
      </c>
      <c r="I6" s="17">
        <v>23.022500000000001</v>
      </c>
      <c r="J6" s="17">
        <v>15.5223</v>
      </c>
      <c r="K6" s="17">
        <v>56.4651</v>
      </c>
      <c r="L6" s="26">
        <f t="shared" si="1"/>
        <v>100</v>
      </c>
      <c r="M6" s="12">
        <v>51.006599999999999</v>
      </c>
      <c r="N6" s="16">
        <f t="shared" si="2"/>
        <v>0</v>
      </c>
      <c r="O6" s="16">
        <f t="shared" ref="O6:O20" si="12">H6/100*M6</f>
        <v>2.5452803465999998</v>
      </c>
      <c r="P6" s="16">
        <f t="shared" ref="P6:P20" si="13">I6/100*M6</f>
        <v>11.742994485000001</v>
      </c>
      <c r="Q6" s="16">
        <f t="shared" si="5"/>
        <v>7.9173974718000002</v>
      </c>
      <c r="R6" s="16">
        <f t="shared" ref="R6:R20" si="14">K6/100*M6</f>
        <v>28.800927696599999</v>
      </c>
      <c r="S6" s="14">
        <f t="shared" si="7"/>
        <v>14.288274831600001</v>
      </c>
      <c r="T6" s="15">
        <f t="shared" si="8"/>
        <v>0.28012600000000004</v>
      </c>
      <c r="U6" s="12">
        <f t="shared" si="9"/>
        <v>22.2056723034</v>
      </c>
      <c r="V6" s="12">
        <f t="shared" si="10"/>
        <v>0.43534899999999999</v>
      </c>
      <c r="W6" s="12"/>
      <c r="X6" s="14">
        <f t="shared" si="11"/>
        <v>0.35654842436757633</v>
      </c>
      <c r="Y6" s="11"/>
    </row>
    <row r="7" spans="1:25" ht="17" x14ac:dyDescent="0.25">
      <c r="A7" s="10" t="s">
        <v>6</v>
      </c>
      <c r="B7" s="13">
        <v>53</v>
      </c>
      <c r="C7" s="19">
        <v>58</v>
      </c>
      <c r="D7" s="19">
        <v>49</v>
      </c>
      <c r="E7" s="19">
        <v>9</v>
      </c>
      <c r="F7" s="24">
        <f t="shared" si="0"/>
        <v>53.5</v>
      </c>
      <c r="G7" s="12">
        <v>0</v>
      </c>
      <c r="H7" s="17">
        <v>5.1803999999999997</v>
      </c>
      <c r="I7" s="17">
        <v>22.908999999999999</v>
      </c>
      <c r="J7" s="17">
        <v>15.319800000000001</v>
      </c>
      <c r="K7" s="17">
        <v>56.590800000000002</v>
      </c>
      <c r="L7" s="26">
        <f t="shared" si="1"/>
        <v>100</v>
      </c>
      <c r="M7" s="12">
        <v>51.006599999999999</v>
      </c>
      <c r="N7" s="16">
        <f t="shared" ref="N7:N25" si="15">G7/100*M7</f>
        <v>0</v>
      </c>
      <c r="O7" s="16">
        <f t="shared" si="12"/>
        <v>2.6423459063999997</v>
      </c>
      <c r="P7" s="16">
        <f t="shared" si="13"/>
        <v>11.685101993999998</v>
      </c>
      <c r="Q7" s="16">
        <f t="shared" si="5"/>
        <v>7.8141091068000001</v>
      </c>
      <c r="R7" s="16">
        <f t="shared" si="14"/>
        <v>28.865042992799999</v>
      </c>
      <c r="S7" s="14">
        <f t="shared" si="7"/>
        <v>14.327447900399997</v>
      </c>
      <c r="T7" s="15">
        <f t="shared" si="8"/>
        <v>0.28089399999999998</v>
      </c>
      <c r="U7" s="12">
        <f t="shared" si="9"/>
        <v>22.141557007199999</v>
      </c>
      <c r="V7" s="12">
        <f t="shared" si="10"/>
        <v>0.43409199999999998</v>
      </c>
      <c r="W7" s="12"/>
      <c r="X7" s="14">
        <f t="shared" si="11"/>
        <v>0.35291597172949518</v>
      </c>
      <c r="Y7" s="11"/>
    </row>
    <row r="8" spans="1:25" ht="17" x14ac:dyDescent="0.25">
      <c r="A8" s="10" t="s">
        <v>7</v>
      </c>
      <c r="B8" s="18">
        <v>76</v>
      </c>
      <c r="C8" s="19">
        <v>81</v>
      </c>
      <c r="D8" s="19">
        <v>58</v>
      </c>
      <c r="E8" s="19">
        <v>23</v>
      </c>
      <c r="F8" s="24">
        <f t="shared" si="0"/>
        <v>69.5</v>
      </c>
      <c r="G8" s="17">
        <v>0.2747</v>
      </c>
      <c r="H8" s="17">
        <v>5.5918000000000001</v>
      </c>
      <c r="I8" s="17">
        <v>19.299800000000001</v>
      </c>
      <c r="J8" s="17">
        <v>15.660600000000001</v>
      </c>
      <c r="K8" s="17">
        <v>59.173099999999998</v>
      </c>
      <c r="L8" s="26">
        <f t="shared" si="1"/>
        <v>100</v>
      </c>
      <c r="M8" s="12">
        <v>51.006599999999999</v>
      </c>
      <c r="N8" s="16">
        <f t="shared" si="15"/>
        <v>0.14011513019999999</v>
      </c>
      <c r="O8" s="16">
        <f t="shared" si="12"/>
        <v>2.8521870588000002</v>
      </c>
      <c r="P8" s="16">
        <f t="shared" si="13"/>
        <v>9.8441717868000005</v>
      </c>
      <c r="Q8" s="16">
        <f t="shared" si="5"/>
        <v>7.9879395995999998</v>
      </c>
      <c r="R8" s="16">
        <f t="shared" si="14"/>
        <v>30.182186424600001</v>
      </c>
      <c r="S8" s="14">
        <f t="shared" si="7"/>
        <v>12.836473975800001</v>
      </c>
      <c r="T8" s="15">
        <f t="shared" si="8"/>
        <v>0.25166300000000003</v>
      </c>
      <c r="U8" s="12">
        <f t="shared" si="9"/>
        <v>20.824413575400001</v>
      </c>
      <c r="V8" s="12">
        <f t="shared" si="10"/>
        <v>0.40826900000000005</v>
      </c>
      <c r="W8" s="12"/>
      <c r="X8" s="14">
        <f t="shared" si="11"/>
        <v>0.38358533221968849</v>
      </c>
      <c r="Y8" s="11"/>
    </row>
    <row r="9" spans="1:25" ht="17" x14ac:dyDescent="0.25">
      <c r="A9" s="10" t="s">
        <v>8</v>
      </c>
      <c r="B9" s="13">
        <v>90</v>
      </c>
      <c r="C9" s="19">
        <v>94</v>
      </c>
      <c r="D9" s="19">
        <v>81</v>
      </c>
      <c r="E9" s="19">
        <v>13</v>
      </c>
      <c r="F9" s="24">
        <f t="shared" si="0"/>
        <v>87.5</v>
      </c>
      <c r="G9" s="12">
        <v>0</v>
      </c>
      <c r="H9" s="17">
        <v>4.4545000000000003</v>
      </c>
      <c r="I9" s="17">
        <v>19.369</v>
      </c>
      <c r="J9" s="17">
        <v>16.813700000000001</v>
      </c>
      <c r="K9" s="17">
        <v>59.3628</v>
      </c>
      <c r="L9" s="26">
        <f t="shared" si="1"/>
        <v>100</v>
      </c>
      <c r="M9" s="12">
        <v>51.006599999999999</v>
      </c>
      <c r="N9" s="16">
        <f t="shared" si="15"/>
        <v>0</v>
      </c>
      <c r="O9" s="16">
        <f t="shared" si="12"/>
        <v>2.272088997</v>
      </c>
      <c r="P9" s="16">
        <f t="shared" si="13"/>
        <v>9.8794683540000001</v>
      </c>
      <c r="Q9" s="16">
        <f t="shared" si="5"/>
        <v>8.5760967041999994</v>
      </c>
      <c r="R9" s="16">
        <f t="shared" si="14"/>
        <v>30.2789459448</v>
      </c>
      <c r="S9" s="14">
        <f t="shared" si="7"/>
        <v>12.151557351000001</v>
      </c>
      <c r="T9" s="15">
        <f t="shared" si="8"/>
        <v>0.23823500000000003</v>
      </c>
      <c r="U9" s="12">
        <f t="shared" si="9"/>
        <v>20.727654055199999</v>
      </c>
      <c r="V9" s="12">
        <f t="shared" si="10"/>
        <v>0.40637199999999996</v>
      </c>
      <c r="W9" s="12"/>
      <c r="X9" s="14">
        <f t="shared" si="11"/>
        <v>0.41375143956768679</v>
      </c>
      <c r="Y9" s="11"/>
    </row>
    <row r="10" spans="1:25" ht="17" x14ac:dyDescent="0.25">
      <c r="A10" s="10" t="s">
        <v>9</v>
      </c>
      <c r="B10" s="13">
        <v>105</v>
      </c>
      <c r="C10" s="19">
        <v>117</v>
      </c>
      <c r="D10" s="19">
        <v>94</v>
      </c>
      <c r="E10" s="19">
        <v>23</v>
      </c>
      <c r="F10" s="24">
        <f t="shared" si="0"/>
        <v>105.5</v>
      </c>
      <c r="G10" s="12">
        <v>0</v>
      </c>
      <c r="H10" s="17">
        <v>3.8651</v>
      </c>
      <c r="I10" s="17">
        <v>21.3003</v>
      </c>
      <c r="J10" s="17">
        <v>16.623899999999999</v>
      </c>
      <c r="K10" s="17">
        <v>58.210799999999999</v>
      </c>
      <c r="L10" s="26">
        <f t="shared" si="1"/>
        <v>100.0001</v>
      </c>
      <c r="M10" s="12">
        <v>51.006599999999999</v>
      </c>
      <c r="N10" s="16">
        <f t="shared" si="15"/>
        <v>0</v>
      </c>
      <c r="O10" s="16">
        <f t="shared" si="12"/>
        <v>1.9714560965999999</v>
      </c>
      <c r="P10" s="16">
        <f t="shared" si="13"/>
        <v>10.864558819799999</v>
      </c>
      <c r="Q10" s="16">
        <f t="shared" si="5"/>
        <v>8.4792861774000006</v>
      </c>
      <c r="R10" s="16">
        <f t="shared" si="14"/>
        <v>29.691349912799996</v>
      </c>
      <c r="S10" s="14">
        <f t="shared" si="7"/>
        <v>12.8360149164</v>
      </c>
      <c r="T10" s="15">
        <f t="shared" si="8"/>
        <v>0.25165399999999999</v>
      </c>
      <c r="U10" s="12">
        <f t="shared" si="9"/>
        <v>21.315301093800002</v>
      </c>
      <c r="V10" s="12">
        <f t="shared" si="10"/>
        <v>0.41789300000000007</v>
      </c>
      <c r="W10" s="12"/>
      <c r="X10" s="14">
        <f t="shared" si="11"/>
        <v>0.39780278683777903</v>
      </c>
      <c r="Y10" s="11"/>
    </row>
    <row r="11" spans="1:25" ht="17" x14ac:dyDescent="0.25">
      <c r="A11" s="10" t="s">
        <v>10</v>
      </c>
      <c r="B11" s="13">
        <v>126</v>
      </c>
      <c r="C11" s="19">
        <v>135</v>
      </c>
      <c r="D11" s="19">
        <v>117</v>
      </c>
      <c r="E11" s="19">
        <v>18</v>
      </c>
      <c r="F11" s="24">
        <f t="shared" si="0"/>
        <v>126</v>
      </c>
      <c r="G11" s="12">
        <v>0</v>
      </c>
      <c r="H11" s="17">
        <v>3.5985</v>
      </c>
      <c r="I11" s="17">
        <v>23.5245</v>
      </c>
      <c r="J11" s="17">
        <v>14.138299999999999</v>
      </c>
      <c r="K11" s="17">
        <v>58.738700000000001</v>
      </c>
      <c r="L11" s="26">
        <f t="shared" si="1"/>
        <v>100</v>
      </c>
      <c r="M11" s="12">
        <v>51.006599999999999</v>
      </c>
      <c r="N11" s="16">
        <f t="shared" si="15"/>
        <v>0</v>
      </c>
      <c r="O11" s="16">
        <f t="shared" si="12"/>
        <v>1.8354725010000001</v>
      </c>
      <c r="P11" s="16">
        <f t="shared" si="13"/>
        <v>11.999047617</v>
      </c>
      <c r="Q11" s="16">
        <f t="shared" si="5"/>
        <v>7.2114661277999987</v>
      </c>
      <c r="R11" s="16">
        <f t="shared" si="14"/>
        <v>29.960613754200001</v>
      </c>
      <c r="S11" s="14">
        <f t="shared" si="7"/>
        <v>13.834520118</v>
      </c>
      <c r="T11" s="15">
        <f t="shared" si="8"/>
        <v>0.27123000000000003</v>
      </c>
      <c r="U11" s="12">
        <f t="shared" si="9"/>
        <v>21.045986245799998</v>
      </c>
      <c r="V11" s="12">
        <f t="shared" si="10"/>
        <v>0.41261299999999995</v>
      </c>
      <c r="W11" s="12"/>
      <c r="X11" s="14">
        <f t="shared" si="11"/>
        <v>0.34265280056614794</v>
      </c>
      <c r="Y11" s="11"/>
    </row>
    <row r="12" spans="1:25" ht="17" x14ac:dyDescent="0.25">
      <c r="A12" s="10" t="s">
        <v>11</v>
      </c>
      <c r="B12" s="13">
        <v>140</v>
      </c>
      <c r="C12" s="19">
        <v>146</v>
      </c>
      <c r="D12" s="19">
        <v>135</v>
      </c>
      <c r="E12" s="19">
        <v>11</v>
      </c>
      <c r="F12" s="24">
        <f t="shared" si="0"/>
        <v>140.5</v>
      </c>
      <c r="G12" s="12">
        <v>0</v>
      </c>
      <c r="H12" s="17">
        <v>3.3904999999999998</v>
      </c>
      <c r="I12" s="17">
        <v>22.4253</v>
      </c>
      <c r="J12" s="17">
        <v>13.1251</v>
      </c>
      <c r="K12" s="17">
        <v>61.059100000000001</v>
      </c>
      <c r="L12" s="26">
        <f t="shared" si="1"/>
        <v>100</v>
      </c>
      <c r="M12" s="12">
        <v>51.006599999999999</v>
      </c>
      <c r="N12" s="16">
        <f t="shared" si="15"/>
        <v>0</v>
      </c>
      <c r="O12" s="16">
        <f t="shared" si="12"/>
        <v>1.7293787729999999</v>
      </c>
      <c r="P12" s="16">
        <f t="shared" si="13"/>
        <v>11.4383830698</v>
      </c>
      <c r="Q12" s="16">
        <f t="shared" si="5"/>
        <v>6.6946672565999998</v>
      </c>
      <c r="R12" s="16">
        <f t="shared" si="14"/>
        <v>31.144170900599999</v>
      </c>
      <c r="S12" s="14">
        <f t="shared" si="7"/>
        <v>13.167761842800001</v>
      </c>
      <c r="T12" s="15">
        <f t="shared" si="8"/>
        <v>0.258158</v>
      </c>
      <c r="U12" s="12">
        <f t="shared" si="9"/>
        <v>19.8624290994</v>
      </c>
      <c r="V12" s="12">
        <f t="shared" si="10"/>
        <v>0.38940900000000001</v>
      </c>
      <c r="W12" s="12"/>
      <c r="X12" s="14">
        <f t="shared" si="11"/>
        <v>0.33705178873626446</v>
      </c>
      <c r="Y12" s="11"/>
    </row>
    <row r="13" spans="1:25" ht="17" x14ac:dyDescent="0.25">
      <c r="A13" s="10" t="s">
        <v>12</v>
      </c>
      <c r="B13" s="13">
        <v>152</v>
      </c>
      <c r="C13" s="19">
        <v>166</v>
      </c>
      <c r="D13" s="19">
        <v>146</v>
      </c>
      <c r="E13" s="19">
        <v>20</v>
      </c>
      <c r="F13" s="24">
        <f t="shared" si="0"/>
        <v>156</v>
      </c>
      <c r="G13" s="12">
        <v>0</v>
      </c>
      <c r="H13" s="17">
        <v>3.4912000000000001</v>
      </c>
      <c r="I13" s="17">
        <v>21.861799999999999</v>
      </c>
      <c r="J13" s="17">
        <v>13.9537</v>
      </c>
      <c r="K13" s="17">
        <v>60.693399999999997</v>
      </c>
      <c r="L13" s="26">
        <f t="shared" si="1"/>
        <v>100.0001</v>
      </c>
      <c r="M13" s="12">
        <v>51.006599999999999</v>
      </c>
      <c r="N13" s="16">
        <f t="shared" si="15"/>
        <v>0</v>
      </c>
      <c r="O13" s="16">
        <f t="shared" si="12"/>
        <v>1.7807424191999999</v>
      </c>
      <c r="P13" s="16">
        <f t="shared" si="13"/>
        <v>11.150960878799999</v>
      </c>
      <c r="Q13" s="16">
        <f t="shared" si="5"/>
        <v>7.1173079441999993</v>
      </c>
      <c r="R13" s="16">
        <f t="shared" si="14"/>
        <v>30.9576397644</v>
      </c>
      <c r="S13" s="14">
        <f t="shared" si="7"/>
        <v>12.931703297999999</v>
      </c>
      <c r="T13" s="15">
        <f t="shared" si="8"/>
        <v>0.25352999999999998</v>
      </c>
      <c r="U13" s="12">
        <f t="shared" si="9"/>
        <v>20.049011242199999</v>
      </c>
      <c r="V13" s="12">
        <f t="shared" si="10"/>
        <v>0.393067</v>
      </c>
      <c r="W13" s="12"/>
      <c r="X13" s="14">
        <f t="shared" si="11"/>
        <v>0.35499545878946848</v>
      </c>
      <c r="Y13" s="11"/>
    </row>
    <row r="14" spans="1:25" ht="17" x14ac:dyDescent="0.25">
      <c r="A14" s="10" t="s">
        <v>13</v>
      </c>
      <c r="B14" s="13">
        <v>169</v>
      </c>
      <c r="C14" s="19">
        <v>179</v>
      </c>
      <c r="D14" s="19">
        <v>166</v>
      </c>
      <c r="E14" s="19">
        <v>13</v>
      </c>
      <c r="F14" s="24">
        <f t="shared" si="0"/>
        <v>172.5</v>
      </c>
      <c r="G14" s="12">
        <v>0</v>
      </c>
      <c r="H14" s="17">
        <v>2.2063999999999999</v>
      </c>
      <c r="I14" s="17">
        <v>23.697900000000001</v>
      </c>
      <c r="J14" s="17">
        <v>13.277699999999999</v>
      </c>
      <c r="K14" s="17">
        <v>60.817999999999998</v>
      </c>
      <c r="L14" s="26">
        <f t="shared" si="1"/>
        <v>100</v>
      </c>
      <c r="M14" s="12">
        <v>51.006599999999999</v>
      </c>
      <c r="N14" s="16">
        <f t="shared" si="15"/>
        <v>0</v>
      </c>
      <c r="O14" s="16">
        <f t="shared" si="12"/>
        <v>1.1254096224000001</v>
      </c>
      <c r="P14" s="16">
        <f t="shared" si="13"/>
        <v>12.0874930614</v>
      </c>
      <c r="Q14" s="16">
        <f t="shared" si="5"/>
        <v>6.7725033282</v>
      </c>
      <c r="R14" s="16">
        <f t="shared" si="14"/>
        <v>31.021193987999997</v>
      </c>
      <c r="S14" s="14">
        <f t="shared" si="7"/>
        <v>13.212902683799999</v>
      </c>
      <c r="T14" s="15">
        <f t="shared" si="8"/>
        <v>0.25904299999999997</v>
      </c>
      <c r="U14" s="12">
        <f t="shared" si="9"/>
        <v>19.985406011999999</v>
      </c>
      <c r="V14" s="12">
        <f t="shared" si="10"/>
        <v>0.39182</v>
      </c>
      <c r="W14" s="12"/>
      <c r="X14" s="14">
        <f t="shared" si="11"/>
        <v>0.33887244142718592</v>
      </c>
      <c r="Y14" s="11"/>
    </row>
    <row r="15" spans="1:25" ht="17" x14ac:dyDescent="0.25">
      <c r="A15" s="10" t="s">
        <v>14</v>
      </c>
      <c r="B15" s="13">
        <v>195</v>
      </c>
      <c r="C15" s="19">
        <v>203</v>
      </c>
      <c r="D15" s="19">
        <v>179</v>
      </c>
      <c r="E15" s="19">
        <v>24</v>
      </c>
      <c r="F15" s="24">
        <f t="shared" si="0"/>
        <v>191</v>
      </c>
      <c r="G15" s="12">
        <v>0</v>
      </c>
      <c r="H15" s="17">
        <v>1.3376999999999999</v>
      </c>
      <c r="I15" s="17">
        <v>23.5443</v>
      </c>
      <c r="J15" s="17">
        <v>14.3931</v>
      </c>
      <c r="K15" s="17">
        <v>60.724899999999998</v>
      </c>
      <c r="L15" s="26">
        <f t="shared" si="1"/>
        <v>100</v>
      </c>
      <c r="M15" s="12">
        <v>51.006599999999999</v>
      </c>
      <c r="N15" s="16">
        <f t="shared" si="15"/>
        <v>0</v>
      </c>
      <c r="O15" s="16">
        <f t="shared" si="12"/>
        <v>0.68231528819999987</v>
      </c>
      <c r="P15" s="16">
        <f t="shared" si="13"/>
        <v>12.009146923799999</v>
      </c>
      <c r="Q15" s="16">
        <f t="shared" si="5"/>
        <v>7.3414309445999999</v>
      </c>
      <c r="R15" s="16">
        <f t="shared" si="14"/>
        <v>30.973706843399995</v>
      </c>
      <c r="S15" s="14">
        <f t="shared" si="7"/>
        <v>12.691462211999999</v>
      </c>
      <c r="T15" s="15">
        <f t="shared" si="8"/>
        <v>0.24881999999999999</v>
      </c>
      <c r="U15" s="12">
        <f t="shared" si="9"/>
        <v>20.0328931566</v>
      </c>
      <c r="V15" s="12">
        <f t="shared" si="10"/>
        <v>0.39275100000000002</v>
      </c>
      <c r="W15" s="12"/>
      <c r="X15" s="14">
        <f t="shared" si="11"/>
        <v>0.36646883139699205</v>
      </c>
      <c r="Y15" s="11"/>
    </row>
    <row r="16" spans="1:25" ht="17" x14ac:dyDescent="0.25">
      <c r="A16" s="10" t="s">
        <v>15</v>
      </c>
      <c r="B16" s="13">
        <v>218</v>
      </c>
      <c r="C16" s="19">
        <v>224</v>
      </c>
      <c r="D16" s="19">
        <v>203</v>
      </c>
      <c r="E16" s="19">
        <v>21</v>
      </c>
      <c r="F16" s="24">
        <f t="shared" si="0"/>
        <v>213.5</v>
      </c>
      <c r="G16" s="12">
        <v>0</v>
      </c>
      <c r="H16" s="17">
        <v>0.97350000000000003</v>
      </c>
      <c r="I16" s="17">
        <v>26.591999999999999</v>
      </c>
      <c r="J16" s="17">
        <v>10.7315</v>
      </c>
      <c r="K16" s="17">
        <v>61.703000000000003</v>
      </c>
      <c r="L16" s="26">
        <f t="shared" si="1"/>
        <v>100</v>
      </c>
      <c r="M16" s="12">
        <v>51.006599999999999</v>
      </c>
      <c r="N16" s="16">
        <f t="shared" si="15"/>
        <v>0</v>
      </c>
      <c r="O16" s="16">
        <f t="shared" si="12"/>
        <v>0.49654925100000002</v>
      </c>
      <c r="P16" s="16">
        <f t="shared" si="13"/>
        <v>13.563675071999999</v>
      </c>
      <c r="Q16" s="16">
        <f t="shared" si="5"/>
        <v>5.4737732790000004</v>
      </c>
      <c r="R16" s="16">
        <f t="shared" si="14"/>
        <v>31.472602398000003</v>
      </c>
      <c r="S16" s="14">
        <f t="shared" si="7"/>
        <v>14.060224322999998</v>
      </c>
      <c r="T16" s="15">
        <f t="shared" si="8"/>
        <v>0.27565499999999998</v>
      </c>
      <c r="U16" s="12">
        <f t="shared" si="9"/>
        <v>19.533997601999999</v>
      </c>
      <c r="V16" s="12">
        <f t="shared" si="10"/>
        <v>0.38296999999999998</v>
      </c>
      <c r="W16" s="12"/>
      <c r="X16" s="14">
        <f t="shared" si="11"/>
        <v>0.28021777162702044</v>
      </c>
      <c r="Y16" s="11"/>
    </row>
    <row r="17" spans="1:25" ht="17" x14ac:dyDescent="0.25">
      <c r="A17" s="10" t="s">
        <v>16</v>
      </c>
      <c r="B17" s="13">
        <v>232</v>
      </c>
      <c r="C17" s="19">
        <v>248</v>
      </c>
      <c r="D17" s="19">
        <v>224</v>
      </c>
      <c r="E17" s="19">
        <v>24</v>
      </c>
      <c r="F17" s="24">
        <f t="shared" si="0"/>
        <v>236</v>
      </c>
      <c r="G17" s="12">
        <v>0</v>
      </c>
      <c r="H17" s="17">
        <v>1.0839000000000001</v>
      </c>
      <c r="I17" s="17">
        <v>25.887599999999999</v>
      </c>
      <c r="J17" s="17">
        <v>11.5092</v>
      </c>
      <c r="K17" s="17">
        <v>61.519399999999997</v>
      </c>
      <c r="L17" s="26">
        <f t="shared" si="1"/>
        <v>100.0001</v>
      </c>
      <c r="M17" s="12">
        <v>51.006599999999999</v>
      </c>
      <c r="N17" s="16">
        <f t="shared" si="15"/>
        <v>0</v>
      </c>
      <c r="O17" s="16">
        <f t="shared" si="12"/>
        <v>0.55286053740000007</v>
      </c>
      <c r="P17" s="16">
        <f t="shared" si="13"/>
        <v>13.204384581599999</v>
      </c>
      <c r="Q17" s="16">
        <f t="shared" si="5"/>
        <v>5.8704516071999997</v>
      </c>
      <c r="R17" s="16">
        <f t="shared" si="14"/>
        <v>31.378954280399999</v>
      </c>
      <c r="S17" s="14">
        <f t="shared" si="7"/>
        <v>13.757245119</v>
      </c>
      <c r="T17" s="15">
        <f t="shared" si="8"/>
        <v>0.26971500000000004</v>
      </c>
      <c r="U17" s="12">
        <f t="shared" si="9"/>
        <v>19.6276967262</v>
      </c>
      <c r="V17" s="12">
        <f t="shared" si="10"/>
        <v>0.38480700000000001</v>
      </c>
      <c r="W17" s="12"/>
      <c r="X17" s="14">
        <f t="shared" si="11"/>
        <v>0.29909019326571501</v>
      </c>
      <c r="Y17" s="11"/>
    </row>
    <row r="18" spans="1:25" ht="17" x14ac:dyDescent="0.25">
      <c r="A18" s="28" t="s">
        <v>17</v>
      </c>
      <c r="B18" s="29">
        <v>255</v>
      </c>
      <c r="C18" s="30">
        <v>269</v>
      </c>
      <c r="D18" s="30">
        <v>248</v>
      </c>
      <c r="E18" s="30">
        <v>21</v>
      </c>
      <c r="F18" s="31">
        <f t="shared" si="0"/>
        <v>258.5</v>
      </c>
      <c r="G18" s="32">
        <v>0</v>
      </c>
      <c r="H18" s="33">
        <v>3.6011000000000002</v>
      </c>
      <c r="I18" s="33">
        <v>21.047999999999998</v>
      </c>
      <c r="J18" s="33">
        <v>13.500500000000001</v>
      </c>
      <c r="K18" s="33">
        <v>61.850499999999997</v>
      </c>
      <c r="L18" s="34">
        <f t="shared" si="1"/>
        <v>100.0001</v>
      </c>
      <c r="M18" s="32">
        <v>51.006599999999999</v>
      </c>
      <c r="N18" s="35">
        <f t="shared" si="15"/>
        <v>0</v>
      </c>
      <c r="O18" s="35">
        <f t="shared" si="12"/>
        <v>1.8367986726000001</v>
      </c>
      <c r="P18" s="35">
        <f t="shared" si="13"/>
        <v>10.735869167999999</v>
      </c>
      <c r="Q18" s="35">
        <f t="shared" si="5"/>
        <v>6.8861460330000002</v>
      </c>
      <c r="R18" s="35">
        <f t="shared" si="14"/>
        <v>31.547837132999998</v>
      </c>
      <c r="S18" s="36">
        <f t="shared" si="7"/>
        <v>12.572667840599999</v>
      </c>
      <c r="T18" s="37">
        <f t="shared" si="8"/>
        <v>0.24649099999999999</v>
      </c>
      <c r="U18" s="32">
        <f t="shared" si="9"/>
        <v>19.4588138736</v>
      </c>
      <c r="V18" s="32">
        <f t="shared" si="10"/>
        <v>0.381496</v>
      </c>
      <c r="W18" s="32"/>
      <c r="X18" s="38">
        <f t="shared" si="11"/>
        <v>0.35388313376811292</v>
      </c>
      <c r="Y18" s="11"/>
    </row>
    <row r="19" spans="1:25" ht="17" x14ac:dyDescent="0.25">
      <c r="A19" s="39" t="s">
        <v>18</v>
      </c>
      <c r="B19" s="13">
        <v>277</v>
      </c>
      <c r="C19" s="40">
        <v>285</v>
      </c>
      <c r="D19" s="40">
        <v>269</v>
      </c>
      <c r="E19" s="40">
        <v>16</v>
      </c>
      <c r="F19" s="24">
        <f t="shared" si="0"/>
        <v>277</v>
      </c>
      <c r="G19" s="41">
        <v>0</v>
      </c>
      <c r="H19" s="42">
        <v>2.0686</v>
      </c>
      <c r="I19" s="42">
        <v>23.595700000000001</v>
      </c>
      <c r="J19" s="42">
        <v>11.539199999999999</v>
      </c>
      <c r="K19" s="42">
        <v>62.796500000000002</v>
      </c>
      <c r="L19" s="43">
        <f t="shared" si="1"/>
        <v>100</v>
      </c>
      <c r="M19" s="41">
        <v>51.006599999999999</v>
      </c>
      <c r="N19" s="44">
        <f t="shared" si="15"/>
        <v>0</v>
      </c>
      <c r="O19" s="44">
        <f t="shared" si="12"/>
        <v>1.0551225276</v>
      </c>
      <c r="P19" s="44">
        <f t="shared" si="13"/>
        <v>12.035364316199999</v>
      </c>
      <c r="Q19" s="44">
        <f t="shared" si="5"/>
        <v>5.8857535872</v>
      </c>
      <c r="R19" s="44">
        <f t="shared" si="14"/>
        <v>32.030359568999998</v>
      </c>
      <c r="S19" s="45">
        <f t="shared" si="7"/>
        <v>13.090486843799999</v>
      </c>
      <c r="T19" s="46">
        <f t="shared" si="8"/>
        <v>0.25664300000000001</v>
      </c>
      <c r="U19" s="41">
        <f t="shared" si="9"/>
        <v>18.976240431000001</v>
      </c>
      <c r="V19" s="41">
        <f t="shared" si="10"/>
        <v>0.372035</v>
      </c>
      <c r="W19" s="41"/>
      <c r="X19" s="47">
        <f t="shared" si="11"/>
        <v>0.31016436625586302</v>
      </c>
      <c r="Y19" s="11"/>
    </row>
    <row r="20" spans="1:25" ht="17" x14ac:dyDescent="0.25">
      <c r="A20" s="39" t="s">
        <v>19</v>
      </c>
      <c r="B20" s="18">
        <v>287</v>
      </c>
      <c r="C20" s="40">
        <v>296</v>
      </c>
      <c r="D20" s="40">
        <v>285</v>
      </c>
      <c r="E20" s="40">
        <v>11</v>
      </c>
      <c r="F20" s="24">
        <f t="shared" si="0"/>
        <v>290.5</v>
      </c>
      <c r="G20" s="42">
        <v>3.8614999999999999</v>
      </c>
      <c r="H20" s="42">
        <v>3.2378999999999998</v>
      </c>
      <c r="I20" s="42">
        <v>17.342099999999999</v>
      </c>
      <c r="J20" s="42">
        <v>12.656700000000001</v>
      </c>
      <c r="K20" s="42">
        <v>62.901800000000001</v>
      </c>
      <c r="L20" s="43">
        <f t="shared" si="1"/>
        <v>100</v>
      </c>
      <c r="M20" s="41">
        <v>51.006599999999999</v>
      </c>
      <c r="N20" s="44">
        <f t="shared" si="15"/>
        <v>1.9696198589999998</v>
      </c>
      <c r="O20" s="44">
        <f t="shared" si="12"/>
        <v>1.6515427013999999</v>
      </c>
      <c r="P20" s="44">
        <f t="shared" si="13"/>
        <v>8.8456155785999986</v>
      </c>
      <c r="Q20" s="44">
        <f t="shared" si="5"/>
        <v>6.4557523422000003</v>
      </c>
      <c r="R20" s="44">
        <f t="shared" si="14"/>
        <v>32.0840695188</v>
      </c>
      <c r="S20" s="45">
        <f t="shared" si="7"/>
        <v>12.466778138999999</v>
      </c>
      <c r="T20" s="46">
        <f t="shared" si="8"/>
        <v>0.24441499999999999</v>
      </c>
      <c r="U20" s="41">
        <f t="shared" si="9"/>
        <v>18.922530481199999</v>
      </c>
      <c r="V20" s="41">
        <f t="shared" si="10"/>
        <v>0.37098199999999998</v>
      </c>
      <c r="W20" s="41"/>
      <c r="X20" s="47">
        <f t="shared" si="11"/>
        <v>0.34116749599711038</v>
      </c>
      <c r="Y20" s="11"/>
    </row>
    <row r="21" spans="1:25" ht="17" x14ac:dyDescent="0.25">
      <c r="A21" s="39" t="s">
        <v>20</v>
      </c>
      <c r="B21" s="18">
        <v>302</v>
      </c>
      <c r="C21" s="40">
        <v>323</v>
      </c>
      <c r="D21" s="40">
        <v>296</v>
      </c>
      <c r="E21" s="40">
        <v>27</v>
      </c>
      <c r="F21" s="24">
        <f t="shared" si="0"/>
        <v>309.5</v>
      </c>
      <c r="G21" s="42">
        <v>7.1746999999999996</v>
      </c>
      <c r="H21" s="42">
        <v>2.5954999999999999</v>
      </c>
      <c r="I21" s="42">
        <v>13.564</v>
      </c>
      <c r="J21" s="42">
        <v>13.9297</v>
      </c>
      <c r="K21" s="42">
        <v>62.735999999999997</v>
      </c>
      <c r="L21" s="43">
        <f t="shared" si="1"/>
        <v>99.999899999999997</v>
      </c>
      <c r="M21" s="41">
        <v>51.006599999999999</v>
      </c>
      <c r="N21" s="44">
        <f t="shared" si="15"/>
        <v>3.6595705301999994</v>
      </c>
      <c r="O21" s="44">
        <f t="shared" ref="O21:O25" si="16">H21/100*M21</f>
        <v>1.3238763029999998</v>
      </c>
      <c r="P21" s="44">
        <f t="shared" ref="P21:P25" si="17">I21/100*M21</f>
        <v>6.9185352240000002</v>
      </c>
      <c r="Q21" s="44">
        <f t="shared" si="5"/>
        <v>7.1050663602000004</v>
      </c>
      <c r="R21" s="44">
        <f t="shared" ref="R21:R25" si="18">K21/100*M21</f>
        <v>31.999500575999996</v>
      </c>
      <c r="S21" s="45">
        <f t="shared" si="7"/>
        <v>11.9019820572</v>
      </c>
      <c r="T21" s="46">
        <f t="shared" si="8"/>
        <v>0.23334199999999999</v>
      </c>
      <c r="U21" s="41">
        <f t="shared" si="9"/>
        <v>19.0070484174</v>
      </c>
      <c r="V21" s="41">
        <f t="shared" si="10"/>
        <v>0.372639</v>
      </c>
      <c r="W21" s="41"/>
      <c r="X21" s="47">
        <f t="shared" si="11"/>
        <v>0.37381218820359652</v>
      </c>
      <c r="Y21" s="11"/>
    </row>
    <row r="22" spans="1:25" ht="17" x14ac:dyDescent="0.25">
      <c r="A22" s="39" t="s">
        <v>21</v>
      </c>
      <c r="B22" s="18">
        <v>328</v>
      </c>
      <c r="C22" s="40">
        <v>338</v>
      </c>
      <c r="D22" s="40">
        <v>323</v>
      </c>
      <c r="E22" s="40">
        <v>15</v>
      </c>
      <c r="F22" s="24">
        <f t="shared" si="0"/>
        <v>330.5</v>
      </c>
      <c r="G22" s="42">
        <v>3.2282999999999999</v>
      </c>
      <c r="H22" s="42">
        <v>2.1103000000000001</v>
      </c>
      <c r="I22" s="42">
        <v>18.0913</v>
      </c>
      <c r="J22" s="42">
        <v>14.666700000000001</v>
      </c>
      <c r="K22" s="42">
        <v>61.903399999999998</v>
      </c>
      <c r="L22" s="43">
        <f t="shared" si="1"/>
        <v>100</v>
      </c>
      <c r="M22" s="41">
        <v>51.006599999999999</v>
      </c>
      <c r="N22" s="44">
        <f t="shared" si="15"/>
        <v>1.6466460677999999</v>
      </c>
      <c r="O22" s="44">
        <f t="shared" si="16"/>
        <v>1.0763922798000001</v>
      </c>
      <c r="P22" s="44">
        <f t="shared" si="17"/>
        <v>9.227757025799999</v>
      </c>
      <c r="Q22" s="44">
        <f t="shared" si="5"/>
        <v>7.4809850021999997</v>
      </c>
      <c r="R22" s="44">
        <f t="shared" si="18"/>
        <v>31.574819624399996</v>
      </c>
      <c r="S22" s="45">
        <f t="shared" si="7"/>
        <v>11.950795373399998</v>
      </c>
      <c r="T22" s="46">
        <f t="shared" si="8"/>
        <v>0.23429899999999998</v>
      </c>
      <c r="U22" s="41">
        <f t="shared" si="9"/>
        <v>19.431780375599999</v>
      </c>
      <c r="V22" s="41">
        <f t="shared" si="10"/>
        <v>0.38096599999999997</v>
      </c>
      <c r="W22" s="41"/>
      <c r="X22" s="47">
        <f t="shared" si="11"/>
        <v>0.38498711171075634</v>
      </c>
      <c r="Y22" s="11"/>
    </row>
    <row r="23" spans="1:25" ht="17" x14ac:dyDescent="0.25">
      <c r="A23" s="39" t="s">
        <v>22</v>
      </c>
      <c r="B23" s="18">
        <v>348</v>
      </c>
      <c r="C23" s="40">
        <v>359</v>
      </c>
      <c r="D23" s="40">
        <v>338</v>
      </c>
      <c r="E23" s="40">
        <v>21</v>
      </c>
      <c r="F23" s="24">
        <f t="shared" si="0"/>
        <v>348.5</v>
      </c>
      <c r="G23" s="42">
        <v>2.4876999999999998</v>
      </c>
      <c r="H23" s="42">
        <v>1.9206000000000001</v>
      </c>
      <c r="I23" s="42">
        <v>17.218499999999999</v>
      </c>
      <c r="J23" s="42">
        <v>16.379300000000001</v>
      </c>
      <c r="K23" s="42">
        <v>61.993899999999996</v>
      </c>
      <c r="L23" s="43">
        <f t="shared" si="1"/>
        <v>100</v>
      </c>
      <c r="M23" s="41">
        <v>51.006599999999999</v>
      </c>
      <c r="N23" s="44">
        <f t="shared" si="15"/>
        <v>1.2688911881999998</v>
      </c>
      <c r="O23" s="44">
        <f t="shared" si="16"/>
        <v>0.97963275960000007</v>
      </c>
      <c r="P23" s="44">
        <f t="shared" si="17"/>
        <v>8.7825714209999983</v>
      </c>
      <c r="Q23" s="44">
        <f t="shared" si="5"/>
        <v>8.3545240337999989</v>
      </c>
      <c r="R23" s="44">
        <f t="shared" si="18"/>
        <v>31.620980597399999</v>
      </c>
      <c r="S23" s="45">
        <f t="shared" si="7"/>
        <v>11.031095368799999</v>
      </c>
      <c r="T23" s="46">
        <f t="shared" si="8"/>
        <v>0.21626799999999999</v>
      </c>
      <c r="U23" s="41">
        <f t="shared" si="9"/>
        <v>19.3856194026</v>
      </c>
      <c r="V23" s="41">
        <f t="shared" si="10"/>
        <v>0.38006099999999998</v>
      </c>
      <c r="W23" s="41"/>
      <c r="X23" s="47">
        <f t="shared" si="11"/>
        <v>0.43096502929792846</v>
      </c>
      <c r="Y23" s="11"/>
    </row>
    <row r="24" spans="1:25" ht="17" x14ac:dyDescent="0.25">
      <c r="A24" s="39" t="s">
        <v>23</v>
      </c>
      <c r="B24" s="18">
        <v>368</v>
      </c>
      <c r="C24" s="40">
        <v>380</v>
      </c>
      <c r="D24" s="40">
        <v>359</v>
      </c>
      <c r="E24" s="40">
        <v>21</v>
      </c>
      <c r="F24" s="24">
        <f t="shared" si="0"/>
        <v>369.5</v>
      </c>
      <c r="G24" s="42">
        <v>0.504</v>
      </c>
      <c r="H24" s="42">
        <v>1.2517</v>
      </c>
      <c r="I24" s="42">
        <v>18.555199999999999</v>
      </c>
      <c r="J24" s="42">
        <v>17.287700000000001</v>
      </c>
      <c r="K24" s="42">
        <v>62.401299999999999</v>
      </c>
      <c r="L24" s="43">
        <f t="shared" si="1"/>
        <v>99.999899999999997</v>
      </c>
      <c r="M24" s="41">
        <v>51.006599999999999</v>
      </c>
      <c r="N24" s="44">
        <f t="shared" si="15"/>
        <v>0.25707326400000002</v>
      </c>
      <c r="O24" s="44">
        <f t="shared" si="16"/>
        <v>0.63844961219999996</v>
      </c>
      <c r="P24" s="44">
        <f t="shared" si="17"/>
        <v>9.4643766431999996</v>
      </c>
      <c r="Q24" s="44">
        <f t="shared" si="5"/>
        <v>8.8178679881999997</v>
      </c>
      <c r="R24" s="44">
        <f t="shared" si="18"/>
        <v>31.8287814858</v>
      </c>
      <c r="S24" s="45">
        <f t="shared" si="7"/>
        <v>10.359899519399999</v>
      </c>
      <c r="T24" s="46">
        <f t="shared" si="8"/>
        <v>0.20310899999999998</v>
      </c>
      <c r="U24" s="41">
        <f t="shared" si="9"/>
        <v>19.177767507599999</v>
      </c>
      <c r="V24" s="41">
        <f t="shared" si="10"/>
        <v>0.37598599999999999</v>
      </c>
      <c r="W24" s="41"/>
      <c r="X24" s="47">
        <f t="shared" si="11"/>
        <v>0.45979637539695623</v>
      </c>
      <c r="Y24" s="11"/>
    </row>
    <row r="25" spans="1:25" ht="17" x14ac:dyDescent="0.25">
      <c r="A25" s="48" t="s">
        <v>24</v>
      </c>
      <c r="B25" s="49">
        <v>396</v>
      </c>
      <c r="C25" s="50">
        <v>402</v>
      </c>
      <c r="D25" s="50">
        <v>380</v>
      </c>
      <c r="E25" s="50">
        <v>22</v>
      </c>
      <c r="F25" s="51">
        <f t="shared" si="0"/>
        <v>391</v>
      </c>
      <c r="G25" s="52">
        <v>0</v>
      </c>
      <c r="H25" s="53">
        <v>1.2802</v>
      </c>
      <c r="I25" s="53">
        <v>19.3125</v>
      </c>
      <c r="J25" s="53">
        <v>17.289200000000001</v>
      </c>
      <c r="K25" s="53">
        <v>62.118000000000002</v>
      </c>
      <c r="L25" s="54">
        <f t="shared" si="1"/>
        <v>99.999899999999997</v>
      </c>
      <c r="M25" s="52">
        <v>51.006599999999999</v>
      </c>
      <c r="N25" s="55">
        <f t="shared" si="15"/>
        <v>0</v>
      </c>
      <c r="O25" s="55">
        <f t="shared" si="16"/>
        <v>0.65298649320000002</v>
      </c>
      <c r="P25" s="55">
        <f t="shared" si="17"/>
        <v>9.8506496249999991</v>
      </c>
      <c r="Q25" s="55">
        <f t="shared" si="5"/>
        <v>8.8186330872000003</v>
      </c>
      <c r="R25" s="55">
        <f t="shared" si="18"/>
        <v>31.684279788000001</v>
      </c>
      <c r="S25" s="56">
        <f t="shared" si="7"/>
        <v>10.503636118199999</v>
      </c>
      <c r="T25" s="57">
        <f t="shared" si="8"/>
        <v>0.205927</v>
      </c>
      <c r="U25" s="52">
        <f t="shared" si="9"/>
        <v>19.322269205399998</v>
      </c>
      <c r="V25" s="52">
        <f t="shared" si="10"/>
        <v>0.37881899999999996</v>
      </c>
      <c r="W25" s="52"/>
      <c r="X25" s="58">
        <f t="shared" si="11"/>
        <v>0.45639738239106276</v>
      </c>
      <c r="Y25" s="11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2018-07-05T01:51:12Z</dcterms:modified>
</cp:coreProperties>
</file>