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34" i="1" l="1"/>
  <c r="H32" i="1"/>
  <c r="H31" i="1"/>
  <c r="H30" i="1"/>
  <c r="D25" i="1"/>
  <c r="D19" i="1"/>
  <c r="D15" i="1"/>
  <c r="H33" i="1" l="1"/>
  <c r="F24" i="1"/>
  <c r="F14" i="1"/>
  <c r="F16" i="1"/>
  <c r="F22" i="1"/>
  <c r="F20" i="1"/>
  <c r="F12" i="1" l="1"/>
  <c r="H12" i="1"/>
  <c r="F10" i="1"/>
  <c r="H10" i="1"/>
  <c r="F8" i="1" l="1"/>
  <c r="F6" i="1"/>
  <c r="F4" i="1"/>
</calcChain>
</file>

<file path=xl/sharedStrings.xml><?xml version="1.0" encoding="utf-8"?>
<sst xmlns="http://schemas.openxmlformats.org/spreadsheetml/2006/main" count="100" uniqueCount="73">
  <si>
    <t>Partie</t>
  </si>
  <si>
    <t>Prix unit.</t>
  </si>
  <si>
    <t>Qte</t>
  </si>
  <si>
    <t>Prix tot.</t>
  </si>
  <si>
    <t>Fournisseur</t>
  </si>
  <si>
    <t>Réf site</t>
  </si>
  <si>
    <t>Lien</t>
  </si>
  <si>
    <t>Arduino Uno</t>
  </si>
  <si>
    <t>https://www.digikey.be/product-detail/en/arduino---bcmi-us-llc/A000066/1050-1024-ND/2784006?utm_adgroup=Evaluation+Boards+-+Embedded+-+MCU%2C+DSP&amp;mkwid=sUVL9wsoz&amp;pcrid=294713338689&amp;pkw=&amp;pmt=&amp;pdv=c&amp;gclid=EAIaIQobChMIq6nI0O6w4QIVyr3tCh1r7AnqEAQYASABEgL5jPD_BwE</t>
  </si>
  <si>
    <t>A000066</t>
  </si>
  <si>
    <t>Digi-Key</t>
  </si>
  <si>
    <t>Etat</t>
  </si>
  <si>
    <t>Fourni par l'école</t>
  </si>
  <si>
    <t>LCD</t>
  </si>
  <si>
    <t>https://www.amazon.fr/1602A-Lignes-Caract%C3%A8re-Module-r%C3%A9tro-%C3%A9clairage/dp/B01EZQMKLQ/ref=sr_1_fkmr0_1?__mk_fr_FR=%C3%85M%C3%85%C5%BD%C3%95%C3%91&amp;keywords=LCD+nds+1602a&amp;qid=1554190396&amp;s=gateway&amp;sr=8-1-fkmr0</t>
  </si>
  <si>
    <t>Amazon</t>
  </si>
  <si>
    <t>DLM-B00XOYIXI0</t>
  </si>
  <si>
    <t>Servomoteur</t>
  </si>
  <si>
    <t>http://www.kapshop.com/p332/SpringRC-SM-S2309Small/product_info.html</t>
  </si>
  <si>
    <t>KAPshop</t>
  </si>
  <si>
    <t>Composants</t>
  </si>
  <si>
    <t>Potentiomètre 10K</t>
  </si>
  <si>
    <t>https://www.gotronic.fr/art-ajustable-horizontal-10k-8486-117.htm</t>
  </si>
  <si>
    <t>Gotronic</t>
  </si>
  <si>
    <t>/</t>
  </si>
  <si>
    <t>Led rouge</t>
  </si>
  <si>
    <t>https://www.gotronic.fr/art-led-5mm-rouge-l51hd-2069.htm</t>
  </si>
  <si>
    <t>Câble mâle-mâle</t>
  </si>
  <si>
    <t>RS Components</t>
  </si>
  <si>
    <t>791-6463</t>
  </si>
  <si>
    <t>Câble mâle-femelle</t>
  </si>
  <si>
    <t xml:space="preserve">791-6454 </t>
  </si>
  <si>
    <t>https://befr.rs-online.com/web/p/breadboard-jumper-wire-kits/7916454/</t>
  </si>
  <si>
    <t>https://befr.rs-online.com/web/p/breadboard-jumper-wire-kits/7916463/?sra=pstk</t>
  </si>
  <si>
    <t>Raspberry Pi 3 B+</t>
  </si>
  <si>
    <t>174-7510</t>
  </si>
  <si>
    <t>https://befr.rs-online.com/web/p/processor-microcontroller-development-kits/1747510/</t>
  </si>
  <si>
    <t>Pi caméra V2</t>
  </si>
  <si>
    <t>913-2664</t>
  </si>
  <si>
    <t>https://befr.rs-online.com/web/p/video-modules/9132664/</t>
  </si>
  <si>
    <t>Arduino</t>
  </si>
  <si>
    <t>Raspberry</t>
  </si>
  <si>
    <t>Communication</t>
  </si>
  <si>
    <t>Résistance 220ohms Pack de 10</t>
  </si>
  <si>
    <t>135-500</t>
  </si>
  <si>
    <t>https://befr.rs-online.com/web/p/through-hole-fixed-resistors/0135500/</t>
  </si>
  <si>
    <t>Jumper Cable Kit Fil</t>
  </si>
  <si>
    <t>https://www.amazon.fr/SODIAL-140pcs-essais-soudure-Arduino/dp/B00K67XXSI/ref=pd_rhf_se_s_cr_simh_0_2/258-3828012-1800823?_encoding=UTF8&amp;pd_rd_i=B00K67XXSI&amp;pd_rd_r=ee7e71c4-6cc0-4d52-905a-c4d2313b0ed9&amp;pd_rd_w=IK5Hy&amp;pd_rd_wg=E01pP&amp;pf_rd_p=6a290ea9-6266-4603-ae1c-ee92d8380ae8&amp;pf_rd_r=WKSH6W7DKZCYSTSY9X40&amp;psc=1&amp;refRID=WKSH6W7DKZCYSTSY9X40</t>
  </si>
  <si>
    <t>Bois</t>
  </si>
  <si>
    <t>Récupération</t>
  </si>
  <si>
    <t>Impression 3D</t>
  </si>
  <si>
    <t>Barrière</t>
  </si>
  <si>
    <t>( m )</t>
  </si>
  <si>
    <t>( g )</t>
  </si>
  <si>
    <t>Prix total</t>
  </si>
  <si>
    <t>Support haut du servo</t>
  </si>
  <si>
    <t>Support bas du servo</t>
  </si>
  <si>
    <t>Nombre d'essai</t>
  </si>
  <si>
    <t>Montage pratique</t>
  </si>
  <si>
    <t>( €/g )</t>
  </si>
  <si>
    <t>Sous-total</t>
  </si>
  <si>
    <t>Total général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</si>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</sst>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#,##0\ &quot;€&quot;;[Red]\-#,##0\ &quot;€&quot;"/>
    <numFmt numFmtId="8" formatCode="#,##0.00\ &quot;€&quot;;[Red]\-#,##0.00\ &quot;€&quot;"/>
    <numFmt numFmtId="164" formatCode="_-* #,##0.00\ [$€-40C]_-;\-* #,##0.00\ [$€-40C]_-;_-* &quot;-&quot;??\ [$€-40C]_-;_-@_-"/>
    <numFmt numFmtId="165" formatCode="_-* #,##0.00\ [$€-80C]_-;\-* #,##0.00\ [$€-80C]_-;_-* &quot;-&quot;??\ [$€-80C]_-;_-@_-"/>
    <numFmt numFmtId="166" formatCode="#,##0.00\ &quot;€&quot;"/>
    <numFmt numFmtId="167" formatCode="#,##0.0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5" fontId="0" fillId="0" borderId="8" xfId="0" applyNumberFormat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165" fontId="0" fillId="0" borderId="11" xfId="0" applyNumberFormat="1" applyBorder="1"/>
    <xf numFmtId="0" fontId="0" fillId="0" borderId="12" xfId="0" applyBorder="1"/>
    <xf numFmtId="0" fontId="0" fillId="2" borderId="12" xfId="0" applyFill="1" applyBorder="1"/>
    <xf numFmtId="8" fontId="0" fillId="0" borderId="11" xfId="0" applyNumberFormat="1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right" vertical="center"/>
    </xf>
    <xf numFmtId="8" fontId="0" fillId="0" borderId="14" xfId="0" applyNumberFormat="1" applyBorder="1" applyAlignment="1">
      <alignment vertical="center"/>
    </xf>
    <xf numFmtId="0" fontId="0" fillId="0" borderId="14" xfId="0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8" fontId="0" fillId="0" borderId="8" xfId="0" applyNumberFormat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0" borderId="19" xfId="0" applyBorder="1"/>
    <xf numFmtId="0" fontId="0" fillId="0" borderId="0" xfId="0" applyBorder="1"/>
    <xf numFmtId="8" fontId="0" fillId="0" borderId="0" xfId="0" applyNumberFormat="1" applyBorder="1"/>
    <xf numFmtId="0" fontId="0" fillId="0" borderId="20" xfId="0" applyBorder="1"/>
    <xf numFmtId="8" fontId="0" fillId="0" borderId="14" xfId="0" applyNumberFormat="1" applyBorder="1"/>
    <xf numFmtId="0" fontId="0" fillId="0" borderId="14" xfId="0" applyBorder="1" applyAlignment="1">
      <alignment horizontal="left"/>
    </xf>
    <xf numFmtId="0" fontId="0" fillId="0" borderId="9" xfId="0" applyBorder="1"/>
    <xf numFmtId="0" fontId="1" fillId="2" borderId="12" xfId="0" applyFont="1" applyFill="1" applyBorder="1"/>
    <xf numFmtId="0" fontId="0" fillId="0" borderId="6" xfId="0" applyBorder="1"/>
    <xf numFmtId="164" fontId="0" fillId="0" borderId="8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8" fontId="0" fillId="0" borderId="11" xfId="0" applyNumberFormat="1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  <xf numFmtId="8" fontId="0" fillId="0" borderId="14" xfId="0" applyNumberFormat="1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6" fontId="0" fillId="0" borderId="17" xfId="0" applyNumberFormat="1" applyBorder="1" applyAlignment="1">
      <alignment horizontal="center" vertical="center"/>
    </xf>
    <xf numFmtId="0" fontId="0" fillId="0" borderId="24" xfId="0" applyFill="1" applyBorder="1"/>
    <xf numFmtId="164" fontId="0" fillId="0" borderId="25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0" fillId="0" borderId="2" xfId="0" applyBorder="1" applyAlignment="1">
      <alignment horizontal="center" textRotation="90"/>
    </xf>
    <xf numFmtId="0" fontId="0" fillId="0" borderId="3" xfId="0" applyBorder="1" applyAlignment="1">
      <alignment horizont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1" xfId="1" applyBorder="1"/>
    <xf numFmtId="0" fontId="2" fillId="0" borderId="14" xfId="1" applyBorder="1"/>
    <xf numFmtId="0" fontId="2" fillId="0" borderId="8" xfId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efr.rs-online.com/web/p/breadboard-jumper-wire-kits/7916463/?sra=pstk" TargetMode="External"/><Relationship Id="rId2" Type="http://schemas.openxmlformats.org/officeDocument/2006/relationships/hyperlink" Target="https://befr.rs-online.com/web/p/video-modules/9132664/" TargetMode="External"/><Relationship Id="rId1" Type="http://schemas.openxmlformats.org/officeDocument/2006/relationships/hyperlink" Target="https://www.gotronic.fr/art-ajustable-horizontal-10k-8486-117.ht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showGridLines="0" tabSelected="1" topLeftCell="D1" workbookViewId="0">
      <selection activeCell="L24" sqref="L24"/>
    </sheetView>
  </sheetViews>
  <sheetFormatPr baseColWidth="10" defaultColWidth="8.88671875" defaultRowHeight="14.4" x14ac:dyDescent="0.3"/>
  <cols>
    <col min="3" max="3" width="18.88671875" bestFit="1" customWidth="1"/>
    <col min="4" max="4" width="9.21875" bestFit="1" customWidth="1"/>
    <col min="7" max="7" width="13.77734375" bestFit="1" customWidth="1"/>
    <col min="8" max="8" width="16.109375" customWidth="1"/>
    <col min="9" max="9" width="9" customWidth="1"/>
    <col min="10" max="10" width="15" bestFit="1" customWidth="1"/>
  </cols>
  <sheetData>
    <row r="1" spans="2:12" ht="15" thickBot="1" x14ac:dyDescent="0.35"/>
    <row r="2" spans="2:12" x14ac:dyDescent="0.3">
      <c r="B2" s="54" t="s">
        <v>0</v>
      </c>
      <c r="C2" s="54" t="s">
        <v>20</v>
      </c>
      <c r="D2" s="54" t="s">
        <v>1</v>
      </c>
      <c r="E2" s="54" t="s">
        <v>2</v>
      </c>
      <c r="F2" s="54" t="s">
        <v>3</v>
      </c>
      <c r="G2" s="54" t="s">
        <v>4</v>
      </c>
      <c r="H2" s="54" t="s">
        <v>5</v>
      </c>
      <c r="I2" s="54" t="s">
        <v>6</v>
      </c>
      <c r="J2" s="54" t="s">
        <v>11</v>
      </c>
    </row>
    <row r="3" spans="2:12" ht="15" thickBot="1" x14ac:dyDescent="0.35">
      <c r="B3" s="56"/>
      <c r="C3" s="55"/>
      <c r="D3" s="55"/>
      <c r="E3" s="55"/>
      <c r="F3" s="55"/>
      <c r="G3" s="55"/>
      <c r="H3" s="55"/>
      <c r="I3" s="55"/>
      <c r="J3" s="55"/>
    </row>
    <row r="4" spans="2:12" ht="14.4" customHeight="1" x14ac:dyDescent="0.3">
      <c r="B4" s="60" t="s">
        <v>40</v>
      </c>
      <c r="C4" s="4" t="s">
        <v>7</v>
      </c>
      <c r="D4" s="35">
        <v>20.75</v>
      </c>
      <c r="E4" s="5">
        <v>1</v>
      </c>
      <c r="F4" s="6">
        <f>D4*E4</f>
        <v>20.75</v>
      </c>
      <c r="G4" s="5" t="s">
        <v>10</v>
      </c>
      <c r="H4" s="5" t="s">
        <v>9</v>
      </c>
      <c r="I4" s="66" t="s">
        <v>62</v>
      </c>
      <c r="J4" s="7" t="s">
        <v>12</v>
      </c>
      <c r="L4" s="5" t="s">
        <v>8</v>
      </c>
    </row>
    <row r="5" spans="2:12" x14ac:dyDescent="0.3">
      <c r="B5" s="61"/>
      <c r="C5" s="8"/>
      <c r="D5" s="36"/>
      <c r="E5" s="9"/>
      <c r="F5" s="10"/>
      <c r="G5" s="9"/>
      <c r="H5" s="9"/>
      <c r="I5" s="36"/>
      <c r="J5" s="11"/>
    </row>
    <row r="6" spans="2:12" x14ac:dyDescent="0.3">
      <c r="B6" s="61"/>
      <c r="C6" s="8" t="s">
        <v>13</v>
      </c>
      <c r="D6" s="37">
        <v>7.57</v>
      </c>
      <c r="E6" s="9">
        <v>1</v>
      </c>
      <c r="F6" s="10">
        <f t="shared" ref="F6" si="0">D6*E6</f>
        <v>7.57</v>
      </c>
      <c r="G6" s="9" t="s">
        <v>15</v>
      </c>
      <c r="H6" s="9" t="s">
        <v>16</v>
      </c>
      <c r="I6" s="36" t="s">
        <v>63</v>
      </c>
      <c r="J6" s="12" t="s">
        <v>12</v>
      </c>
      <c r="L6" s="9" t="s">
        <v>14</v>
      </c>
    </row>
    <row r="7" spans="2:12" x14ac:dyDescent="0.3">
      <c r="B7" s="61"/>
      <c r="C7" s="8"/>
      <c r="D7" s="36"/>
      <c r="E7" s="9"/>
      <c r="F7" s="9"/>
      <c r="G7" s="9"/>
      <c r="H7" s="9"/>
      <c r="I7" s="36"/>
      <c r="J7" s="11"/>
    </row>
    <row r="8" spans="2:12" x14ac:dyDescent="0.3">
      <c r="B8" s="61"/>
      <c r="C8" s="8" t="s">
        <v>17</v>
      </c>
      <c r="D8" s="38">
        <v>4.75</v>
      </c>
      <c r="E8" s="9">
        <v>1</v>
      </c>
      <c r="F8" s="13">
        <f>D8*E8</f>
        <v>4.75</v>
      </c>
      <c r="G8" s="9" t="s">
        <v>19</v>
      </c>
      <c r="H8" s="9" t="s">
        <v>24</v>
      </c>
      <c r="I8" s="36" t="s">
        <v>64</v>
      </c>
      <c r="J8" s="12" t="s">
        <v>12</v>
      </c>
      <c r="L8" s="9" t="s">
        <v>18</v>
      </c>
    </row>
    <row r="9" spans="2:12" x14ac:dyDescent="0.3">
      <c r="B9" s="61"/>
      <c r="C9" s="8"/>
      <c r="D9" s="36"/>
      <c r="E9" s="9"/>
      <c r="F9" s="13"/>
      <c r="G9" s="9"/>
      <c r="H9" s="9"/>
      <c r="I9" s="36"/>
      <c r="J9" s="11"/>
    </row>
    <row r="10" spans="2:12" x14ac:dyDescent="0.3">
      <c r="B10" s="61"/>
      <c r="C10" s="8" t="s">
        <v>21</v>
      </c>
      <c r="D10" s="38">
        <v>0.25</v>
      </c>
      <c r="E10" s="9">
        <v>2</v>
      </c>
      <c r="F10" s="13">
        <f t="shared" ref="F10:F14" si="1">D10*E10</f>
        <v>0.5</v>
      </c>
      <c r="G10" s="9" t="s">
        <v>23</v>
      </c>
      <c r="H10" s="9" t="str">
        <f>"04601"</f>
        <v>04601</v>
      </c>
      <c r="I10" s="36" t="s">
        <v>65</v>
      </c>
      <c r="J10" s="12" t="s">
        <v>12</v>
      </c>
      <c r="L10" s="70" t="s">
        <v>22</v>
      </c>
    </row>
    <row r="11" spans="2:12" x14ac:dyDescent="0.3">
      <c r="B11" s="61"/>
      <c r="C11" s="8"/>
      <c r="D11" s="36"/>
      <c r="E11" s="9"/>
      <c r="F11" s="13"/>
      <c r="G11" s="9"/>
      <c r="H11" s="9"/>
      <c r="I11" s="36"/>
      <c r="J11" s="11"/>
    </row>
    <row r="12" spans="2:12" x14ac:dyDescent="0.3">
      <c r="B12" s="61"/>
      <c r="C12" s="8" t="s">
        <v>25</v>
      </c>
      <c r="D12" s="38">
        <v>0.15</v>
      </c>
      <c r="E12" s="9">
        <v>2</v>
      </c>
      <c r="F12" s="13">
        <f t="shared" si="1"/>
        <v>0.3</v>
      </c>
      <c r="G12" s="9" t="s">
        <v>23</v>
      </c>
      <c r="H12" s="9" t="str">
        <f>"03030"</f>
        <v>03030</v>
      </c>
      <c r="I12" s="36" t="s">
        <v>66</v>
      </c>
      <c r="J12" s="12" t="s">
        <v>12</v>
      </c>
      <c r="L12" s="9" t="s">
        <v>26</v>
      </c>
    </row>
    <row r="13" spans="2:12" x14ac:dyDescent="0.3">
      <c r="B13" s="61"/>
      <c r="C13" s="8"/>
      <c r="D13" s="36"/>
      <c r="E13" s="9"/>
      <c r="F13" s="13"/>
      <c r="G13" s="9"/>
      <c r="H13" s="9"/>
      <c r="I13" s="36"/>
      <c r="J13" s="11"/>
    </row>
    <row r="14" spans="2:12" ht="31.8" customHeight="1" thickBot="1" x14ac:dyDescent="0.35">
      <c r="B14" s="62"/>
      <c r="C14" s="14" t="s">
        <v>43</v>
      </c>
      <c r="D14" s="43">
        <v>0.26</v>
      </c>
      <c r="E14" s="15">
        <v>1</v>
      </c>
      <c r="F14" s="16">
        <f t="shared" si="1"/>
        <v>0.26</v>
      </c>
      <c r="G14" s="17" t="s">
        <v>28</v>
      </c>
      <c r="H14" s="17" t="s">
        <v>44</v>
      </c>
      <c r="I14" s="67" t="s">
        <v>67</v>
      </c>
      <c r="J14" s="18" t="s">
        <v>12</v>
      </c>
      <c r="L14" s="17" t="s">
        <v>45</v>
      </c>
    </row>
    <row r="15" spans="2:12" ht="15" thickBot="1" x14ac:dyDescent="0.35">
      <c r="B15" s="19"/>
      <c r="C15" s="20" t="s">
        <v>60</v>
      </c>
      <c r="D15" s="42">
        <f>SUM(D4:D14)</f>
        <v>33.729999999999997</v>
      </c>
      <c r="E15" s="20"/>
      <c r="F15" s="20"/>
      <c r="G15" s="20"/>
      <c r="H15" s="20"/>
      <c r="I15" s="68"/>
      <c r="J15" s="21"/>
    </row>
    <row r="16" spans="2:12" ht="16.2" customHeight="1" x14ac:dyDescent="0.3">
      <c r="B16" s="57" t="s">
        <v>41</v>
      </c>
      <c r="C16" s="4" t="s">
        <v>34</v>
      </c>
      <c r="D16" s="44">
        <v>63.7</v>
      </c>
      <c r="E16" s="5">
        <v>1</v>
      </c>
      <c r="F16" s="22">
        <f>D16*E16</f>
        <v>63.7</v>
      </c>
      <c r="G16" s="5" t="s">
        <v>28</v>
      </c>
      <c r="H16" s="5" t="s">
        <v>35</v>
      </c>
      <c r="I16" s="66" t="s">
        <v>68</v>
      </c>
      <c r="J16" s="7" t="s">
        <v>12</v>
      </c>
      <c r="L16" s="5" t="s">
        <v>36</v>
      </c>
    </row>
    <row r="17" spans="2:12" ht="16.2" customHeight="1" x14ac:dyDescent="0.3">
      <c r="B17" s="58"/>
      <c r="C17" s="8"/>
      <c r="D17" s="45"/>
      <c r="E17" s="9"/>
      <c r="F17" s="9"/>
      <c r="G17" s="9"/>
      <c r="H17" s="9"/>
      <c r="I17" s="36"/>
      <c r="J17" s="11"/>
    </row>
    <row r="18" spans="2:12" ht="16.2" customHeight="1" thickBot="1" x14ac:dyDescent="0.35">
      <c r="B18" s="59"/>
      <c r="C18" s="23" t="s">
        <v>37</v>
      </c>
      <c r="D18" s="43">
        <v>23.09</v>
      </c>
      <c r="E18" s="24">
        <v>1</v>
      </c>
      <c r="F18" s="24"/>
      <c r="G18" s="24" t="s">
        <v>28</v>
      </c>
      <c r="H18" s="24" t="s">
        <v>38</v>
      </c>
      <c r="I18" s="67" t="s">
        <v>69</v>
      </c>
      <c r="J18" s="25" t="s">
        <v>12</v>
      </c>
      <c r="L18" s="71" t="s">
        <v>39</v>
      </c>
    </row>
    <row r="19" spans="2:12" ht="15" thickBot="1" x14ac:dyDescent="0.35">
      <c r="B19" s="26"/>
      <c r="C19" s="20" t="s">
        <v>60</v>
      </c>
      <c r="D19" s="42">
        <f>SUM(D16:D18)</f>
        <v>86.79</v>
      </c>
      <c r="E19" s="27"/>
      <c r="F19" s="28"/>
      <c r="G19" s="27"/>
      <c r="H19" s="27"/>
      <c r="I19" s="69"/>
      <c r="J19" s="29"/>
    </row>
    <row r="20" spans="2:12" ht="15.6" customHeight="1" x14ac:dyDescent="0.3">
      <c r="B20" s="63" t="s">
        <v>42</v>
      </c>
      <c r="C20" s="4" t="s">
        <v>27</v>
      </c>
      <c r="D20" s="39">
        <v>2.41</v>
      </c>
      <c r="E20" s="5">
        <v>1</v>
      </c>
      <c r="F20" s="22">
        <f>D20*E20</f>
        <v>2.41</v>
      </c>
      <c r="G20" s="5" t="s">
        <v>28</v>
      </c>
      <c r="H20" s="5" t="s">
        <v>29</v>
      </c>
      <c r="I20" s="66" t="s">
        <v>70</v>
      </c>
      <c r="J20" s="7" t="s">
        <v>12</v>
      </c>
      <c r="L20" s="72" t="s">
        <v>33</v>
      </c>
    </row>
    <row r="21" spans="2:12" ht="15.6" customHeight="1" x14ac:dyDescent="0.3">
      <c r="B21" s="64"/>
      <c r="C21" s="8"/>
      <c r="D21" s="38"/>
      <c r="E21" s="9"/>
      <c r="F21" s="13"/>
      <c r="G21" s="9"/>
      <c r="H21" s="9"/>
      <c r="I21" s="36"/>
      <c r="J21" s="11"/>
    </row>
    <row r="22" spans="2:12" ht="15.6" customHeight="1" x14ac:dyDescent="0.3">
      <c r="B22" s="64"/>
      <c r="C22" s="8" t="s">
        <v>30</v>
      </c>
      <c r="D22" s="38">
        <v>2.41</v>
      </c>
      <c r="E22" s="9">
        <v>2</v>
      </c>
      <c r="F22" s="13">
        <f>D22*E22</f>
        <v>4.82</v>
      </c>
      <c r="G22" s="9" t="s">
        <v>28</v>
      </c>
      <c r="H22" s="9" t="s">
        <v>31</v>
      </c>
      <c r="I22" s="36" t="s">
        <v>71</v>
      </c>
      <c r="J22" s="12" t="s">
        <v>12</v>
      </c>
      <c r="L22" s="9" t="s">
        <v>32</v>
      </c>
    </row>
    <row r="23" spans="2:12" ht="15.6" customHeight="1" x14ac:dyDescent="0.3">
      <c r="B23" s="64"/>
      <c r="C23" s="8"/>
      <c r="D23" s="38"/>
      <c r="E23" s="9"/>
      <c r="F23" s="13"/>
      <c r="G23" s="9"/>
      <c r="H23" s="9"/>
      <c r="I23" s="36"/>
      <c r="J23" s="11"/>
    </row>
    <row r="24" spans="2:12" ht="15.6" customHeight="1" thickBot="1" x14ac:dyDescent="0.35">
      <c r="B24" s="65"/>
      <c r="C24" s="23" t="s">
        <v>46</v>
      </c>
      <c r="D24" s="40">
        <v>2.5</v>
      </c>
      <c r="E24" s="24">
        <v>1</v>
      </c>
      <c r="F24" s="30">
        <f t="shared" ref="F24" si="2">D24*E24</f>
        <v>2.5</v>
      </c>
      <c r="G24" s="24" t="s">
        <v>15</v>
      </c>
      <c r="H24" s="31">
        <v>14731</v>
      </c>
      <c r="I24" s="67" t="s">
        <v>72</v>
      </c>
      <c r="J24" s="25" t="s">
        <v>12</v>
      </c>
      <c r="L24" s="24" t="s">
        <v>47</v>
      </c>
    </row>
    <row r="25" spans="2:12" ht="15" thickBot="1" x14ac:dyDescent="0.35">
      <c r="B25" s="26"/>
      <c r="C25" s="20" t="s">
        <v>60</v>
      </c>
      <c r="D25" s="42">
        <f>SUM(D20:D24)</f>
        <v>7.32</v>
      </c>
      <c r="E25" s="27"/>
      <c r="F25" s="27"/>
      <c r="G25" s="27"/>
      <c r="H25" s="27"/>
      <c r="I25" s="27"/>
      <c r="J25" s="29"/>
    </row>
    <row r="26" spans="2:12" ht="14.4" customHeight="1" x14ac:dyDescent="0.3">
      <c r="B26" s="60" t="s">
        <v>58</v>
      </c>
      <c r="C26" s="4" t="s">
        <v>48</v>
      </c>
      <c r="D26" s="41">
        <v>20</v>
      </c>
      <c r="E26" s="5" t="s">
        <v>24</v>
      </c>
      <c r="F26" s="5" t="s">
        <v>24</v>
      </c>
      <c r="G26" s="5" t="s">
        <v>49</v>
      </c>
      <c r="H26" s="5" t="s">
        <v>24</v>
      </c>
      <c r="I26" s="5" t="s">
        <v>24</v>
      </c>
      <c r="J26" s="32" t="s">
        <v>24</v>
      </c>
    </row>
    <row r="27" spans="2:12" ht="15" thickBot="1" x14ac:dyDescent="0.35">
      <c r="B27" s="61"/>
      <c r="C27" s="8"/>
      <c r="D27" s="36"/>
      <c r="E27" s="9"/>
      <c r="F27" s="9"/>
      <c r="G27" s="9"/>
      <c r="H27" s="9"/>
      <c r="I27" s="9"/>
      <c r="J27" s="11"/>
    </row>
    <row r="28" spans="2:12" x14ac:dyDescent="0.3">
      <c r="B28" s="61"/>
      <c r="C28" s="2" t="s">
        <v>50</v>
      </c>
      <c r="D28" s="3" t="s">
        <v>59</v>
      </c>
      <c r="E28" s="3" t="s">
        <v>52</v>
      </c>
      <c r="F28" s="3" t="s">
        <v>53</v>
      </c>
      <c r="G28" s="3" t="s">
        <v>57</v>
      </c>
      <c r="H28" s="3" t="s">
        <v>54</v>
      </c>
      <c r="I28" s="3"/>
      <c r="J28" s="34"/>
    </row>
    <row r="29" spans="2:12" x14ac:dyDescent="0.3">
      <c r="B29" s="61"/>
      <c r="C29" s="8"/>
      <c r="D29" s="9"/>
      <c r="E29" s="9"/>
      <c r="F29" s="9"/>
      <c r="G29" s="9"/>
      <c r="H29" s="46"/>
      <c r="I29" s="9"/>
      <c r="J29" s="11"/>
    </row>
    <row r="30" spans="2:12" x14ac:dyDescent="0.3">
      <c r="B30" s="61"/>
      <c r="C30" s="8" t="s">
        <v>51</v>
      </c>
      <c r="D30" s="9">
        <v>3.5000000000000003E-2</v>
      </c>
      <c r="E30" s="9">
        <v>0.8</v>
      </c>
      <c r="F30" s="9">
        <v>6</v>
      </c>
      <c r="G30" s="9">
        <v>2</v>
      </c>
      <c r="H30" s="47">
        <f>D30*F30*G30</f>
        <v>0.42000000000000004</v>
      </c>
      <c r="I30" s="9"/>
      <c r="J30" s="33" t="s">
        <v>12</v>
      </c>
    </row>
    <row r="31" spans="2:12" x14ac:dyDescent="0.3">
      <c r="B31" s="61"/>
      <c r="C31" s="8" t="s">
        <v>55</v>
      </c>
      <c r="D31" s="9">
        <v>3.5000000000000003E-2</v>
      </c>
      <c r="E31" s="9">
        <v>0.49</v>
      </c>
      <c r="F31" s="9">
        <v>3</v>
      </c>
      <c r="G31" s="9">
        <v>1</v>
      </c>
      <c r="H31" s="47">
        <f>D31*F31*G31</f>
        <v>0.10500000000000001</v>
      </c>
      <c r="I31" s="9"/>
      <c r="J31" s="33" t="s">
        <v>12</v>
      </c>
    </row>
    <row r="32" spans="2:12" ht="15" thickBot="1" x14ac:dyDescent="0.35">
      <c r="B32" s="61"/>
      <c r="C32" s="8" t="s">
        <v>56</v>
      </c>
      <c r="D32" s="9">
        <v>3.5000000000000003E-2</v>
      </c>
      <c r="E32" s="9">
        <v>1.2</v>
      </c>
      <c r="F32" s="9">
        <v>8</v>
      </c>
      <c r="G32" s="9">
        <v>1</v>
      </c>
      <c r="H32" s="47">
        <f>D32*F32*G32</f>
        <v>0.28000000000000003</v>
      </c>
      <c r="I32" s="9"/>
      <c r="J32" s="33" t="s">
        <v>12</v>
      </c>
    </row>
    <row r="33" spans="2:10" ht="15" thickBot="1" x14ac:dyDescent="0.35">
      <c r="B33" s="19"/>
      <c r="C33" s="1" t="s">
        <v>60</v>
      </c>
      <c r="D33" s="20"/>
      <c r="E33" s="20"/>
      <c r="F33" s="20"/>
      <c r="G33" s="20"/>
      <c r="H33" s="51">
        <f>SUM(H29:H32)</f>
        <v>0.80500000000000005</v>
      </c>
      <c r="I33" s="20"/>
      <c r="J33" s="21"/>
    </row>
    <row r="34" spans="2:10" ht="15.6" thickTop="1" thickBot="1" x14ac:dyDescent="0.35">
      <c r="B34" s="48"/>
      <c r="C34" s="52" t="s">
        <v>61</v>
      </c>
      <c r="D34" s="53">
        <f>SUM(D15,D19,D25,H33)</f>
        <v>128.64500000000001</v>
      </c>
      <c r="E34" s="49"/>
      <c r="F34" s="49"/>
      <c r="G34" s="49"/>
      <c r="H34" s="49"/>
      <c r="I34" s="49"/>
      <c r="J34" s="50"/>
    </row>
  </sheetData>
  <mergeCells count="13">
    <mergeCell ref="B16:B18"/>
    <mergeCell ref="B4:B14"/>
    <mergeCell ref="B20:B24"/>
    <mergeCell ref="B26:B32"/>
    <mergeCell ref="G2:G3"/>
    <mergeCell ref="H2:H3"/>
    <mergeCell ref="I2:I3"/>
    <mergeCell ref="J2:J3"/>
    <mergeCell ref="B2:B3"/>
    <mergeCell ref="C2:C3"/>
    <mergeCell ref="D2:D3"/>
    <mergeCell ref="E2:E3"/>
    <mergeCell ref="F2:F3"/>
  </mergeCells>
  <hyperlinks>
    <hyperlink ref="L10" r:id="rId1"/>
    <hyperlink ref="L18" r:id="rId2"/>
    <hyperlink ref="L20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2019-06-20T14:05:34Z</dcterms:modified>
</cp:coreProperties>
</file>