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GR6250-2019\hw11\"/>
    </mc:Choice>
  </mc:AlternateContent>
  <xr:revisionPtr revIDLastSave="0" documentId="13_ncr:1_{8E4963F1-CB6C-47CB-9877-D913FBC0D991}" xr6:coauthVersionLast="45" xr6:coauthVersionMax="45" xr10:uidLastSave="{00000000-0000-0000-0000-000000000000}"/>
  <bookViews>
    <workbookView xWindow="11415" yWindow="3780" windowWidth="15075" windowHeight="8535" xr2:uid="{000E4CA8-DEE4-4954-8287-48A9D77F9308}"/>
  </bookViews>
  <sheets>
    <sheet name="Sheet1" sheetId="1" r:id="rId1"/>
  </sheets>
  <definedNames>
    <definedName name="alpha">Sheet1!$C$3</definedName>
    <definedName name="f">Sheet1!$C$6:$C$10</definedName>
    <definedName name="sigma">Sheet1!$D$6:$D$10</definedName>
    <definedName name="t">Sheet1!$B$6:$B$10</definedName>
    <definedName name="u">Sheet1!$C$2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 a="1"/>
  <c r="C3" i="1" a="1"/>
  <c r="G8" i="1" a="1"/>
  <c r="G8" i="1" l="1"/>
  <c r="C3" i="1"/>
  <c r="E6" i="1"/>
  <c r="F8" i="1" a="1"/>
  <c r="J10" i="1" a="1"/>
  <c r="J9" i="1" a="1"/>
  <c r="J9" i="1" l="1"/>
  <c r="J10" i="1"/>
  <c r="F8" i="1"/>
  <c r="J8" i="1" a="1"/>
  <c r="J8" i="1" l="1"/>
  <c r="J12" i="1" a="1"/>
  <c r="J12" i="1" l="1"/>
  <c r="J14" i="1" s="1"/>
  <c r="J19" i="1" a="1"/>
  <c r="J22" i="1" a="1"/>
  <c r="J17" i="1" a="1"/>
  <c r="J18" i="1" a="1"/>
  <c r="J20" i="1" a="1"/>
  <c r="J21" i="1" a="1"/>
  <c r="J15" i="1" a="1"/>
  <c r="J15" i="1" l="1"/>
  <c r="J21" i="1"/>
  <c r="L21" i="1"/>
  <c r="K21" i="1"/>
  <c r="K20" i="1"/>
  <c r="L20" i="1"/>
  <c r="J20" i="1"/>
  <c r="J18" i="1"/>
  <c r="L18" i="1"/>
  <c r="K18" i="1"/>
  <c r="K17" i="1"/>
  <c r="J17" i="1"/>
  <c r="L17" i="1"/>
  <c r="J22" i="1"/>
  <c r="L22" i="1"/>
  <c r="K22" i="1"/>
  <c r="L19" i="1"/>
  <c r="J19" i="1"/>
  <c r="K19" i="1"/>
  <c r="M22" i="1" l="1"/>
  <c r="M18" i="1"/>
  <c r="M19" i="1"/>
  <c r="M21" i="1"/>
  <c r="M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<sst xmlns="http://schemas.openxmlformats.org/spreadsheetml/2006/main" count="17" uniqueCount="16">
  <si>
    <t>u</t>
  </si>
  <si>
    <t>alpha</t>
  </si>
  <si>
    <t>t</t>
  </si>
  <si>
    <t>f</t>
  </si>
  <si>
    <t>sigma</t>
  </si>
  <si>
    <t>fu</t>
  </si>
  <si>
    <t>t - u</t>
  </si>
  <si>
    <t>phi</t>
  </si>
  <si>
    <t>monte</t>
  </si>
  <si>
    <t>par coupon</t>
  </si>
  <si>
    <t>strike</t>
  </si>
  <si>
    <t>payoff</t>
  </si>
  <si>
    <t>value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</si>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</sst>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2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1" xfId="1"/>
    <xf numFmtId="0" fontId="0" fillId="0" borderId="0" xfId="0" applyFill="1" applyBorder="1" applyAlignment="1">
      <alignment horizontal="right"/>
    </xf>
    <xf numFmtId="0" fontId="2" fillId="3" borderId="2" xfId="2"/>
    <xf numFmtId="0" fontId="3" fillId="2" borderId="2" xfId="3"/>
  </cellXfs>
  <cellStyles count="4">
    <cellStyle name="Calculation" xfId="3" builtinId="22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ED03-26E6-446D-AFDB-196685F844EA}">
  <dimension ref="B2:M22"/>
  <sheetViews>
    <sheetView tabSelected="1" topLeftCell="A5" workbookViewId="0">
      <selection activeCell="I17" sqref="I17:I22"/>
    </sheetView>
  </sheetViews>
  <sheetFormatPr defaultRowHeight="15" x14ac:dyDescent="0.25"/>
  <cols>
    <col min="1" max="1" width="3.7109375" customWidth="1"/>
    <col min="12" max="12" width="9.140625" customWidth="1"/>
    <col min="13" max="13" width="11.28515625" bestFit="1" customWidth="1"/>
  </cols>
  <sheetData>
    <row r="2" spans="2:12" x14ac:dyDescent="0.25">
      <c r="B2" s="1" t="s">
        <v>0</v>
      </c>
      <c r="C2">
        <v>2</v>
      </c>
    </row>
    <row r="3" spans="2:12" x14ac:dyDescent="0.25">
      <c r="B3" s="1" t="s">
        <v>1</v>
      </c>
      <c r="C3" cm="1">
        <f t="array" aca="1" ref="C3" ca="1">_xll.MONTE.TABLE(I17:I22,TRUE)</f>
        <v>0</v>
      </c>
    </row>
    <row r="5" spans="2:12" x14ac:dyDescent="0.25">
      <c r="B5" s="2" t="s">
        <v>2</v>
      </c>
      <c r="C5" s="2" t="s">
        <v>3</v>
      </c>
      <c r="D5" s="2" t="s">
        <v>4</v>
      </c>
      <c r="E5" s="2" t="s">
        <v>7</v>
      </c>
      <c r="F5" s="2" t="s">
        <v>5</v>
      </c>
      <c r="G5" s="2" t="s">
        <v>6</v>
      </c>
    </row>
    <row r="6" spans="2:12" x14ac:dyDescent="0.25">
      <c r="B6">
        <v>1</v>
      </c>
      <c r="C6">
        <v>0.01</v>
      </c>
      <c r="D6">
        <v>0.02</v>
      </c>
      <c r="E6" cm="1">
        <f t="array" aca="1" ref="E6:E10" ca="1">_xll.XLL.LMM.TO_FUTURES(t, f, sigma)</f>
        <v>1.0200000000000001E-2</v>
      </c>
    </row>
    <row r="7" spans="2:12" x14ac:dyDescent="0.25">
      <c r="B7">
        <v>2</v>
      </c>
      <c r="C7">
        <v>0.01</v>
      </c>
      <c r="D7">
        <v>0.02</v>
      </c>
      <c r="E7">
        <f ca="1"/>
        <v>1.0800000000000001E-2</v>
      </c>
      <c r="J7" t="s">
        <v>8</v>
      </c>
    </row>
    <row r="8" spans="2:12" x14ac:dyDescent="0.25">
      <c r="B8">
        <v>3</v>
      </c>
      <c r="C8">
        <v>0.01</v>
      </c>
      <c r="D8">
        <v>0.02</v>
      </c>
      <c r="E8">
        <f ca="1"/>
        <v>1.18E-2</v>
      </c>
      <c r="F8" cm="1">
        <f t="array" aca="1" ref="F8:F10" ca="1">_xll.XLL.LMM.ADVANCE(u, t, f, sigma, alpha)</f>
        <v>1.1360351131954256E-2</v>
      </c>
      <c r="G8" cm="1">
        <f t="array" ref="G8:G10">_xll.XLL.SKIP(u, t)-u</f>
        <v>1</v>
      </c>
      <c r="J8" s="3" cm="1">
        <f t="array" aca="1" ref="J8" ca="1">_xll.MONTE.MEAN(F8)</f>
        <v>0</v>
      </c>
    </row>
    <row r="9" spans="2:12" x14ac:dyDescent="0.25">
      <c r="B9">
        <v>4</v>
      </c>
      <c r="C9">
        <v>0.01</v>
      </c>
      <c r="D9">
        <v>0.02</v>
      </c>
      <c r="E9">
        <f ca="1"/>
        <v>1.32E-2</v>
      </c>
      <c r="F9">
        <f ca="1"/>
        <v>1.2131918215406457E-2</v>
      </c>
      <c r="G9">
        <v>2</v>
      </c>
      <c r="J9" s="3" cm="1">
        <f t="array" aca="1" ref="J9" ca="1">_xll.MONTE.MEAN(F9)</f>
        <v>0</v>
      </c>
    </row>
    <row r="10" spans="2:12" x14ac:dyDescent="0.25">
      <c r="B10">
        <v>5</v>
      </c>
      <c r="C10">
        <v>0.01</v>
      </c>
      <c r="D10">
        <v>0.02</v>
      </c>
      <c r="E10">
        <f ca="1"/>
        <v>1.4999999999999999E-2</v>
      </c>
      <c r="F10">
        <f ca="1"/>
        <v>1.2895361608416429E-2</v>
      </c>
      <c r="G10">
        <v>3</v>
      </c>
      <c r="J10" s="3" cm="1">
        <f t="array" aca="1" ref="J10" ca="1">_xll.MONTE.MEAN(F10)</f>
        <v>0</v>
      </c>
    </row>
    <row r="12" spans="2:12" x14ac:dyDescent="0.25">
      <c r="I12" s="1" t="s">
        <v>9</v>
      </c>
      <c r="J12" s="3" cm="1">
        <f t="array" aca="1" ref="J12" ca="1">_xll.XLL.LMM.PAR_COUPON(_xlfn.ANCHORARRAY(G8), J8:J11)</f>
        <v>0</v>
      </c>
    </row>
    <row r="13" spans="2:12" x14ac:dyDescent="0.25">
      <c r="I13" s="1" t="s">
        <v>10</v>
      </c>
      <c r="J13">
        <v>1.2E-2</v>
      </c>
    </row>
    <row r="14" spans="2:12" x14ac:dyDescent="0.25">
      <c r="I14" s="1" t="s">
        <v>11</v>
      </c>
      <c r="J14">
        <f ca="1">MAX(J12-J13,0)</f>
        <v>0</v>
      </c>
    </row>
    <row r="15" spans="2:12" x14ac:dyDescent="0.25">
      <c r="I15" s="4" t="s">
        <v>12</v>
      </c>
      <c r="J15" cm="1">
        <f t="array" aca="1" ref="J15" ca="1">_xll.MONTE.MEAN(J14)</f>
        <v>0</v>
      </c>
    </row>
    <row r="16" spans="2:12" x14ac:dyDescent="0.25">
      <c r="I16" s="2" t="s">
        <v>1</v>
      </c>
      <c r="J16" s="2" t="s">
        <v>13</v>
      </c>
      <c r="K16" s="2" t="s">
        <v>14</v>
      </c>
      <c r="L16" s="2" t="s">
        <v>15</v>
      </c>
    </row>
    <row r="17" spans="9:13" x14ac:dyDescent="0.25">
      <c r="I17" s="5">
        <v>0</v>
      </c>
      <c r="J17" s="3">
        <f t="array" aca="1" ref="J17:L17" ca="1">_xll.MONTE.WHEN(alpha=I17,_xll.MONTE.STDEV($J$14))</f>
        <v>0</v>
      </c>
      <c r="K17" s="3">
        <f ca="1"/>
        <v>0</v>
      </c>
      <c r="L17" s="3">
        <f ca="1"/>
        <v>0</v>
      </c>
    </row>
    <row r="18" spans="9:13" x14ac:dyDescent="0.25">
      <c r="I18" s="5">
        <v>0.1</v>
      </c>
      <c r="J18" s="3">
        <f t="array" aca="1" ref="J18:L18" ca="1">_xll.MONTE.WHEN(alpha=I18,_xll.MONTE.STDEV($J$14))</f>
        <v>0</v>
      </c>
      <c r="K18" s="3">
        <f ca="1"/>
        <v>0</v>
      </c>
      <c r="L18" s="3">
        <f ca="1"/>
        <v>0</v>
      </c>
      <c r="M18" s="6">
        <f ca="1">$J$17-J18</f>
        <v>0</v>
      </c>
    </row>
    <row r="19" spans="9:13" x14ac:dyDescent="0.25">
      <c r="I19" s="5">
        <v>0.2</v>
      </c>
      <c r="J19" s="3">
        <f t="array" aca="1" ref="J19:L19" ca="1">_xll.MONTE.WHEN(alpha=I19,_xll.MONTE.STDEV($J$14))</f>
        <v>0</v>
      </c>
      <c r="K19" s="3">
        <f ca="1"/>
        <v>0</v>
      </c>
      <c r="L19" s="3">
        <f ca="1"/>
        <v>0</v>
      </c>
      <c r="M19" s="6">
        <f ca="1">$J$17-J19</f>
        <v>0</v>
      </c>
    </row>
    <row r="20" spans="9:13" x14ac:dyDescent="0.25">
      <c r="I20" s="5">
        <v>0.3</v>
      </c>
      <c r="J20" s="3">
        <f t="array" aca="1" ref="J20:L20" ca="1">_xll.MONTE.WHEN(alpha=I20,_xll.MONTE.STDEV($J$14))</f>
        <v>0</v>
      </c>
      <c r="K20" s="3">
        <f ca="1"/>
        <v>0</v>
      </c>
      <c r="L20" s="3">
        <f ca="1"/>
        <v>0</v>
      </c>
      <c r="M20" s="6">
        <f ca="1">$J$17-J20</f>
        <v>0</v>
      </c>
    </row>
    <row r="21" spans="9:13" x14ac:dyDescent="0.25">
      <c r="I21" s="5">
        <v>0.4</v>
      </c>
      <c r="J21" s="3">
        <f t="array" aca="1" ref="J21:L21" ca="1">_xll.MONTE.WHEN(alpha=I21,_xll.MONTE.STDEV($J$14))</f>
        <v>0</v>
      </c>
      <c r="K21" s="3">
        <f ca="1"/>
        <v>0</v>
      </c>
      <c r="L21" s="3">
        <f ca="1"/>
        <v>0</v>
      </c>
      <c r="M21" s="6">
        <f ca="1">$J$17-J21</f>
        <v>0</v>
      </c>
    </row>
    <row r="22" spans="9:13" x14ac:dyDescent="0.25">
      <c r="I22" s="5">
        <v>0.5</v>
      </c>
      <c r="J22" s="3">
        <f t="array" aca="1" ref="J22:L22" ca="1">_xll.MONTE.WHEN(alpha=I22,_xll.MONTE.STDEV($J$14))</f>
        <v>0</v>
      </c>
      <c r="K22" s="3">
        <f ca="1"/>
        <v>0</v>
      </c>
      <c r="L22" s="3">
        <f ca="1"/>
        <v>0</v>
      </c>
      <c r="M22" s="6">
        <f ca="1">$J$17-J22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alpha</vt:lpstr>
      <vt:lpstr>f</vt:lpstr>
      <vt:lpstr>sigma</vt:lpstr>
      <vt:lpstr>t</vt:lpstr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Windows User</cp:lastModifiedBy>
  <dcterms:created xsi:type="dcterms:W3CDTF">2019-11-15T04:43:56Z</dcterms:created>
  <dcterms:modified xsi:type="dcterms:W3CDTF">2019-11-20T22:32:02Z</dcterms:modified>
</cp:coreProperties>
</file>