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<sst xmlns="http://schemas.openxmlformats.org/spreadsheetml/2006/main" count="196" uniqueCount="82">
  <si>
    <t xml:space="preserve">год</t>
  </si>
  <si>
    <t xml:space="preserve">доход</t>
  </si>
  <si>
    <t xml:space="preserve">эксплуатационные расходы</t>
  </si>
  <si>
    <t xml:space="preserve">заработная плата</t>
  </si>
  <si>
    <t xml:space="preserve">валовая прибыль</t>
  </si>
  <si>
    <t xml:space="preserve">норма валовой прибыли</t>
  </si>
  <si>
    <t xml:space="preserve">административные расходы</t>
  </si>
  <si>
    <t xml:space="preserve">прибыль до налога на прибыль</t>
  </si>
  <si>
    <t xml:space="preserve">суммарные расходы</t>
  </si>
  <si>
    <t xml:space="preserve">доля расходов</t>
  </si>
  <si>
    <t xml:space="preserve">Показатель</t>
  </si>
  <si>
    <t xml:space="preserve">УСН 6%</t>
  </si>
  <si>
    <t xml:space="preserve">УСН 15%</t>
  </si>
  <si>
    <t xml:space="preserve">ОСНО</t>
  </si>
  <si>
    <t xml:space="preserve">Выручка</t>
  </si>
  <si>
    <t xml:space="preserve">1 639 225 руб.</t>
  </si>
  <si>
    <t xml:space="preserve">НДС к уплате</t>
  </si>
  <si>
    <t xml:space="preserve">Нет</t>
  </si>
  <si>
    <t xml:space="preserve">-263 629.17 руб.</t>
  </si>
  <si>
    <t xml:space="preserve">Итого расходов</t>
  </si>
  <si>
    <t xml:space="preserve">3 221 000 руб.</t>
  </si>
  <si>
    <t xml:space="preserve">2 957 370.83 руб.</t>
  </si>
  <si>
    <t xml:space="preserve">Прибыль до налогообложения</t>
  </si>
  <si>
    <t xml:space="preserve">-1 581 775.00 руб.</t>
  </si>
  <si>
    <t xml:space="preserve">-1 318 145.83 руб.</t>
  </si>
  <si>
    <t xml:space="preserve">Налог на прибыль</t>
  </si>
  <si>
    <t xml:space="preserve">Единый налог (УСН)</t>
  </si>
  <si>
    <t xml:space="preserve">98 353.50 руб.</t>
  </si>
  <si>
    <t xml:space="preserve">-237 266.25 руб.</t>
  </si>
  <si>
    <t xml:space="preserve">Чистая прибыль</t>
  </si>
  <si>
    <t xml:space="preserve">-1 680 128.50 руб.</t>
  </si>
  <si>
    <t xml:space="preserve">-1 344 508.75 руб.</t>
  </si>
  <si>
    <t xml:space="preserve">-1 054 516.66 руб.</t>
  </si>
  <si>
    <t xml:space="preserve">4 669 000 руб.</t>
  </si>
  <si>
    <t xml:space="preserve">333 166.67 руб.</t>
  </si>
  <si>
    <t xml:space="preserve">2 670 000 руб.</t>
  </si>
  <si>
    <t xml:space="preserve">3 003 166.67 руб.</t>
  </si>
  <si>
    <t xml:space="preserve">1 999 000.00 руб.</t>
  </si>
  <si>
    <t xml:space="preserve">1 665 833.33 руб.</t>
  </si>
  <si>
    <t xml:space="preserve">280 140.00 руб.</t>
  </si>
  <si>
    <t xml:space="preserve">299 850.00 руб.</t>
  </si>
  <si>
    <t xml:space="preserve">1 718 860.00 руб.</t>
  </si>
  <si>
    <t xml:space="preserve">1 699 150.00 руб.</t>
  </si>
  <si>
    <t xml:space="preserve">1 332 666.66 руб.</t>
  </si>
  <si>
    <t xml:space="preserve">7 947 450 руб.</t>
  </si>
  <si>
    <t xml:space="preserve">879 575.00 руб.</t>
  </si>
  <si>
    <t xml:space="preserve">3 549 575.00 руб.</t>
  </si>
  <si>
    <t xml:space="preserve">5 277 450.00 руб.</t>
  </si>
  <si>
    <t xml:space="preserve">4 397 875.00 руб.</t>
  </si>
  <si>
    <t xml:space="preserve">476 847.00 руб.</t>
  </si>
  <si>
    <t xml:space="preserve">791 617.50 руб.</t>
  </si>
  <si>
    <t xml:space="preserve">4 800 603.00 руб.</t>
  </si>
  <si>
    <t xml:space="preserve">4 485 832.50 руб.</t>
  </si>
  <si>
    <t xml:space="preserve">3 518 300.00 руб.</t>
  </si>
  <si>
    <t xml:space="preserve">11 246 200 руб.</t>
  </si>
  <si>
    <t xml:space="preserve">1 429 366.67 руб.</t>
  </si>
  <si>
    <t xml:space="preserve">4 099 366.67 руб.</t>
  </si>
  <si>
    <t xml:space="preserve">8 576 200.00 руб.</t>
  </si>
  <si>
    <t xml:space="preserve">7 146 833.33 руб.</t>
  </si>
  <si>
    <t xml:space="preserve">674 772.00 руб.</t>
  </si>
  <si>
    <t xml:space="preserve">1 286 430.00 руб.</t>
  </si>
  <si>
    <t xml:space="preserve">7 901 428.00 руб.</t>
  </si>
  <si>
    <t xml:space="preserve">7 289 770.00 руб.</t>
  </si>
  <si>
    <t xml:space="preserve">5 717 466.66 руб.</t>
  </si>
  <si>
    <t xml:space="preserve">14 595 700 руб.</t>
  </si>
  <si>
    <t xml:space="preserve">1 987 616.67 руб.</t>
  </si>
  <si>
    <t xml:space="preserve">4 657 616.67 руб.</t>
  </si>
  <si>
    <t xml:space="preserve">11 925 700.00 руб.</t>
  </si>
  <si>
    <t xml:space="preserve">9 938 083.33 руб.</t>
  </si>
  <si>
    <t xml:space="preserve">875 742.00 руб.</t>
  </si>
  <si>
    <t xml:space="preserve">1 788 855.00 руб.</t>
  </si>
  <si>
    <t xml:space="preserve">11 049 958.00 руб.</t>
  </si>
  <si>
    <t xml:space="preserve">10 136 845.00 руб.</t>
  </si>
  <si>
    <t xml:space="preserve">7 950 466.66 руб.</t>
  </si>
  <si>
    <t xml:space="preserve">показатель</t>
  </si>
  <si>
    <t xml:space="preserve">доходы</t>
  </si>
  <si>
    <t xml:space="preserve">расходы</t>
  </si>
  <si>
    <t xml:space="preserve">прибыль до налогообложения</t>
  </si>
  <si>
    <t xml:space="preserve">налог на прибыль</t>
  </si>
  <si>
    <t xml:space="preserve">единый налог</t>
  </si>
  <si>
    <t xml:space="preserve">минимальный налог (для АУСН)</t>
  </si>
  <si>
    <t xml:space="preserve">чистая прибыль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</si>
</sst>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0%"/>
    <numFmt numFmtId="167" formatCode="_-* #,##0.00&quot; ₽&quot;_-;\-* #,##0.00&quot; ₽&quot;_-;_-* \-??&quot; ₽&quot;_-;_-@_-"/>
    <numFmt numFmtId="168" formatCode="#,##0.00&quot; ₽&quot;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3F3F3F"/>
      <name val="Calibri"/>
      <family val="2"/>
      <charset val="204"/>
    </font>
    <font>
      <b val="true"/>
      <sz val="18"/>
      <color rgb="FF3F3F3F"/>
      <name val="Calibri"/>
      <family val="2"/>
      <charset val="204"/>
    </font>
    <font>
      <sz val="11"/>
      <color rgb="FF000000"/>
      <name val="Arial;Helvetica"/>
      <family val="0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2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8" fontId="7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" xfId="2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7" fillId="0" borderId="1" xfId="2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Output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5"/>
  <sheetViews>
    <sheetView showFormulas="false" showGridLines="true" showRowColHeaders="true" showZeros="true" rightToLeft="false" tabSelected="true" showOutlineSymbols="true" defaultGridColor="true" view="normal" topLeftCell="A16" colorId="64" zoomScale="110" zoomScaleNormal="110" zoomScalePageLayoutView="100" workbookViewId="0">
      <selection pane="topLeft" activeCell="F25" activeCellId="0" sqref="F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02"/>
    <col collapsed="false" customWidth="true" hidden="false" outlineLevel="0" max="6" min="2" style="0" width="12.93"/>
    <col collapsed="false" customWidth="true" hidden="false" outlineLevel="0" max="9" min="9" style="0" width="30.31"/>
    <col collapsed="false" customWidth="true" hidden="false" outlineLevel="0" max="14" min="10" style="0" width="25.13"/>
  </cols>
  <sheetData>
    <row r="1" customFormat="false" ht="17.35" hidden="false" customHeight="false" outlineLevel="0" collapsed="false">
      <c r="A1" s="1" t="s">
        <v>0</v>
      </c>
      <c r="B1" s="1" t="n">
        <v>2023</v>
      </c>
      <c r="C1" s="1" t="n">
        <v>2024</v>
      </c>
      <c r="D1" s="2" t="n">
        <v>2025</v>
      </c>
      <c r="E1" s="2" t="n">
        <v>2026</v>
      </c>
      <c r="F1" s="1" t="n">
        <v>2027</v>
      </c>
    </row>
    <row r="2" customFormat="false" ht="17.35" hidden="false" customHeight="false" outlineLevel="0" collapsed="false">
      <c r="A2" s="1" t="s">
        <v>1</v>
      </c>
      <c r="B2" s="3" t="n">
        <v>1639225</v>
      </c>
      <c r="C2" s="3" t="n">
        <v>4669000</v>
      </c>
      <c r="D2" s="4" t="n">
        <v>7947450</v>
      </c>
      <c r="E2" s="4" t="n">
        <v>11246200</v>
      </c>
      <c r="F2" s="3" t="n">
        <v>14595700</v>
      </c>
    </row>
    <row r="3" customFormat="false" ht="44.05" hidden="false" customHeight="false" outlineLevel="0" collapsed="false">
      <c r="A3" s="1" t="s">
        <v>2</v>
      </c>
      <c r="B3" s="5" t="n">
        <v>1591000</v>
      </c>
      <c r="C3" s="5" t="n">
        <v>1040000</v>
      </c>
      <c r="D3" s="5" t="n">
        <v>1040000</v>
      </c>
      <c r="E3" s="5" t="n">
        <v>1040000</v>
      </c>
      <c r="F3" s="5" t="n">
        <v>1040000</v>
      </c>
    </row>
    <row r="4" customFormat="false" ht="29.85" hidden="false" customHeight="false" outlineLevel="0" collapsed="false">
      <c r="A4" s="1" t="s">
        <v>3</v>
      </c>
      <c r="B4" s="3" t="n">
        <v>1440000</v>
      </c>
      <c r="C4" s="3" t="n">
        <v>1440000</v>
      </c>
      <c r="D4" s="3" t="n">
        <v>1440000</v>
      </c>
      <c r="E4" s="3" t="n">
        <v>1440000</v>
      </c>
      <c r="F4" s="3" t="n">
        <v>1440000</v>
      </c>
    </row>
    <row r="5" customFormat="false" ht="29.85" hidden="false" customHeight="false" outlineLevel="0" collapsed="false">
      <c r="A5" s="1" t="s">
        <v>4</v>
      </c>
      <c r="B5" s="3" t="n">
        <f aca="false">B2-B3-B4</f>
        <v>-1391775</v>
      </c>
      <c r="C5" s="3" t="n">
        <f aca="false">C2-C3-C4</f>
        <v>2189000</v>
      </c>
      <c r="D5" s="3" t="n">
        <f aca="false">D2-D3-D4</f>
        <v>5467450</v>
      </c>
      <c r="E5" s="3" t="n">
        <f aca="false">E2-E3-E4</f>
        <v>8766200</v>
      </c>
      <c r="F5" s="3" t="n">
        <f aca="false">F2-F3-F4</f>
        <v>12115700</v>
      </c>
    </row>
    <row r="6" customFormat="false" ht="44.05" hidden="false" customHeight="false" outlineLevel="0" collapsed="false">
      <c r="A6" s="1" t="s">
        <v>5</v>
      </c>
      <c r="B6" s="6" t="n">
        <f aca="false">B5/B2</f>
        <v>-0.849044517988684</v>
      </c>
      <c r="C6" s="6" t="n">
        <f aca="false">C5/C2</f>
        <v>0.468837010066395</v>
      </c>
      <c r="D6" s="6" t="n">
        <f aca="false">D5/D2</f>
        <v>0.687950223027512</v>
      </c>
      <c r="E6" s="6" t="n">
        <f aca="false">E5/E2</f>
        <v>0.779481069161139</v>
      </c>
      <c r="F6" s="6" t="n">
        <f aca="false">F5/F2</f>
        <v>0.830086943414841</v>
      </c>
    </row>
    <row r="7" customFormat="false" ht="44.05" hidden="false" customHeight="false" outlineLevel="0" collapsed="false">
      <c r="A7" s="1" t="s">
        <v>6</v>
      </c>
      <c r="B7" s="3" t="n">
        <f aca="false">B9-B3-B4</f>
        <v>190000</v>
      </c>
      <c r="C7" s="3" t="n">
        <f aca="false">C9-C3-C4</f>
        <v>190000</v>
      </c>
      <c r="D7" s="3" t="n">
        <f aca="false">D9-D3-D4</f>
        <v>190000</v>
      </c>
      <c r="E7" s="3" t="n">
        <f aca="false">E9-E3-E4</f>
        <v>190000</v>
      </c>
      <c r="F7" s="3" t="n">
        <f aca="false">F9-F3-F4</f>
        <v>190000</v>
      </c>
    </row>
    <row r="8" customFormat="false" ht="58.3" hidden="false" customHeight="false" outlineLevel="0" collapsed="false">
      <c r="A8" s="1" t="s">
        <v>7</v>
      </c>
      <c r="B8" s="3" t="n">
        <f aca="false">B2-B9</f>
        <v>-1581775</v>
      </c>
      <c r="C8" s="3" t="n">
        <f aca="false">C2-C9</f>
        <v>1999000</v>
      </c>
      <c r="D8" s="3" t="n">
        <f aca="false">D2-D9</f>
        <v>5277450</v>
      </c>
      <c r="E8" s="3" t="n">
        <f aca="false">E2-E9</f>
        <v>8576200</v>
      </c>
      <c r="F8" s="3" t="n">
        <f aca="false">F2-F9</f>
        <v>11925700</v>
      </c>
    </row>
    <row r="9" customFormat="false" ht="29.85" hidden="false" customHeight="false" outlineLevel="0" collapsed="false">
      <c r="A9" s="1" t="s">
        <v>8</v>
      </c>
      <c r="B9" s="3" t="n">
        <v>3221000</v>
      </c>
      <c r="C9" s="3" t="n">
        <v>2670000</v>
      </c>
      <c r="D9" s="3" t="n">
        <v>2670000</v>
      </c>
      <c r="E9" s="3" t="n">
        <v>2670000</v>
      </c>
      <c r="F9" s="3" t="n">
        <v>2670000</v>
      </c>
    </row>
    <row r="10" customFormat="false" ht="29.85" hidden="false" customHeight="false" outlineLevel="0" collapsed="false">
      <c r="A10" s="1" t="s">
        <v>9</v>
      </c>
      <c r="B10" s="6" t="n">
        <f aca="false">B9/B2</f>
        <v>1.96495295032714</v>
      </c>
      <c r="C10" s="6" t="n">
        <f aca="false">C9/C2</f>
        <v>0.571856928678518</v>
      </c>
      <c r="D10" s="6" t="n">
        <f aca="false">D9/D2</f>
        <v>0.335956816337316</v>
      </c>
      <c r="E10" s="6" t="n">
        <f aca="false">E9/E2</f>
        <v>0.237413526346677</v>
      </c>
      <c r="F10" s="6" t="n">
        <f aca="false">F9/F2</f>
        <v>0.182930589146118</v>
      </c>
    </row>
    <row r="17" customFormat="false" ht="22.05" hidden="false" customHeight="false" outlineLevel="0" collapsed="false">
      <c r="A17" s="0" t="n">
        <v>2023</v>
      </c>
      <c r="M17" s="7"/>
      <c r="N17" s="7"/>
    </row>
    <row r="18" customFormat="false" ht="22.05" hidden="false" customHeight="false" outlineLevel="0" collapsed="false">
      <c r="A18" s="8" t="s">
        <v>10</v>
      </c>
      <c r="B18" s="8" t="s">
        <v>11</v>
      </c>
      <c r="C18" s="8" t="s">
        <v>12</v>
      </c>
      <c r="D18" s="8" t="s">
        <v>13</v>
      </c>
      <c r="M18" s="9"/>
      <c r="N18" s="9"/>
    </row>
    <row r="19" customFormat="false" ht="22.05" hidden="false" customHeight="true" outlineLevel="0" collapsed="false">
      <c r="A19" s="8" t="s">
        <v>14</v>
      </c>
      <c r="B19" s="10" t="s">
        <v>15</v>
      </c>
      <c r="C19" s="10"/>
      <c r="D19" s="10"/>
      <c r="M19" s="9"/>
      <c r="N19" s="9"/>
    </row>
    <row r="20" customFormat="false" ht="26.45" hidden="false" customHeight="false" outlineLevel="0" collapsed="false">
      <c r="A20" s="8" t="s">
        <v>16</v>
      </c>
      <c r="B20" s="8" t="s">
        <v>17</v>
      </c>
      <c r="C20" s="8" t="s">
        <v>17</v>
      </c>
      <c r="D20" s="8" t="s">
        <v>18</v>
      </c>
      <c r="M20" s="11"/>
      <c r="N20" s="11"/>
    </row>
    <row r="21" customFormat="false" ht="26.45" hidden="false" customHeight="false" outlineLevel="0" collapsed="false">
      <c r="A21" s="8" t="s">
        <v>19</v>
      </c>
      <c r="B21" s="8" t="s">
        <v>20</v>
      </c>
      <c r="C21" s="8" t="s">
        <v>20</v>
      </c>
      <c r="D21" s="8" t="s">
        <v>21</v>
      </c>
      <c r="M21" s="11"/>
      <c r="N21" s="11"/>
    </row>
    <row r="22" customFormat="false" ht="39.3" hidden="false" customHeight="false" outlineLevel="0" collapsed="false">
      <c r="A22" s="8" t="s">
        <v>22</v>
      </c>
      <c r="B22" s="8" t="s">
        <v>23</v>
      </c>
      <c r="C22" s="8" t="s">
        <v>23</v>
      </c>
      <c r="D22" s="8" t="s">
        <v>24</v>
      </c>
      <c r="M22" s="9"/>
      <c r="N22" s="9"/>
    </row>
    <row r="23" customFormat="false" ht="26.45" hidden="false" customHeight="false" outlineLevel="0" collapsed="false">
      <c r="A23" s="8" t="s">
        <v>25</v>
      </c>
      <c r="B23" s="8" t="s">
        <v>17</v>
      </c>
      <c r="C23" s="8" t="s">
        <v>17</v>
      </c>
      <c r="D23" s="8" t="s">
        <v>18</v>
      </c>
      <c r="M23" s="12"/>
      <c r="N23" s="12"/>
    </row>
    <row r="24" customFormat="false" ht="26.45" hidden="false" customHeight="false" outlineLevel="0" collapsed="false">
      <c r="A24" s="8" t="s">
        <v>26</v>
      </c>
      <c r="B24" s="8" t="s">
        <v>27</v>
      </c>
      <c r="C24" s="8" t="s">
        <v>28</v>
      </c>
      <c r="D24" s="8" t="s">
        <v>17</v>
      </c>
      <c r="M24" s="9"/>
      <c r="N24" s="13"/>
    </row>
    <row r="25" customFormat="false" ht="26.45" hidden="false" customHeight="false" outlineLevel="0" collapsed="false">
      <c r="A25" s="8" t="s">
        <v>29</v>
      </c>
      <c r="B25" s="8" t="s">
        <v>30</v>
      </c>
      <c r="C25" s="8" t="s">
        <v>31</v>
      </c>
      <c r="D25" s="8" t="s">
        <v>32</v>
      </c>
      <c r="M25" s="12"/>
      <c r="N25" s="12"/>
    </row>
    <row r="26" customFormat="false" ht="12.8" hidden="false" customHeight="false" outlineLevel="0" collapsed="false">
      <c r="M26" s="14"/>
      <c r="N26" s="14"/>
    </row>
    <row r="27" customFormat="false" ht="12.8" hidden="false" customHeight="false" outlineLevel="0" collapsed="false">
      <c r="M27" s="14"/>
      <c r="N27" s="14"/>
    </row>
    <row r="28" customFormat="false" ht="12.8" hidden="false" customHeight="false" outlineLevel="0" collapsed="false">
      <c r="A28" s="0" t="n">
        <v>2024</v>
      </c>
      <c r="M28" s="14"/>
      <c r="N28" s="14"/>
    </row>
    <row r="29" customFormat="false" ht="13.8" hidden="false" customHeight="false" outlineLevel="0" collapsed="false">
      <c r="A29" s="8" t="s">
        <v>10</v>
      </c>
      <c r="B29" s="8" t="s">
        <v>11</v>
      </c>
      <c r="C29" s="8" t="s">
        <v>12</v>
      </c>
      <c r="D29" s="8" t="s">
        <v>13</v>
      </c>
      <c r="M29" s="14"/>
      <c r="N29" s="14"/>
    </row>
    <row r="30" customFormat="false" ht="13.8" hidden="false" customHeight="true" outlineLevel="0" collapsed="false">
      <c r="A30" s="8" t="s">
        <v>14</v>
      </c>
      <c r="B30" s="10" t="s">
        <v>33</v>
      </c>
      <c r="C30" s="10"/>
      <c r="D30" s="10"/>
      <c r="M30" s="14"/>
      <c r="N30" s="14"/>
    </row>
    <row r="31" customFormat="false" ht="26.45" hidden="false" customHeight="false" outlineLevel="0" collapsed="false">
      <c r="A31" s="8" t="s">
        <v>16</v>
      </c>
      <c r="B31" s="8" t="s">
        <v>17</v>
      </c>
      <c r="C31" s="8" t="s">
        <v>17</v>
      </c>
      <c r="D31" s="8" t="s">
        <v>34</v>
      </c>
      <c r="M31" s="7"/>
      <c r="N31" s="7"/>
    </row>
    <row r="32" customFormat="false" ht="26.45" hidden="false" customHeight="false" outlineLevel="0" collapsed="false">
      <c r="A32" s="8" t="s">
        <v>19</v>
      </c>
      <c r="B32" s="8" t="s">
        <v>35</v>
      </c>
      <c r="C32" s="8" t="s">
        <v>35</v>
      </c>
      <c r="D32" s="8" t="s">
        <v>36</v>
      </c>
      <c r="M32" s="9"/>
      <c r="N32" s="9"/>
    </row>
    <row r="33" customFormat="false" ht="39.3" hidden="false" customHeight="false" outlineLevel="0" collapsed="false">
      <c r="A33" s="8" t="s">
        <v>22</v>
      </c>
      <c r="B33" s="8" t="s">
        <v>37</v>
      </c>
      <c r="C33" s="8" t="s">
        <v>37</v>
      </c>
      <c r="D33" s="8" t="s">
        <v>38</v>
      </c>
      <c r="M33" s="9"/>
      <c r="N33" s="9"/>
    </row>
    <row r="34" customFormat="false" ht="26.45" hidden="false" customHeight="false" outlineLevel="0" collapsed="false">
      <c r="A34" s="8" t="s">
        <v>25</v>
      </c>
      <c r="B34" s="8" t="s">
        <v>17</v>
      </c>
      <c r="C34" s="8" t="s">
        <v>17</v>
      </c>
      <c r="D34" s="8" t="s">
        <v>34</v>
      </c>
      <c r="M34" s="11"/>
      <c r="N34" s="11"/>
    </row>
    <row r="35" customFormat="false" ht="26.45" hidden="false" customHeight="false" outlineLevel="0" collapsed="false">
      <c r="A35" s="8" t="s">
        <v>26</v>
      </c>
      <c r="B35" s="8" t="s">
        <v>39</v>
      </c>
      <c r="C35" s="8" t="s">
        <v>40</v>
      </c>
      <c r="D35" s="8" t="s">
        <v>17</v>
      </c>
      <c r="M35" s="11"/>
      <c r="N35" s="11"/>
    </row>
    <row r="36" customFormat="false" ht="26.45" hidden="false" customHeight="false" outlineLevel="0" collapsed="false">
      <c r="A36" s="8" t="s">
        <v>29</v>
      </c>
      <c r="B36" s="8" t="s">
        <v>41</v>
      </c>
      <c r="C36" s="8" t="s">
        <v>42</v>
      </c>
      <c r="D36" s="8" t="s">
        <v>43</v>
      </c>
      <c r="M36" s="9"/>
      <c r="N36" s="9"/>
    </row>
    <row r="37" customFormat="false" ht="22.05" hidden="false" customHeight="false" outlineLevel="0" collapsed="false">
      <c r="M37" s="12"/>
      <c r="N37" s="12"/>
    </row>
    <row r="38" customFormat="false" ht="22.05" hidden="false" customHeight="false" outlineLevel="0" collapsed="false">
      <c r="M38" s="9"/>
      <c r="N38" s="13"/>
    </row>
    <row r="39" customFormat="false" ht="22.05" hidden="false" customHeight="false" outlineLevel="0" collapsed="false">
      <c r="A39" s="0" t="n">
        <v>2025</v>
      </c>
      <c r="M39" s="12"/>
      <c r="N39" s="12"/>
    </row>
    <row r="40" customFormat="false" ht="13.8" hidden="false" customHeight="false" outlineLevel="0" collapsed="false">
      <c r="A40" s="8" t="s">
        <v>10</v>
      </c>
      <c r="B40" s="8" t="s">
        <v>11</v>
      </c>
      <c r="C40" s="8" t="s">
        <v>12</v>
      </c>
      <c r="D40" s="8" t="s">
        <v>13</v>
      </c>
      <c r="M40" s="14"/>
      <c r="N40" s="14"/>
    </row>
    <row r="41" customFormat="false" ht="13.8" hidden="false" customHeight="true" outlineLevel="0" collapsed="false">
      <c r="A41" s="8" t="s">
        <v>14</v>
      </c>
      <c r="B41" s="10" t="s">
        <v>44</v>
      </c>
      <c r="C41" s="10"/>
      <c r="D41" s="10"/>
      <c r="M41" s="14"/>
      <c r="N41" s="14"/>
    </row>
    <row r="42" customFormat="false" ht="26.45" hidden="false" customHeight="false" outlineLevel="0" collapsed="false">
      <c r="A42" s="8" t="s">
        <v>16</v>
      </c>
      <c r="B42" s="8" t="s">
        <v>17</v>
      </c>
      <c r="C42" s="8" t="s">
        <v>17</v>
      </c>
      <c r="D42" s="8" t="s">
        <v>45</v>
      </c>
      <c r="M42" s="14"/>
      <c r="N42" s="14"/>
    </row>
    <row r="43" customFormat="false" ht="26.45" hidden="false" customHeight="false" outlineLevel="0" collapsed="false">
      <c r="A43" s="8" t="s">
        <v>19</v>
      </c>
      <c r="B43" s="8" t="s">
        <v>35</v>
      </c>
      <c r="C43" s="8" t="s">
        <v>35</v>
      </c>
      <c r="D43" s="8" t="s">
        <v>46</v>
      </c>
      <c r="M43" s="14"/>
      <c r="N43" s="14"/>
    </row>
    <row r="44" customFormat="false" ht="39.3" hidden="false" customHeight="false" outlineLevel="0" collapsed="false">
      <c r="A44" s="8" t="s">
        <v>22</v>
      </c>
      <c r="B44" s="8" t="s">
        <v>47</v>
      </c>
      <c r="C44" s="8" t="s">
        <v>47</v>
      </c>
      <c r="D44" s="8" t="s">
        <v>48</v>
      </c>
      <c r="M44" s="14"/>
      <c r="N44" s="14"/>
    </row>
    <row r="45" customFormat="false" ht="26.45" hidden="false" customHeight="false" outlineLevel="0" collapsed="false">
      <c r="A45" s="8" t="s">
        <v>25</v>
      </c>
      <c r="B45" s="8" t="s">
        <v>17</v>
      </c>
      <c r="C45" s="8" t="s">
        <v>17</v>
      </c>
      <c r="D45" s="8" t="s">
        <v>45</v>
      </c>
      <c r="M45" s="7"/>
      <c r="N45" s="7"/>
    </row>
    <row r="46" customFormat="false" ht="26.45" hidden="false" customHeight="false" outlineLevel="0" collapsed="false">
      <c r="A46" s="8" t="s">
        <v>26</v>
      </c>
      <c r="B46" s="8" t="s">
        <v>49</v>
      </c>
      <c r="C46" s="8" t="s">
        <v>50</v>
      </c>
      <c r="D46" s="8" t="s">
        <v>17</v>
      </c>
      <c r="M46" s="9"/>
      <c r="N46" s="9"/>
    </row>
    <row r="47" customFormat="false" ht="26.45" hidden="false" customHeight="false" outlineLevel="0" collapsed="false">
      <c r="A47" s="8" t="s">
        <v>29</v>
      </c>
      <c r="B47" s="8" t="s">
        <v>51</v>
      </c>
      <c r="C47" s="8" t="s">
        <v>52</v>
      </c>
      <c r="D47" s="8" t="s">
        <v>53</v>
      </c>
      <c r="M47" s="9"/>
      <c r="N47" s="9"/>
    </row>
    <row r="48" customFormat="false" ht="22.05" hidden="false" customHeight="false" outlineLevel="0" collapsed="false">
      <c r="A48" s="15"/>
      <c r="B48" s="15"/>
      <c r="C48" s="15"/>
      <c r="D48" s="15"/>
      <c r="M48" s="11"/>
      <c r="N48" s="11"/>
    </row>
    <row r="49" customFormat="false" ht="22.05" hidden="false" customHeight="false" outlineLevel="0" collapsed="false">
      <c r="A49" s="15"/>
      <c r="B49" s="15"/>
      <c r="C49" s="15"/>
      <c r="D49" s="15"/>
      <c r="M49" s="11"/>
      <c r="N49" s="11"/>
    </row>
    <row r="50" customFormat="false" ht="22.05" hidden="false" customHeight="false" outlineLevel="0" collapsed="false">
      <c r="A50" s="15"/>
      <c r="B50" s="15"/>
      <c r="C50" s="15"/>
      <c r="D50" s="15"/>
      <c r="M50" s="9"/>
      <c r="N50" s="9"/>
    </row>
    <row r="51" customFormat="false" ht="22.05" hidden="false" customHeight="false" outlineLevel="0" collapsed="false">
      <c r="A51" s="15" t="n">
        <v>2026</v>
      </c>
      <c r="B51" s="15"/>
      <c r="C51" s="15"/>
      <c r="D51" s="15"/>
      <c r="M51" s="12"/>
      <c r="N51" s="12"/>
    </row>
    <row r="52" customFormat="false" ht="22.05" hidden="false" customHeight="false" outlineLevel="0" collapsed="false">
      <c r="A52" s="8" t="s">
        <v>10</v>
      </c>
      <c r="B52" s="8" t="s">
        <v>11</v>
      </c>
      <c r="C52" s="8" t="s">
        <v>12</v>
      </c>
      <c r="D52" s="8" t="s">
        <v>13</v>
      </c>
      <c r="M52" s="9"/>
      <c r="N52" s="13"/>
    </row>
    <row r="53" customFormat="false" ht="22.05" hidden="false" customHeight="true" outlineLevel="0" collapsed="false">
      <c r="A53" s="8" t="s">
        <v>14</v>
      </c>
      <c r="B53" s="10" t="s">
        <v>54</v>
      </c>
      <c r="C53" s="10"/>
      <c r="D53" s="10"/>
      <c r="M53" s="12"/>
      <c r="N53" s="12"/>
    </row>
    <row r="54" customFormat="false" ht="26.45" hidden="false" customHeight="false" outlineLevel="0" collapsed="false">
      <c r="A54" s="8" t="s">
        <v>16</v>
      </c>
      <c r="B54" s="8" t="s">
        <v>17</v>
      </c>
      <c r="C54" s="8" t="s">
        <v>17</v>
      </c>
      <c r="D54" s="8" t="s">
        <v>55</v>
      </c>
    </row>
    <row r="55" customFormat="false" ht="26.45" hidden="false" customHeight="false" outlineLevel="0" collapsed="false">
      <c r="A55" s="8" t="s">
        <v>19</v>
      </c>
      <c r="B55" s="8" t="s">
        <v>35</v>
      </c>
      <c r="C55" s="8" t="s">
        <v>35</v>
      </c>
      <c r="D55" s="8" t="s">
        <v>56</v>
      </c>
    </row>
    <row r="56" customFormat="false" ht="39.3" hidden="false" customHeight="false" outlineLevel="0" collapsed="false">
      <c r="A56" s="8" t="s">
        <v>22</v>
      </c>
      <c r="B56" s="8" t="s">
        <v>57</v>
      </c>
      <c r="C56" s="8" t="s">
        <v>57</v>
      </c>
      <c r="D56" s="8" t="s">
        <v>58</v>
      </c>
    </row>
    <row r="57" customFormat="false" ht="26.45" hidden="false" customHeight="false" outlineLevel="0" collapsed="false">
      <c r="A57" s="8" t="s">
        <v>25</v>
      </c>
      <c r="B57" s="8" t="s">
        <v>17</v>
      </c>
      <c r="C57" s="8" t="s">
        <v>17</v>
      </c>
      <c r="D57" s="8" t="s">
        <v>55</v>
      </c>
    </row>
    <row r="58" customFormat="false" ht="26.45" hidden="false" customHeight="false" outlineLevel="0" collapsed="false">
      <c r="A58" s="8" t="s">
        <v>26</v>
      </c>
      <c r="B58" s="8" t="s">
        <v>59</v>
      </c>
      <c r="C58" s="8" t="s">
        <v>60</v>
      </c>
      <c r="D58" s="8" t="s">
        <v>17</v>
      </c>
    </row>
    <row r="59" customFormat="false" ht="26.45" hidden="false" customHeight="false" outlineLevel="0" collapsed="false">
      <c r="A59" s="8" t="s">
        <v>29</v>
      </c>
      <c r="B59" s="8" t="s">
        <v>61</v>
      </c>
      <c r="C59" s="8" t="s">
        <v>62</v>
      </c>
      <c r="D59" s="8" t="s">
        <v>63</v>
      </c>
    </row>
    <row r="60" customFormat="false" ht="12.8" hidden="false" customHeight="false" outlineLevel="0" collapsed="false">
      <c r="A60" s="15"/>
      <c r="B60" s="15"/>
      <c r="C60" s="15"/>
      <c r="D60" s="15"/>
    </row>
    <row r="61" customFormat="false" ht="12.8" hidden="false" customHeight="false" outlineLevel="0" collapsed="false">
      <c r="A61" s="15"/>
      <c r="B61" s="15"/>
      <c r="C61" s="15"/>
      <c r="D61" s="15"/>
    </row>
    <row r="62" customFormat="false" ht="12.8" hidden="false" customHeight="false" outlineLevel="0" collapsed="false">
      <c r="A62" s="15"/>
      <c r="B62" s="15"/>
      <c r="C62" s="15"/>
      <c r="D62" s="15"/>
    </row>
    <row r="63" customFormat="false" ht="12.8" hidden="false" customHeight="false" outlineLevel="0" collapsed="false">
      <c r="A63" s="15" t="n">
        <v>2027</v>
      </c>
      <c r="B63" s="15"/>
      <c r="C63" s="15"/>
      <c r="D63" s="15"/>
    </row>
    <row r="64" customFormat="false" ht="13.8" hidden="false" customHeight="false" outlineLevel="0" collapsed="false">
      <c r="A64" s="8" t="s">
        <v>10</v>
      </c>
      <c r="B64" s="8" t="s">
        <v>11</v>
      </c>
      <c r="C64" s="8" t="s">
        <v>12</v>
      </c>
      <c r="D64" s="8" t="s">
        <v>13</v>
      </c>
    </row>
    <row r="65" customFormat="false" ht="13.8" hidden="false" customHeight="true" outlineLevel="0" collapsed="false">
      <c r="A65" s="8" t="s">
        <v>14</v>
      </c>
      <c r="B65" s="10" t="s">
        <v>64</v>
      </c>
      <c r="C65" s="10"/>
      <c r="D65" s="10"/>
    </row>
    <row r="66" customFormat="false" ht="26.45" hidden="false" customHeight="false" outlineLevel="0" collapsed="false">
      <c r="A66" s="8" t="s">
        <v>16</v>
      </c>
      <c r="B66" s="8" t="s">
        <v>17</v>
      </c>
      <c r="C66" s="8" t="s">
        <v>17</v>
      </c>
      <c r="D66" s="8" t="s">
        <v>65</v>
      </c>
    </row>
    <row r="67" customFormat="false" ht="26.45" hidden="false" customHeight="false" outlineLevel="0" collapsed="false">
      <c r="A67" s="8" t="s">
        <v>19</v>
      </c>
      <c r="B67" s="8" t="s">
        <v>35</v>
      </c>
      <c r="C67" s="8" t="s">
        <v>35</v>
      </c>
      <c r="D67" s="8" t="s">
        <v>66</v>
      </c>
    </row>
    <row r="68" customFormat="false" ht="39.3" hidden="false" customHeight="false" outlineLevel="0" collapsed="false">
      <c r="A68" s="8" t="s">
        <v>22</v>
      </c>
      <c r="B68" s="8" t="s">
        <v>67</v>
      </c>
      <c r="C68" s="8" t="s">
        <v>67</v>
      </c>
      <c r="D68" s="8" t="s">
        <v>68</v>
      </c>
    </row>
    <row r="69" customFormat="false" ht="26.45" hidden="false" customHeight="false" outlineLevel="0" collapsed="false">
      <c r="A69" s="8" t="s">
        <v>25</v>
      </c>
      <c r="B69" s="8" t="s">
        <v>17</v>
      </c>
      <c r="C69" s="8" t="s">
        <v>17</v>
      </c>
      <c r="D69" s="8" t="s">
        <v>65</v>
      </c>
    </row>
    <row r="70" customFormat="false" ht="26.45" hidden="false" customHeight="false" outlineLevel="0" collapsed="false">
      <c r="A70" s="8" t="s">
        <v>26</v>
      </c>
      <c r="B70" s="8" t="s">
        <v>69</v>
      </c>
      <c r="C70" s="8" t="s">
        <v>70</v>
      </c>
      <c r="D70" s="8" t="s">
        <v>17</v>
      </c>
    </row>
    <row r="71" customFormat="false" ht="26.45" hidden="false" customHeight="false" outlineLevel="0" collapsed="false">
      <c r="A71" s="8" t="s">
        <v>29</v>
      </c>
      <c r="B71" s="8" t="s">
        <v>71</v>
      </c>
      <c r="C71" s="8" t="s">
        <v>72</v>
      </c>
      <c r="D71" s="8" t="s">
        <v>73</v>
      </c>
    </row>
    <row r="72" customFormat="false" ht="12.8" hidden="false" customHeight="false" outlineLevel="0" collapsed="false">
      <c r="A72" s="15"/>
      <c r="B72" s="15"/>
      <c r="C72" s="15"/>
      <c r="D72" s="15"/>
    </row>
    <row r="73" customFormat="false" ht="12.8" hidden="false" customHeight="false" outlineLevel="0" collapsed="false">
      <c r="A73" s="15"/>
      <c r="B73" s="15"/>
      <c r="C73" s="15"/>
      <c r="D73" s="15"/>
    </row>
    <row r="74" customFormat="false" ht="12.8" hidden="false" customHeight="false" outlineLevel="0" collapsed="false">
      <c r="A74" s="15"/>
      <c r="B74" s="15"/>
      <c r="C74" s="15"/>
      <c r="D74" s="15"/>
    </row>
    <row r="75" customFormat="false" ht="12.8" hidden="false" customHeight="false" outlineLevel="0" collapsed="false">
      <c r="A75" s="15"/>
      <c r="B75" s="15"/>
      <c r="C75" s="15"/>
      <c r="D75" s="15"/>
    </row>
    <row r="76" customFormat="false" ht="12.8" hidden="false" customHeight="false" outlineLevel="0" collapsed="false">
      <c r="A76" s="15"/>
      <c r="B76" s="15"/>
      <c r="C76" s="15"/>
      <c r="D76" s="15"/>
    </row>
    <row r="77" customFormat="false" ht="12.8" hidden="false" customHeight="false" outlineLevel="0" collapsed="false">
      <c r="A77" s="15"/>
      <c r="B77" s="15"/>
      <c r="C77" s="15"/>
      <c r="D77" s="15"/>
    </row>
    <row r="78" customFormat="false" ht="12.8" hidden="false" customHeight="false" outlineLevel="0" collapsed="false">
      <c r="A78" s="15"/>
      <c r="B78" s="15"/>
      <c r="C78" s="15"/>
      <c r="D78" s="15"/>
    </row>
    <row r="79" customFormat="false" ht="12.8" hidden="false" customHeight="false" outlineLevel="0" collapsed="false">
      <c r="A79" s="15"/>
      <c r="B79" s="15"/>
      <c r="C79" s="15"/>
      <c r="D79" s="15"/>
    </row>
    <row r="80" customFormat="false" ht="12.8" hidden="false" customHeight="false" outlineLevel="0" collapsed="false">
      <c r="A80" s="15"/>
      <c r="B80" s="15"/>
      <c r="C80" s="15"/>
      <c r="D80" s="15"/>
    </row>
    <row r="81" customFormat="false" ht="12.8" hidden="false" customHeight="false" outlineLevel="0" collapsed="false">
      <c r="A81" s="15"/>
      <c r="B81" s="15"/>
      <c r="C81" s="15"/>
      <c r="D81" s="15"/>
    </row>
    <row r="82" customFormat="false" ht="12.8" hidden="false" customHeight="false" outlineLevel="0" collapsed="false">
      <c r="A82" s="15"/>
      <c r="B82" s="15"/>
      <c r="C82" s="15"/>
      <c r="D82" s="15"/>
    </row>
    <row r="83" customFormat="false" ht="12.8" hidden="false" customHeight="false" outlineLevel="0" collapsed="false">
      <c r="A83" s="15"/>
      <c r="B83" s="15"/>
      <c r="C83" s="15"/>
      <c r="D83" s="15"/>
    </row>
    <row r="84" customFormat="false" ht="12.8" hidden="false" customHeight="false" outlineLevel="0" collapsed="false">
      <c r="A84" s="15"/>
      <c r="B84" s="15"/>
      <c r="C84" s="15"/>
      <c r="D84" s="15"/>
    </row>
    <row r="85" customFormat="false" ht="12.8" hidden="false" customHeight="false" outlineLevel="0" collapsed="false">
      <c r="A85" s="15"/>
      <c r="B85" s="15"/>
      <c r="C85" s="15"/>
      <c r="D85" s="15"/>
    </row>
    <row r="86" customFormat="false" ht="12.8" hidden="false" customHeight="false" outlineLevel="0" collapsed="false">
      <c r="A86" s="15"/>
      <c r="B86" s="15"/>
      <c r="C86" s="15"/>
      <c r="D86" s="15"/>
    </row>
    <row r="87" customFormat="false" ht="12.8" hidden="false" customHeight="false" outlineLevel="0" collapsed="false">
      <c r="A87" s="15"/>
      <c r="B87" s="15"/>
      <c r="C87" s="15"/>
      <c r="D87" s="15"/>
    </row>
    <row r="88" customFormat="false" ht="12.8" hidden="false" customHeight="false" outlineLevel="0" collapsed="false">
      <c r="A88" s="15"/>
      <c r="B88" s="15"/>
      <c r="C88" s="15"/>
      <c r="D88" s="15"/>
    </row>
    <row r="89" customFormat="false" ht="12.8" hidden="false" customHeight="false" outlineLevel="0" collapsed="false">
      <c r="A89" s="15"/>
      <c r="B89" s="15"/>
      <c r="C89" s="15"/>
      <c r="D89" s="15"/>
    </row>
    <row r="90" customFormat="false" ht="12.8" hidden="false" customHeight="false" outlineLevel="0" collapsed="false">
      <c r="A90" s="15"/>
      <c r="B90" s="15"/>
      <c r="C90" s="15"/>
      <c r="D90" s="15"/>
    </row>
    <row r="91" customFormat="false" ht="12.8" hidden="false" customHeight="false" outlineLevel="0" collapsed="false">
      <c r="A91" s="15"/>
      <c r="B91" s="15"/>
      <c r="C91" s="15"/>
      <c r="D91" s="15"/>
    </row>
    <row r="92" customFormat="false" ht="12.8" hidden="false" customHeight="false" outlineLevel="0" collapsed="false">
      <c r="A92" s="15"/>
      <c r="B92" s="15"/>
      <c r="C92" s="15"/>
      <c r="D92" s="15"/>
    </row>
    <row r="93" customFormat="false" ht="12.8" hidden="false" customHeight="false" outlineLevel="0" collapsed="false">
      <c r="A93" s="15"/>
      <c r="B93" s="15"/>
      <c r="C93" s="15"/>
      <c r="D93" s="15"/>
    </row>
    <row r="94" customFormat="false" ht="12.8" hidden="false" customHeight="false" outlineLevel="0" collapsed="false">
      <c r="A94" s="15"/>
      <c r="B94" s="15"/>
      <c r="C94" s="15"/>
      <c r="D94" s="15"/>
    </row>
    <row r="95" customFormat="false" ht="12.8" hidden="false" customHeight="false" outlineLevel="0" collapsed="false">
      <c r="A95" s="15"/>
      <c r="B95" s="15"/>
      <c r="C95" s="15"/>
      <c r="D95" s="15"/>
    </row>
    <row r="96" customFormat="false" ht="12.8" hidden="false" customHeight="false" outlineLevel="0" collapsed="false">
      <c r="A96" s="15"/>
      <c r="B96" s="15"/>
      <c r="C96" s="15"/>
      <c r="D96" s="15"/>
    </row>
    <row r="97" customFormat="false" ht="12.8" hidden="false" customHeight="false" outlineLevel="0" collapsed="false">
      <c r="A97" s="15"/>
      <c r="B97" s="15"/>
      <c r="C97" s="15"/>
      <c r="D97" s="15"/>
    </row>
    <row r="98" customFormat="false" ht="12.8" hidden="false" customHeight="false" outlineLevel="0" collapsed="false">
      <c r="A98" s="15"/>
      <c r="B98" s="15"/>
      <c r="C98" s="15"/>
      <c r="D98" s="15"/>
    </row>
    <row r="99" customFormat="false" ht="12.8" hidden="false" customHeight="false" outlineLevel="0" collapsed="false">
      <c r="A99" s="15"/>
      <c r="B99" s="15"/>
      <c r="C99" s="15"/>
      <c r="D99" s="15"/>
    </row>
    <row r="100" customFormat="false" ht="12.8" hidden="false" customHeight="false" outlineLevel="0" collapsed="false">
      <c r="A100" s="15"/>
      <c r="B100" s="15"/>
      <c r="C100" s="15"/>
      <c r="D100" s="15"/>
    </row>
    <row r="101" customFormat="false" ht="12.8" hidden="false" customHeight="false" outlineLevel="0" collapsed="false">
      <c r="A101" s="15"/>
      <c r="B101" s="15"/>
      <c r="C101" s="15"/>
      <c r="D101" s="15"/>
    </row>
    <row r="102" customFormat="false" ht="12.8" hidden="false" customHeight="false" outlineLevel="0" collapsed="false">
      <c r="A102" s="15"/>
      <c r="B102" s="15"/>
      <c r="C102" s="15"/>
      <c r="D102" s="15"/>
    </row>
    <row r="103" customFormat="false" ht="12.8" hidden="false" customHeight="false" outlineLevel="0" collapsed="false">
      <c r="A103" s="15"/>
      <c r="B103" s="15"/>
      <c r="C103" s="15"/>
      <c r="D103" s="15"/>
    </row>
    <row r="104" customFormat="false" ht="12.8" hidden="false" customHeight="false" outlineLevel="0" collapsed="false">
      <c r="A104" s="15"/>
      <c r="B104" s="15"/>
      <c r="C104" s="15"/>
      <c r="D104" s="15"/>
    </row>
    <row r="105" customFormat="false" ht="12.8" hidden="false" customHeight="false" outlineLevel="0" collapsed="false">
      <c r="A105" s="15"/>
      <c r="B105" s="15"/>
      <c r="C105" s="15"/>
      <c r="D105" s="15"/>
    </row>
    <row r="106" customFormat="false" ht="12.8" hidden="false" customHeight="false" outlineLevel="0" collapsed="false">
      <c r="A106" s="15"/>
      <c r="B106" s="15"/>
      <c r="C106" s="15"/>
      <c r="D106" s="15"/>
    </row>
    <row r="107" customFormat="false" ht="12.8" hidden="false" customHeight="false" outlineLevel="0" collapsed="false">
      <c r="A107" s="15"/>
      <c r="B107" s="15"/>
      <c r="C107" s="15"/>
      <c r="D107" s="15"/>
    </row>
    <row r="108" customFormat="false" ht="12.8" hidden="false" customHeight="false" outlineLevel="0" collapsed="false">
      <c r="A108" s="15"/>
      <c r="B108" s="15"/>
      <c r="C108" s="15"/>
      <c r="D108" s="15"/>
    </row>
    <row r="109" customFormat="false" ht="12.8" hidden="false" customHeight="false" outlineLevel="0" collapsed="false">
      <c r="A109" s="15"/>
      <c r="B109" s="15"/>
      <c r="C109" s="15"/>
      <c r="D109" s="15"/>
    </row>
    <row r="110" customFormat="false" ht="12.8" hidden="false" customHeight="false" outlineLevel="0" collapsed="false">
      <c r="A110" s="15"/>
      <c r="B110" s="15"/>
      <c r="C110" s="15"/>
      <c r="D110" s="15"/>
    </row>
    <row r="111" customFormat="false" ht="12.8" hidden="false" customHeight="false" outlineLevel="0" collapsed="false">
      <c r="A111" s="15"/>
      <c r="B111" s="15"/>
      <c r="C111" s="15"/>
      <c r="D111" s="15"/>
    </row>
    <row r="112" customFormat="false" ht="12.8" hidden="false" customHeight="false" outlineLevel="0" collapsed="false">
      <c r="A112" s="15"/>
      <c r="B112" s="15"/>
      <c r="C112" s="15"/>
      <c r="D112" s="15"/>
    </row>
    <row r="113" customFormat="false" ht="12.8" hidden="false" customHeight="false" outlineLevel="0" collapsed="false">
      <c r="A113" s="15"/>
      <c r="B113" s="15"/>
      <c r="C113" s="15"/>
      <c r="D113" s="15"/>
    </row>
    <row r="114" customFormat="false" ht="12.8" hidden="false" customHeight="false" outlineLevel="0" collapsed="false">
      <c r="A114" s="15"/>
      <c r="B114" s="15"/>
      <c r="C114" s="15"/>
      <c r="D114" s="15"/>
    </row>
    <row r="115" customFormat="false" ht="12.8" hidden="false" customHeight="false" outlineLevel="0" collapsed="false">
      <c r="A115" s="15"/>
      <c r="B115" s="15"/>
      <c r="C115" s="15"/>
      <c r="D115" s="15"/>
    </row>
  </sheetData>
  <mergeCells count="5">
    <mergeCell ref="B19:D19"/>
    <mergeCell ref="B30:D30"/>
    <mergeCell ref="B41:D41"/>
    <mergeCell ref="B53:D53"/>
    <mergeCell ref="B65:D6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4" activeCellId="0" sqref="F4"/>
    </sheetView>
  </sheetViews>
  <sheetFormatPr defaultColWidth="11.53515625" defaultRowHeight="12.8" zeroHeight="false" outlineLevelRow="0" outlineLevelCol="0"/>
  <cols>
    <col collapsed="false" customWidth="true" hidden="false" outlineLevel="0" max="4" min="2" style="0" width="24.63"/>
  </cols>
  <sheetData>
    <row r="1" customFormat="false" ht="37.95" hidden="false" customHeight="false" outlineLevel="0" collapsed="false">
      <c r="A1" s="16" t="s">
        <v>74</v>
      </c>
      <c r="B1" s="16" t="s">
        <v>13</v>
      </c>
      <c r="C1" s="16" t="s">
        <v>11</v>
      </c>
      <c r="D1" s="16" t="s">
        <v>12</v>
      </c>
    </row>
    <row r="2" customFormat="false" ht="37.95" hidden="false" customHeight="false" outlineLevel="0" collapsed="false">
      <c r="A2" s="16" t="s">
        <v>75</v>
      </c>
      <c r="B2" s="17" t="n">
        <f aca="false">Sheet1!B2</f>
        <v>1639225</v>
      </c>
      <c r="C2" s="17"/>
      <c r="D2" s="17"/>
    </row>
    <row r="3" customFormat="false" ht="37.95" hidden="false" customHeight="false" outlineLevel="0" collapsed="false">
      <c r="A3" s="16" t="s">
        <v>16</v>
      </c>
      <c r="B3" s="18" t="n">
        <f aca="false">MAX((1/5*B5),0)</f>
        <v>0</v>
      </c>
      <c r="C3" s="19"/>
      <c r="D3" s="19"/>
    </row>
    <row r="4" customFormat="false" ht="37.95" hidden="false" customHeight="false" outlineLevel="0" collapsed="false">
      <c r="A4" s="16" t="s">
        <v>76</v>
      </c>
      <c r="B4" s="18" t="n">
        <f aca="false">Sheet1!B9</f>
        <v>3221000</v>
      </c>
      <c r="C4" s="18" t="n">
        <f aca="false">Sheet1!B9</f>
        <v>3221000</v>
      </c>
      <c r="D4" s="18" t="n">
        <f aca="false">Sheet1!B9</f>
        <v>3221000</v>
      </c>
    </row>
    <row r="5" customFormat="false" ht="92.9" hidden="false" customHeight="false" outlineLevel="0" collapsed="false">
      <c r="A5" s="16" t="s">
        <v>77</v>
      </c>
      <c r="B5" s="18" t="n">
        <f aca="false">B2-B4</f>
        <v>-1581775</v>
      </c>
      <c r="C5" s="18" t="n">
        <f aca="false">$B2-C4</f>
        <v>-1581775</v>
      </c>
      <c r="D5" s="18" t="n">
        <f aca="false">$B2-D4</f>
        <v>-1581775</v>
      </c>
    </row>
    <row r="6" customFormat="false" ht="74.6" hidden="false" customHeight="false" outlineLevel="0" collapsed="false">
      <c r="A6" s="16" t="s">
        <v>78</v>
      </c>
      <c r="B6" s="18" t="n">
        <f aca="false">B3</f>
        <v>0</v>
      </c>
      <c r="C6" s="18"/>
      <c r="D6" s="18"/>
    </row>
    <row r="7" customFormat="false" ht="37.95" hidden="false" customHeight="false" outlineLevel="0" collapsed="false">
      <c r="A7" s="16" t="s">
        <v>79</v>
      </c>
      <c r="B7" s="18"/>
      <c r="C7" s="18" t="n">
        <f aca="false">0.06*B2</f>
        <v>98353.5</v>
      </c>
      <c r="D7" s="18" t="n">
        <f aca="false">0.15*D5</f>
        <v>-237266.25</v>
      </c>
    </row>
    <row r="8" customFormat="false" ht="92.9" hidden="false" customHeight="false" outlineLevel="0" collapsed="false">
      <c r="A8" s="16" t="s">
        <v>80</v>
      </c>
      <c r="B8" s="20"/>
      <c r="C8" s="20"/>
      <c r="D8" s="20"/>
    </row>
    <row r="9" customFormat="false" ht="56.3" hidden="false" customHeight="false" outlineLevel="0" collapsed="false">
      <c r="A9" s="16" t="s">
        <v>81</v>
      </c>
      <c r="B9" s="18" t="n">
        <f aca="false">B5-B6</f>
        <v>-1581775</v>
      </c>
      <c r="C9" s="18" t="n">
        <f aca="false">C5-C7</f>
        <v>-1680128.5</v>
      </c>
      <c r="D9" s="18" t="n">
        <f aca="false">D5-D7</f>
        <v>-1344508.75</v>
      </c>
    </row>
    <row r="10" customFormat="false" ht="12.8" hidden="false" customHeight="false" outlineLevel="0" collapsed="false">
      <c r="A10" s="14"/>
      <c r="B10" s="14"/>
      <c r="C10" s="14"/>
      <c r="D10" s="14"/>
    </row>
    <row r="11" customFormat="false" ht="12.8" hidden="false" customHeight="false" outlineLevel="0" collapsed="false">
      <c r="A11" s="14"/>
      <c r="B11" s="14"/>
      <c r="C11" s="14"/>
      <c r="D11" s="14"/>
    </row>
    <row r="12" customFormat="false" ht="12.8" hidden="false" customHeight="false" outlineLevel="0" collapsed="false">
      <c r="A12" s="14"/>
      <c r="B12" s="14"/>
      <c r="C12" s="14"/>
      <c r="D12" s="14"/>
    </row>
    <row r="13" customFormat="false" ht="12.8" hidden="false" customHeight="false" outlineLevel="0" collapsed="false">
      <c r="A13" s="14"/>
      <c r="B13" s="14"/>
      <c r="C13" s="14"/>
      <c r="D13" s="14"/>
    </row>
    <row r="14" customFormat="false" ht="12.8" hidden="false" customHeight="false" outlineLevel="0" collapsed="false">
      <c r="A14" s="14"/>
      <c r="B14" s="14"/>
      <c r="C14" s="14"/>
      <c r="D14" s="14"/>
    </row>
    <row r="15" customFormat="false" ht="37.95" hidden="false" customHeight="false" outlineLevel="0" collapsed="false">
      <c r="A15" s="16" t="s">
        <v>74</v>
      </c>
      <c r="B15" s="16" t="s">
        <v>13</v>
      </c>
      <c r="C15" s="16" t="s">
        <v>11</v>
      </c>
      <c r="D15" s="16" t="s">
        <v>12</v>
      </c>
    </row>
    <row r="16" customFormat="false" ht="37.95" hidden="false" customHeight="false" outlineLevel="0" collapsed="false">
      <c r="A16" s="16" t="s">
        <v>75</v>
      </c>
      <c r="B16" s="17" t="n">
        <v>29575000</v>
      </c>
      <c r="C16" s="17"/>
      <c r="D16" s="17"/>
    </row>
    <row r="17" customFormat="false" ht="37.95" hidden="false" customHeight="false" outlineLevel="0" collapsed="false">
      <c r="A17" s="16" t="s">
        <v>16</v>
      </c>
      <c r="B17" s="19" t="n">
        <f aca="false">1/5*B19</f>
        <v>4249166.66666667</v>
      </c>
      <c r="C17" s="19"/>
      <c r="D17" s="19"/>
    </row>
    <row r="18" customFormat="false" ht="37.95" hidden="false" customHeight="false" outlineLevel="0" collapsed="false">
      <c r="A18" s="16" t="s">
        <v>76</v>
      </c>
      <c r="B18" s="19" t="n">
        <f aca="false">C18+1/6*C19</f>
        <v>8329166.66666667</v>
      </c>
      <c r="C18" s="19" t="n">
        <v>4080000</v>
      </c>
      <c r="D18" s="19" t="n">
        <v>4080000</v>
      </c>
    </row>
    <row r="19" customFormat="false" ht="92.9" hidden="false" customHeight="false" outlineLevel="0" collapsed="false">
      <c r="A19" s="16" t="s">
        <v>77</v>
      </c>
      <c r="B19" s="19" t="n">
        <f aca="false">B16-B18</f>
        <v>21245833.3333333</v>
      </c>
      <c r="C19" s="19" t="n">
        <f aca="false">$B16-C18</f>
        <v>25495000</v>
      </c>
      <c r="D19" s="19" t="n">
        <f aca="false">$B16-D18</f>
        <v>25495000</v>
      </c>
    </row>
    <row r="20" customFormat="false" ht="74.6" hidden="false" customHeight="false" outlineLevel="0" collapsed="false">
      <c r="A20" s="16" t="s">
        <v>78</v>
      </c>
      <c r="B20" s="19" t="n">
        <f aca="false">B17</f>
        <v>4249166.66666667</v>
      </c>
      <c r="C20" s="19"/>
      <c r="D20" s="19"/>
    </row>
    <row r="21" customFormat="false" ht="37.95" hidden="false" customHeight="false" outlineLevel="0" collapsed="false">
      <c r="A21" s="16" t="s">
        <v>79</v>
      </c>
      <c r="B21" s="19"/>
      <c r="C21" s="19" t="n">
        <f aca="false">0.06*B16</f>
        <v>1774500</v>
      </c>
      <c r="D21" s="19" t="n">
        <f aca="false">0.15*D19</f>
        <v>3824250</v>
      </c>
    </row>
    <row r="22" customFormat="false" ht="92.9" hidden="false" customHeight="false" outlineLevel="0" collapsed="false">
      <c r="A22" s="16" t="s">
        <v>80</v>
      </c>
      <c r="B22" s="21"/>
      <c r="C22" s="21"/>
      <c r="D22" s="21"/>
    </row>
    <row r="23" customFormat="false" ht="56.3" hidden="false" customHeight="false" outlineLevel="0" collapsed="false">
      <c r="A23" s="16" t="s">
        <v>81</v>
      </c>
      <c r="B23" s="19" t="n">
        <f aca="false">B19-B20</f>
        <v>16996666.6666667</v>
      </c>
      <c r="C23" s="19" t="n">
        <f aca="false">C19-C21</f>
        <v>23720500</v>
      </c>
      <c r="D23" s="19" t="n">
        <f aca="false">D19-D21</f>
        <v>21670750</v>
      </c>
    </row>
    <row r="24" customFormat="false" ht="12.8" hidden="false" customHeight="false" outlineLevel="0" collapsed="false">
      <c r="A24" s="14"/>
      <c r="B24" s="14"/>
      <c r="C24" s="14"/>
      <c r="D24" s="14"/>
    </row>
    <row r="25" customFormat="false" ht="12.8" hidden="false" customHeight="false" outlineLevel="0" collapsed="false">
      <c r="A25" s="14"/>
      <c r="B25" s="14"/>
      <c r="C25" s="14"/>
      <c r="D25" s="14"/>
    </row>
    <row r="26" customFormat="false" ht="12.8" hidden="false" customHeight="false" outlineLevel="0" collapsed="false">
      <c r="A26" s="14"/>
      <c r="B26" s="14"/>
      <c r="C26" s="14"/>
      <c r="D26" s="14"/>
    </row>
    <row r="27" customFormat="false" ht="12.8" hidden="false" customHeight="false" outlineLevel="0" collapsed="false">
      <c r="A27" s="14"/>
      <c r="B27" s="14"/>
      <c r="C27" s="14"/>
      <c r="D27" s="14"/>
    </row>
    <row r="28" customFormat="false" ht="12.8" hidden="false" customHeight="false" outlineLevel="0" collapsed="false">
      <c r="A28" s="14"/>
      <c r="B28" s="14"/>
      <c r="C28" s="14"/>
      <c r="D28" s="14"/>
    </row>
    <row r="29" customFormat="false" ht="37.95" hidden="false" customHeight="false" outlineLevel="0" collapsed="false">
      <c r="A29" s="16" t="s">
        <v>74</v>
      </c>
      <c r="B29" s="16" t="s">
        <v>13</v>
      </c>
      <c r="C29" s="16" t="s">
        <v>11</v>
      </c>
      <c r="D29" s="16" t="s">
        <v>12</v>
      </c>
    </row>
    <row r="30" customFormat="false" ht="37.95" hidden="false" customHeight="false" outlineLevel="0" collapsed="false">
      <c r="A30" s="16" t="s">
        <v>75</v>
      </c>
      <c r="B30" s="17" t="n">
        <v>51350000</v>
      </c>
      <c r="C30" s="17"/>
      <c r="D30" s="17"/>
    </row>
    <row r="31" customFormat="false" ht="37.95" hidden="false" customHeight="false" outlineLevel="0" collapsed="false">
      <c r="A31" s="16" t="s">
        <v>16</v>
      </c>
      <c r="B31" s="19" t="n">
        <f aca="false">1/5*B33</f>
        <v>7878333.33333334</v>
      </c>
      <c r="C31" s="19"/>
      <c r="D31" s="19"/>
    </row>
    <row r="32" customFormat="false" ht="37.95" hidden="false" customHeight="false" outlineLevel="0" collapsed="false">
      <c r="A32" s="16" t="s">
        <v>76</v>
      </c>
      <c r="B32" s="19" t="n">
        <f aca="false">C32+1/6*C33</f>
        <v>11958333.3333333</v>
      </c>
      <c r="C32" s="19" t="n">
        <v>4080000</v>
      </c>
      <c r="D32" s="19" t="n">
        <v>4080000</v>
      </c>
    </row>
    <row r="33" customFormat="false" ht="92.9" hidden="false" customHeight="false" outlineLevel="0" collapsed="false">
      <c r="A33" s="16" t="s">
        <v>77</v>
      </c>
      <c r="B33" s="19" t="n">
        <f aca="false">B30-B32</f>
        <v>39391666.6666667</v>
      </c>
      <c r="C33" s="19" t="n">
        <f aca="false">$B30-C32</f>
        <v>47270000</v>
      </c>
      <c r="D33" s="19" t="n">
        <f aca="false">$B30-D32</f>
        <v>47270000</v>
      </c>
    </row>
    <row r="34" customFormat="false" ht="74.6" hidden="false" customHeight="false" outlineLevel="0" collapsed="false">
      <c r="A34" s="16" t="s">
        <v>78</v>
      </c>
      <c r="B34" s="19" t="n">
        <f aca="false">B31</f>
        <v>7878333.33333334</v>
      </c>
      <c r="C34" s="19"/>
      <c r="D34" s="19"/>
    </row>
    <row r="35" customFormat="false" ht="37.95" hidden="false" customHeight="false" outlineLevel="0" collapsed="false">
      <c r="A35" s="16" t="s">
        <v>79</v>
      </c>
      <c r="B35" s="19"/>
      <c r="C35" s="19" t="n">
        <f aca="false">0.06*B30</f>
        <v>3081000</v>
      </c>
      <c r="D35" s="19" t="n">
        <f aca="false">0.15*D33</f>
        <v>7090500</v>
      </c>
    </row>
    <row r="36" customFormat="false" ht="92.9" hidden="false" customHeight="false" outlineLevel="0" collapsed="false">
      <c r="A36" s="16" t="s">
        <v>80</v>
      </c>
      <c r="B36" s="21"/>
      <c r="C36" s="21"/>
      <c r="D36" s="21"/>
    </row>
    <row r="37" customFormat="false" ht="56.3" hidden="false" customHeight="false" outlineLevel="0" collapsed="false">
      <c r="A37" s="16" t="s">
        <v>81</v>
      </c>
      <c r="B37" s="19" t="n">
        <f aca="false">B33-B34</f>
        <v>31513333.3333333</v>
      </c>
      <c r="C37" s="19" t="n">
        <f aca="false">C33-C35</f>
        <v>44189000</v>
      </c>
      <c r="D37" s="19" t="n">
        <f aca="false">D33-D35</f>
        <v>40179500</v>
      </c>
    </row>
  </sheetData>
  <mergeCells count="3">
    <mergeCell ref="B2:D2"/>
    <mergeCell ref="B16:D16"/>
    <mergeCell ref="B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2022-11-30T23:55:19Z</dcterms:modified>
  <cp:revision>18</cp:revision>
  <dc:subject/>
  <dc:title/>
</cp:coreProperties>
</file>