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. Authors, Year" sheetId="1" r:id="rId3"/>
    <sheet state="visible" name="G. Research, Publication, Base " sheetId="2" r:id="rId4"/>
    <sheet state="visible" name="RQ1. Year, Authors, Venue" sheetId="3" r:id="rId5"/>
    <sheet state="visible" name="RQ1. NFRs" sheetId="4" r:id="rId6"/>
    <sheet state="visible" name="RQ1. Catalogs, Correlation Type" sheetId="5" r:id="rId7"/>
    <sheet state="visible" name="RQ1. Domain" sheetId="6" r:id="rId8"/>
    <sheet state="visible" name="RQ2. Representation" sheetId="7" r:id="rId9"/>
    <sheet state="visible" name="RQ3. Definition Approach" sheetId="8" r:id="rId10"/>
  </sheets>
  <definedNames/>
  <calcPr/>
</workbook>
</file>

<file path=xl/sharedStrings.xml><?xml version="1.0" encoding="utf-8"?>
<sst xmlns="http://schemas.openxmlformats.org/spreadsheetml/2006/main" count="1701" uniqueCount="701">
  <si>
    <t>Researchers from the accepted papers</t>
  </si>
  <si>
    <t>Quantity of Papers</t>
  </si>
  <si>
    <t>Year</t>
  </si>
  <si>
    <t>Lawrence Chung</t>
  </si>
  <si>
    <t>Julio Cesar Sampaio do Prado Leite</t>
  </si>
  <si>
    <t>Luiz Marcio Cysneiros</t>
  </si>
  <si>
    <t>Sam Supakkul</t>
  </si>
  <si>
    <t>Eric Yu</t>
  </si>
  <si>
    <t>Jaelson F. B. Castro</t>
  </si>
  <si>
    <t>Nary Subramanian</t>
  </si>
  <si>
    <t>Rossana M. C. Andrade</t>
  </si>
  <si>
    <t>Brian A. Nixon</t>
  </si>
  <si>
    <t>Carme Quer</t>
  </si>
  <si>
    <t>Claudia López</t>
  </si>
  <si>
    <t>Ellen Francine Barbosa</t>
  </si>
  <si>
    <t>Herbet Cunha</t>
  </si>
  <si>
    <t>Hernán Astudillo</t>
  </si>
  <si>
    <t>Hongyuan Wang</t>
  </si>
  <si>
    <t>Juan Pablo Carvallo Vega</t>
  </si>
  <si>
    <t>Maurício Serrano</t>
  </si>
  <si>
    <t>Nemésio F. Duarte Filho</t>
  </si>
  <si>
    <t>Rutvij Mehta</t>
  </si>
  <si>
    <t>Tom Hill</t>
  </si>
  <si>
    <t>Xavier Franch</t>
  </si>
  <si>
    <t>Alexander Egyed</t>
  </si>
  <si>
    <t>Anderson G. Uchôa</t>
  </si>
  <si>
    <t>André Luiz de Castro Leal</t>
  </si>
  <si>
    <t>Aneesh Krishna</t>
  </si>
  <si>
    <t>Anton Yrjönen</t>
  </si>
  <si>
    <t>Apostolos Ampatzoglou</t>
  </si>
  <si>
    <t>Barry Boehm</t>
  </si>
  <si>
    <t>Bill Andreopoulos</t>
  </si>
  <si>
    <t>Carla I.M. Bezerra</t>
  </si>
  <si>
    <t>Carla Silva</t>
  </si>
  <si>
    <t>Christopher Burgess</t>
  </si>
  <si>
    <t>Chunlei Fu</t>
  </si>
  <si>
    <t>Daniel Feitosa</t>
  </si>
  <si>
    <t>Desheng Dash Wu</t>
  </si>
  <si>
    <t>Dewi Mairiza</t>
  </si>
  <si>
    <t>Didar Zowghi</t>
  </si>
  <si>
    <t>Drazen Milicic</t>
  </si>
  <si>
    <t>Edgar Sarmiento</t>
  </si>
  <si>
    <t>Eduardo Almentero</t>
  </si>
  <si>
    <t>Elisa Yumi Nakagawa</t>
  </si>
  <si>
    <t>Eugenia Berezhanskaya</t>
  </si>
  <si>
    <t>Evellin Cardoso</t>
  </si>
  <si>
    <t>Fábio Rilston Silva Paim</t>
  </si>
  <si>
    <t>Fatima Zahra Hammani</t>
  </si>
  <si>
    <t>Félix García</t>
  </si>
  <si>
    <t>Frans Mårtensson</t>
  </si>
  <si>
    <t>Gabriel Alberto García-Mireles</t>
  </si>
  <si>
    <t>Geórgia Maria C. de Sousa</t>
  </si>
  <si>
    <t>Giancarlo Guizzardi</t>
  </si>
  <si>
    <t>Gustavo Willians Soad</t>
  </si>
  <si>
    <t>Haibo Hu</t>
  </si>
  <si>
    <t>Hoh In</t>
  </si>
  <si>
    <t>Hong Xiang</t>
  </si>
  <si>
    <t>Huaiqing Wang</t>
  </si>
  <si>
    <t>ISO/IEC 25000</t>
  </si>
  <si>
    <t>Ivan Cabezas</t>
  </si>
  <si>
    <t>Jane Cleland-Huang</t>
  </si>
  <si>
    <t>Janne Merilinna</t>
  </si>
  <si>
    <t>Jeanette Eriksson</t>
  </si>
  <si>
    <t>João Paulo A. Almeida</t>
  </si>
  <si>
    <t>John Mylopoulos</t>
  </si>
  <si>
    <t>José Luis Braga</t>
  </si>
  <si>
    <t>José Luis Garrido</t>
  </si>
  <si>
    <t>José Maria Monteiro</t>
  </si>
  <si>
    <t>Kang Zhang</t>
  </si>
  <si>
    <t>Kari Rönkkö</t>
  </si>
  <si>
    <t>Karin K. Breitman</t>
  </si>
  <si>
    <t>Káthia Marçal de Oliveira</t>
  </si>
  <si>
    <t>Kennet Henningsson</t>
  </si>
  <si>
    <t>Kostas Kontogiannis</t>
  </si>
  <si>
    <t>Ladan Tahvildari</t>
  </si>
  <si>
    <t>Lars-Ola Damm</t>
  </si>
  <si>
    <t>Leticia Duboc</t>
  </si>
  <si>
    <t>Li Jiang</t>
  </si>
  <si>
    <t>Lincoln S. Rocha</t>
  </si>
  <si>
    <t>Luan P. Lima</t>
  </si>
  <si>
    <t>Luis Villa</t>
  </si>
  <si>
    <t>Mª Ángeles Moraga de la Rubia</t>
  </si>
  <si>
    <t>Mahsa H. Sadi</t>
  </si>
  <si>
    <t>Manuel Noguera</t>
  </si>
  <si>
    <t>Marcio E. F. Maia</t>
  </si>
  <si>
    <t>Maria Lopez</t>
  </si>
  <si>
    <t>María Luisa Rodríguez</t>
  </si>
  <si>
    <t>Mario Piattini</t>
  </si>
  <si>
    <t>Milene Serrano</t>
  </si>
  <si>
    <t>Ming-Xun Zhu</t>
  </si>
  <si>
    <t>Olena Zinovatna</t>
  </si>
  <si>
    <t>Oscar Casas</t>
  </si>
  <si>
    <t>Oussama BenKhadra</t>
  </si>
  <si>
    <t>Pablo Inostroza</t>
  </si>
  <si>
    <t>Paris Avgeriou</t>
  </si>
  <si>
    <t>Patrícia Tedesco</t>
  </si>
  <si>
    <t>Patrik Berander</t>
  </si>
  <si>
    <t>Paul Grünbacher</t>
  </si>
  <si>
    <t>Per Jönsson</t>
  </si>
  <si>
    <t>Piotr Tomaszewski</t>
  </si>
  <si>
    <t>Pushpa Kumar</t>
  </si>
  <si>
    <t>Qi Ma</t>
  </si>
  <si>
    <t>Raffaella Settimi</t>
  </si>
  <si>
    <t>Rainara Maia Carvalho</t>
  </si>
  <si>
    <t>Renata S. S. Guizzardi</t>
  </si>
  <si>
    <t>RJ Macasaet</t>
  </si>
  <si>
    <t>Rosa Pinto</t>
  </si>
  <si>
    <t>Saeid Pashazadeh</t>
  </si>
  <si>
    <t>Selvia Christina</t>
  </si>
  <si>
    <t>Sérgio Manuel Serra da Cruz</t>
  </si>
  <si>
    <t>Simon Kågström</t>
  </si>
  <si>
    <t>Songkran Totiya</t>
  </si>
  <si>
    <t>Stephen Liao</t>
  </si>
  <si>
    <t>Steven Drager</t>
  </si>
  <si>
    <t>Tingting Zhang</t>
  </si>
  <si>
    <t>Tony Gorschek</t>
  </si>
  <si>
    <t>Twittie Senivongse</t>
  </si>
  <si>
    <t>Vera Werneck</t>
  </si>
  <si>
    <t>Vishal Sadana</t>
  </si>
  <si>
    <t>William McKeever</t>
  </si>
  <si>
    <t>Xiao-Hong Chen</t>
  </si>
  <si>
    <t>Xiaoqing Frank Liu</t>
  </si>
  <si>
    <t>Xin-Xing Luo</t>
  </si>
  <si>
    <t>Yong Feng</t>
  </si>
  <si>
    <t>Yong Tan</t>
  </si>
  <si>
    <t>Type of Research</t>
  </si>
  <si>
    <t>Type of Publication</t>
  </si>
  <si>
    <t>Base</t>
  </si>
  <si>
    <t>?</t>
  </si>
  <si>
    <t xml:space="preserve">Symposium </t>
  </si>
  <si>
    <t>Scopus</t>
  </si>
  <si>
    <t>Evaluation</t>
  </si>
  <si>
    <t>Workshop</t>
  </si>
  <si>
    <t>Web Of Science</t>
  </si>
  <si>
    <t>Evaluation / case study</t>
  </si>
  <si>
    <t>Journal</t>
  </si>
  <si>
    <t>Snowballing</t>
  </si>
  <si>
    <t>Experience</t>
  </si>
  <si>
    <t>Conference</t>
  </si>
  <si>
    <t>WER</t>
  </si>
  <si>
    <t>Philosophical</t>
  </si>
  <si>
    <t>Standard</t>
  </si>
  <si>
    <t>Proposal</t>
  </si>
  <si>
    <t>Compedium</t>
  </si>
  <si>
    <t>Validation</t>
  </si>
  <si>
    <t>Book Chapter</t>
  </si>
  <si>
    <t>Book</t>
  </si>
  <si>
    <t>Local Event</t>
  </si>
  <si>
    <t>Dados brutos</t>
  </si>
  <si>
    <t>Dados pré-organizados</t>
  </si>
  <si>
    <t>Dado sem RNFs repetidos</t>
  </si>
  <si>
    <t>#</t>
  </si>
  <si>
    <t>Dado sem RNFs sinônimos repetidos</t>
  </si>
  <si>
    <t>Dados ordenados</t>
  </si>
  <si>
    <t>Availability, efficiency, installability, integrity, interoperability, modifiability, performance, portability, reliability, reusability, robustness, safety, security, scalability, usability, verifiability.</t>
  </si>
  <si>
    <t>Availability, Efficiency, Installability, Integrity, Interoperability, Modifiability, Performance, Portability, Reliability, Reusability, Robustness, Safety, Security, Scalability, Usability, Verifiability</t>
  </si>
  <si>
    <t>accessibility = 1</t>
  </si>
  <si>
    <t>accessibility</t>
  </si>
  <si>
    <t>performance</t>
  </si>
  <si>
    <t>Openess</t>
  </si>
  <si>
    <t>accountability = 1</t>
  </si>
  <si>
    <t>accountability</t>
  </si>
  <si>
    <t>security</t>
  </si>
  <si>
    <t>accuracy = 8</t>
  </si>
  <si>
    <t>accuracy</t>
  </si>
  <si>
    <t>usability</t>
  </si>
  <si>
    <t>Openess, Security, Performance, Ownership</t>
  </si>
  <si>
    <t>adaptability = 1</t>
  </si>
  <si>
    <t>adaptability</t>
  </si>
  <si>
    <t>reliability</t>
  </si>
  <si>
    <t>Security</t>
  </si>
  <si>
    <t>agility = 1</t>
  </si>
  <si>
    <t>agility</t>
  </si>
  <si>
    <t>reusability</t>
  </si>
  <si>
    <t>Performance</t>
  </si>
  <si>
    <t>as-is utility = 1</t>
  </si>
  <si>
    <t>as-is utility</t>
  </si>
  <si>
    <t>maintainability</t>
  </si>
  <si>
    <t>Functional Suitability, Performance Efficiency, Reliability, Security, Usability</t>
  </si>
  <si>
    <t>assurance = 4</t>
  </si>
  <si>
    <t>assurance</t>
  </si>
  <si>
    <t>cost</t>
  </si>
  <si>
    <t>Accountability, Agility, Assurance, Financial, Performance, Security, Privacy, Usability</t>
  </si>
  <si>
    <t>autonomy = 2</t>
  </si>
  <si>
    <t>autonomy</t>
  </si>
  <si>
    <t>functionality</t>
  </si>
  <si>
    <t>Pedagogical, Functionality, Communication, Performance, Usability, Security, Portability, Support</t>
  </si>
  <si>
    <t>availability = 5</t>
  </si>
  <si>
    <t>availability</t>
  </si>
  <si>
    <t>modifiability</t>
  </si>
  <si>
    <t>Sustainability</t>
  </si>
  <si>
    <t>awareness = 1</t>
  </si>
  <si>
    <t>awareness</t>
  </si>
  <si>
    <t>safety</t>
  </si>
  <si>
    <t>Correctness</t>
  </si>
  <si>
    <t>communication = 2</t>
  </si>
  <si>
    <t>communication</t>
  </si>
  <si>
    <t>Safety, Performance, Usability, Public Service, Security, Extensibility</t>
  </si>
  <si>
    <t>compatibility = 1</t>
  </si>
  <si>
    <t>compatibility</t>
  </si>
  <si>
    <t>portability</t>
  </si>
  <si>
    <t>Provenance</t>
  </si>
  <si>
    <t>completeness = 1</t>
  </si>
  <si>
    <t>completeness</t>
  </si>
  <si>
    <t>privacy</t>
  </si>
  <si>
    <t>Privacy</t>
  </si>
  <si>
    <t>comprehensibility = 2</t>
  </si>
  <si>
    <t>comprehensibility</t>
  </si>
  <si>
    <t>efficiency</t>
  </si>
  <si>
    <t>Transparency, Security</t>
  </si>
  <si>
    <t>confidentiality = 4</t>
  </si>
  <si>
    <t>confidentiality</t>
  </si>
  <si>
    <t>flexibility</t>
  </si>
  <si>
    <t>Privacy, Transparency</t>
  </si>
  <si>
    <t>context coverage = 1</t>
  </si>
  <si>
    <t>context coverage</t>
  </si>
  <si>
    <t xml:space="preserve">interoperability </t>
  </si>
  <si>
    <t>Awareness</t>
  </si>
  <si>
    <t>correctness = 5</t>
  </si>
  <si>
    <t>correctness</t>
  </si>
  <si>
    <t>extensibility</t>
  </si>
  <si>
    <t>Transparency</t>
  </si>
  <si>
    <t>cost = 8</t>
  </si>
  <si>
    <t>ubiquity</t>
  </si>
  <si>
    <t>Functional suitability, Performance efficiency, Reliability, Security, Usability</t>
  </si>
  <si>
    <t>Accessibility, Confidentiality, Completeness, Accuracy, Traceability,  Integrability, Trust and Confidence to the Provider, Empathy</t>
  </si>
  <si>
    <t>cost/schedule = 3</t>
  </si>
  <si>
    <t>delivery time</t>
  </si>
  <si>
    <t>Trustworthiness, Quality, Security</t>
  </si>
  <si>
    <t>delivery time = 1</t>
  </si>
  <si>
    <t>dependability</t>
  </si>
  <si>
    <t>Ubiquity, Pervasiveness, Mobility, User Satisfaction</t>
  </si>
  <si>
    <t>dependability = 2</t>
  </si>
  <si>
    <t>development time</t>
  </si>
  <si>
    <t>Responsiveness</t>
  </si>
  <si>
    <t>development time = 1</t>
  </si>
  <si>
    <t>effectiveness</t>
  </si>
  <si>
    <t>Availability</t>
  </si>
  <si>
    <t>effectiveness = 4</t>
  </si>
  <si>
    <t>Trustiness</t>
  </si>
  <si>
    <t>efficiency = 5</t>
  </si>
  <si>
    <t>empathy</t>
  </si>
  <si>
    <t>integrity</t>
  </si>
  <si>
    <t>Ubiquity</t>
  </si>
  <si>
    <t>effiency = 2</t>
  </si>
  <si>
    <t>evolvability</t>
  </si>
  <si>
    <t>transparency</t>
  </si>
  <si>
    <t>empathy = 1</t>
  </si>
  <si>
    <t>evolvability/portability = 3</t>
  </si>
  <si>
    <t>fault-tolerance</t>
  </si>
  <si>
    <t>multidimensionality</t>
  </si>
  <si>
    <t>Ubiquity, Safety</t>
  </si>
  <si>
    <t>extendibility = 2</t>
  </si>
  <si>
    <t>financial</t>
  </si>
  <si>
    <t>openess</t>
  </si>
  <si>
    <t>Ubiquity, Long Battery Life</t>
  </si>
  <si>
    <t>extensibility = 4</t>
  </si>
  <si>
    <t>recoverability</t>
  </si>
  <si>
    <t>Accuracy, Availability, Confidentiality, Dependability, Flexibility, Functionality, Interoperability, Maintainability, Performance, Portability, Privacy, Recoverability, Reliability, Reusability, Robustness, Safety, Security, Testability, Understandability, Usability</t>
  </si>
  <si>
    <t>fault-tolerance = 1</t>
  </si>
  <si>
    <t>freedom from risk</t>
  </si>
  <si>
    <t>satisfaction</t>
  </si>
  <si>
    <t>Cost, Safety, Privacy, Quietness</t>
  </si>
  <si>
    <t>financial = 1</t>
  </si>
  <si>
    <t>scalability</t>
  </si>
  <si>
    <t>Cost, Safety, Privacy</t>
  </si>
  <si>
    <t>flexibility = 7</t>
  </si>
  <si>
    <t>installability</t>
  </si>
  <si>
    <t>testability</t>
  </si>
  <si>
    <t>freedom from risk = 1</t>
  </si>
  <si>
    <t>integrability</t>
  </si>
  <si>
    <t>traceability</t>
  </si>
  <si>
    <t xml:space="preserve"> safety, performance, usability, public service, security, and extensibility</t>
  </si>
  <si>
    <t>Low Risk</t>
  </si>
  <si>
    <t>functional suitability = 2</t>
  </si>
  <si>
    <t>trust</t>
  </si>
  <si>
    <t>Satisfaction</t>
  </si>
  <si>
    <t>functionality = 7</t>
  </si>
  <si>
    <t>understandability</t>
  </si>
  <si>
    <t>Operational Restrictions, Operational Restrictions, Accuracy</t>
  </si>
  <si>
    <t>installability = 1</t>
  </si>
  <si>
    <t>long battery life</t>
  </si>
  <si>
    <t>Comprehensibility, Modifiability, Performance, Reusability</t>
  </si>
  <si>
    <t>integrability = 1</t>
  </si>
  <si>
    <t>low risk</t>
  </si>
  <si>
    <t>Usability, Availability, Cost</t>
  </si>
  <si>
    <t>integrity = 4</t>
  </si>
  <si>
    <t>Extensibility, Security</t>
  </si>
  <si>
    <t>interoperability = 7</t>
  </si>
  <si>
    <t>maturity</t>
  </si>
  <si>
    <t>Extensibility</t>
  </si>
  <si>
    <t>long battery life = 1</t>
  </si>
  <si>
    <t>message exchange</t>
  </si>
  <si>
    <t>mobility</t>
  </si>
  <si>
    <t>Cost, Scalability, Reliability, Flexibility, Development Time, Maintainability</t>
  </si>
  <si>
    <t>low risk = 1</t>
  </si>
  <si>
    <t>operational restrictions</t>
  </si>
  <si>
    <t>Scalability, Cost</t>
  </si>
  <si>
    <t>maintainability = 12</t>
  </si>
  <si>
    <t>pedagogical</t>
  </si>
  <si>
    <t>Visualizability</t>
  </si>
  <si>
    <t>maintanability = 1</t>
  </si>
  <si>
    <t>quality</t>
  </si>
  <si>
    <t>Usability, Performance, Cost, Effectiveness, Security, Delivery Time, Reliability, Availability</t>
  </si>
  <si>
    <t>maturity = 1</t>
  </si>
  <si>
    <t>quietness</t>
  </si>
  <si>
    <t>Traceability, Performance, Security, Reliability, Safety</t>
  </si>
  <si>
    <t>message exchange = 1</t>
  </si>
  <si>
    <t>robustness</t>
  </si>
  <si>
    <t>minimize cost = 1</t>
  </si>
  <si>
    <t>ownership</t>
  </si>
  <si>
    <t>sociability</t>
  </si>
  <si>
    <t>Accuracy</t>
  </si>
  <si>
    <t>mobility = 2</t>
  </si>
  <si>
    <t>support</t>
  </si>
  <si>
    <t>modifiability = 9</t>
  </si>
  <si>
    <t>user-friendliness</t>
  </si>
  <si>
    <t>Privacy and Transparency</t>
  </si>
  <si>
    <t>Accuracy, Security</t>
  </si>
  <si>
    <t>multidimensionality = 3</t>
  </si>
  <si>
    <t>pervasiveness</t>
  </si>
  <si>
    <t>openess = 3</t>
  </si>
  <si>
    <t>operational restrictions = 2</t>
  </si>
  <si>
    <t>ownership = 1</t>
  </si>
  <si>
    <t>product</t>
  </si>
  <si>
    <t>Supplier, Cost, Product</t>
  </si>
  <si>
    <t>pedagogical = 2</t>
  </si>
  <si>
    <t>provenance</t>
  </si>
  <si>
    <t>Usability</t>
  </si>
  <si>
    <t>performance = 32</t>
  </si>
  <si>
    <t>public service</t>
  </si>
  <si>
    <t>Performance, Safety, Extensibility, Usability, Minimize Cost, Security</t>
  </si>
  <si>
    <t>performance efficiency = 2</t>
  </si>
  <si>
    <t>qos</t>
  </si>
  <si>
    <t>Adaptability</t>
  </si>
  <si>
    <t>pervasiveness = 1</t>
  </si>
  <si>
    <t>Maintainability</t>
  </si>
  <si>
    <t>portability = 8</t>
  </si>
  <si>
    <t>privacy = 8</t>
  </si>
  <si>
    <t>product = 1</t>
  </si>
  <si>
    <t>Functionality, Efficiency, Usability, Reliability, Security, Recoverability, Accuracy, Maintainability</t>
  </si>
  <si>
    <t>provenance = 1</t>
  </si>
  <si>
    <t>resource behavior</t>
  </si>
  <si>
    <t>Trustworthiness, Quality [Information], Security</t>
  </si>
  <si>
    <t>public service = 1</t>
  </si>
  <si>
    <t>responsiveness</t>
  </si>
  <si>
    <t>Correctness, Reliability, Effiency, Integrity, Usability, Maintainability, Testability, Flexibility, Portability, Reusability, Interoperability</t>
  </si>
  <si>
    <t>qos = 1</t>
  </si>
  <si>
    <t>quality = 2</t>
  </si>
  <si>
    <t>Ubiquity, Pervasiveness, Mobility and User Satisfaction.</t>
  </si>
  <si>
    <t>As-is utility, Maintainability, Portability</t>
  </si>
  <si>
    <t>quietness = 2</t>
  </si>
  <si>
    <t>Message Exchange</t>
  </si>
  <si>
    <t>recoverability = 3</t>
  </si>
  <si>
    <t>Mobility</t>
  </si>
  <si>
    <t>reliability = 14</t>
  </si>
  <si>
    <t>Service Description</t>
  </si>
  <si>
    <t>resource behavior = 1</t>
  </si>
  <si>
    <t>Service Discovery</t>
  </si>
  <si>
    <t>responsiveness = 1</t>
  </si>
  <si>
    <t>service coordination</t>
  </si>
  <si>
    <t>Service Coordination</t>
  </si>
  <si>
    <t>reusability = 14</t>
  </si>
  <si>
    <t>service description</t>
  </si>
  <si>
    <t>robustness = 2</t>
  </si>
  <si>
    <t>service discovery</t>
  </si>
  <si>
    <t>Correctness, Security, Performance, Effectiveness, Extendibility, Flexibility, Functionality, Reusability, Understandability</t>
  </si>
  <si>
    <t>safety = 9</t>
  </si>
  <si>
    <t>service level</t>
  </si>
  <si>
    <t>satisfaction = 2</t>
  </si>
  <si>
    <t>Usability, Security</t>
  </si>
  <si>
    <t>scalability = 3</t>
  </si>
  <si>
    <t>supplier</t>
  </si>
  <si>
    <t>Effectiveness, Efficiency, Satisfaction, Freedom from Risk, Context Coverage</t>
  </si>
  <si>
    <t>security = 30</t>
  </si>
  <si>
    <t>Functional Suitability, Performance Efficiency, Compatibility, Usability, Reliability, Security, Maintainability, Portability</t>
  </si>
  <si>
    <t>service coordination = 1</t>
  </si>
  <si>
    <t>sustainability</t>
  </si>
  <si>
    <t>Performance, Reliability, Usability, Security, Maintainability</t>
  </si>
  <si>
    <t>service description = 1</t>
  </si>
  <si>
    <t>Functionality, Security, Performance, Pedagogical, Usability, Support, Service Level, Communication, Portability</t>
  </si>
  <si>
    <t>service discovery = 1</t>
  </si>
  <si>
    <t>time behavior</t>
  </si>
  <si>
    <t>service level = 1</t>
  </si>
  <si>
    <t>Reliability, Maturity, Fault-tolerance, Efficiency, Time Behavior, Resource Behavior</t>
  </si>
  <si>
    <t>sociability = 2</t>
  </si>
  <si>
    <t>Dependability, QoS</t>
  </si>
  <si>
    <t>supplier = 1</t>
  </si>
  <si>
    <t>Assurance, Interoperability, Usability, Performance, Evolvability/Portability, Cost/Schedule, Reusability</t>
  </si>
  <si>
    <t>support = 2</t>
  </si>
  <si>
    <t>sustainability = 1</t>
  </si>
  <si>
    <t>Assurance, Interoperability, Evolvability/Portability, Usability, Reusability, Cost/Schedule, Performance</t>
  </si>
  <si>
    <t>testability = 3</t>
  </si>
  <si>
    <t>Modifiability, Performance, Modifiability, Modifiability</t>
  </si>
  <si>
    <t>time behavior = 1</t>
  </si>
  <si>
    <t>Modifiability, Performance, Reusability</t>
  </si>
  <si>
    <t>traceability = 2</t>
  </si>
  <si>
    <t>verifiability</t>
  </si>
  <si>
    <t>traceable = 1</t>
  </si>
  <si>
    <t>visualizability</t>
  </si>
  <si>
    <t>transparency = 4</t>
  </si>
  <si>
    <t>Modifiability, Performance, Reusability, Comprehensibility</t>
  </si>
  <si>
    <t>trust and confidence to the provider = 1</t>
  </si>
  <si>
    <t>trustiness = 1</t>
  </si>
  <si>
    <t>Security, Usability, Flexibility, Performance, Maintanability</t>
  </si>
  <si>
    <t>trustworthiness = 1</t>
  </si>
  <si>
    <t>Accuracy, Availability, Confidentiality, Dependability, Flexibility, Functionality, Interoperability, Maintainability, Performance, Portability, privacy, Recoverability, Reliability, Reusability, Robustness, Safety, Security, Testability, Understandability, Usability</t>
  </si>
  <si>
    <t>Confidentiality, Quality, Traceable, Reliability, Confidentiality</t>
  </si>
  <si>
    <t>ubiquity = 6</t>
  </si>
  <si>
    <t xml:space="preserve">Performance, Security, Multidimensionality, User-Friendliness </t>
  </si>
  <si>
    <t>understandability = 3</t>
  </si>
  <si>
    <t>usability = 23</t>
  </si>
  <si>
    <t>Cost, safety, privacy, quietness</t>
  </si>
  <si>
    <t>Multidimensionality</t>
  </si>
  <si>
    <t>user satisfaction = 1</t>
  </si>
  <si>
    <t>Integrity</t>
  </si>
  <si>
    <t>user-friendliness = 1</t>
  </si>
  <si>
    <t>Performance, Multidimensionality</t>
  </si>
  <si>
    <t>user-friendly access = 1</t>
  </si>
  <si>
    <t>Cost [emergency call], safety [elderly user], privacy [elderly user]</t>
  </si>
  <si>
    <t>Performance, Maintainability</t>
  </si>
  <si>
    <t>verifiability = 1</t>
  </si>
  <si>
    <t>visualizability = 1</t>
  </si>
  <si>
    <t>Security, User-Friendly Access</t>
  </si>
  <si>
    <t>Autonomy, Sociability</t>
  </si>
  <si>
    <t>Operational Restrictions [sample number], Operational
Restrictions [admit a patient] and Accuracy</t>
  </si>
  <si>
    <t xml:space="preserve">Traceability, Performance, Security, Reliability, Safety </t>
  </si>
  <si>
    <t>Correctness, security, performance, effectiveness, extendibility, flexibility, functionality, reusability, understandability</t>
  </si>
  <si>
    <t>Effectiveness, Efficiency, Satisfaction, Freedom from risk, Context coverage</t>
  </si>
  <si>
    <t>Functional suitability, Performance efficiency, Compatibility, Usability, Reliability, Security, Maintainability, Portability</t>
  </si>
  <si>
    <t>Dependability Attributes, QoS Attributes</t>
  </si>
  <si>
    <t>Modifiability, performance, modifiability [system], modifiability [process]</t>
  </si>
  <si>
    <t xml:space="preserve"> Modifiability, performance, Reusability</t>
  </si>
  <si>
    <t>Quantity of Catalogs</t>
  </si>
  <si>
    <t>Original Author</t>
  </si>
  <si>
    <t xml:space="preserve"> Modifiability, performance, Reusability, Comprehensibility</t>
  </si>
  <si>
    <t>Venue</t>
  </si>
  <si>
    <t xml:space="preserve">security, usability, flexibility, performance and maintanability
</t>
  </si>
  <si>
    <t>Confidentiality[Patient’s Report], Quality[Patient’s Report], Traceable[Samples], Reliability[Analyzerl], Confidentiality[Patient]</t>
  </si>
  <si>
    <t>IEEE Software</t>
  </si>
  <si>
    <t>Brian Nixon</t>
  </si>
  <si>
    <t>Kluwer Academic Publishers 2000.</t>
  </si>
  <si>
    <t>H. Wang</t>
  </si>
  <si>
    <t>Proceedings of the 2009 international conference on Pervasive services (pp. 93-102). ACM.</t>
  </si>
  <si>
    <t>J. Mylopoulos</t>
  </si>
  <si>
    <t>International Conference on Advanced Information Systems Engineering. Springer, Cham.</t>
  </si>
  <si>
    <t>L.M. Cysneiros</t>
  </si>
  <si>
    <t>Proc. 1st Int. Workshop on Architectures for Software Systems, Seattle, Washington (pp. 31-43).</t>
  </si>
  <si>
    <t>Security, User-friendly access</t>
  </si>
  <si>
    <t>Software Engineering Research, Management and Applications 2012 (pp. 113-125). Springer, Berlin, Heidelberg.</t>
  </si>
  <si>
    <t>Requirements Patterns (RePa), 2015 IEEE Fifth International Workshop on (pp. 17-24). IEEE.</t>
  </si>
  <si>
    <t>Julio Cesar Leite</t>
  </si>
  <si>
    <t>Journal of Systems and Software, 82(8), 1198-1210.</t>
  </si>
  <si>
    <t>Jaelson Castro</t>
  </si>
  <si>
    <t xml:space="preserve">Proceedings of the 2011 international workshop on Situation activity &amp; goal awareness (pp. 67-76). ACM.
</t>
  </si>
  <si>
    <t>General Electric Sunnyvale</t>
  </si>
  <si>
    <t>Lincoln Rocha</t>
  </si>
  <si>
    <t>IEEE Transactions on Software Engineering</t>
  </si>
  <si>
    <t>ISO/IEC 25010</t>
  </si>
  <si>
    <t>OTM Confederated International Conferences" On the Move to Meaningful Internet Systems" (pp. 327-336). Springer, Berlin, Heidelberg.</t>
  </si>
  <si>
    <t>Proceedings of the 27th international conference on Software engineering (pp. 362-371). ACM.</t>
  </si>
  <si>
    <t>Quality of Software Architectures (QoSA), 2015 11th International ACM SIGSOFT Conference on (pp. 113-122). IEEE.</t>
  </si>
  <si>
    <t>Research Challenges in Information Science (RCIS), 2013 IEEE Seventh International Conference on (pp. 1-12). IEEE.</t>
  </si>
  <si>
    <t>Web sites</t>
  </si>
  <si>
    <t>2011 5th International Conference on Application of Information and Communication Technologies (AICT) (pp. 1-5). IEEE.</t>
  </si>
  <si>
    <t>2011 First International Workshop On Requirements Patterns (pp. 32-41). IEEE.</t>
  </si>
  <si>
    <t>J. Cleland-Huang</t>
  </si>
  <si>
    <t>2014 IEEE Eighth International Conference on Research Challenges in Information Science (RCIS) (pp. 1-6). IEEE.</t>
  </si>
  <si>
    <t>2015 International Conference on Evaluation of Novel Approaches to Software Engineering (ENASE) (pp. 78-89). IEEE.</t>
  </si>
  <si>
    <t>31st annual international computer software and applications conference (COMPSAC 2007) (Vol. 1, pp. 215-218). IEEE.</t>
  </si>
  <si>
    <t>*Tem um catálogo sem ano pois foi retirado de um site.</t>
  </si>
  <si>
    <t>32nd Annual IEEE Software Engineering Workshop (pp. 108-112). IEEE.</t>
  </si>
  <si>
    <t>A. Egyed</t>
  </si>
  <si>
    <t>Business &amp; Information Systems Engineering:, 2(3), 127-139</t>
  </si>
  <si>
    <t>Computer Standards &amp; Interfaces, 25(3), 283-290.</t>
  </si>
  <si>
    <t>Emerging Trends in ICT Security (pp. 203-225).</t>
  </si>
  <si>
    <t>ER@ BR.</t>
  </si>
  <si>
    <t>Claudia Cappelli</t>
  </si>
  <si>
    <t>Frontiers in Education Conference (FIE).</t>
  </si>
  <si>
    <t>IEEE Trans. Softw. Eng., 2008, 34, (5), pp. 685–699</t>
  </si>
  <si>
    <t>E. Berezhanskaya</t>
  </si>
  <si>
    <t>Information Sciences, 191, 61-75.</t>
  </si>
  <si>
    <t>International Conference on Advances in Visual Information Systems (pp. 44-55). Springer, Berlin, Heidelberg.</t>
  </si>
  <si>
    <t>International Conference on Computational Science and Its Applications (pp. 71-86). Springer, Cham.</t>
  </si>
  <si>
    <t>Gene F. Walters</t>
  </si>
  <si>
    <t>International Conference on Evaluation of Novel Approaches to Software Engineering (pp. 31-44). Springer, Berlin, Heidelberg.</t>
  </si>
  <si>
    <t>Jim A. McCall</t>
  </si>
  <si>
    <t>International Conference on Software Engineering, Proceedings of the 2nd international conference on Software engineering, 1976.</t>
  </si>
  <si>
    <t>International Conference on Software Reuse. Springer, Cham.</t>
  </si>
  <si>
    <t>International Journal of Information System Modeling and Design (IJISMD), 2(2), 1-18</t>
  </si>
  <si>
    <t>NFPinDSML@ MoDELS.</t>
  </si>
  <si>
    <t>null (pp. 21-32). IEEE.</t>
  </si>
  <si>
    <t>null (pp. 463-464). IEEE.</t>
  </si>
  <si>
    <t>Pearson Education.</t>
  </si>
  <si>
    <t>O. BenKhadra</t>
  </si>
  <si>
    <t>Proceedings IEEE International Symposium on Requirements Engineering (Cat. No. PR00188) (pp. 162-171). IEEE.</t>
  </si>
  <si>
    <t>Proceedings of the 2010 ACM symposium on applied computing (pp. 298-305). ACM.</t>
  </si>
  <si>
    <t>P. Grunbacher</t>
  </si>
  <si>
    <t>Proceedings of the 28th Annual ACM Symposium on Applied Computing (pp. 1266-1271). ACM.</t>
  </si>
  <si>
    <t>Type of Information</t>
  </si>
  <si>
    <t>Type of Correlation</t>
  </si>
  <si>
    <t>Level of Correlation INTER-NFRs</t>
  </si>
  <si>
    <t>Level of Correlation INTRA-NFR</t>
  </si>
  <si>
    <t>Proceedings of the World Congress on Engineering and Computer Science, volume 1, 2017</t>
  </si>
  <si>
    <t>Paul K. Richards</t>
  </si>
  <si>
    <t>Quality Software, 2009. QSIC'09. 9th International Conference on (pp. 269-277). IEEE.</t>
  </si>
  <si>
    <t>R J Macasaet</t>
  </si>
  <si>
    <t>Requirements Patterns (RePa), 2013 IEEE Third International Workshop on (pp. 25-30). IEEE.</t>
  </si>
  <si>
    <t>R. Settimi</t>
  </si>
  <si>
    <t>Requirements Patterns (RePa), 2014 IEEE 4th International Workshop on, 2014, pp. 25–3</t>
  </si>
  <si>
    <t>S. Christina</t>
  </si>
  <si>
    <t>Requirements@ Run. Time (RE@ RunTime), 2010 First International Workshop on (pp. 31-40). IEEE.</t>
  </si>
  <si>
    <t>S. Liao</t>
  </si>
  <si>
    <t>Software Maintenance, 2002. Proceedings. International Conference on (pp. 596-605). IEEE.</t>
  </si>
  <si>
    <t>T1</t>
  </si>
  <si>
    <t>A. Kushniruk</t>
  </si>
  <si>
    <t>T1 - Sub</t>
  </si>
  <si>
    <t>INTER-NFRs</t>
  </si>
  <si>
    <t>Andre Luiz de Castro Leal</t>
  </si>
  <si>
    <t>Between characteristics</t>
  </si>
  <si>
    <t>TYPE OF CORRELATION</t>
  </si>
  <si>
    <t>Brian Berenbach</t>
  </si>
  <si>
    <t>Bruno Gonzalez-Baixauli</t>
  </si>
  <si>
    <t>LEVEL OF CORRELATION - INTER-NFRS</t>
  </si>
  <si>
    <t>LEVEL OF CORRELATION - INTRA-NFR</t>
  </si>
  <si>
    <t>T2</t>
  </si>
  <si>
    <t>T2 - Sub and Methods</t>
  </si>
  <si>
    <t>INTRA-NFRs</t>
  </si>
  <si>
    <t>Dados brutos extraídos</t>
  </si>
  <si>
    <t>Between subcharacteristics</t>
  </si>
  <si>
    <t>Carla I. M. Bezerra</t>
  </si>
  <si>
    <t>Dados retirando palavras repetidas</t>
  </si>
  <si>
    <t>T3</t>
  </si>
  <si>
    <t>T3 - Sub, Methods and Correlations</t>
  </si>
  <si>
    <t>INTER E INTRA</t>
  </si>
  <si>
    <t>Dados retirando sinônimos e dividindo a informação</t>
  </si>
  <si>
    <t>Between methods</t>
  </si>
  <si>
    <t>General</t>
  </si>
  <si>
    <t>T4</t>
  </si>
  <si>
    <t>T4 - Methods</t>
  </si>
  <si>
    <t>Between methods and characteristics</t>
  </si>
  <si>
    <t>T5</t>
  </si>
  <si>
    <t>T5 - Methods and Correlations</t>
  </si>
  <si>
    <t>Between methods and subcharacteristics</t>
  </si>
  <si>
    <t xml:space="preserve">Between methods and subcharacteristics </t>
  </si>
  <si>
    <t>-</t>
  </si>
  <si>
    <t>T6</t>
  </si>
  <si>
    <t>T6 - Correlations</t>
  </si>
  <si>
    <t>Between characteristics and subcharacteristics</t>
  </si>
  <si>
    <t xml:space="preserve">Between characteristics and subcharacteristics </t>
  </si>
  <si>
    <t>T7</t>
  </si>
  <si>
    <t>T7 - Sub and Correlations</t>
  </si>
  <si>
    <t>(1) INTER-NFR</t>
  </si>
  <si>
    <t>Area</t>
  </si>
  <si>
    <t>Domain</t>
  </si>
  <si>
    <t>Part of the system</t>
  </si>
  <si>
    <t>Software Platform</t>
  </si>
  <si>
    <t>J. R. Brown</t>
  </si>
  <si>
    <t>Electoral Systems</t>
  </si>
  <si>
    <t>Requirements Scenarios Artifacts</t>
  </si>
  <si>
    <t>(2) INTRA-NFR</t>
  </si>
  <si>
    <t>Jose Luis Braga</t>
  </si>
  <si>
    <t>Joy Beatty</t>
  </si>
  <si>
    <t>K. Kontogiannis</t>
  </si>
  <si>
    <t>Karl Wiegers</t>
  </si>
  <si>
    <t>L. Tahvildari</t>
  </si>
  <si>
    <t>Luis Bernardo Villa</t>
  </si>
  <si>
    <t>M. Lipow</t>
  </si>
  <si>
    <t>Ma Ángeles Moraga de la Rubia</t>
  </si>
  <si>
    <t>Software Product Lines</t>
  </si>
  <si>
    <t>Ubiquitous / Pervasive</t>
  </si>
  <si>
    <t>Health</t>
  </si>
  <si>
    <t>Middleware</t>
  </si>
  <si>
    <t>Cloud Services</t>
  </si>
  <si>
    <t>INTRA-NFR</t>
  </si>
  <si>
    <t>Mobile Applications</t>
  </si>
  <si>
    <t>Banking</t>
  </si>
  <si>
    <t>Architecture</t>
  </si>
  <si>
    <t>Mobile Learning Applications</t>
  </si>
  <si>
    <t>Context-Aware Adaptive</t>
  </si>
  <si>
    <t>Accessibility</t>
  </si>
  <si>
    <t>Source Code</t>
  </si>
  <si>
    <t>Correlations Catalogs</t>
  </si>
  <si>
    <t>Deicing services Management</t>
  </si>
  <si>
    <t>Specific ice breaker system</t>
  </si>
  <si>
    <t>Data warehouse</t>
  </si>
  <si>
    <t>Government Tax Credits</t>
  </si>
  <si>
    <t>Scientific Workflows</t>
  </si>
  <si>
    <t>Information System</t>
  </si>
  <si>
    <t>KWIC (Keyword in Context) system</t>
  </si>
  <si>
    <t>Web</t>
  </si>
  <si>
    <t>Museum integration</t>
  </si>
  <si>
    <t>Self-adaptive systems</t>
  </si>
  <si>
    <t>integrate cultural heritage repositories</t>
  </si>
  <si>
    <t>Healthcare</t>
  </si>
  <si>
    <t>Micro Businesses</t>
  </si>
  <si>
    <t>Process Improvement</t>
  </si>
  <si>
    <t>Phoenix system (middleware)</t>
  </si>
  <si>
    <t>Embedded System</t>
  </si>
  <si>
    <t>Sergio Manuel Serra da Cruz</t>
  </si>
  <si>
    <t>Learning</t>
  </si>
  <si>
    <t>Ubiquitous Computing</t>
  </si>
  <si>
    <t>Micro businesses</t>
  </si>
  <si>
    <t>Will Marrero</t>
  </si>
  <si>
    <t>trustworthy systems</t>
  </si>
  <si>
    <t>smartphone applications</t>
  </si>
  <si>
    <t>Emergency Context-Aware Adaptive Mobile Applications</t>
  </si>
  <si>
    <t>image processing applications</t>
  </si>
  <si>
    <t>TAX PAYER SYSTEM</t>
  </si>
  <si>
    <t>information visualization</t>
  </si>
  <si>
    <t>COTS-based System</t>
  </si>
  <si>
    <t>Medical Laboratory Information System</t>
  </si>
  <si>
    <t>Legacy systems</t>
  </si>
  <si>
    <t>Multi-agent systems</t>
  </si>
  <si>
    <t>Surgery Control System</t>
  </si>
  <si>
    <t>Contexta - a museum integration project</t>
  </si>
  <si>
    <t>Tutelkan project</t>
  </si>
  <si>
    <t>Health Reimbursement System</t>
  </si>
  <si>
    <t>information visualization (infovis) tools</t>
  </si>
  <si>
    <t>Embedded system</t>
  </si>
  <si>
    <t>Information Systems</t>
  </si>
  <si>
    <t>Ubiquitous and pervasive service-oriented middleware systems</t>
  </si>
  <si>
    <t>Critical Embedded Systems</t>
  </si>
  <si>
    <t>Web-based project for helping visually impaired persons with web information content</t>
  </si>
  <si>
    <t>Specific system: ice breaker</t>
  </si>
  <si>
    <t>Mobile Learning Environments</t>
  </si>
  <si>
    <t>Lattes-Scholar, a Web application (software) that uses two Web-Services (Google Scholar and Lattes</t>
  </si>
  <si>
    <t>Middleware for Pervasive Healthcare System</t>
  </si>
  <si>
    <t>Medical
Laboratory Information System</t>
  </si>
  <si>
    <t>KWIC (key Word in Context)</t>
  </si>
  <si>
    <t>Not clearly stated</t>
  </si>
  <si>
    <t>LIS (Laboratory Information System)</t>
  </si>
  <si>
    <t>large data warehouse system named SAFE2</t>
  </si>
  <si>
    <t>source code</t>
  </si>
  <si>
    <t>Internet Banking System</t>
  </si>
  <si>
    <t>Between methods and subcharacteristics / Between methods</t>
  </si>
  <si>
    <t>INTER-NFRs &amp; INTRA-NFR</t>
  </si>
  <si>
    <t>ubiquitous and pervasive service-oriented middleware systems</t>
  </si>
  <si>
    <t>Web-based project for helping visually impaired persons with web
information content</t>
  </si>
  <si>
    <t>Between methods and subcharacteristics / Between methods and characteristics</t>
  </si>
  <si>
    <t>KWIC (Keyword
in Context) system</t>
  </si>
  <si>
    <t>Health Care</t>
  </si>
  <si>
    <t>Extracted Data</t>
  </si>
  <si>
    <t>Organized Extracted Data</t>
  </si>
  <si>
    <t>Total Quantity</t>
  </si>
  <si>
    <t>Bubbleplot</t>
  </si>
  <si>
    <t>matrix</t>
  </si>
  <si>
    <t>Matrix</t>
  </si>
  <si>
    <t>NFR sub, Methods and Correlations</t>
  </si>
  <si>
    <t>Only NFR sub</t>
  </si>
  <si>
    <t>NFR sub and Methods</t>
  </si>
  <si>
    <t>Only Methods</t>
  </si>
  <si>
    <t>Only Correlations</t>
  </si>
  <si>
    <t>NFR sub and Correlations</t>
  </si>
  <si>
    <t>Methods and Correlations</t>
  </si>
  <si>
    <t>i*</t>
  </si>
  <si>
    <t>Between methods and characteristics / Between characteristics and subcharacteristics</t>
  </si>
  <si>
    <t>table</t>
  </si>
  <si>
    <t>Table</t>
  </si>
  <si>
    <t>Hierarchical Structure</t>
  </si>
  <si>
    <t>SIG</t>
  </si>
  <si>
    <t>SIG Adaptation</t>
  </si>
  <si>
    <t>hierarchical structure</t>
  </si>
  <si>
    <t>List</t>
  </si>
  <si>
    <t>Adaptation of SIG</t>
  </si>
  <si>
    <t>Between methods and subcharacteristics / Between subcharacteristics</t>
  </si>
  <si>
    <t>Template</t>
  </si>
  <si>
    <t>Pattern</t>
  </si>
  <si>
    <t>LIS (Laboratory
Information System)</t>
  </si>
  <si>
    <t>Not presented</t>
  </si>
  <si>
    <t>SIRG</t>
  </si>
  <si>
    <t>list</t>
  </si>
  <si>
    <t>table, but also following a template for each strategy</t>
  </si>
  <si>
    <t>table, but also following a template for each strategy and its effects</t>
  </si>
  <si>
    <t>Softgoal hierarchy</t>
  </si>
  <si>
    <t>Slight adaptation of the NFR graph</t>
  </si>
  <si>
    <t>Documented as a pattern in a table</t>
  </si>
  <si>
    <t>Sources</t>
  </si>
  <si>
    <t>Subcharacteristics</t>
  </si>
  <si>
    <t>Methods</t>
  </si>
  <si>
    <t>Correlations</t>
  </si>
  <si>
    <t>Literature</t>
  </si>
  <si>
    <t>Existing Catalogs</t>
  </si>
  <si>
    <t>Authors</t>
  </si>
  <si>
    <t>Experts</t>
  </si>
  <si>
    <t>Stakeholders</t>
  </si>
  <si>
    <t>Architects and Developers</t>
  </si>
  <si>
    <t>Techniques of Extraction</t>
  </si>
  <si>
    <t>Bibliographic Review</t>
  </si>
  <si>
    <t>Systematic Review</t>
  </si>
  <si>
    <t>Interview</t>
  </si>
  <si>
    <t>Measurement</t>
  </si>
  <si>
    <t>Questionnaire</t>
  </si>
  <si>
    <t>Question Patterns</t>
  </si>
  <si>
    <t>Goal - Question - Operationalization</t>
  </si>
  <si>
    <t>Author’s Analysis</t>
  </si>
  <si>
    <t>Collaboration Process with researchers</t>
  </si>
  <si>
    <t>Consensus Meeting</t>
  </si>
  <si>
    <t>Clustering Techniques</t>
  </si>
  <si>
    <t>Content Analysis</t>
  </si>
  <si>
    <t>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</si>
</sst>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  <sz val="12.0"/>
      <name val="Oswald"/>
    </font>
    <font>
      <sz val="12.0"/>
    </font>
    <font>
      <sz val="10.0"/>
      <name val="Lato"/>
    </font>
    <font>
      <name val="Lato"/>
    </font>
    <font/>
    <font>
      <b/>
      <name val="Lato"/>
    </font>
    <font>
      <sz val="10.0"/>
      <name val="Arial"/>
    </font>
    <font>
      <b/>
      <sz val="10.0"/>
      <name val="Lato"/>
    </font>
    <font>
      <sz val="12.0"/>
      <name val="Oswald"/>
    </font>
    <font>
      <sz val="8.0"/>
      <color rgb="FFB6D7A8"/>
      <name val="Lato"/>
    </font>
    <font>
      <sz val="8.0"/>
      <name val="Lato"/>
    </font>
    <font>
      <b/>
      <color rgb="FFFF0000"/>
      <name val="Lato"/>
    </font>
    <font>
      <b/>
      <sz val="8.0"/>
      <name val="Lato"/>
    </font>
    <font>
      <color rgb="FFFF0000"/>
      <name val="Lato"/>
    </font>
    <font>
      <sz val="8.0"/>
      <name val="Arial"/>
    </font>
    <font>
      <name val="Roboto"/>
    </font>
    <font>
      <name val="Arial"/>
    </font>
    <font>
      <u/>
      <color rgb="FF0000FF"/>
    </font>
    <font>
      <u/>
      <sz val="8.0"/>
      <color rgb="FF000000"/>
      <name val="Arial"/>
    </font>
    <font>
      <b/>
    </font>
    <font>
      <b/>
      <name val="Arial"/>
    </font>
    <font>
      <sz val="10.0"/>
      <color rgb="FF6AA84F"/>
      <name val="Lato"/>
    </font>
    <font>
      <sz val="10.0"/>
      <color rgb="FFB6D7A8"/>
      <name val="Lato"/>
    </font>
    <font>
      <color rgb="FFB6D7A8"/>
    </font>
    <font>
      <b/>
      <sz val="10.0"/>
      <name val="Oswald"/>
    </font>
    <font>
      <color rgb="FF000000"/>
      <name val="Lato"/>
    </font>
    <font>
      <sz val="12.0"/>
      <name val="Lato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</fills>
  <borders count="14">
    <border/>
    <border>
      <bottom style="thin">
        <color rgb="FFB7B7B7"/>
      </bottom>
    </border>
    <border>
      <right style="thin">
        <color rgb="FF000000"/>
      </right>
    </border>
    <border>
      <right style="thin">
        <color rgb="FF000000"/>
      </right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3" fontId="2" numFmtId="0" xfId="0" applyFill="1" applyFont="1"/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vertical="center" wrapText="1"/>
    </xf>
    <xf borderId="0" fillId="2" fontId="9" numFmtId="0" xfId="0" applyAlignment="1" applyFont="1">
      <alignment horizontal="center"/>
    </xf>
    <xf borderId="0" fillId="2" fontId="9" numFmtId="0" xfId="0" applyAlignment="1" applyFont="1">
      <alignment horizontal="center" vertical="center"/>
    </xf>
    <xf borderId="0" fillId="2" fontId="9" numFmtId="0" xfId="0" applyFont="1"/>
    <xf borderId="0" fillId="0" fontId="2" numFmtId="0" xfId="0" applyFont="1"/>
    <xf borderId="0" fillId="0" fontId="10" numFmtId="0" xfId="0" applyAlignment="1" applyFont="1">
      <alignment horizontal="center" shrinkToFit="0" wrapText="1"/>
    </xf>
    <xf borderId="0" fillId="0" fontId="11" numFmtId="0" xfId="0" applyAlignment="1" applyFont="1">
      <alignment horizontal="center" shrinkToFit="0" wrapText="1"/>
    </xf>
    <xf borderId="0" fillId="0" fontId="11" numFmtId="0" xfId="0" applyAlignment="1" applyFont="1">
      <alignment horizontal="center" shrinkToFit="0" vertical="center" wrapText="1"/>
    </xf>
    <xf borderId="0" fillId="0" fontId="4" numFmtId="0" xfId="0" applyFont="1"/>
    <xf borderId="1" fillId="0" fontId="5" numFmtId="0" xfId="0" applyBorder="1" applyFont="1"/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0" fillId="2" fontId="9" numFmtId="0" xfId="0" applyAlignment="1" applyFont="1">
      <alignment horizontal="center" shrinkToFit="0" wrapText="1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horizontal="right" vertical="bottom"/>
    </xf>
    <xf borderId="1" fillId="0" fontId="15" numFmtId="0" xfId="0" applyAlignment="1" applyBorder="1" applyFont="1">
      <alignment horizontal="center" shrinkToFit="0" vertical="bottom" wrapText="1"/>
    </xf>
    <xf borderId="0" fillId="0" fontId="17" numFmtId="0" xfId="0" applyAlignment="1" applyFont="1">
      <alignment horizontal="right" vertical="bottom"/>
    </xf>
    <xf borderId="0" fillId="0" fontId="5" numFmtId="0" xfId="0" applyAlignment="1" applyFont="1">
      <alignment horizontal="center" vertical="center"/>
    </xf>
    <xf borderId="0" fillId="0" fontId="18" numFmtId="0" xfId="0" applyAlignment="1" applyFont="1">
      <alignment shrinkToFit="0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/>
    </xf>
    <xf borderId="0" fillId="2" fontId="9" numFmtId="0" xfId="0" applyAlignment="1" applyFont="1">
      <alignment horizontal="center" shrinkToFit="0" vertical="center" wrapText="1"/>
    </xf>
    <xf borderId="0" fillId="4" fontId="17" numFmtId="0" xfId="0" applyFill="1" applyFont="1"/>
    <xf borderId="0" fillId="0" fontId="5" numFmtId="0" xfId="0" applyAlignment="1" applyFont="1">
      <alignment vertical="center"/>
    </xf>
    <xf borderId="0" fillId="0" fontId="5" numFmtId="0" xfId="0" applyAlignment="1" applyFont="1">
      <alignment horizontal="left" vertical="center"/>
    </xf>
    <xf borderId="0" fillId="0" fontId="4" numFmtId="0" xfId="0" applyAlignment="1" applyFont="1">
      <alignment horizontal="center" shrinkToFit="0" vertical="center" wrapText="1"/>
    </xf>
    <xf borderId="0" fillId="0" fontId="21" numFmtId="0" xfId="0" applyAlignment="1" applyFont="1">
      <alignment horizontal="center" shrinkToFit="0" wrapText="1"/>
    </xf>
    <xf borderId="2" fillId="5" fontId="1" numFmtId="0" xfId="0" applyAlignment="1" applyBorder="1" applyFill="1" applyFont="1">
      <alignment horizontal="center" shrinkToFit="0" vertical="center" wrapText="1"/>
    </xf>
    <xf borderId="0" fillId="0" fontId="15" numFmtId="0" xfId="0" applyAlignment="1" applyFont="1">
      <alignment horizontal="center" shrinkToFit="0" wrapText="1"/>
    </xf>
    <xf borderId="0" fillId="5" fontId="1" numFmtId="0" xfId="0" applyAlignment="1" applyFont="1">
      <alignment horizontal="center" shrinkToFit="0" vertical="center" wrapText="1"/>
    </xf>
    <xf borderId="2" fillId="0" fontId="5" numFmtId="0" xfId="0" applyBorder="1" applyFont="1"/>
    <xf borderId="2" fillId="0" fontId="15" numFmtId="0" xfId="0" applyAlignment="1" applyBorder="1" applyFont="1">
      <alignment horizontal="center" shrinkToFit="0" vertical="center" wrapText="1"/>
    </xf>
    <xf borderId="2" fillId="0" fontId="2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23" numFmtId="0" xfId="0" applyAlignment="1" applyFont="1">
      <alignment horizontal="center" shrinkToFit="0" vertical="center" wrapText="1"/>
    </xf>
    <xf borderId="2" fillId="0" fontId="5" numFmtId="0" xfId="0" applyAlignment="1" applyBorder="1" applyFont="1">
      <alignment horizontal="center" vertical="center"/>
    </xf>
    <xf borderId="2" fillId="0" fontId="20" numFmtId="0" xfId="0" applyAlignment="1" applyBorder="1" applyFont="1">
      <alignment horizontal="center"/>
    </xf>
    <xf borderId="0" fillId="0" fontId="20" numFmtId="0" xfId="0" applyAlignment="1" applyFont="1">
      <alignment horizontal="right" vertical="center"/>
    </xf>
    <xf borderId="0" fillId="0" fontId="4" numFmtId="0" xfId="0" applyAlignment="1" applyFont="1">
      <alignment horizontal="center" shrinkToFit="0" wrapText="1"/>
    </xf>
    <xf borderId="0" fillId="0" fontId="20" numFmtId="0" xfId="0" applyAlignment="1" applyFont="1">
      <alignment horizontal="center" vertical="center"/>
    </xf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24" numFmtId="0" xfId="0" applyAlignment="1" applyFont="1">
      <alignment horizontal="center" vertical="center"/>
    </xf>
    <xf borderId="0" fillId="0" fontId="20" numFmtId="0" xfId="0" applyFont="1"/>
    <xf borderId="0" fillId="0" fontId="6" numFmtId="0" xfId="0" applyAlignment="1" applyFont="1">
      <alignment horizontal="center"/>
    </xf>
    <xf borderId="2" fillId="0" fontId="5" numFmtId="0" xfId="0" applyAlignment="1" applyBorder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5" numFmtId="0" xfId="0" applyAlignment="1" applyFont="1">
      <alignment shrinkToFit="0" vertical="top" wrapText="1"/>
    </xf>
    <xf borderId="0" fillId="6" fontId="15" numFmtId="0" xfId="0" applyAlignment="1" applyFill="1" applyFont="1">
      <alignment horizontal="center" shrinkToFit="0" wrapText="1"/>
    </xf>
    <xf borderId="0" fillId="7" fontId="25" numFmtId="0" xfId="0" applyAlignment="1" applyFill="1" applyFon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5" fillId="0" fontId="5" numFmtId="0" xfId="0" applyBorder="1" applyFont="1"/>
    <xf borderId="7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Alignment="1" applyFont="1">
      <alignment horizontal="center" shrinkToFit="0" vertical="center" wrapText="1"/>
    </xf>
    <xf borderId="8" fillId="6" fontId="3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8" fillId="3" fontId="26" numFmtId="0" xfId="0" applyAlignment="1" applyBorder="1" applyFont="1">
      <alignment horizontal="center" vertical="center"/>
    </xf>
    <xf borderId="13" fillId="6" fontId="3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vertical="center"/>
    </xf>
    <xf borderId="1" fillId="0" fontId="21" numFmtId="0" xfId="0" applyAlignment="1" applyBorder="1" applyFont="1">
      <alignment horizontal="center" shrinkToFit="0" wrapText="1"/>
    </xf>
    <xf borderId="0" fillId="0" fontId="17" numFmtId="0" xfId="0" applyAlignment="1" applyFont="1">
      <alignment vertical="bottom"/>
    </xf>
    <xf borderId="0" fillId="0" fontId="17" numFmtId="0" xfId="0" applyFont="1"/>
    <xf borderId="0" fillId="0" fontId="1" numFmtId="0" xfId="0" applyAlignment="1" applyFont="1">
      <alignment horizontal="center" shrinkToFit="0" wrapText="1"/>
    </xf>
    <xf borderId="0" fillId="0" fontId="27" numFmtId="0" xfId="0" applyAlignment="1" applyFont="1">
      <alignment horizontal="center"/>
    </xf>
    <xf borderId="0" fillId="0" fontId="25" numFmtId="0" xfId="0" applyAlignment="1" applyFont="1">
      <alignment horizontal="center" shrinkToFit="0" vertical="center" wrapText="1"/>
    </xf>
    <xf borderId="0" fillId="2" fontId="21" numFmtId="9" xfId="0" applyAlignment="1" applyFont="1" applyNumberFormat="1">
      <alignment horizontal="center" shrinkToFit="0" wrapText="1"/>
    </xf>
    <xf borderId="0" fillId="0" fontId="5" numFmtId="9" xfId="0" applyAlignment="1" applyFont="1" applyNumberFormat="1">
      <alignment horizontal="center"/>
    </xf>
    <xf borderId="0" fillId="8" fontId="21" numFmtId="0" xfId="0" applyAlignment="1" applyFill="1" applyFont="1">
      <alignment horizontal="center" shrinkToFit="0" wrapText="1"/>
    </xf>
    <xf borderId="0" fillId="8" fontId="5" numFmtId="0" xfId="0" applyAlignment="1" applyFont="1">
      <alignment horizontal="center"/>
    </xf>
    <xf borderId="0" fillId="0" fontId="27" numFmtId="0" xfId="0" applyAlignment="1" applyFont="1">
      <alignment horizontal="center" shrinkToFit="0" wrapText="1"/>
    </xf>
    <xf borderId="0" fillId="2" fontId="21" numFmtId="10" xfId="0" applyAlignment="1" applyFont="1" applyNumberFormat="1">
      <alignment horizontal="center" shrinkToFit="0" wrapText="1"/>
    </xf>
    <xf borderId="0" fillId="0" fontId="5" numFmtId="10" xfId="0" applyAlignment="1" applyFont="1" applyNumberFormat="1">
      <alignment horizontal="center"/>
    </xf>
    <xf borderId="0" fillId="8" fontId="2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0" Type="http://schemas.openxmlformats.org/officeDocument/2006/relationships/worksheet" Target="worksheets/sheet8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042290732665908"/>
          <c:y val="0.08131067961165049"/>
          <c:w val="0.8453688094331465"/>
          <c:h val="0.4681142833549313"/>
        </c:manualLayout>
      </c:layout>
      <c:barChart>
        <c:barDir val="col"/>
        <c:grouping val="stacked"/>
        <c:ser>
          <c:idx val="0"/>
          <c:order val="0"/>
          <c:tx>
            <c:strRef>
              <c:f>'G. Authors, Year'!$B$1</c:f>
            </c:strRef>
          </c:tx>
          <c:spPr>
            <a:solidFill>
              <a:srgbClr val="3366CC"/>
            </a:solidFill>
          </c:spPr>
          <c:cat>
            <c:strRef>
              <c:f>'G. Authors, Year'!$A$2:$A$9</c:f>
            </c:strRef>
          </c:cat>
          <c:val>
            <c:numRef>
              <c:f>'G. Authors, Year'!$B$2:$B$9</c:f>
            </c:numRef>
          </c:val>
        </c:ser>
        <c:overlap val="100"/>
        <c:axId val="235539700"/>
        <c:axId val="1145022193"/>
      </c:barChart>
      <c:catAx>
        <c:axId val="235539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latin typeface="Arial"/>
                  </a:defRPr>
                </a:pPr>
                <a:r>
                  <a:t>Researchers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 i="0">
                <a:latin typeface="Arial"/>
              </a:defRPr>
            </a:pPr>
          </a:p>
        </c:txPr>
        <c:crossAx val="1145022193"/>
      </c:catAx>
      <c:valAx>
        <c:axId val="1145022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latin typeface="Arial"/>
                  </a:defRPr>
                </a:pPr>
                <a:r>
                  <a:t>Quantity of Papers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latin typeface="Arial"/>
              </a:defRPr>
            </a:pPr>
          </a:p>
        </c:txPr>
        <c:crossAx val="23553970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0839534369587834"/>
          <c:y val="0.04993008329812705"/>
          <c:w val="0.41826639928787335"/>
          <c:h val="0.8502918228505837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666666"/>
            </a:solidFill>
          </c:spPr>
          <c:dLbls>
            <c:txPr>
              <a:bodyPr/>
              <a:lstStyle/>
              <a:p>
                <a:pPr lvl="0">
                  <a:defRPr b="0" i="0" sz="2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'RQ1. NFRs'!$I$2:$I$16</c:f>
            </c:strRef>
          </c:cat>
          <c:val>
            <c:numRef>
              <c:f>'RQ1. NFRs'!$J$2:$J$16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'RQ1. NFRs'!$I$2:$I$16</c:f>
            </c:strRef>
          </c:cat>
          <c:val>
            <c:numRef>
              <c:f>'RQ1. NFRs'!$K$2:$K$16</c:f>
            </c:numRef>
          </c:val>
        </c:ser>
        <c:axId val="361596554"/>
        <c:axId val="1389877554"/>
      </c:barChart>
      <c:catAx>
        <c:axId val="3615965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2400">
                    <a:latin typeface="Arial"/>
                  </a:defRPr>
                </a:pPr>
                <a:r>
                  <a:t>Non-Functional Requirements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3000">
                <a:latin typeface="Arial"/>
              </a:defRPr>
            </a:pPr>
          </a:p>
        </c:txPr>
        <c:crossAx val="1389877554"/>
      </c:catAx>
      <c:valAx>
        <c:axId val="1389877554"/>
        <c:scaling>
          <c:orientation val="minMax"/>
          <c:max val="35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2400">
                    <a:latin typeface="Arial"/>
                  </a:defRPr>
                </a:pPr>
                <a:r>
                  <a:t>Quantity of Citations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361596554"/>
        <c:crosses val="max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4647790055248619"/>
          <c:y val="0.04949479985867258"/>
          <c:w val="0.3326052705541938"/>
          <c:h val="0.7793824500454408"/>
        </c:manualLayout>
      </c:layout>
      <c:barChart>
        <c:barDir val="bar"/>
        <c:grouping val="clustered"/>
        <c:ser>
          <c:idx val="0"/>
          <c:order val="0"/>
          <c:tx>
            <c:strRef>
              <c:f>'RQ1. Catalogs, Correlation Type'!$C$1</c:f>
            </c:strRef>
          </c:tx>
          <c:spPr>
            <a:solidFill>
              <a:srgbClr val="666666"/>
            </a:solidFill>
          </c:spPr>
          <c:dLbls>
            <c:txPr>
              <a:bodyPr/>
              <a:lstStyle/>
              <a:p>
                <a:pPr lvl="0">
                  <a:defRPr b="0" i="0" sz="3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'RQ1. Catalogs, Correlation Type'!$B$2:$B$8</c:f>
            </c:strRef>
          </c:cat>
          <c:val>
            <c:numRef>
              <c:f>'RQ1. Catalogs, Correlation Type'!$C$2:$C$8</c:f>
            </c:numRef>
          </c:val>
        </c:ser>
        <c:axId val="1235757962"/>
        <c:axId val="1736983851"/>
      </c:barChart>
      <c:catAx>
        <c:axId val="12357579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2400">
                    <a:latin typeface="Arial"/>
                  </a:defRPr>
                </a:pPr>
                <a:r>
                  <a:t>Catalog Type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2000">
                <a:latin typeface="Arial"/>
              </a:defRPr>
            </a:pPr>
          </a:p>
        </c:txPr>
        <c:crossAx val="1736983851"/>
      </c:catAx>
      <c:valAx>
        <c:axId val="17369838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2400">
                    <a:latin typeface="Arial"/>
                  </a:defRPr>
                </a:pPr>
                <a:r>
                  <a:t>Quantity of Catalogs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235757962"/>
        <c:crosses val="max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4993665540540554"/>
          <c:y val="0.06617250673854451"/>
          <c:w val="0.3178564573095823"/>
          <c:h val="0.835309973045822"/>
        </c:manualLayout>
      </c:layout>
      <c:barChart>
        <c:barDir val="col"/>
        <c:grouping val="stacked"/>
        <c:ser>
          <c:idx val="0"/>
          <c:order val="0"/>
          <c:tx>
            <c:strRef>
              <c:f>'RQ1. Catalogs, Correlation Type'!$F$10</c:f>
            </c:strRef>
          </c:tx>
          <c:spPr>
            <a:solidFill>
              <a:srgbClr val="000000"/>
            </a:solidFill>
          </c:spPr>
          <c:dLbls>
            <c:txPr>
              <a:bodyPr/>
              <a:lstStyle/>
              <a:p>
                <a:pPr lvl="0">
                  <a:defRPr b="0" i="0" sz="2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'RQ1. Catalogs, Correlation Type'!$G$9:$H$9</c:f>
            </c:strRef>
          </c:cat>
          <c:val>
            <c:numRef>
              <c:f>'RQ1. Catalogs, Correlation Type'!$G$10:$H$10</c:f>
            </c:numRef>
          </c:val>
        </c:ser>
        <c:ser>
          <c:idx val="1"/>
          <c:order val="1"/>
          <c:tx>
            <c:strRef>
              <c:f>'RQ1. Catalogs, Correlation Type'!$F$11</c:f>
            </c:strRef>
          </c:tx>
          <c:spPr>
            <a:solidFill>
              <a:srgbClr val="666666"/>
            </a:solidFill>
          </c:spPr>
          <c:dLbls>
            <c:txPr>
              <a:bodyPr/>
              <a:lstStyle/>
              <a:p>
                <a:pPr lvl="0">
                  <a:defRPr b="0" i="0" sz="2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'RQ1. Catalogs, Correlation Type'!$G$9:$H$9</c:f>
            </c:strRef>
          </c:cat>
          <c:val>
            <c:numRef>
              <c:f>'RQ1. Catalogs, Correlation Type'!$G$11:$H$11</c:f>
            </c:numRef>
          </c:val>
        </c:ser>
        <c:ser>
          <c:idx val="2"/>
          <c:order val="2"/>
          <c:tx>
            <c:strRef>
              <c:f>'RQ1. Catalogs, Correlation Type'!$F$12</c:f>
            </c:strRef>
          </c:tx>
          <c:spPr>
            <a:solidFill>
              <a:srgbClr val="999999"/>
            </a:solidFill>
          </c:spPr>
          <c:dLbls>
            <c:txPr>
              <a:bodyPr/>
              <a:lstStyle/>
              <a:p>
                <a:pPr lvl="0">
                  <a:defRPr b="0" i="0" sz="2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'RQ1. Catalogs, Correlation Type'!$G$9:$H$9</c:f>
            </c:strRef>
          </c:cat>
          <c:val>
            <c:numRef>
              <c:f>'RQ1. Catalogs, Correlation Type'!$G$12:$H$12</c:f>
            </c:numRef>
          </c:val>
        </c:ser>
        <c:ser>
          <c:idx val="3"/>
          <c:order val="3"/>
          <c:tx>
            <c:strRef>
              <c:f>'RQ1. Catalogs, Correlation Type'!$F$13</c:f>
            </c:strRef>
          </c:tx>
          <c:spPr>
            <a:solidFill>
              <a:srgbClr val="CCCCCC"/>
            </a:solidFill>
          </c:spPr>
          <c:dLbls>
            <c:txPr>
              <a:bodyPr/>
              <a:lstStyle/>
              <a:p>
                <a:pPr lvl="0">
                  <a:defRPr b="0" i="0" sz="2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'RQ1. Catalogs, Correlation Type'!$G$9:$H$9</c:f>
            </c:strRef>
          </c:cat>
          <c:val>
            <c:numRef>
              <c:f>'RQ1. Catalogs, Correlation Type'!$G$13:$H$13</c:f>
            </c:numRef>
          </c:val>
        </c:ser>
        <c:ser>
          <c:idx val="4"/>
          <c:order val="4"/>
          <c:tx>
            <c:strRef>
              <c:f>'RQ1. Catalogs, Correlation Type'!$F$14</c:f>
            </c:strRef>
          </c:tx>
          <c:spPr>
            <a:solidFill>
              <a:srgbClr val="D5D5D5"/>
            </a:solidFill>
          </c:spPr>
          <c:dLbls>
            <c:txPr>
              <a:bodyPr/>
              <a:lstStyle/>
              <a:p>
                <a:pPr lvl="0">
                  <a:defRPr b="0" i="0" sz="2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'RQ1. Catalogs, Correlation Type'!$G$9:$H$9</c:f>
            </c:strRef>
          </c:cat>
          <c:val>
            <c:numRef>
              <c:f>'RQ1. Catalogs, Correlation Type'!$G$14:$H$14</c:f>
            </c:numRef>
          </c:val>
        </c:ser>
        <c:ser>
          <c:idx val="5"/>
          <c:order val="5"/>
          <c:tx>
            <c:strRef>
              <c:f>'RQ1. Catalogs, Correlation Type'!$F$15</c:f>
            </c:strRef>
          </c:tx>
          <c:spPr>
            <a:solidFill>
              <a:srgbClr val="F3F3F3"/>
            </a:solidFill>
          </c:spPr>
          <c:dLbls>
            <c:txPr>
              <a:bodyPr/>
              <a:lstStyle/>
              <a:p>
                <a:pPr lvl="0">
                  <a:defRPr b="0" i="0" sz="2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'RQ1. Catalogs, Correlation Type'!$G$9:$H$9</c:f>
            </c:strRef>
          </c:cat>
          <c:val>
            <c:numRef>
              <c:f>'RQ1. Catalogs, Correlation Type'!$G$15:$H$15</c:f>
            </c:numRef>
          </c:val>
        </c:ser>
        <c:overlap val="100"/>
        <c:axId val="908493333"/>
        <c:axId val="644149856"/>
      </c:barChart>
      <c:catAx>
        <c:axId val="90849333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1700"/>
            </a:pPr>
          </a:p>
        </c:txPr>
        <c:crossAx val="644149856"/>
      </c:catAx>
      <c:valAx>
        <c:axId val="644149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90849333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30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'G. Authors, Year'!$H$1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'G. Authors, Year'!$G$2:$G$22</c:f>
            </c:strRef>
          </c:cat>
          <c:val>
            <c:numRef>
              <c:f>'G. Authors, Year'!$H$2:$H$22</c:f>
            </c:numRef>
          </c:val>
          <c:smooth val="0"/>
        </c:ser>
        <c:axId val="1408180400"/>
        <c:axId val="1570410324"/>
      </c:lineChart>
      <c:catAx>
        <c:axId val="140818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1570410324"/>
      </c:catAx>
      <c:valAx>
        <c:axId val="1570410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Quantity of Papers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40818040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'G. Research, Publication, Base '!$B$1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'G. Research, Publication, Base '!$A$2:$A$8</c:f>
            </c:strRef>
          </c:cat>
          <c:val>
            <c:numRef>
              <c:f>'G. Research, Publication, Base '!$B$2:$B$8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'G. Research, Publication, Base '!$F$1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'G. Research, Publication, Base '!$E$2:$E$10</c:f>
            </c:strRef>
          </c:cat>
          <c:val>
            <c:numRef>
              <c:f>'G. Research, Publication, Base '!$F$2:$F$10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'G. Research, Publication, Base '!$I$1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'G. Research, Publication, Base '!$H$2:$H$5</c:f>
            </c:strRef>
          </c:cat>
          <c:val>
            <c:numRef>
              <c:f>'G. Research, Publication, Base '!$I$2:$I$5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Quantity of Catalogs X Original Author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'RQ1. Year, Authors, Venue'!$G$1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'RQ1. Year, Authors, Venue'!$F$2:$F$16</c:f>
            </c:strRef>
          </c:cat>
          <c:val>
            <c:numRef>
              <c:f>'RQ1. Year, Authors, Venue'!$G$2:$G$16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'RQ1. Year, Authors, Venue'!$B$1</c:f>
            </c:strRef>
          </c:tx>
          <c:spPr>
            <a:ln cmpd="sng" w="19050">
              <a:solidFill>
                <a:srgbClr val="0B539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B5394"/>
              </a:solidFill>
              <a:ln cmpd="sng">
                <a:solidFill>
                  <a:srgbClr val="0B539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3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'RQ1. Year, Authors, Venue'!$A$2:$A$23</c:f>
            </c:strRef>
          </c:cat>
          <c:val>
            <c:numRef>
              <c:f>'RQ1. Year, Authors, Venue'!$B$2:$B$23</c:f>
            </c:numRef>
          </c:val>
          <c:smooth val="0"/>
        </c:ser>
        <c:axId val="1521471544"/>
        <c:axId val="938275826"/>
      </c:lineChart>
      <c:catAx>
        <c:axId val="152147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2000">
                    <a:latin typeface="Arial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3000">
                <a:latin typeface="Arial"/>
              </a:defRPr>
            </a:pPr>
          </a:p>
        </c:txPr>
        <c:crossAx val="938275826"/>
      </c:catAx>
      <c:valAx>
        <c:axId val="938275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3000">
                    <a:latin typeface="Arial"/>
                  </a:defRPr>
                </a:pPr>
                <a:r>
                  <a:t>Quantity of Catalogs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2000">
                <a:latin typeface="Arial"/>
              </a:defRPr>
            </a:pPr>
          </a:p>
        </c:txPr>
        <c:crossAx val="1521471544"/>
      </c:valAx>
      <c:spPr>
        <a:solidFill>
          <a:srgbClr val="FFFFFF"/>
        </a:solidFill>
      </c:spPr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clustered"/>
        <c:ser>
          <c:idx val="0"/>
          <c:order val="0"/>
          <c:tx>
            <c:strRef>
              <c:f>'RQ1. Year, Authors, Venue'!$G$1</c:f>
            </c:strRef>
          </c:tx>
          <c:spPr>
            <a:solidFill>
              <a:srgbClr val="666666"/>
            </a:solidFill>
          </c:spPr>
          <c:dLbls>
            <c:txPr>
              <a:bodyPr/>
              <a:lstStyle/>
              <a:p>
                <a:pPr lvl="0">
                  <a:defRPr b="0" i="0" sz="3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'RQ1. Year, Authors, Venue'!$F$2:$F$11</c:f>
            </c:strRef>
          </c:cat>
          <c:val>
            <c:numRef>
              <c:f>'RQ1. Year, Authors, Venue'!$G$2:$G$11</c:f>
            </c:numRef>
          </c:val>
        </c:ser>
        <c:axId val="210539358"/>
        <c:axId val="1966365066"/>
      </c:barChart>
      <c:catAx>
        <c:axId val="2105393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3000">
                    <a:latin typeface="Arial"/>
                  </a:defRPr>
                </a:pPr>
                <a:r>
                  <a:t>Author of Catalogs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3000">
                <a:latin typeface="Arial"/>
              </a:defRPr>
            </a:pPr>
          </a:p>
        </c:txPr>
        <c:crossAx val="1966365066"/>
      </c:catAx>
      <c:valAx>
        <c:axId val="19663650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3000">
                    <a:latin typeface="Arial"/>
                  </a:defRPr>
                </a:pPr>
                <a:r>
                  <a:t>Quantity of Catalogs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2400">
                <a:latin typeface="Arial"/>
              </a:defRPr>
            </a:pPr>
          </a:p>
        </c:txPr>
        <c:crossAx val="210539358"/>
        <c:crosses val="max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Quantity of Catalogs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'RQ1. Year, Authors, Venue'!$J$1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'RQ1. Year, Authors, Venue'!$I$2:$I$11</c:f>
            </c:strRef>
          </c:cat>
          <c:val>
            <c:numRef>
              <c:f>'RQ1. Year, Authors, Venue'!$J$2:$J$11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857250</xdr:colOff>
      <xdr:row>1</xdr:row>
      <xdr:rowOff>57150</xdr:rowOff>
    </xdr:from>
    <xdr:ext cx="4295775" cy="3390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781050</xdr:colOff>
      <xdr:row>1</xdr:row>
      <xdr:rowOff>0</xdr:rowOff>
    </xdr:from>
    <xdr:ext cx="4305300" cy="26574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76200</xdr:rowOff>
    </xdr:from>
    <xdr:ext cx="3524250" cy="20764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600075</xdr:colOff>
      <xdr:row>11</xdr:row>
      <xdr:rowOff>9525</xdr:rowOff>
    </xdr:from>
    <xdr:ext cx="3848100" cy="24193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714375</xdr:colOff>
      <xdr:row>7</xdr:row>
      <xdr:rowOff>95250</xdr:rowOff>
    </xdr:from>
    <xdr:ext cx="3257550" cy="2009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52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132</xdr:row>
      <xdr:rowOff>142875</xdr:rowOff>
    </xdr:from>
    <xdr:ext cx="14754225" cy="80772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571500</xdr:colOff>
      <xdr:row>174</xdr:row>
      <xdr:rowOff>180975</xdr:rowOff>
    </xdr:from>
    <xdr:ext cx="12868275" cy="77057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695325</xdr:colOff>
      <xdr:row>56</xdr:row>
      <xdr:rowOff>57150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638175</xdr:colOff>
      <xdr:row>6</xdr:row>
      <xdr:rowOff>85725</xdr:rowOff>
    </xdr:from>
    <xdr:ext cx="13906500" cy="75057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504825</xdr:colOff>
      <xdr:row>1</xdr:row>
      <xdr:rowOff>19050</xdr:rowOff>
    </xdr:from>
    <xdr:ext cx="5448300" cy="3400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523875</xdr:colOff>
      <xdr:row>1</xdr:row>
      <xdr:rowOff>0</xdr:rowOff>
    </xdr:from>
    <xdr:ext cx="7753350" cy="49815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657225</xdr:colOff>
      <xdr:row>33</xdr:row>
      <xdr:rowOff>19050</xdr:rowOff>
    </xdr:from>
    <xdr:ext cx="7810500" cy="493395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researchgate.net/scientific-contributions/2111929938_Maria_Lopez" TargetMode="External"/><Relationship Id="rId22" Type="http://schemas.openxmlformats.org/officeDocument/2006/relationships/hyperlink" Target="https://www.researchgate.net/scientific-contributions/2111910909_Oscar_Casas" TargetMode="External"/><Relationship Id="rId21" Type="http://schemas.openxmlformats.org/officeDocument/2006/relationships/hyperlink" Target="https://ieeexplore-ieee-org.ez11.periodicos.capes.gov.br/author/37267266500" TargetMode="External"/><Relationship Id="rId24" Type="http://schemas.openxmlformats.org/officeDocument/2006/relationships/hyperlink" Target="https://www.researchgate.net/profile/Sergio_Cruz7" TargetMode="External"/><Relationship Id="rId23" Type="http://schemas.openxmlformats.org/officeDocument/2006/relationships/hyperlink" Target="https://ieeexplore-ieee-org.ez11.periodicos.capes.gov.br/author/38096645900" TargetMode="External"/><Relationship Id="rId1" Type="http://schemas.openxmlformats.org/officeDocument/2006/relationships/hyperlink" Target="mailto:rutvij.mehta@utdallas.edu" TargetMode="External"/><Relationship Id="rId2" Type="http://schemas.openxmlformats.org/officeDocument/2006/relationships/hyperlink" Target="https://www.researchgate.net/profile/Sam_Supakkul" TargetMode="External"/><Relationship Id="rId3" Type="http://schemas.openxmlformats.org/officeDocument/2006/relationships/hyperlink" Target="https://www.researchgate.net/profile/Lincoln_Rocha" TargetMode="External"/><Relationship Id="rId4" Type="http://schemas.openxmlformats.org/officeDocument/2006/relationships/hyperlink" Target="https://www.researchgate.net/profile/Marcio_Maia" TargetMode="External"/><Relationship Id="rId9" Type="http://schemas.openxmlformats.org/officeDocument/2006/relationships/hyperlink" Target="https://ieeexplore-ieee-org.ez11.periodicos.capes.gov.br/author/37085619501" TargetMode="External"/><Relationship Id="rId25" Type="http://schemas.openxmlformats.org/officeDocument/2006/relationships/drawing" Target="../drawings/drawing3.xml"/><Relationship Id="rId5" Type="http://schemas.openxmlformats.org/officeDocument/2006/relationships/hyperlink" Target="mailto:mhsadi@cs.toronto.edu" TargetMode="External"/><Relationship Id="rId6" Type="http://schemas.openxmlformats.org/officeDocument/2006/relationships/hyperlink" Target="https://www.researchgate.net/scientific-contributions/2070525065_Apostolos_Ampatzoglou" TargetMode="External"/><Relationship Id="rId7" Type="http://schemas.openxmlformats.org/officeDocument/2006/relationships/hyperlink" Target="https://www.researchgate.net/profile/Daniel_Feitosa2" TargetMode="External"/><Relationship Id="rId8" Type="http://schemas.openxmlformats.org/officeDocument/2006/relationships/hyperlink" Target="https://www.researchgate.net/profile/Elisa_Nakagawa" TargetMode="External"/><Relationship Id="rId11" Type="http://schemas.openxmlformats.org/officeDocument/2006/relationships/hyperlink" Target="https://www.researchgate.net/scientific-contributions/70004682_Andre_Luiz_de_Castro_Leal" TargetMode="External"/><Relationship Id="rId10" Type="http://schemas.openxmlformats.org/officeDocument/2006/relationships/hyperlink" Target="https://www.researchgate.net/scientific-contributions/2085239434_Paris_Avgeriou" TargetMode="External"/><Relationship Id="rId13" Type="http://schemas.openxmlformats.org/officeDocument/2006/relationships/hyperlink" Target="https://dl-acm-org.ez11.periodicos.capes.gov.br/author_page.cfm?id=81100047417&amp;coll=DL&amp;dl=ACM&amp;trk=0" TargetMode="External"/><Relationship Id="rId12" Type="http://schemas.openxmlformats.org/officeDocument/2006/relationships/hyperlink" Target="https://www.researchgate.net/profile/Anton_Yrjoenen" TargetMode="External"/><Relationship Id="rId15" Type="http://schemas.openxmlformats.org/officeDocument/2006/relationships/hyperlink" Target="https://ieeexplore-ieee-org.ez11.periodicos.capes.gov.br/author/38276850900" TargetMode="External"/><Relationship Id="rId14" Type="http://schemas.openxmlformats.org/officeDocument/2006/relationships/hyperlink" Target="https://ieeexplore-ieee-org.ez11.periodicos.capes.gov.br/author/37288395800" TargetMode="External"/><Relationship Id="rId17" Type="http://schemas.openxmlformats.org/officeDocument/2006/relationships/hyperlink" Target="https://www.researchgate.net/profile/Janne_Merilinna" TargetMode="External"/><Relationship Id="rId16" Type="http://schemas.openxmlformats.org/officeDocument/2006/relationships/hyperlink" Target="https://www.researchgate.net/profile/Ivan_Cabezas" TargetMode="External"/><Relationship Id="rId19" Type="http://schemas.openxmlformats.org/officeDocument/2006/relationships/hyperlink" Target="https://www.researchgate.net/profile/Luis_Villa5" TargetMode="External"/><Relationship Id="rId18" Type="http://schemas.openxmlformats.org/officeDocument/2006/relationships/hyperlink" Target="https://www.researchgate.net/scientific-contributions/69764602_Jose_Luis_Brag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14"/>
    <col customWidth="1" min="2" max="2" width="17.0"/>
    <col customWidth="1" min="3" max="3" width="18.86"/>
    <col customWidth="1" min="4" max="5" width="14.43"/>
    <col customWidth="1" min="6" max="6" width="10.14"/>
  </cols>
  <sheetData>
    <row r="1" ht="15.75" customHeight="1">
      <c r="A1" s="1" t="s">
        <v>0</v>
      </c>
      <c r="B1" s="1" t="s">
        <v>1</v>
      </c>
      <c r="C1" s="2"/>
      <c r="D1" s="2"/>
      <c r="E1" s="2"/>
      <c r="F1" s="2"/>
      <c r="G1" s="3" t="s">
        <v>2</v>
      </c>
      <c r="H1" s="4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5" t="s">
        <v>3</v>
      </c>
      <c r="B2" s="5">
        <v>8.0</v>
      </c>
      <c r="G2" s="6">
        <v>1995.0</v>
      </c>
      <c r="H2" s="6">
        <v>1.0</v>
      </c>
    </row>
    <row r="3" ht="15.75" customHeight="1">
      <c r="A3" s="5" t="s">
        <v>4</v>
      </c>
      <c r="B3" s="5">
        <v>5.0</v>
      </c>
      <c r="G3" s="6">
        <v>1996.0</v>
      </c>
      <c r="H3" s="6">
        <v>1.0</v>
      </c>
    </row>
    <row r="4" ht="15.75" customHeight="1">
      <c r="A4" s="5" t="s">
        <v>5</v>
      </c>
      <c r="B4" s="5">
        <v>5.0</v>
      </c>
      <c r="G4" s="6">
        <v>1999.0</v>
      </c>
      <c r="H4" s="6">
        <v>1.0</v>
      </c>
    </row>
    <row r="5" ht="15.75" customHeight="1">
      <c r="A5" s="5" t="s">
        <v>6</v>
      </c>
      <c r="B5" s="5">
        <v>4.0</v>
      </c>
      <c r="G5" s="6">
        <v>2000.0</v>
      </c>
      <c r="H5" s="6">
        <v>1.0</v>
      </c>
    </row>
    <row r="6" ht="15.75" customHeight="1">
      <c r="A6" s="5" t="s">
        <v>7</v>
      </c>
      <c r="B6" s="5">
        <v>3.0</v>
      </c>
      <c r="G6" s="6">
        <v>2001.0</v>
      </c>
      <c r="H6" s="6">
        <v>1.0</v>
      </c>
    </row>
    <row r="7" ht="15.75" customHeight="1">
      <c r="A7" s="5" t="s">
        <v>8</v>
      </c>
      <c r="B7" s="5">
        <v>3.0</v>
      </c>
      <c r="G7" s="6">
        <v>2002.0</v>
      </c>
      <c r="H7" s="6">
        <v>2.0</v>
      </c>
    </row>
    <row r="8" ht="15.75" customHeight="1">
      <c r="A8" s="5" t="s">
        <v>9</v>
      </c>
      <c r="B8" s="5">
        <v>3.0</v>
      </c>
      <c r="G8" s="6">
        <v>2003.0</v>
      </c>
      <c r="H8" s="6">
        <v>3.0</v>
      </c>
    </row>
    <row r="9" ht="15.75" customHeight="1">
      <c r="A9" s="5" t="s">
        <v>10</v>
      </c>
      <c r="B9" s="5">
        <v>3.0</v>
      </c>
      <c r="G9" s="6">
        <v>2004.0</v>
      </c>
      <c r="H9" s="6">
        <v>2.0</v>
      </c>
    </row>
    <row r="10" ht="15.75" customHeight="1">
      <c r="A10" s="5" t="s">
        <v>11</v>
      </c>
      <c r="B10" s="5">
        <v>2.0</v>
      </c>
      <c r="G10" s="6">
        <v>2005.0</v>
      </c>
      <c r="H10" s="6">
        <v>2.0</v>
      </c>
    </row>
    <row r="11" ht="15.75" customHeight="1">
      <c r="A11" s="5" t="s">
        <v>12</v>
      </c>
      <c r="B11" s="5">
        <v>2.0</v>
      </c>
      <c r="G11" s="6">
        <v>2007.0</v>
      </c>
      <c r="H11" s="6">
        <v>3.0</v>
      </c>
    </row>
    <row r="12" ht="15.75" customHeight="1">
      <c r="A12" s="5" t="s">
        <v>13</v>
      </c>
      <c r="B12" s="5">
        <v>2.0</v>
      </c>
      <c r="G12" s="6">
        <v>2008.0</v>
      </c>
      <c r="H12" s="6">
        <v>1.0</v>
      </c>
    </row>
    <row r="13" ht="15.75" customHeight="1">
      <c r="A13" s="5" t="s">
        <v>14</v>
      </c>
      <c r="B13" s="5">
        <v>2.0</v>
      </c>
      <c r="G13" s="6">
        <v>2009.0</v>
      </c>
      <c r="H13" s="6">
        <v>6.0</v>
      </c>
    </row>
    <row r="14" ht="15.75" customHeight="1">
      <c r="A14" s="5" t="s">
        <v>15</v>
      </c>
      <c r="B14" s="5">
        <v>2.0</v>
      </c>
      <c r="G14" s="6">
        <v>2010.0</v>
      </c>
      <c r="H14" s="6">
        <v>1.0</v>
      </c>
    </row>
    <row r="15" ht="15.75" customHeight="1">
      <c r="A15" s="5" t="s">
        <v>16</v>
      </c>
      <c r="B15" s="5">
        <v>2.0</v>
      </c>
      <c r="G15" s="6">
        <v>2011.0</v>
      </c>
      <c r="H15" s="6">
        <v>5.0</v>
      </c>
    </row>
    <row r="16" ht="15.75" customHeight="1">
      <c r="A16" s="5" t="s">
        <v>17</v>
      </c>
      <c r="B16" s="5">
        <v>2.0</v>
      </c>
      <c r="G16" s="6">
        <v>2012.0</v>
      </c>
      <c r="H16" s="6">
        <v>2.0</v>
      </c>
    </row>
    <row r="17" ht="15.75" customHeight="1">
      <c r="A17" s="5" t="s">
        <v>18</v>
      </c>
      <c r="B17" s="5">
        <v>2.0</v>
      </c>
      <c r="G17" s="6">
        <v>2013.0</v>
      </c>
      <c r="H17" s="6">
        <v>5.0</v>
      </c>
    </row>
    <row r="18" ht="15.75" customHeight="1">
      <c r="A18" s="5" t="s">
        <v>19</v>
      </c>
      <c r="B18" s="5">
        <v>2.0</v>
      </c>
      <c r="G18" s="6">
        <v>2014.0</v>
      </c>
      <c r="H18" s="6">
        <v>3.0</v>
      </c>
    </row>
    <row r="19" ht="15.75" customHeight="1">
      <c r="A19" s="5" t="s">
        <v>20</v>
      </c>
      <c r="B19" s="5">
        <v>2.0</v>
      </c>
      <c r="G19" s="6">
        <v>2015.0</v>
      </c>
      <c r="H19" s="6">
        <v>7.0</v>
      </c>
    </row>
    <row r="20" ht="15.75" customHeight="1">
      <c r="A20" s="5" t="s">
        <v>21</v>
      </c>
      <c r="B20" s="5">
        <v>2.0</v>
      </c>
      <c r="G20" s="6">
        <v>2016.0</v>
      </c>
      <c r="H20" s="6">
        <v>2.0</v>
      </c>
    </row>
    <row r="21" ht="15.75" customHeight="1">
      <c r="A21" s="5" t="s">
        <v>22</v>
      </c>
      <c r="B21" s="5">
        <v>2.0</v>
      </c>
      <c r="G21" s="6">
        <v>2017.0</v>
      </c>
      <c r="H21" s="6">
        <v>3.0</v>
      </c>
    </row>
    <row r="22" ht="15.75" customHeight="1">
      <c r="A22" s="5" t="s">
        <v>23</v>
      </c>
      <c r="B22" s="5">
        <v>2.0</v>
      </c>
      <c r="G22" s="6">
        <v>2018.0</v>
      </c>
      <c r="H22" s="6">
        <v>1.0</v>
      </c>
    </row>
    <row r="23" ht="15.75" customHeight="1">
      <c r="A23" s="5" t="s">
        <v>24</v>
      </c>
      <c r="B23" s="5">
        <v>1.0</v>
      </c>
      <c r="G23" s="7"/>
      <c r="H23" s="7"/>
    </row>
    <row r="24" ht="15.75" customHeight="1">
      <c r="A24" s="5" t="s">
        <v>25</v>
      </c>
      <c r="B24" s="5">
        <v>1.0</v>
      </c>
      <c r="G24" s="7"/>
      <c r="H24" s="7"/>
    </row>
    <row r="25" ht="15.75" customHeight="1">
      <c r="A25" s="5" t="s">
        <v>26</v>
      </c>
      <c r="B25" s="5">
        <v>1.0</v>
      </c>
    </row>
    <row r="26" ht="15.75" customHeight="1">
      <c r="A26" s="5" t="s">
        <v>27</v>
      </c>
      <c r="B26" s="5">
        <v>1.0</v>
      </c>
    </row>
    <row r="27" ht="15.75" customHeight="1">
      <c r="A27" s="5" t="s">
        <v>28</v>
      </c>
      <c r="B27" s="5">
        <v>1.0</v>
      </c>
    </row>
    <row r="28" ht="15.75" customHeight="1">
      <c r="A28" s="5" t="s">
        <v>29</v>
      </c>
      <c r="B28" s="5">
        <v>1.0</v>
      </c>
    </row>
    <row r="29" ht="15.75" customHeight="1">
      <c r="A29" s="5" t="s">
        <v>30</v>
      </c>
      <c r="B29" s="5">
        <v>1.0</v>
      </c>
    </row>
    <row r="30" ht="15.75" customHeight="1">
      <c r="A30" s="5" t="s">
        <v>31</v>
      </c>
      <c r="B30" s="5">
        <v>1.0</v>
      </c>
    </row>
    <row r="31" ht="15.75" customHeight="1">
      <c r="A31" s="5" t="s">
        <v>32</v>
      </c>
      <c r="B31" s="5">
        <v>1.0</v>
      </c>
    </row>
    <row r="32" ht="15.75" customHeight="1">
      <c r="A32" s="5" t="s">
        <v>33</v>
      </c>
      <c r="B32" s="5">
        <v>1.0</v>
      </c>
    </row>
    <row r="33" ht="15.75" customHeight="1">
      <c r="A33" s="5" t="s">
        <v>34</v>
      </c>
      <c r="B33" s="5">
        <v>1.0</v>
      </c>
    </row>
    <row r="34" ht="15.75" customHeight="1">
      <c r="A34" s="5" t="s">
        <v>35</v>
      </c>
      <c r="B34" s="5">
        <v>1.0</v>
      </c>
    </row>
    <row r="35" ht="15.75" customHeight="1">
      <c r="A35" s="5" t="s">
        <v>36</v>
      </c>
      <c r="B35" s="5">
        <v>1.0</v>
      </c>
    </row>
    <row r="36" ht="15.75" customHeight="1">
      <c r="A36" s="5" t="s">
        <v>37</v>
      </c>
      <c r="B36" s="5">
        <v>1.0</v>
      </c>
    </row>
    <row r="37" ht="15.75" customHeight="1">
      <c r="A37" s="5" t="s">
        <v>38</v>
      </c>
      <c r="B37" s="5">
        <v>1.0</v>
      </c>
    </row>
    <row r="38" ht="15.75" customHeight="1">
      <c r="A38" s="5" t="s">
        <v>39</v>
      </c>
      <c r="B38" s="5">
        <v>1.0</v>
      </c>
    </row>
    <row r="39" ht="15.75" customHeight="1">
      <c r="A39" s="5" t="s">
        <v>40</v>
      </c>
      <c r="B39" s="5">
        <v>1.0</v>
      </c>
    </row>
    <row r="40" ht="15.75" customHeight="1">
      <c r="A40" s="5" t="s">
        <v>41</v>
      </c>
      <c r="B40" s="5">
        <v>1.0</v>
      </c>
    </row>
    <row r="41" ht="15.75" customHeight="1">
      <c r="A41" s="5" t="s">
        <v>42</v>
      </c>
      <c r="B41" s="5">
        <v>1.0</v>
      </c>
    </row>
    <row r="42" ht="15.75" customHeight="1">
      <c r="A42" s="5" t="s">
        <v>43</v>
      </c>
      <c r="B42" s="5">
        <v>1.0</v>
      </c>
    </row>
    <row r="43" ht="15.75" customHeight="1">
      <c r="A43" s="5" t="s">
        <v>44</v>
      </c>
      <c r="B43" s="5">
        <v>1.0</v>
      </c>
    </row>
    <row r="44" ht="15.75" customHeight="1">
      <c r="A44" s="5" t="s">
        <v>45</v>
      </c>
      <c r="B44" s="5">
        <v>1.0</v>
      </c>
    </row>
    <row r="45" ht="15.75" customHeight="1">
      <c r="A45" s="5" t="s">
        <v>46</v>
      </c>
      <c r="B45" s="5">
        <v>1.0</v>
      </c>
    </row>
    <row r="46" ht="15.75" customHeight="1">
      <c r="A46" s="5" t="s">
        <v>47</v>
      </c>
      <c r="B46" s="5">
        <v>1.0</v>
      </c>
    </row>
    <row r="47" ht="15.75" customHeight="1">
      <c r="A47" s="5" t="s">
        <v>48</v>
      </c>
      <c r="B47" s="5">
        <v>1.0</v>
      </c>
    </row>
    <row r="48" ht="15.75" customHeight="1">
      <c r="A48" s="5" t="s">
        <v>49</v>
      </c>
      <c r="B48" s="5">
        <v>1.0</v>
      </c>
    </row>
    <row r="49" ht="15.75" customHeight="1">
      <c r="A49" s="5" t="s">
        <v>50</v>
      </c>
      <c r="B49" s="5">
        <v>1.0</v>
      </c>
    </row>
    <row r="50" ht="15.75" customHeight="1">
      <c r="A50" s="5" t="s">
        <v>51</v>
      </c>
      <c r="B50" s="5">
        <v>1.0</v>
      </c>
    </row>
    <row r="51" ht="15.75" customHeight="1">
      <c r="A51" s="5" t="s">
        <v>52</v>
      </c>
      <c r="B51" s="5">
        <v>1.0</v>
      </c>
    </row>
    <row r="52" ht="15.75" customHeight="1">
      <c r="A52" s="5" t="s">
        <v>53</v>
      </c>
      <c r="B52" s="5">
        <v>1.0</v>
      </c>
    </row>
    <row r="53" ht="15.75" customHeight="1">
      <c r="A53" s="5" t="s">
        <v>54</v>
      </c>
      <c r="B53" s="5">
        <v>1.0</v>
      </c>
    </row>
    <row r="54" ht="15.75" customHeight="1">
      <c r="A54" s="5" t="s">
        <v>55</v>
      </c>
      <c r="B54" s="5">
        <v>1.0</v>
      </c>
    </row>
    <row r="55" ht="15.75" customHeight="1">
      <c r="A55" s="5" t="s">
        <v>56</v>
      </c>
      <c r="B55" s="5">
        <v>1.0</v>
      </c>
    </row>
    <row r="56" ht="15.75" customHeight="1">
      <c r="A56" s="5" t="s">
        <v>57</v>
      </c>
      <c r="B56" s="5">
        <v>1.0</v>
      </c>
    </row>
    <row r="57" ht="15.75" customHeight="1">
      <c r="A57" s="5" t="s">
        <v>58</v>
      </c>
      <c r="B57" s="5">
        <v>1.0</v>
      </c>
    </row>
    <row r="58" ht="15.75" customHeight="1">
      <c r="A58" s="5" t="s">
        <v>59</v>
      </c>
      <c r="B58" s="5">
        <v>1.0</v>
      </c>
    </row>
    <row r="59" ht="15.75" customHeight="1">
      <c r="A59" s="5" t="s">
        <v>60</v>
      </c>
      <c r="B59" s="5">
        <v>1.0</v>
      </c>
    </row>
    <row r="60" ht="15.75" customHeight="1">
      <c r="A60" s="5" t="s">
        <v>61</v>
      </c>
      <c r="B60" s="5">
        <v>1.0</v>
      </c>
    </row>
    <row r="61" ht="15.75" customHeight="1">
      <c r="A61" s="5" t="s">
        <v>62</v>
      </c>
      <c r="B61" s="5">
        <v>1.0</v>
      </c>
    </row>
    <row r="62" ht="15.75" customHeight="1">
      <c r="A62" s="5" t="s">
        <v>63</v>
      </c>
      <c r="B62" s="5">
        <v>1.0</v>
      </c>
    </row>
    <row r="63" ht="15.75" customHeight="1">
      <c r="A63" s="5" t="s">
        <v>64</v>
      </c>
      <c r="B63" s="5">
        <v>1.0</v>
      </c>
    </row>
    <row r="64" ht="15.75" customHeight="1">
      <c r="A64" s="5" t="s">
        <v>65</v>
      </c>
      <c r="B64" s="5">
        <v>1.0</v>
      </c>
    </row>
    <row r="65" ht="15.75" customHeight="1">
      <c r="A65" s="5" t="s">
        <v>66</v>
      </c>
      <c r="B65" s="5">
        <v>1.0</v>
      </c>
    </row>
    <row r="66" ht="15.75" customHeight="1">
      <c r="A66" s="5" t="s">
        <v>67</v>
      </c>
      <c r="B66" s="5">
        <v>1.0</v>
      </c>
    </row>
    <row r="67" ht="15.75" customHeight="1">
      <c r="A67" s="5" t="s">
        <v>68</v>
      </c>
      <c r="B67" s="5">
        <v>1.0</v>
      </c>
    </row>
    <row r="68" ht="15.75" customHeight="1">
      <c r="A68" s="5" t="s">
        <v>69</v>
      </c>
      <c r="B68" s="5">
        <v>1.0</v>
      </c>
    </row>
    <row r="69" ht="15.75" customHeight="1">
      <c r="A69" s="5" t="s">
        <v>70</v>
      </c>
      <c r="B69" s="5">
        <v>1.0</v>
      </c>
    </row>
    <row r="70" ht="15.75" customHeight="1">
      <c r="A70" s="5" t="s">
        <v>71</v>
      </c>
      <c r="B70" s="5">
        <v>1.0</v>
      </c>
    </row>
    <row r="71" ht="15.75" customHeight="1">
      <c r="A71" s="5" t="s">
        <v>72</v>
      </c>
      <c r="B71" s="5">
        <v>1.0</v>
      </c>
    </row>
    <row r="72" ht="15.75" customHeight="1">
      <c r="A72" s="5" t="s">
        <v>73</v>
      </c>
      <c r="B72" s="5">
        <v>1.0</v>
      </c>
    </row>
    <row r="73" ht="15.75" customHeight="1">
      <c r="A73" s="5" t="s">
        <v>74</v>
      </c>
      <c r="B73" s="5">
        <v>1.0</v>
      </c>
    </row>
    <row r="74" ht="15.75" customHeight="1">
      <c r="A74" s="5" t="s">
        <v>75</v>
      </c>
      <c r="B74" s="5">
        <v>1.0</v>
      </c>
    </row>
    <row r="75" ht="15.75" customHeight="1">
      <c r="A75" s="5" t="s">
        <v>76</v>
      </c>
      <c r="B75" s="5">
        <v>1.0</v>
      </c>
    </row>
    <row r="76" ht="15.75" customHeight="1">
      <c r="A76" s="5" t="s">
        <v>77</v>
      </c>
      <c r="B76" s="5">
        <v>1.0</v>
      </c>
    </row>
    <row r="77" ht="15.75" customHeight="1">
      <c r="A77" s="5" t="s">
        <v>78</v>
      </c>
      <c r="B77" s="5">
        <v>1.0</v>
      </c>
    </row>
    <row r="78" ht="15.75" customHeight="1">
      <c r="A78" s="5" t="s">
        <v>79</v>
      </c>
      <c r="B78" s="5">
        <v>1.0</v>
      </c>
    </row>
    <row r="79" ht="15.75" customHeight="1">
      <c r="A79" s="5" t="s">
        <v>80</v>
      </c>
      <c r="B79" s="5">
        <v>1.0</v>
      </c>
    </row>
    <row r="80" ht="15.75" customHeight="1">
      <c r="A80" s="5" t="s">
        <v>81</v>
      </c>
      <c r="B80" s="5">
        <v>1.0</v>
      </c>
    </row>
    <row r="81" ht="15.75" customHeight="1">
      <c r="A81" s="5" t="s">
        <v>82</v>
      </c>
      <c r="B81" s="5">
        <v>1.0</v>
      </c>
    </row>
    <row r="82" ht="15.75" customHeight="1">
      <c r="A82" s="5" t="s">
        <v>83</v>
      </c>
      <c r="B82" s="5">
        <v>1.0</v>
      </c>
    </row>
    <row r="83" ht="15.75" customHeight="1">
      <c r="A83" s="5" t="s">
        <v>84</v>
      </c>
      <c r="B83" s="5">
        <v>1.0</v>
      </c>
    </row>
    <row r="84" ht="15.75" customHeight="1">
      <c r="A84" s="5" t="s">
        <v>85</v>
      </c>
      <c r="B84" s="5">
        <v>1.0</v>
      </c>
    </row>
    <row r="85" ht="15.75" customHeight="1">
      <c r="A85" s="5" t="s">
        <v>86</v>
      </c>
      <c r="B85" s="5">
        <v>1.0</v>
      </c>
    </row>
    <row r="86" ht="15.75" customHeight="1">
      <c r="A86" s="5" t="s">
        <v>87</v>
      </c>
      <c r="B86" s="5">
        <v>1.0</v>
      </c>
    </row>
    <row r="87" ht="15.75" customHeight="1">
      <c r="A87" s="5" t="s">
        <v>88</v>
      </c>
      <c r="B87" s="5">
        <v>1.0</v>
      </c>
    </row>
    <row r="88" ht="15.75" customHeight="1">
      <c r="A88" s="5" t="s">
        <v>89</v>
      </c>
      <c r="B88" s="5">
        <v>1.0</v>
      </c>
    </row>
    <row r="89" ht="15.75" customHeight="1">
      <c r="A89" s="5" t="s">
        <v>90</v>
      </c>
      <c r="B89" s="5">
        <v>1.0</v>
      </c>
    </row>
    <row r="90" ht="15.75" customHeight="1">
      <c r="A90" s="5" t="s">
        <v>91</v>
      </c>
      <c r="B90" s="5">
        <v>1.0</v>
      </c>
    </row>
    <row r="91" ht="15.75" customHeight="1">
      <c r="A91" s="5" t="s">
        <v>92</v>
      </c>
      <c r="B91" s="5">
        <v>1.0</v>
      </c>
    </row>
    <row r="92" ht="15.75" customHeight="1">
      <c r="A92" s="5" t="s">
        <v>93</v>
      </c>
      <c r="B92" s="5">
        <v>1.0</v>
      </c>
    </row>
    <row r="93" ht="15.75" customHeight="1">
      <c r="A93" s="5" t="s">
        <v>94</v>
      </c>
      <c r="B93" s="5">
        <v>1.0</v>
      </c>
    </row>
    <row r="94" ht="15.75" customHeight="1">
      <c r="A94" s="5" t="s">
        <v>95</v>
      </c>
      <c r="B94" s="5">
        <v>1.0</v>
      </c>
    </row>
    <row r="95" ht="15.75" customHeight="1">
      <c r="A95" s="5" t="s">
        <v>96</v>
      </c>
      <c r="B95" s="5">
        <v>1.0</v>
      </c>
    </row>
    <row r="96" ht="15.75" customHeight="1">
      <c r="A96" s="5" t="s">
        <v>97</v>
      </c>
      <c r="B96" s="5">
        <v>1.0</v>
      </c>
    </row>
    <row r="97" ht="15.75" customHeight="1">
      <c r="A97" s="5" t="s">
        <v>98</v>
      </c>
      <c r="B97" s="5">
        <v>1.0</v>
      </c>
    </row>
    <row r="98" ht="15.75" customHeight="1">
      <c r="A98" s="5" t="s">
        <v>99</v>
      </c>
      <c r="B98" s="5">
        <v>1.0</v>
      </c>
    </row>
    <row r="99" ht="15.75" customHeight="1">
      <c r="A99" s="5" t="s">
        <v>100</v>
      </c>
      <c r="B99" s="5">
        <v>1.0</v>
      </c>
    </row>
    <row r="100" ht="15.75" customHeight="1">
      <c r="A100" s="5" t="s">
        <v>101</v>
      </c>
      <c r="B100" s="5">
        <v>1.0</v>
      </c>
    </row>
    <row r="101" ht="15.75" customHeight="1">
      <c r="A101" s="5" t="s">
        <v>102</v>
      </c>
      <c r="B101" s="5">
        <v>1.0</v>
      </c>
    </row>
    <row r="102" ht="15.75" customHeight="1">
      <c r="A102" s="5" t="s">
        <v>103</v>
      </c>
      <c r="B102" s="5">
        <v>1.0</v>
      </c>
    </row>
    <row r="103" ht="15.75" customHeight="1">
      <c r="A103" s="5" t="s">
        <v>104</v>
      </c>
      <c r="B103" s="5">
        <v>1.0</v>
      </c>
    </row>
    <row r="104" ht="15.75" customHeight="1">
      <c r="A104" s="5" t="s">
        <v>105</v>
      </c>
      <c r="B104" s="5">
        <v>1.0</v>
      </c>
    </row>
    <row r="105" ht="15.75" customHeight="1">
      <c r="A105" s="5" t="s">
        <v>106</v>
      </c>
      <c r="B105" s="5">
        <v>1.0</v>
      </c>
    </row>
    <row r="106" ht="15.75" customHeight="1">
      <c r="A106" s="5" t="s">
        <v>107</v>
      </c>
      <c r="B106" s="5">
        <v>1.0</v>
      </c>
    </row>
    <row r="107" ht="15.75" customHeight="1">
      <c r="A107" s="5" t="s">
        <v>108</v>
      </c>
      <c r="B107" s="5">
        <v>1.0</v>
      </c>
    </row>
    <row r="108" ht="15.75" customHeight="1">
      <c r="A108" s="5" t="s">
        <v>109</v>
      </c>
      <c r="B108" s="5">
        <v>1.0</v>
      </c>
    </row>
    <row r="109" ht="15.75" customHeight="1">
      <c r="A109" s="5" t="s">
        <v>110</v>
      </c>
      <c r="B109" s="5">
        <v>1.0</v>
      </c>
    </row>
    <row r="110" ht="15.75" customHeight="1">
      <c r="A110" s="5" t="s">
        <v>111</v>
      </c>
      <c r="B110" s="5">
        <v>1.0</v>
      </c>
    </row>
    <row r="111" ht="15.75" customHeight="1">
      <c r="A111" s="5" t="s">
        <v>112</v>
      </c>
      <c r="B111" s="5">
        <v>1.0</v>
      </c>
    </row>
    <row r="112" ht="15.75" customHeight="1">
      <c r="A112" s="5" t="s">
        <v>113</v>
      </c>
      <c r="B112" s="5">
        <v>1.0</v>
      </c>
    </row>
    <row r="113" ht="15.75" customHeight="1">
      <c r="A113" s="5" t="s">
        <v>114</v>
      </c>
      <c r="B113" s="5">
        <v>1.0</v>
      </c>
    </row>
    <row r="114" ht="15.75" customHeight="1">
      <c r="A114" s="5" t="s">
        <v>115</v>
      </c>
      <c r="B114" s="5">
        <v>1.0</v>
      </c>
    </row>
    <row r="115" ht="15.75" customHeight="1">
      <c r="A115" s="5" t="s">
        <v>116</v>
      </c>
      <c r="B115" s="5">
        <v>1.0</v>
      </c>
    </row>
    <row r="116" ht="15.75" customHeight="1">
      <c r="A116" s="5" t="s">
        <v>117</v>
      </c>
      <c r="B116" s="5">
        <v>1.0</v>
      </c>
    </row>
    <row r="117" ht="15.75" customHeight="1">
      <c r="A117" s="5" t="s">
        <v>118</v>
      </c>
      <c r="B117" s="5">
        <v>1.0</v>
      </c>
    </row>
    <row r="118" ht="15.75" customHeight="1">
      <c r="A118" s="5" t="s">
        <v>119</v>
      </c>
      <c r="B118" s="5">
        <v>1.0</v>
      </c>
    </row>
    <row r="119" ht="15.75" customHeight="1">
      <c r="A119" s="5" t="s">
        <v>120</v>
      </c>
      <c r="B119" s="5">
        <v>1.0</v>
      </c>
    </row>
    <row r="120" ht="15.75" customHeight="1">
      <c r="A120" s="5" t="s">
        <v>121</v>
      </c>
      <c r="B120" s="5">
        <v>1.0</v>
      </c>
    </row>
    <row r="121" ht="15.75" customHeight="1">
      <c r="A121" s="5" t="s">
        <v>122</v>
      </c>
      <c r="B121" s="5">
        <v>1.0</v>
      </c>
    </row>
    <row r="122" ht="15.75" customHeight="1">
      <c r="A122" s="5" t="s">
        <v>123</v>
      </c>
      <c r="B122" s="5">
        <v>1.0</v>
      </c>
    </row>
    <row r="123" ht="15.75" customHeight="1">
      <c r="A123" s="5" t="s">
        <v>124</v>
      </c>
      <c r="B123" s="5">
        <v>1.0</v>
      </c>
    </row>
    <row r="124" ht="15.75" customHeight="1">
      <c r="A124" s="7"/>
      <c r="B124" s="7"/>
    </row>
    <row r="125" ht="15.75" customHeight="1">
      <c r="A125" s="7"/>
      <c r="B125" s="7"/>
    </row>
    <row r="126" ht="15.75" customHeight="1">
      <c r="A126" s="7"/>
      <c r="B126" s="7"/>
    </row>
    <row r="127" ht="15.75" customHeight="1">
      <c r="A127" s="7"/>
      <c r="B127" s="7"/>
    </row>
    <row r="128" ht="15.75" customHeight="1">
      <c r="A128" s="7"/>
      <c r="B128" s="7"/>
    </row>
    <row r="129" ht="15.75" customHeight="1">
      <c r="A129" s="7"/>
      <c r="B129" s="7"/>
    </row>
    <row r="130" ht="15.75" customHeight="1">
      <c r="A130" s="7"/>
      <c r="B130" s="7"/>
    </row>
    <row r="131" ht="15.75" customHeight="1">
      <c r="A131" s="7"/>
      <c r="B131" s="7"/>
    </row>
    <row r="132" ht="15.75" customHeight="1">
      <c r="A132" s="7"/>
      <c r="B132" s="7"/>
    </row>
    <row r="133" ht="15.75" customHeight="1">
      <c r="A133" s="7"/>
      <c r="B133" s="7"/>
    </row>
    <row r="134" ht="15.75" customHeight="1">
      <c r="A134" s="7"/>
      <c r="B134" s="7"/>
    </row>
    <row r="135" ht="15.75" customHeight="1">
      <c r="A135" s="7"/>
      <c r="B135" s="7"/>
    </row>
    <row r="136" ht="15.75" customHeight="1">
      <c r="A136" s="7"/>
      <c r="B136" s="7"/>
    </row>
    <row r="137" ht="15.75" customHeight="1">
      <c r="A137" s="7"/>
      <c r="B137" s="7"/>
    </row>
    <row r="138" ht="15.75" customHeight="1">
      <c r="A138" s="7"/>
      <c r="B138" s="7"/>
    </row>
    <row r="139" ht="15.75" customHeight="1">
      <c r="A139" s="7"/>
      <c r="B139" s="7"/>
    </row>
    <row r="140" ht="15.75" customHeight="1">
      <c r="A140" s="7"/>
      <c r="B140" s="7"/>
    </row>
    <row r="141" ht="15.75" customHeight="1">
      <c r="A141" s="7"/>
      <c r="B141" s="7"/>
    </row>
    <row r="142" ht="15.75" customHeight="1">
      <c r="A142" s="7"/>
      <c r="B142" s="7"/>
    </row>
    <row r="143" ht="15.75" customHeight="1">
      <c r="A143" s="7"/>
      <c r="B143" s="7"/>
    </row>
    <row r="144" ht="15.75" customHeight="1">
      <c r="A144" s="7"/>
      <c r="B144" s="7"/>
    </row>
    <row r="145" ht="15.75" customHeight="1">
      <c r="A145" s="7"/>
      <c r="B145" s="7"/>
    </row>
    <row r="146" ht="15.75" customHeight="1">
      <c r="A146" s="7"/>
      <c r="B146" s="7"/>
    </row>
    <row r="147" ht="15.75" customHeight="1">
      <c r="A147" s="7"/>
      <c r="B147" s="7"/>
    </row>
    <row r="148" ht="15.75" customHeight="1">
      <c r="A148" s="7"/>
      <c r="B148" s="7"/>
    </row>
    <row r="149" ht="15.75" customHeight="1">
      <c r="A149" s="7"/>
      <c r="B149" s="7"/>
    </row>
    <row r="150" ht="15.75" customHeight="1">
      <c r="A150" s="7"/>
      <c r="B150" s="7"/>
    </row>
    <row r="151" ht="15.75" customHeight="1">
      <c r="A151" s="7"/>
      <c r="B151" s="7"/>
    </row>
    <row r="152" ht="15.75" customHeight="1">
      <c r="A152" s="7"/>
      <c r="B152" s="7"/>
    </row>
    <row r="153" ht="15.75" customHeight="1">
      <c r="A153" s="7"/>
      <c r="B153" s="7"/>
    </row>
    <row r="154" ht="15.75" customHeight="1">
      <c r="A154" s="7"/>
      <c r="B154" s="7"/>
    </row>
    <row r="155" ht="15.75" customHeight="1">
      <c r="A155" s="7"/>
      <c r="B155" s="7"/>
    </row>
    <row r="156" ht="15.75" customHeight="1">
      <c r="A156" s="7"/>
      <c r="B156" s="7"/>
    </row>
    <row r="157" ht="15.75" customHeight="1">
      <c r="A157" s="7"/>
      <c r="B157" s="7"/>
    </row>
    <row r="158" ht="15.75" customHeight="1">
      <c r="A158" s="7"/>
      <c r="B158" s="7"/>
    </row>
    <row r="159" ht="15.75" customHeight="1">
      <c r="A159" s="7"/>
      <c r="B159" s="7"/>
    </row>
    <row r="160" ht="15.75" customHeight="1">
      <c r="A160" s="7"/>
      <c r="B160" s="7"/>
    </row>
    <row r="161" ht="15.75" customHeight="1">
      <c r="A161" s="7"/>
      <c r="B161" s="7"/>
    </row>
    <row r="162" ht="15.75" customHeight="1">
      <c r="A162" s="7"/>
      <c r="B162" s="7"/>
    </row>
    <row r="163" ht="15.75" customHeight="1">
      <c r="A163" s="7"/>
      <c r="B163" s="7"/>
    </row>
    <row r="164" ht="15.75" customHeight="1">
      <c r="A164" s="7"/>
      <c r="B164" s="7"/>
    </row>
    <row r="165" ht="15.75" customHeight="1">
      <c r="A165" s="7"/>
      <c r="B165" s="7"/>
    </row>
    <row r="166" ht="15.75" customHeight="1">
      <c r="A166" s="7"/>
      <c r="B166" s="7"/>
    </row>
    <row r="167" ht="15.75" customHeight="1">
      <c r="A167" s="7"/>
      <c r="B167" s="7"/>
    </row>
    <row r="168" ht="15.75" customHeight="1">
      <c r="A168" s="7"/>
      <c r="B168" s="7"/>
    </row>
    <row r="169" ht="15.75" customHeight="1">
      <c r="A169" s="7"/>
      <c r="B169" s="7"/>
    </row>
    <row r="170" ht="15.75" customHeight="1">
      <c r="A170" s="7"/>
      <c r="B170" s="7"/>
    </row>
    <row r="171" ht="15.75" customHeight="1">
      <c r="A171" s="7"/>
      <c r="B171" s="7"/>
    </row>
    <row r="172" ht="15.75" customHeight="1">
      <c r="A172" s="7"/>
      <c r="B172" s="7"/>
    </row>
    <row r="173" ht="15.75" customHeight="1">
      <c r="A173" s="7"/>
      <c r="B173" s="7"/>
    </row>
    <row r="174" ht="15.75" customHeight="1">
      <c r="A174" s="7"/>
      <c r="B174" s="7"/>
    </row>
    <row r="175" ht="15.75" customHeight="1">
      <c r="A175" s="7"/>
      <c r="B175" s="7"/>
    </row>
    <row r="176" ht="15.75" customHeight="1">
      <c r="A176" s="7"/>
      <c r="B176" s="7"/>
    </row>
    <row r="177" ht="15.75" customHeight="1">
      <c r="A177" s="7"/>
      <c r="B177" s="7"/>
    </row>
    <row r="178" ht="15.75" customHeight="1">
      <c r="A178" s="7"/>
      <c r="B178" s="7"/>
    </row>
    <row r="179" ht="15.75" customHeight="1">
      <c r="A179" s="7"/>
      <c r="B179" s="7"/>
    </row>
    <row r="180" ht="15.75" customHeight="1">
      <c r="A180" s="7"/>
      <c r="B180" s="7"/>
    </row>
    <row r="181" ht="15.75" customHeight="1">
      <c r="A181" s="7"/>
      <c r="B181" s="7"/>
    </row>
    <row r="182" ht="15.75" customHeight="1">
      <c r="A182" s="7"/>
      <c r="B182" s="7"/>
    </row>
    <row r="183" ht="15.75" customHeight="1">
      <c r="A183" s="7"/>
      <c r="B183" s="7"/>
    </row>
    <row r="184" ht="15.75" customHeight="1">
      <c r="A184" s="7"/>
      <c r="B184" s="7"/>
    </row>
    <row r="185" ht="15.75" customHeight="1">
      <c r="A185" s="7"/>
      <c r="B185" s="7"/>
    </row>
    <row r="186" ht="15.75" customHeight="1">
      <c r="A186" s="7"/>
      <c r="B186" s="7"/>
    </row>
    <row r="187" ht="15.75" customHeight="1">
      <c r="A187" s="7"/>
      <c r="B187" s="7"/>
    </row>
    <row r="188" ht="15.75" customHeight="1">
      <c r="A188" s="7"/>
      <c r="B188" s="7"/>
    </row>
    <row r="189" ht="15.75" customHeight="1">
      <c r="A189" s="7"/>
      <c r="B189" s="7"/>
    </row>
    <row r="190" ht="15.75" customHeight="1">
      <c r="A190" s="7"/>
      <c r="B190" s="7"/>
    </row>
    <row r="191" ht="15.75" customHeight="1">
      <c r="A191" s="7"/>
      <c r="B191" s="7"/>
    </row>
    <row r="192" ht="15.75" customHeight="1">
      <c r="A192" s="7"/>
      <c r="B192" s="7"/>
    </row>
    <row r="193" ht="15.75" customHeight="1">
      <c r="A193" s="7"/>
      <c r="B193" s="7"/>
    </row>
    <row r="194" ht="15.75" customHeight="1">
      <c r="A194" s="7"/>
      <c r="B194" s="7"/>
    </row>
    <row r="195" ht="15.75" customHeight="1">
      <c r="A195" s="7"/>
      <c r="B195" s="7"/>
    </row>
    <row r="196" ht="15.75" customHeight="1">
      <c r="A196" s="7"/>
      <c r="B196" s="7"/>
    </row>
    <row r="197" ht="15.75" customHeight="1">
      <c r="A197" s="7"/>
      <c r="B197" s="7"/>
    </row>
    <row r="198" ht="15.75" customHeight="1">
      <c r="A198" s="7"/>
      <c r="B198" s="7"/>
    </row>
    <row r="199" ht="15.75" customHeight="1">
      <c r="A199" s="7"/>
      <c r="B199" s="7"/>
    </row>
    <row r="200" ht="15.75" customHeight="1">
      <c r="A200" s="7"/>
      <c r="B200" s="7"/>
    </row>
    <row r="201" ht="15.75" customHeight="1">
      <c r="A201" s="7"/>
      <c r="B201" s="7"/>
    </row>
    <row r="202" ht="15.75" customHeight="1">
      <c r="A202" s="7"/>
      <c r="B202" s="7"/>
    </row>
    <row r="203" ht="15.75" customHeight="1">
      <c r="A203" s="7"/>
      <c r="B203" s="7"/>
    </row>
    <row r="204" ht="15.75" customHeight="1">
      <c r="A204" s="7"/>
      <c r="B204" s="7"/>
    </row>
    <row r="205" ht="15.75" customHeight="1">
      <c r="A205" s="7"/>
      <c r="B205" s="7"/>
    </row>
    <row r="206" ht="15.75" customHeight="1">
      <c r="A206" s="7"/>
      <c r="B206" s="7"/>
    </row>
    <row r="207" ht="15.75" customHeight="1">
      <c r="A207" s="7"/>
      <c r="B207" s="7"/>
    </row>
    <row r="208" ht="15.75" customHeight="1">
      <c r="A208" s="7"/>
      <c r="B208" s="7"/>
    </row>
    <row r="209" ht="15.75" customHeight="1">
      <c r="A209" s="7"/>
      <c r="B209" s="7"/>
    </row>
    <row r="210" ht="15.75" customHeight="1">
      <c r="A210" s="7"/>
      <c r="B210" s="7"/>
    </row>
    <row r="211" ht="15.75" customHeight="1">
      <c r="A211" s="7"/>
      <c r="B211" s="7"/>
    </row>
    <row r="212" ht="15.75" customHeight="1">
      <c r="A212" s="7"/>
      <c r="B212" s="7"/>
    </row>
    <row r="213" ht="15.75" customHeight="1">
      <c r="A213" s="7"/>
      <c r="B213" s="7"/>
    </row>
    <row r="214" ht="15.75" customHeight="1">
      <c r="A214" s="7"/>
      <c r="B214" s="7"/>
    </row>
    <row r="215" ht="15.75" customHeight="1">
      <c r="A215" s="7"/>
      <c r="B215" s="7"/>
    </row>
    <row r="216" ht="15.75" customHeight="1">
      <c r="A216" s="7"/>
      <c r="B216" s="7"/>
    </row>
    <row r="217" ht="15.75" customHeight="1">
      <c r="A217" s="7"/>
      <c r="B217" s="7"/>
    </row>
    <row r="218" ht="15.75" customHeight="1">
      <c r="A218" s="7"/>
      <c r="B218" s="7"/>
    </row>
    <row r="219" ht="15.75" customHeight="1">
      <c r="A219" s="7"/>
      <c r="B219" s="7"/>
    </row>
    <row r="220" ht="15.75" customHeight="1">
      <c r="A220" s="7"/>
      <c r="B220" s="7"/>
    </row>
    <row r="221" ht="15.75" customHeight="1">
      <c r="A221" s="7"/>
      <c r="B221" s="7"/>
    </row>
    <row r="222" ht="15.75" customHeight="1">
      <c r="A222" s="7"/>
      <c r="B222" s="7"/>
    </row>
    <row r="223" ht="15.75" customHeight="1">
      <c r="A223" s="7"/>
      <c r="B223" s="7"/>
    </row>
    <row r="224" ht="15.75" customHeight="1">
      <c r="A224" s="7"/>
      <c r="B224" s="7"/>
    </row>
    <row r="225" ht="15.75" customHeight="1">
      <c r="A225" s="7"/>
      <c r="B225" s="7"/>
    </row>
    <row r="226" ht="15.75" customHeight="1">
      <c r="A226" s="7"/>
      <c r="B226" s="7"/>
    </row>
    <row r="227" ht="15.75" customHeight="1">
      <c r="A227" s="7"/>
      <c r="B227" s="7"/>
    </row>
    <row r="228" ht="15.75" customHeight="1">
      <c r="A228" s="7"/>
      <c r="B228" s="7"/>
    </row>
    <row r="229" ht="15.75" customHeight="1">
      <c r="A229" s="7"/>
      <c r="B229" s="7"/>
    </row>
    <row r="230" ht="15.75" customHeight="1">
      <c r="A230" s="7"/>
      <c r="B230" s="7"/>
    </row>
    <row r="231" ht="15.75" customHeight="1">
      <c r="A231" s="7"/>
      <c r="B231" s="7"/>
    </row>
    <row r="232" ht="15.75" customHeight="1">
      <c r="A232" s="7"/>
      <c r="B232" s="7"/>
    </row>
    <row r="233" ht="15.75" customHeight="1">
      <c r="A233" s="7"/>
      <c r="B233" s="7"/>
    </row>
    <row r="234" ht="15.75" customHeight="1">
      <c r="A234" s="7"/>
      <c r="B234" s="7"/>
    </row>
    <row r="235" ht="15.75" customHeight="1">
      <c r="A235" s="7"/>
      <c r="B235" s="7"/>
    </row>
    <row r="236" ht="15.75" customHeight="1">
      <c r="A236" s="7"/>
      <c r="B236" s="7"/>
    </row>
    <row r="237" ht="15.75" customHeight="1">
      <c r="A237" s="7"/>
      <c r="B237" s="7"/>
    </row>
    <row r="238" ht="15.75" customHeight="1">
      <c r="A238" s="7"/>
      <c r="B238" s="7"/>
    </row>
    <row r="239" ht="15.75" customHeight="1">
      <c r="A239" s="7"/>
      <c r="B239" s="7"/>
    </row>
    <row r="240" ht="15.75" customHeight="1">
      <c r="A240" s="7"/>
      <c r="B240" s="7"/>
    </row>
    <row r="241" ht="15.75" customHeight="1">
      <c r="A241" s="7"/>
      <c r="B241" s="7"/>
    </row>
    <row r="242" ht="15.75" customHeight="1">
      <c r="A242" s="7"/>
      <c r="B242" s="7"/>
    </row>
    <row r="243" ht="15.75" customHeight="1">
      <c r="A243" s="7"/>
      <c r="B243" s="7"/>
    </row>
    <row r="244" ht="15.75" customHeight="1">
      <c r="A244" s="7"/>
      <c r="B244" s="7"/>
    </row>
    <row r="245" ht="15.75" customHeight="1">
      <c r="A245" s="7"/>
      <c r="B245" s="7"/>
    </row>
    <row r="246" ht="15.75" customHeight="1">
      <c r="A246" s="7"/>
      <c r="B246" s="7"/>
    </row>
    <row r="247" ht="15.75" customHeight="1">
      <c r="A247" s="7"/>
      <c r="B247" s="7"/>
    </row>
    <row r="248" ht="15.75" customHeight="1">
      <c r="A248" s="7"/>
      <c r="B248" s="7"/>
    </row>
    <row r="249" ht="15.75" customHeight="1">
      <c r="A249" s="7"/>
      <c r="B249" s="7"/>
    </row>
    <row r="250" ht="15.75" customHeight="1">
      <c r="A250" s="7"/>
      <c r="B250" s="7"/>
    </row>
    <row r="251" ht="15.75" customHeight="1">
      <c r="A251" s="7"/>
      <c r="B251" s="7"/>
    </row>
    <row r="252" ht="15.75" customHeight="1">
      <c r="A252" s="7"/>
      <c r="B252" s="7"/>
    </row>
    <row r="253" ht="15.75" customHeight="1">
      <c r="A253" s="7"/>
      <c r="B253" s="7"/>
    </row>
    <row r="254" ht="15.75" customHeight="1">
      <c r="A254" s="7"/>
      <c r="B254" s="7"/>
    </row>
    <row r="255" ht="15.75" customHeight="1">
      <c r="A255" s="7"/>
      <c r="B255" s="7"/>
    </row>
    <row r="256" ht="15.75" customHeight="1">
      <c r="A256" s="7"/>
      <c r="B256" s="7"/>
    </row>
    <row r="257" ht="15.75" customHeight="1">
      <c r="A257" s="7"/>
      <c r="B257" s="7"/>
    </row>
    <row r="258" ht="15.75" customHeight="1">
      <c r="A258" s="7"/>
      <c r="B258" s="7"/>
    </row>
    <row r="259" ht="15.75" customHeight="1">
      <c r="A259" s="7"/>
      <c r="B259" s="7"/>
    </row>
    <row r="260" ht="15.75" customHeight="1">
      <c r="A260" s="7"/>
      <c r="B260" s="7"/>
    </row>
    <row r="261" ht="15.75" customHeight="1">
      <c r="A261" s="7"/>
      <c r="B261" s="7"/>
    </row>
    <row r="262" ht="15.75" customHeight="1">
      <c r="A262" s="7"/>
      <c r="B262" s="7"/>
    </row>
    <row r="263" ht="15.75" customHeight="1">
      <c r="A263" s="7"/>
      <c r="B263" s="7"/>
    </row>
    <row r="264" ht="15.75" customHeight="1">
      <c r="A264" s="7"/>
      <c r="B264" s="7"/>
    </row>
    <row r="265" ht="15.75" customHeight="1">
      <c r="A265" s="7"/>
      <c r="B265" s="7"/>
    </row>
    <row r="266" ht="15.75" customHeight="1">
      <c r="A266" s="7"/>
      <c r="B266" s="7"/>
    </row>
    <row r="267" ht="15.75" customHeight="1">
      <c r="A267" s="7"/>
      <c r="B267" s="7"/>
    </row>
    <row r="268" ht="15.75" customHeight="1">
      <c r="A268" s="7"/>
      <c r="B268" s="7"/>
    </row>
    <row r="269" ht="15.75" customHeight="1">
      <c r="A269" s="7"/>
      <c r="B269" s="7"/>
    </row>
    <row r="270" ht="15.75" customHeight="1">
      <c r="A270" s="7"/>
      <c r="B270" s="7"/>
    </row>
    <row r="271" ht="15.75" customHeight="1">
      <c r="A271" s="7"/>
      <c r="B271" s="7"/>
    </row>
    <row r="272" ht="15.75" customHeight="1">
      <c r="A272" s="7"/>
      <c r="B272" s="7"/>
    </row>
    <row r="273" ht="15.75" customHeight="1">
      <c r="A273" s="7"/>
      <c r="B273" s="7"/>
    </row>
    <row r="274" ht="15.75" customHeight="1">
      <c r="A274" s="7"/>
      <c r="B274" s="7"/>
    </row>
    <row r="275" ht="15.75" customHeight="1">
      <c r="A275" s="7"/>
      <c r="B275" s="7"/>
    </row>
    <row r="276" ht="15.75" customHeight="1">
      <c r="A276" s="7"/>
      <c r="B276" s="7"/>
    </row>
    <row r="277" ht="15.75" customHeight="1">
      <c r="A277" s="7"/>
      <c r="B277" s="7"/>
    </row>
    <row r="278" ht="15.75" customHeight="1">
      <c r="A278" s="7"/>
      <c r="B278" s="7"/>
    </row>
    <row r="279" ht="15.75" customHeight="1">
      <c r="A279" s="7"/>
      <c r="B279" s="7"/>
    </row>
    <row r="280" ht="15.75" customHeight="1">
      <c r="A280" s="7"/>
      <c r="B280" s="7"/>
    </row>
    <row r="281" ht="15.75" customHeight="1">
      <c r="A281" s="7"/>
      <c r="B281" s="7"/>
    </row>
    <row r="282" ht="15.75" customHeight="1">
      <c r="A282" s="7"/>
      <c r="B282" s="7"/>
    </row>
    <row r="283" ht="15.75" customHeight="1">
      <c r="A283" s="7"/>
      <c r="B283" s="7"/>
    </row>
    <row r="284" ht="15.75" customHeight="1">
      <c r="A284" s="7"/>
      <c r="B284" s="7"/>
    </row>
    <row r="285" ht="15.75" customHeight="1">
      <c r="A285" s="7"/>
      <c r="B285" s="7"/>
    </row>
    <row r="286" ht="15.75" customHeight="1">
      <c r="A286" s="7"/>
      <c r="B286" s="7"/>
    </row>
    <row r="287" ht="15.75" customHeight="1">
      <c r="A287" s="7"/>
      <c r="B287" s="7"/>
    </row>
    <row r="288" ht="15.75" customHeight="1">
      <c r="A288" s="7"/>
      <c r="B288" s="7"/>
    </row>
    <row r="289" ht="15.75" customHeight="1">
      <c r="A289" s="7"/>
      <c r="B289" s="7"/>
    </row>
    <row r="290" ht="15.75" customHeight="1">
      <c r="A290" s="7"/>
      <c r="B290" s="7"/>
    </row>
    <row r="291" ht="15.75" customHeight="1">
      <c r="A291" s="7"/>
      <c r="B291" s="7"/>
    </row>
    <row r="292" ht="15.75" customHeight="1">
      <c r="A292" s="7"/>
      <c r="B292" s="7"/>
    </row>
    <row r="293" ht="15.75" customHeight="1">
      <c r="A293" s="7"/>
      <c r="B293" s="7"/>
    </row>
    <row r="294" ht="15.75" customHeight="1">
      <c r="A294" s="7"/>
      <c r="B294" s="7"/>
    </row>
    <row r="295" ht="15.75" customHeight="1">
      <c r="A295" s="7"/>
      <c r="B295" s="7"/>
    </row>
    <row r="296" ht="15.75" customHeight="1">
      <c r="A296" s="7"/>
      <c r="B296" s="7"/>
    </row>
    <row r="297" ht="15.75" customHeight="1">
      <c r="A297" s="7"/>
      <c r="B297" s="7"/>
    </row>
    <row r="298" ht="15.75" customHeight="1">
      <c r="A298" s="7"/>
      <c r="B298" s="7"/>
    </row>
    <row r="299" ht="15.75" customHeight="1">
      <c r="A299" s="7"/>
      <c r="B299" s="7"/>
    </row>
    <row r="300" ht="15.75" customHeight="1">
      <c r="A300" s="7"/>
      <c r="B300" s="7"/>
    </row>
    <row r="301" ht="15.75" customHeight="1">
      <c r="A301" s="7"/>
      <c r="B301" s="7"/>
    </row>
    <row r="302" ht="15.75" customHeight="1">
      <c r="A302" s="7"/>
      <c r="B302" s="7"/>
    </row>
    <row r="303" ht="15.75" customHeight="1">
      <c r="A303" s="7"/>
      <c r="B303" s="7"/>
    </row>
    <row r="304" ht="15.75" customHeight="1">
      <c r="A304" s="7"/>
      <c r="B304" s="7"/>
    </row>
    <row r="305" ht="15.75" customHeight="1">
      <c r="A305" s="7"/>
      <c r="B305" s="7"/>
    </row>
    <row r="306" ht="15.75" customHeight="1">
      <c r="A306" s="7"/>
      <c r="B306" s="7"/>
    </row>
    <row r="307" ht="15.75" customHeight="1">
      <c r="A307" s="7"/>
      <c r="B307" s="7"/>
    </row>
    <row r="308" ht="15.75" customHeight="1">
      <c r="A308" s="7"/>
      <c r="B308" s="7"/>
    </row>
    <row r="309" ht="15.75" customHeight="1">
      <c r="A309" s="7"/>
      <c r="B309" s="7"/>
    </row>
    <row r="310" ht="15.75" customHeight="1">
      <c r="A310" s="7"/>
      <c r="B310" s="7"/>
    </row>
    <row r="311" ht="15.75" customHeight="1">
      <c r="A311" s="7"/>
      <c r="B311" s="7"/>
    </row>
    <row r="312" ht="15.75" customHeight="1">
      <c r="A312" s="7"/>
      <c r="B312" s="7"/>
    </row>
    <row r="313" ht="15.75" customHeight="1">
      <c r="A313" s="7"/>
      <c r="B313" s="7"/>
    </row>
    <row r="314" ht="15.75" customHeight="1">
      <c r="A314" s="7"/>
      <c r="B314" s="7"/>
    </row>
    <row r="315" ht="15.75" customHeight="1">
      <c r="A315" s="7"/>
      <c r="B315" s="7"/>
    </row>
    <row r="316" ht="15.75" customHeight="1">
      <c r="A316" s="7"/>
      <c r="B316" s="7"/>
    </row>
    <row r="317" ht="15.75" customHeight="1">
      <c r="A317" s="7"/>
      <c r="B317" s="7"/>
    </row>
    <row r="318" ht="15.75" customHeight="1">
      <c r="A318" s="7"/>
      <c r="B318" s="7"/>
    </row>
    <row r="319" ht="15.75" customHeight="1">
      <c r="A319" s="7"/>
      <c r="B319" s="7"/>
    </row>
    <row r="320" ht="15.75" customHeight="1">
      <c r="A320" s="7"/>
      <c r="B320" s="7"/>
    </row>
    <row r="321" ht="15.75" customHeight="1">
      <c r="A321" s="7"/>
      <c r="B321" s="7"/>
    </row>
    <row r="322" ht="15.75" customHeight="1">
      <c r="A322" s="7"/>
      <c r="B322" s="7"/>
    </row>
    <row r="323" ht="15.75" customHeight="1">
      <c r="A323" s="7"/>
      <c r="B323" s="7"/>
    </row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86"/>
    <col customWidth="1" min="2" max="2" width="20.43"/>
    <col customWidth="1" min="3" max="4" width="14.43"/>
    <col customWidth="1" min="5" max="5" width="23.57"/>
    <col customWidth="1" min="6" max="6" width="23.43"/>
    <col customWidth="1" min="8" max="8" width="16.29"/>
    <col customWidth="1" min="9" max="9" width="20.71"/>
  </cols>
  <sheetData>
    <row r="1" ht="15.75" customHeight="1">
      <c r="A1" s="3" t="s">
        <v>125</v>
      </c>
      <c r="B1" s="3" t="s">
        <v>1</v>
      </c>
      <c r="E1" s="3" t="s">
        <v>126</v>
      </c>
      <c r="F1" s="3" t="s">
        <v>1</v>
      </c>
      <c r="H1" s="3" t="s">
        <v>127</v>
      </c>
      <c r="I1" s="3" t="s">
        <v>1</v>
      </c>
    </row>
    <row r="2" ht="15.75" customHeight="1">
      <c r="A2" s="8" t="s">
        <v>128</v>
      </c>
      <c r="B2" s="9">
        <v>1.0</v>
      </c>
      <c r="E2" s="8" t="s">
        <v>129</v>
      </c>
      <c r="F2" s="9">
        <v>1.0</v>
      </c>
      <c r="H2" s="8" t="s">
        <v>130</v>
      </c>
      <c r="I2" s="9">
        <v>22.0</v>
      </c>
    </row>
    <row r="3" ht="15.75" customHeight="1">
      <c r="A3" s="8" t="s">
        <v>131</v>
      </c>
      <c r="B3" s="9">
        <v>3.0</v>
      </c>
      <c r="E3" s="8" t="s">
        <v>132</v>
      </c>
      <c r="F3" s="9">
        <v>18.0</v>
      </c>
      <c r="H3" s="8" t="s">
        <v>133</v>
      </c>
      <c r="I3" s="9">
        <v>11.0</v>
      </c>
    </row>
    <row r="4" ht="15.75" customHeight="1">
      <c r="A4" s="8" t="s">
        <v>134</v>
      </c>
      <c r="B4" s="9">
        <v>2.0</v>
      </c>
      <c r="E4" s="8" t="s">
        <v>135</v>
      </c>
      <c r="F4" s="9">
        <v>9.0</v>
      </c>
      <c r="H4" s="8" t="s">
        <v>136</v>
      </c>
      <c r="I4" s="9">
        <v>15.0</v>
      </c>
    </row>
    <row r="5" ht="15.75" customHeight="1">
      <c r="A5" s="8" t="s">
        <v>137</v>
      </c>
      <c r="B5" s="9">
        <v>1.0</v>
      </c>
      <c r="E5" s="8" t="s">
        <v>138</v>
      </c>
      <c r="F5" s="9">
        <v>19.0</v>
      </c>
      <c r="H5" s="8" t="s">
        <v>139</v>
      </c>
      <c r="I5" s="9">
        <v>5.0</v>
      </c>
    </row>
    <row r="6" ht="15.75" customHeight="1">
      <c r="A6" s="8" t="s">
        <v>140</v>
      </c>
      <c r="B6" s="9">
        <v>3.0</v>
      </c>
      <c r="E6" s="8" t="s">
        <v>141</v>
      </c>
      <c r="F6" s="9">
        <v>1.0</v>
      </c>
      <c r="H6" s="8"/>
      <c r="I6" s="10">
        <f>SUM(I2:I5)</f>
        <v>53</v>
      </c>
    </row>
    <row r="7" ht="15.75" customHeight="1">
      <c r="A7" s="8" t="s">
        <v>142</v>
      </c>
      <c r="B7" s="9">
        <v>38.0</v>
      </c>
      <c r="E7" s="8" t="s">
        <v>143</v>
      </c>
      <c r="F7" s="9">
        <v>1.0</v>
      </c>
      <c r="H7" s="8"/>
      <c r="I7" s="9"/>
    </row>
    <row r="8" ht="15.75" customHeight="1">
      <c r="A8" s="8" t="s">
        <v>144</v>
      </c>
      <c r="B8" s="9">
        <v>5.0</v>
      </c>
      <c r="E8" s="8" t="s">
        <v>145</v>
      </c>
      <c r="F8" s="9">
        <v>2.0</v>
      </c>
      <c r="H8" s="8"/>
      <c r="I8" s="9"/>
    </row>
    <row r="9" ht="15.75" customHeight="1">
      <c r="A9" s="8"/>
      <c r="B9" s="10">
        <f>SUM(B2:B8)</f>
        <v>53</v>
      </c>
      <c r="E9" s="8" t="s">
        <v>146</v>
      </c>
      <c r="F9" s="9">
        <v>1.0</v>
      </c>
      <c r="H9" s="8"/>
      <c r="I9" s="9"/>
    </row>
    <row r="10" ht="15.75" customHeight="1">
      <c r="E10" s="8" t="s">
        <v>147</v>
      </c>
      <c r="F10" s="8">
        <v>1.0</v>
      </c>
      <c r="H10" s="8"/>
      <c r="I10" s="8"/>
    </row>
    <row r="11" ht="15.75" customHeight="1">
      <c r="A11" s="11"/>
      <c r="E11" s="8"/>
      <c r="F11" s="12">
        <f>SUM(F2:F10)</f>
        <v>53</v>
      </c>
    </row>
    <row r="12" ht="15.75" customHeight="1">
      <c r="A12" s="11"/>
      <c r="E12" s="8"/>
      <c r="F12" s="8"/>
    </row>
    <row r="13" ht="15.75" customHeight="1">
      <c r="E13" s="8"/>
      <c r="F13" s="8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21.57"/>
    <col customWidth="1" min="3" max="4" width="14.43"/>
    <col customWidth="1" min="5" max="5" width="22.71"/>
    <col customWidth="1" min="6" max="6" width="22.43"/>
    <col customWidth="1" min="7" max="7" width="16.86"/>
    <col customWidth="1" min="8" max="8" width="10.86"/>
    <col customWidth="1" min="9" max="9" width="32.57"/>
    <col customWidth="1" min="10" max="10" width="18.29"/>
  </cols>
  <sheetData>
    <row r="1" ht="15.75" customHeight="1">
      <c r="A1" s="13" t="s">
        <v>2</v>
      </c>
      <c r="B1" s="13" t="s">
        <v>433</v>
      </c>
      <c r="F1" s="25" t="s">
        <v>434</v>
      </c>
      <c r="G1" s="13" t="s">
        <v>433</v>
      </c>
      <c r="I1" s="15" t="s">
        <v>436</v>
      </c>
      <c r="J1" s="15" t="s">
        <v>433</v>
      </c>
    </row>
    <row r="2" ht="15.75" customHeight="1">
      <c r="A2" s="6">
        <v>1976.0</v>
      </c>
      <c r="B2" s="6">
        <v>1.0</v>
      </c>
      <c r="F2" s="26" t="s">
        <v>3</v>
      </c>
      <c r="G2" s="27">
        <v>27.0</v>
      </c>
      <c r="I2" s="28" t="s">
        <v>139</v>
      </c>
      <c r="J2" s="29">
        <v>10.0</v>
      </c>
    </row>
    <row r="3" ht="15.75" customHeight="1">
      <c r="A3" s="6">
        <v>1977.0</v>
      </c>
      <c r="B3" s="6">
        <v>2.0</v>
      </c>
      <c r="F3" s="26" t="s">
        <v>7</v>
      </c>
      <c r="G3" s="27">
        <v>18.0</v>
      </c>
      <c r="I3" s="30" t="s">
        <v>439</v>
      </c>
      <c r="J3" s="31">
        <v>7.0</v>
      </c>
    </row>
    <row r="4" ht="15.75" customHeight="1">
      <c r="A4" s="6">
        <v>1995.0</v>
      </c>
      <c r="B4" s="6">
        <v>5.0</v>
      </c>
      <c r="F4" s="26" t="s">
        <v>440</v>
      </c>
      <c r="G4" s="27">
        <v>13.0</v>
      </c>
      <c r="I4" s="28" t="s">
        <v>441</v>
      </c>
      <c r="J4" s="31">
        <v>6.0</v>
      </c>
    </row>
    <row r="5" ht="15.75" customHeight="1">
      <c r="A5" s="6">
        <v>1996.0</v>
      </c>
      <c r="B5" s="6">
        <v>3.0</v>
      </c>
      <c r="F5" s="26" t="s">
        <v>442</v>
      </c>
      <c r="G5" s="27">
        <v>10.0</v>
      </c>
      <c r="I5" s="28" t="s">
        <v>443</v>
      </c>
      <c r="J5" s="31">
        <v>6.0</v>
      </c>
    </row>
    <row r="6" ht="15.75" customHeight="1">
      <c r="A6" s="6">
        <v>1999.0</v>
      </c>
      <c r="B6" s="6">
        <v>1.0</v>
      </c>
      <c r="F6" s="26" t="s">
        <v>444</v>
      </c>
      <c r="G6" s="27">
        <v>8.0</v>
      </c>
      <c r="I6" s="30" t="s">
        <v>445</v>
      </c>
      <c r="J6" s="31">
        <v>5.0</v>
      </c>
    </row>
    <row r="7" ht="15.75" customHeight="1">
      <c r="A7" s="6">
        <v>2000.0</v>
      </c>
      <c r="B7" s="6">
        <v>8.0</v>
      </c>
      <c r="F7" s="26" t="s">
        <v>446</v>
      </c>
      <c r="G7" s="27">
        <v>8.0</v>
      </c>
      <c r="I7" s="28" t="s">
        <v>447</v>
      </c>
      <c r="J7" s="31">
        <v>5.0</v>
      </c>
    </row>
    <row r="8" ht="15.75" customHeight="1">
      <c r="A8" s="6">
        <v>2001.0</v>
      </c>
      <c r="B8" s="6">
        <v>2.0</v>
      </c>
      <c r="F8" s="33" t="s">
        <v>21</v>
      </c>
      <c r="G8" s="27">
        <v>8.0</v>
      </c>
      <c r="I8" s="28" t="s">
        <v>449</v>
      </c>
      <c r="J8" s="31">
        <v>5.0</v>
      </c>
    </row>
    <row r="9" ht="15.75" customHeight="1">
      <c r="A9" s="6">
        <v>2002.0</v>
      </c>
      <c r="B9" s="6">
        <v>6.0</v>
      </c>
      <c r="F9" s="33" t="s">
        <v>6</v>
      </c>
      <c r="G9" s="27">
        <v>8.0</v>
      </c>
      <c r="I9" s="30" t="s">
        <v>450</v>
      </c>
      <c r="J9" s="31">
        <v>4.0</v>
      </c>
    </row>
    <row r="10" ht="15.75" customHeight="1">
      <c r="A10" s="6">
        <v>2003.0</v>
      </c>
      <c r="B10" s="6">
        <v>3.0</v>
      </c>
      <c r="F10" s="26" t="s">
        <v>451</v>
      </c>
      <c r="G10" s="27">
        <v>7.0</v>
      </c>
      <c r="I10" s="28" t="s">
        <v>452</v>
      </c>
      <c r="J10" s="31">
        <v>3.0</v>
      </c>
    </row>
    <row r="11" ht="15.75" customHeight="1">
      <c r="A11" s="6">
        <v>2004.0</v>
      </c>
      <c r="B11" s="6">
        <v>4.0</v>
      </c>
      <c r="F11" s="26" t="s">
        <v>453</v>
      </c>
      <c r="G11" s="27">
        <v>7.0</v>
      </c>
      <c r="I11" s="28" t="s">
        <v>454</v>
      </c>
      <c r="J11" s="31">
        <v>3.0</v>
      </c>
    </row>
    <row r="12" ht="15.75" customHeight="1">
      <c r="A12" s="6">
        <v>2005.0</v>
      </c>
      <c r="B12" s="6">
        <v>4.0</v>
      </c>
      <c r="F12" s="26" t="s">
        <v>10</v>
      </c>
      <c r="G12" s="27">
        <v>7.0</v>
      </c>
      <c r="I12" s="30" t="s">
        <v>455</v>
      </c>
      <c r="J12" s="31">
        <v>2.0</v>
      </c>
    </row>
    <row r="13" ht="15.75" customHeight="1">
      <c r="A13" s="6">
        <v>2007.0</v>
      </c>
      <c r="B13" s="6">
        <v>2.0</v>
      </c>
      <c r="F13" s="33" t="s">
        <v>456</v>
      </c>
      <c r="G13" s="27">
        <v>6.0</v>
      </c>
      <c r="I13" s="28" t="s">
        <v>457</v>
      </c>
      <c r="J13" s="31">
        <v>2.0</v>
      </c>
    </row>
    <row r="14" ht="15.75" customHeight="1">
      <c r="A14" s="6">
        <v>2008.0</v>
      </c>
      <c r="B14" s="6">
        <v>3.0</v>
      </c>
      <c r="F14" s="33" t="s">
        <v>84</v>
      </c>
      <c r="G14" s="27">
        <v>6.0</v>
      </c>
      <c r="I14" s="28" t="s">
        <v>458</v>
      </c>
      <c r="J14" s="31">
        <v>2.0</v>
      </c>
    </row>
    <row r="15" ht="15.75" customHeight="1">
      <c r="A15" s="6">
        <v>2009.0</v>
      </c>
      <c r="B15" s="6">
        <v>13.0</v>
      </c>
      <c r="F15" s="26" t="s">
        <v>46</v>
      </c>
      <c r="G15" s="27">
        <v>5.0</v>
      </c>
      <c r="I15" s="30" t="s">
        <v>459</v>
      </c>
      <c r="J15" s="31">
        <v>2.0</v>
      </c>
    </row>
    <row r="16" ht="15.75" customHeight="1">
      <c r="A16" s="6">
        <v>2010.0</v>
      </c>
      <c r="B16" s="6">
        <v>4.0</v>
      </c>
      <c r="F16" s="33" t="s">
        <v>82</v>
      </c>
      <c r="G16" s="27">
        <v>5.0</v>
      </c>
      <c r="I16" s="28" t="s">
        <v>460</v>
      </c>
      <c r="J16" s="31">
        <v>2.0</v>
      </c>
    </row>
    <row r="17" ht="15.75" customHeight="1">
      <c r="A17" s="6">
        <v>2011.0</v>
      </c>
      <c r="B17" s="6">
        <v>8.0</v>
      </c>
      <c r="F17" s="26" t="s">
        <v>30</v>
      </c>
      <c r="G17" s="27">
        <v>4.0</v>
      </c>
      <c r="I17" s="28" t="s">
        <v>461</v>
      </c>
      <c r="J17" s="31">
        <v>2.0</v>
      </c>
    </row>
    <row r="18" ht="15.75" customHeight="1">
      <c r="A18" s="6">
        <v>2012.0</v>
      </c>
      <c r="B18" s="6">
        <v>6.0</v>
      </c>
      <c r="F18" s="26" t="s">
        <v>13</v>
      </c>
      <c r="G18" s="27">
        <v>4.0</v>
      </c>
      <c r="I18" s="30" t="s">
        <v>462</v>
      </c>
      <c r="J18" s="31">
        <v>2.0</v>
      </c>
    </row>
    <row r="19" ht="15.75" customHeight="1">
      <c r="A19" s="6">
        <v>2013.0</v>
      </c>
      <c r="B19" s="6">
        <v>6.0</v>
      </c>
      <c r="F19" s="26" t="s">
        <v>16</v>
      </c>
      <c r="G19" s="27">
        <v>4.0</v>
      </c>
      <c r="I19" s="34" t="s">
        <v>463</v>
      </c>
      <c r="J19" s="31">
        <v>2.0</v>
      </c>
    </row>
    <row r="20" ht="15.75" customHeight="1">
      <c r="A20" s="6">
        <v>2014.0</v>
      </c>
      <c r="B20" s="6">
        <v>3.0</v>
      </c>
      <c r="F20" s="26" t="s">
        <v>15</v>
      </c>
      <c r="G20" s="27">
        <v>3.0</v>
      </c>
      <c r="I20" s="28" t="s">
        <v>464</v>
      </c>
      <c r="J20" s="31">
        <v>1.0</v>
      </c>
    </row>
    <row r="21" ht="15.75" customHeight="1">
      <c r="A21" s="6">
        <v>2015.0</v>
      </c>
      <c r="B21" s="6">
        <v>8.0</v>
      </c>
      <c r="F21" s="26" t="s">
        <v>55</v>
      </c>
      <c r="G21" s="27">
        <v>3.0</v>
      </c>
      <c r="I21" s="30" t="s">
        <v>465</v>
      </c>
      <c r="J21" s="31">
        <v>1.0</v>
      </c>
    </row>
    <row r="22" ht="15.75" customHeight="1">
      <c r="A22" s="6">
        <v>2016.0</v>
      </c>
      <c r="B22" s="6">
        <v>2.0</v>
      </c>
      <c r="F22" s="26" t="s">
        <v>466</v>
      </c>
      <c r="G22" s="27">
        <v>3.0</v>
      </c>
      <c r="I22" s="28" t="s">
        <v>467</v>
      </c>
      <c r="J22" s="31">
        <v>1.0</v>
      </c>
    </row>
    <row r="23" ht="15.75" customHeight="1">
      <c r="A23" s="6">
        <v>2017.0</v>
      </c>
      <c r="B23" s="6">
        <v>7.0</v>
      </c>
      <c r="F23" s="26" t="s">
        <v>9</v>
      </c>
      <c r="G23" s="27">
        <v>3.0</v>
      </c>
      <c r="I23" s="28" t="s">
        <v>468</v>
      </c>
      <c r="J23" s="31">
        <v>1.0</v>
      </c>
    </row>
    <row r="24" ht="15.75" customHeight="1">
      <c r="A24" s="7"/>
      <c r="B24" s="35">
        <f>SUM(B2:B23)</f>
        <v>101</v>
      </c>
      <c r="F24" s="26" t="s">
        <v>93</v>
      </c>
      <c r="G24" s="27">
        <v>3.0</v>
      </c>
      <c r="I24" s="30" t="s">
        <v>469</v>
      </c>
      <c r="J24" s="31">
        <v>1.0</v>
      </c>
    </row>
    <row r="25" ht="15.75" customHeight="1">
      <c r="B25" s="26" t="s">
        <v>470</v>
      </c>
      <c r="F25" s="26" t="s">
        <v>22</v>
      </c>
      <c r="G25" s="27">
        <v>3.0</v>
      </c>
      <c r="I25" s="28" t="s">
        <v>471</v>
      </c>
      <c r="J25" s="31">
        <v>1.0</v>
      </c>
    </row>
    <row r="26" ht="15.75" customHeight="1">
      <c r="F26" s="26" t="s">
        <v>472</v>
      </c>
      <c r="G26" s="27">
        <v>2.0</v>
      </c>
      <c r="I26" s="28" t="s">
        <v>473</v>
      </c>
      <c r="J26" s="31">
        <v>1.0</v>
      </c>
    </row>
    <row r="27" ht="15.75" customHeight="1">
      <c r="F27" s="33" t="s">
        <v>29</v>
      </c>
      <c r="G27" s="27">
        <v>2.0</v>
      </c>
      <c r="I27" s="30" t="s">
        <v>474</v>
      </c>
      <c r="J27" s="31">
        <v>1.0</v>
      </c>
    </row>
    <row r="28" ht="15.75" customHeight="1">
      <c r="F28" s="26" t="s">
        <v>31</v>
      </c>
      <c r="G28" s="27">
        <v>2.0</v>
      </c>
      <c r="I28" s="28" t="s">
        <v>475</v>
      </c>
      <c r="J28" s="31">
        <v>1.0</v>
      </c>
    </row>
    <row r="29" ht="36.0" customHeight="1">
      <c r="F29" s="26" t="s">
        <v>12</v>
      </c>
      <c r="G29" s="27">
        <v>2.0</v>
      </c>
      <c r="I29" s="28" t="s">
        <v>476</v>
      </c>
      <c r="J29" s="31">
        <v>1.0</v>
      </c>
    </row>
    <row r="30" ht="15.75" customHeight="1">
      <c r="F30" s="26" t="s">
        <v>477</v>
      </c>
      <c r="G30" s="27">
        <v>2.0</v>
      </c>
      <c r="I30" s="30" t="s">
        <v>478</v>
      </c>
      <c r="J30" s="31">
        <v>1.0</v>
      </c>
    </row>
    <row r="31" ht="15.75" customHeight="1">
      <c r="F31" s="33" t="s">
        <v>36</v>
      </c>
      <c r="G31" s="27">
        <v>2.0</v>
      </c>
      <c r="I31" s="28" t="s">
        <v>479</v>
      </c>
      <c r="J31" s="31">
        <v>1.0</v>
      </c>
    </row>
    <row r="32" ht="15.75" customHeight="1">
      <c r="F32" s="26" t="s">
        <v>480</v>
      </c>
      <c r="G32" s="27">
        <v>2.0</v>
      </c>
      <c r="I32" s="28" t="s">
        <v>481</v>
      </c>
      <c r="J32" s="31">
        <v>1.0</v>
      </c>
    </row>
    <row r="33" ht="15.75" customHeight="1">
      <c r="F33" s="33" t="s">
        <v>43</v>
      </c>
      <c r="G33" s="27">
        <v>2.0</v>
      </c>
      <c r="I33" s="30" t="s">
        <v>482</v>
      </c>
      <c r="J33" s="31">
        <v>1.0</v>
      </c>
    </row>
    <row r="34" ht="15.75" customHeight="1">
      <c r="F34" s="26" t="s">
        <v>14</v>
      </c>
      <c r="G34" s="27">
        <v>2.0</v>
      </c>
      <c r="I34" s="28" t="s">
        <v>483</v>
      </c>
      <c r="J34" s="31">
        <v>1.0</v>
      </c>
    </row>
    <row r="35" ht="15.75" customHeight="1">
      <c r="F35" s="26" t="s">
        <v>484</v>
      </c>
      <c r="G35" s="27">
        <v>2.0</v>
      </c>
      <c r="I35" s="28" t="s">
        <v>485</v>
      </c>
      <c r="J35" s="31">
        <v>1.0</v>
      </c>
    </row>
    <row r="36" ht="15.75" customHeight="1">
      <c r="F36" s="26" t="s">
        <v>486</v>
      </c>
      <c r="G36" s="27">
        <v>2.0</v>
      </c>
      <c r="I36" s="30" t="s">
        <v>487</v>
      </c>
      <c r="J36" s="31">
        <v>1.0</v>
      </c>
    </row>
    <row r="37" ht="15.75" customHeight="1">
      <c r="F37" s="26" t="s">
        <v>66</v>
      </c>
      <c r="G37" s="27">
        <v>2.0</v>
      </c>
      <c r="I37" s="28" t="s">
        <v>488</v>
      </c>
      <c r="J37" s="31">
        <v>1.0</v>
      </c>
    </row>
    <row r="38" ht="15.75" customHeight="1">
      <c r="F38" s="26" t="s">
        <v>18</v>
      </c>
      <c r="G38" s="27">
        <v>2.0</v>
      </c>
      <c r="I38" s="28" t="s">
        <v>489</v>
      </c>
      <c r="J38" s="31">
        <v>1.0</v>
      </c>
    </row>
    <row r="39" ht="15.75" customHeight="1">
      <c r="F39" s="26" t="s">
        <v>83</v>
      </c>
      <c r="G39" s="27">
        <v>2.0</v>
      </c>
      <c r="I39" s="30" t="s">
        <v>490</v>
      </c>
      <c r="J39" s="31">
        <v>1.0</v>
      </c>
    </row>
    <row r="40" ht="15.75" customHeight="1">
      <c r="F40" s="26" t="s">
        <v>86</v>
      </c>
      <c r="G40" s="27">
        <v>2.0</v>
      </c>
      <c r="I40" s="28" t="s">
        <v>491</v>
      </c>
      <c r="J40" s="31">
        <v>1.0</v>
      </c>
    </row>
    <row r="41" ht="15.75" customHeight="1">
      <c r="F41" s="26" t="s">
        <v>19</v>
      </c>
      <c r="G41" s="27">
        <v>2.0</v>
      </c>
      <c r="I41" s="28" t="s">
        <v>492</v>
      </c>
      <c r="J41" s="31">
        <v>1.0</v>
      </c>
    </row>
    <row r="42" ht="15.75" customHeight="1">
      <c r="F42" s="26" t="s">
        <v>20</v>
      </c>
      <c r="G42" s="27">
        <v>2.0</v>
      </c>
      <c r="I42" s="30" t="s">
        <v>493</v>
      </c>
      <c r="J42" s="31">
        <v>1.0</v>
      </c>
    </row>
    <row r="43" ht="15.75" customHeight="1">
      <c r="F43" s="26" t="s">
        <v>494</v>
      </c>
      <c r="G43" s="27">
        <v>2.0</v>
      </c>
      <c r="I43" s="28" t="s">
        <v>495</v>
      </c>
      <c r="J43" s="31">
        <v>1.0</v>
      </c>
    </row>
    <row r="44" ht="15.75" customHeight="1">
      <c r="F44" s="33" t="s">
        <v>90</v>
      </c>
      <c r="G44" s="27">
        <v>2.0</v>
      </c>
      <c r="I44" s="28" t="s">
        <v>496</v>
      </c>
      <c r="J44" s="31">
        <v>1.0</v>
      </c>
    </row>
    <row r="45" ht="15.75" customHeight="1">
      <c r="F45" s="26" t="s">
        <v>497</v>
      </c>
      <c r="G45" s="27">
        <v>2.0</v>
      </c>
      <c r="I45" s="30" t="s">
        <v>498</v>
      </c>
      <c r="J45" s="31">
        <v>1.0</v>
      </c>
    </row>
    <row r="46" ht="15.75" customHeight="1">
      <c r="F46" s="33" t="s">
        <v>94</v>
      </c>
      <c r="G46" s="27">
        <v>2.0</v>
      </c>
      <c r="I46" s="28" t="s">
        <v>503</v>
      </c>
      <c r="J46" s="31">
        <v>1.0</v>
      </c>
    </row>
    <row r="47" ht="15.75" customHeight="1">
      <c r="F47" s="26" t="s">
        <v>504</v>
      </c>
      <c r="G47" s="27">
        <v>2.0</v>
      </c>
      <c r="I47" s="28" t="s">
        <v>505</v>
      </c>
      <c r="J47" s="31">
        <v>1.0</v>
      </c>
    </row>
    <row r="48" ht="15.75" customHeight="1">
      <c r="F48" s="26" t="s">
        <v>506</v>
      </c>
      <c r="G48" s="27">
        <v>2.0</v>
      </c>
      <c r="I48" s="30" t="s">
        <v>507</v>
      </c>
      <c r="J48" s="31">
        <v>1.0</v>
      </c>
    </row>
    <row r="49" ht="15.75" customHeight="1">
      <c r="F49" s="26" t="s">
        <v>508</v>
      </c>
      <c r="G49" s="27">
        <v>2.0</v>
      </c>
      <c r="I49" s="28" t="s">
        <v>509</v>
      </c>
      <c r="J49" s="31">
        <v>1.0</v>
      </c>
    </row>
    <row r="50" ht="15.75" customHeight="1">
      <c r="F50" s="26" t="s">
        <v>510</v>
      </c>
      <c r="G50" s="27">
        <v>2.0</v>
      </c>
      <c r="I50" s="28" t="s">
        <v>511</v>
      </c>
      <c r="J50" s="31">
        <v>1.0</v>
      </c>
    </row>
    <row r="51" ht="15.75" customHeight="1">
      <c r="F51" s="26" t="s">
        <v>512</v>
      </c>
      <c r="G51" s="27">
        <v>2.0</v>
      </c>
      <c r="I51" s="30" t="s">
        <v>513</v>
      </c>
      <c r="J51" s="31">
        <v>1.0</v>
      </c>
    </row>
    <row r="52" ht="15.75" customHeight="1">
      <c r="F52" s="26" t="s">
        <v>117</v>
      </c>
      <c r="G52" s="27">
        <v>2.0</v>
      </c>
      <c r="I52" s="28"/>
      <c r="J52" s="31"/>
    </row>
    <row r="53" ht="15.75" customHeight="1">
      <c r="F53" s="26" t="s">
        <v>23</v>
      </c>
      <c r="G53" s="27">
        <v>2.0</v>
      </c>
      <c r="I53" s="28"/>
      <c r="J53" s="31"/>
    </row>
    <row r="54" ht="15.75" customHeight="1">
      <c r="F54" s="26" t="s">
        <v>515</v>
      </c>
      <c r="G54" s="27">
        <v>1.0</v>
      </c>
      <c r="I54" s="30"/>
      <c r="J54" s="31"/>
    </row>
    <row r="55" ht="15.75" customHeight="1">
      <c r="F55" s="26" t="s">
        <v>25</v>
      </c>
      <c r="G55" s="27">
        <v>1.0</v>
      </c>
      <c r="J55">
        <f>SUM(J2:J51)</f>
        <v>102</v>
      </c>
    </row>
    <row r="56" ht="15.75" customHeight="1">
      <c r="F56" s="33" t="s">
        <v>518</v>
      </c>
      <c r="G56" s="27">
        <v>1.0</v>
      </c>
    </row>
    <row r="57" ht="15.75" customHeight="1">
      <c r="F57" s="26" t="s">
        <v>27</v>
      </c>
      <c r="G57" s="27">
        <v>1.0</v>
      </c>
    </row>
    <row r="58" ht="15.75" customHeight="1">
      <c r="F58" s="33" t="s">
        <v>28</v>
      </c>
      <c r="G58" s="27">
        <v>1.0</v>
      </c>
    </row>
    <row r="59" ht="15.75" customHeight="1">
      <c r="F59" s="26" t="s">
        <v>521</v>
      </c>
      <c r="G59" s="27">
        <v>1.0</v>
      </c>
    </row>
    <row r="60" ht="15.75" customHeight="1">
      <c r="F60" s="33" t="s">
        <v>522</v>
      </c>
      <c r="G60" s="27">
        <v>1.0</v>
      </c>
    </row>
    <row r="61" ht="15.75" customHeight="1">
      <c r="F61" s="26" t="s">
        <v>530</v>
      </c>
      <c r="G61" s="27">
        <v>1.0</v>
      </c>
    </row>
    <row r="62" ht="15.75" customHeight="1">
      <c r="F62" s="26" t="s">
        <v>33</v>
      </c>
      <c r="G62" s="27">
        <v>1.0</v>
      </c>
    </row>
    <row r="63" ht="15.75" customHeight="1">
      <c r="F63" s="26" t="s">
        <v>34</v>
      </c>
      <c r="G63" s="27">
        <v>1.0</v>
      </c>
    </row>
    <row r="64" ht="15.75" customHeight="1">
      <c r="F64" s="26" t="s">
        <v>37</v>
      </c>
      <c r="G64" s="27">
        <v>1.0</v>
      </c>
    </row>
    <row r="65" ht="15.75" customHeight="1">
      <c r="F65" s="26" t="s">
        <v>38</v>
      </c>
      <c r="G65" s="27">
        <v>1.0</v>
      </c>
    </row>
    <row r="66" ht="15.75" customHeight="1">
      <c r="F66" s="26" t="s">
        <v>39</v>
      </c>
      <c r="G66" s="27">
        <v>1.0</v>
      </c>
    </row>
    <row r="67" ht="15.75" customHeight="1">
      <c r="F67" s="26" t="s">
        <v>41</v>
      </c>
      <c r="G67" s="27">
        <v>1.0</v>
      </c>
    </row>
    <row r="68" ht="15.75" customHeight="1">
      <c r="F68" s="26" t="s">
        <v>42</v>
      </c>
      <c r="G68" s="27">
        <v>1.0</v>
      </c>
    </row>
    <row r="69" ht="15.75" customHeight="1">
      <c r="F69" s="26" t="s">
        <v>47</v>
      </c>
      <c r="G69" s="27">
        <v>1.0</v>
      </c>
    </row>
    <row r="70" ht="15.75" customHeight="1">
      <c r="F70" s="33" t="s">
        <v>48</v>
      </c>
      <c r="G70" s="27">
        <v>1.0</v>
      </c>
    </row>
    <row r="71" ht="15.75" customHeight="1">
      <c r="F71" s="33" t="s">
        <v>50</v>
      </c>
      <c r="G71" s="27">
        <v>1.0</v>
      </c>
    </row>
    <row r="72" ht="15.75" customHeight="1">
      <c r="F72" s="26" t="s">
        <v>51</v>
      </c>
      <c r="G72" s="27">
        <v>1.0</v>
      </c>
    </row>
    <row r="73" ht="15.75" customHeight="1">
      <c r="F73" s="26" t="s">
        <v>53</v>
      </c>
      <c r="G73" s="27">
        <v>1.0</v>
      </c>
    </row>
    <row r="74" ht="15.75" customHeight="1">
      <c r="F74" s="33" t="s">
        <v>59</v>
      </c>
      <c r="G74" s="27">
        <v>1.0</v>
      </c>
    </row>
    <row r="75" ht="15.75" customHeight="1">
      <c r="F75" s="26" t="s">
        <v>557</v>
      </c>
      <c r="G75" s="27">
        <v>1.0</v>
      </c>
    </row>
    <row r="76" ht="15.75" customHeight="1">
      <c r="F76" s="33" t="s">
        <v>61</v>
      </c>
      <c r="G76" s="27">
        <v>1.0</v>
      </c>
    </row>
    <row r="77" ht="15.75" customHeight="1">
      <c r="F77" s="33" t="s">
        <v>561</v>
      </c>
      <c r="G77" s="27">
        <v>1.0</v>
      </c>
    </row>
    <row r="78" ht="15.75" customHeight="1">
      <c r="F78" s="26" t="s">
        <v>67</v>
      </c>
      <c r="G78" s="27">
        <v>1.0</v>
      </c>
    </row>
    <row r="79" ht="15.75" customHeight="1">
      <c r="F79" s="26" t="s">
        <v>562</v>
      </c>
      <c r="G79" s="27">
        <v>1.0</v>
      </c>
    </row>
    <row r="80" ht="15.75" customHeight="1">
      <c r="F80" s="26" t="s">
        <v>563</v>
      </c>
      <c r="G80" s="27">
        <v>1.0</v>
      </c>
    </row>
    <row r="81" ht="15.75" customHeight="1">
      <c r="F81" s="26" t="s">
        <v>68</v>
      </c>
      <c r="G81" s="27">
        <v>1.0</v>
      </c>
    </row>
    <row r="82" ht="15.75" customHeight="1">
      <c r="F82" s="26" t="s">
        <v>70</v>
      </c>
      <c r="G82" s="27">
        <v>1.0</v>
      </c>
    </row>
    <row r="83" ht="15.75" customHeight="1">
      <c r="F83" s="26" t="s">
        <v>564</v>
      </c>
      <c r="G83" s="27">
        <v>1.0</v>
      </c>
    </row>
    <row r="84" ht="15.75" customHeight="1">
      <c r="F84" s="26" t="s">
        <v>565</v>
      </c>
      <c r="G84" s="27">
        <v>1.0</v>
      </c>
    </row>
    <row r="85" ht="15.75" customHeight="1">
      <c r="F85" s="26" t="s">
        <v>76</v>
      </c>
      <c r="G85" s="27">
        <v>1.0</v>
      </c>
    </row>
    <row r="86" ht="15.75" customHeight="1">
      <c r="F86" s="26" t="s">
        <v>77</v>
      </c>
      <c r="G86" s="27">
        <v>1.0</v>
      </c>
    </row>
    <row r="87" ht="15.75" customHeight="1">
      <c r="F87" s="26" t="s">
        <v>79</v>
      </c>
      <c r="G87" s="27">
        <v>1.0</v>
      </c>
    </row>
    <row r="88" ht="15.75" customHeight="1">
      <c r="F88" s="33" t="s">
        <v>566</v>
      </c>
      <c r="G88" s="27">
        <v>1.0</v>
      </c>
    </row>
    <row r="89" ht="15.75" customHeight="1">
      <c r="F89" s="26" t="s">
        <v>567</v>
      </c>
      <c r="G89" s="27">
        <v>1.0</v>
      </c>
    </row>
    <row r="90" ht="15.75" customHeight="1">
      <c r="F90" s="26" t="s">
        <v>568</v>
      </c>
      <c r="G90" s="27">
        <v>1.0</v>
      </c>
    </row>
    <row r="91" ht="15.75" customHeight="1">
      <c r="F91" s="33" t="s">
        <v>85</v>
      </c>
      <c r="G91" s="27">
        <v>1.0</v>
      </c>
    </row>
    <row r="92" ht="15.75" customHeight="1">
      <c r="F92" s="33" t="s">
        <v>87</v>
      </c>
      <c r="G92" s="27">
        <v>1.0</v>
      </c>
    </row>
    <row r="93" ht="15.75" customHeight="1">
      <c r="F93" s="26" t="s">
        <v>88</v>
      </c>
      <c r="G93" s="27">
        <v>1.0</v>
      </c>
    </row>
    <row r="94" ht="15.75" customHeight="1">
      <c r="F94" s="26" t="s">
        <v>89</v>
      </c>
      <c r="G94" s="27">
        <v>1.0</v>
      </c>
    </row>
    <row r="95" ht="15.75" customHeight="1">
      <c r="F95" s="33" t="s">
        <v>91</v>
      </c>
      <c r="G95" s="27">
        <v>1.0</v>
      </c>
    </row>
    <row r="96" ht="15.75" customHeight="1">
      <c r="F96" s="26" t="s">
        <v>95</v>
      </c>
      <c r="G96" s="27">
        <v>1.0</v>
      </c>
    </row>
    <row r="97" ht="15.75" customHeight="1">
      <c r="F97" s="26" t="s">
        <v>100</v>
      </c>
      <c r="G97" s="27">
        <v>1.0</v>
      </c>
    </row>
    <row r="98" ht="15.75" customHeight="1">
      <c r="F98" s="26" t="s">
        <v>106</v>
      </c>
      <c r="G98" s="27">
        <v>1.0</v>
      </c>
    </row>
    <row r="99" ht="15.75" customHeight="1">
      <c r="F99" s="33" t="s">
        <v>107</v>
      </c>
      <c r="G99" s="27">
        <v>1.0</v>
      </c>
    </row>
    <row r="100" ht="15.75" customHeight="1">
      <c r="F100" s="33" t="s">
        <v>599</v>
      </c>
      <c r="G100" s="27">
        <v>1.0</v>
      </c>
    </row>
    <row r="101" ht="15.75" customHeight="1">
      <c r="F101" s="26" t="s">
        <v>111</v>
      </c>
      <c r="G101" s="27">
        <v>1.0</v>
      </c>
    </row>
    <row r="102" ht="15.75" customHeight="1">
      <c r="F102" s="26" t="s">
        <v>113</v>
      </c>
      <c r="G102" s="27">
        <v>1.0</v>
      </c>
    </row>
    <row r="103" ht="15.75" customHeight="1">
      <c r="F103" s="26" t="s">
        <v>116</v>
      </c>
      <c r="G103" s="27">
        <v>1.0</v>
      </c>
    </row>
    <row r="104" ht="15.75" customHeight="1">
      <c r="F104" s="26" t="s">
        <v>118</v>
      </c>
      <c r="G104" s="27">
        <v>1.0</v>
      </c>
    </row>
    <row r="105" ht="15.75" customHeight="1">
      <c r="F105" s="26" t="s">
        <v>603</v>
      </c>
      <c r="G105" s="27">
        <v>1.0</v>
      </c>
    </row>
    <row r="106" ht="15.75" customHeight="1">
      <c r="F106" s="26" t="s">
        <v>119</v>
      </c>
      <c r="G106" s="27">
        <v>1.0</v>
      </c>
    </row>
    <row r="107" ht="15.75" customHeight="1">
      <c r="F107" s="26" t="s">
        <v>120</v>
      </c>
      <c r="G107" s="27">
        <v>1.0</v>
      </c>
    </row>
    <row r="108" ht="15.75" customHeight="1">
      <c r="F108" s="26" t="s">
        <v>121</v>
      </c>
      <c r="G108" s="27">
        <v>1.0</v>
      </c>
    </row>
    <row r="109" ht="15.75" customHeight="1">
      <c r="F109" s="26" t="s">
        <v>122</v>
      </c>
      <c r="G109" s="27">
        <v>1.0</v>
      </c>
    </row>
    <row r="110" ht="15.75" customHeight="1">
      <c r="F110" s="61">
        <f>COUNTA(F2:F109)</f>
        <v>108</v>
      </c>
    </row>
    <row r="111" ht="15.75" customHeight="1">
      <c r="F111" s="26"/>
    </row>
    <row r="112" ht="15.75" customHeight="1">
      <c r="F112" s="26"/>
    </row>
    <row r="113" ht="15.75" customHeight="1">
      <c r="F113" s="26"/>
    </row>
    <row r="114" ht="15.75" customHeight="1">
      <c r="F114" s="26"/>
    </row>
    <row r="115" ht="15.75" customHeight="1">
      <c r="F115" s="26"/>
    </row>
    <row r="116" ht="15.75" customHeight="1">
      <c r="F116" s="26"/>
    </row>
    <row r="117" ht="15.75" customHeight="1">
      <c r="F117" s="26"/>
    </row>
    <row r="118" ht="15.75" customHeight="1">
      <c r="F118" s="26"/>
    </row>
    <row r="119" ht="15.75" customHeight="1">
      <c r="F119" s="26"/>
    </row>
    <row r="120" ht="15.75" customHeight="1">
      <c r="F120" s="26"/>
    </row>
    <row r="121" ht="15.75" customHeight="1">
      <c r="F121" s="26"/>
    </row>
    <row r="122" ht="15.75" customHeight="1">
      <c r="F122" s="26"/>
    </row>
    <row r="123" ht="15.75" customHeight="1">
      <c r="F123" s="26"/>
    </row>
    <row r="124" ht="15.75" customHeight="1">
      <c r="F124" s="26"/>
    </row>
    <row r="125" ht="15.75" customHeight="1">
      <c r="F125" s="62"/>
    </row>
    <row r="126" ht="15.75" customHeight="1">
      <c r="F126" s="26"/>
    </row>
    <row r="127" ht="15.75" customHeight="1">
      <c r="F127" s="26"/>
    </row>
    <row r="128" ht="15.75" customHeight="1">
      <c r="F128" s="26"/>
    </row>
    <row r="129" ht="15.75" customHeight="1">
      <c r="F129" s="26"/>
    </row>
    <row r="130" ht="15.75" customHeight="1">
      <c r="F130" s="26"/>
    </row>
    <row r="131" ht="15.75" customHeight="1">
      <c r="F131" s="62"/>
    </row>
    <row r="132" ht="15.75" customHeight="1">
      <c r="F132" s="26"/>
    </row>
    <row r="133" ht="15.75" customHeight="1">
      <c r="F133" s="26"/>
    </row>
    <row r="134" ht="15.75" customHeight="1">
      <c r="F134" s="26"/>
    </row>
    <row r="135" ht="15.75" customHeight="1">
      <c r="F135" s="26"/>
    </row>
    <row r="136" ht="15.75" customHeight="1">
      <c r="F136" s="26"/>
    </row>
    <row r="137" ht="15.75" customHeight="1">
      <c r="F137" s="26"/>
    </row>
    <row r="138" ht="15.75" customHeight="1">
      <c r="F138" s="26"/>
    </row>
    <row r="139" ht="15.75" customHeight="1">
      <c r="F139" s="26"/>
    </row>
    <row r="140" ht="15.75" customHeight="1">
      <c r="F140" s="26"/>
    </row>
    <row r="141" ht="15.75" customHeight="1">
      <c r="F141" s="26"/>
    </row>
    <row r="142" ht="15.75" customHeight="1">
      <c r="F142" s="26"/>
    </row>
    <row r="143" ht="15.75" customHeight="1">
      <c r="F143" s="26"/>
    </row>
    <row r="144" ht="15.75" customHeight="1">
      <c r="F144" s="26"/>
    </row>
    <row r="145" ht="15.75" customHeight="1">
      <c r="F145" s="26"/>
    </row>
    <row r="146" ht="15.75" customHeight="1">
      <c r="F146" s="26"/>
    </row>
    <row r="147" ht="15.75" customHeight="1">
      <c r="F147" s="26"/>
    </row>
    <row r="148" ht="15.75" customHeight="1">
      <c r="F148" s="26"/>
    </row>
    <row r="149" ht="15.75" customHeight="1">
      <c r="F149" s="26"/>
    </row>
    <row r="150" ht="15.75" customHeight="1">
      <c r="F150" s="26"/>
    </row>
    <row r="151" ht="15.75" customHeight="1">
      <c r="F151" s="26"/>
    </row>
    <row r="152" ht="15.75" customHeight="1">
      <c r="F152" s="26"/>
    </row>
    <row r="153" ht="15.75" customHeight="1">
      <c r="F153" s="62"/>
    </row>
    <row r="154" ht="15.75" customHeight="1">
      <c r="F154" s="26"/>
    </row>
    <row r="155" ht="15.75" customHeight="1">
      <c r="F155" s="26"/>
    </row>
    <row r="156" ht="15.75" customHeight="1">
      <c r="F156" s="26"/>
    </row>
    <row r="157" ht="15.75" customHeight="1">
      <c r="F157" s="26"/>
    </row>
    <row r="158" ht="15.75" customHeight="1">
      <c r="F158" s="26"/>
    </row>
    <row r="159" ht="15.75" customHeight="1">
      <c r="F159" s="26"/>
    </row>
    <row r="160" ht="15.75" customHeight="1">
      <c r="F160" s="26"/>
    </row>
    <row r="161" ht="15.75" customHeight="1">
      <c r="F161" s="26"/>
    </row>
    <row r="162" ht="15.75" customHeight="1">
      <c r="F162" s="26"/>
    </row>
    <row r="163" ht="15.75" customHeight="1">
      <c r="F163" s="26"/>
    </row>
    <row r="164" ht="15.75" customHeight="1">
      <c r="F164" s="26"/>
    </row>
    <row r="165" ht="15.75" customHeight="1">
      <c r="F165" s="26"/>
    </row>
    <row r="166" ht="15.75" customHeight="1">
      <c r="F166" s="26"/>
    </row>
    <row r="167" ht="15.75" customHeight="1">
      <c r="F167" s="26"/>
    </row>
    <row r="168" ht="15.75" customHeight="1">
      <c r="F168" s="26"/>
    </row>
    <row r="169" ht="15.75" customHeight="1">
      <c r="F169" s="26"/>
    </row>
    <row r="170" ht="15.75" customHeight="1">
      <c r="F170" s="26"/>
    </row>
    <row r="171" ht="15.75" customHeight="1">
      <c r="F171" s="26"/>
    </row>
    <row r="172" ht="15.75" customHeight="1">
      <c r="F172" s="26"/>
    </row>
    <row r="173" ht="15.75" customHeight="1">
      <c r="F173" s="26"/>
    </row>
    <row r="174" ht="15.75" customHeight="1">
      <c r="F174" s="26"/>
    </row>
    <row r="175" ht="15.75" customHeight="1">
      <c r="F175" s="26"/>
    </row>
    <row r="176" ht="15.75" customHeight="1">
      <c r="F176" s="26"/>
    </row>
    <row r="177" ht="15.75" customHeight="1">
      <c r="F177" s="26"/>
    </row>
    <row r="178" ht="15.75" customHeight="1">
      <c r="F178" s="26"/>
    </row>
    <row r="179" ht="15.75" customHeight="1">
      <c r="F179" s="26"/>
    </row>
    <row r="180" ht="15.75" customHeight="1">
      <c r="F180" s="26"/>
    </row>
    <row r="181" ht="15.75" customHeight="1">
      <c r="F181" s="26"/>
    </row>
    <row r="182" ht="15.75" customHeight="1">
      <c r="F182" s="26"/>
    </row>
    <row r="183" ht="15.75" customHeight="1">
      <c r="F183" s="26"/>
    </row>
    <row r="184" ht="15.75" customHeight="1">
      <c r="F184" s="26"/>
    </row>
    <row r="185" ht="15.75" customHeight="1">
      <c r="F185" s="26"/>
    </row>
    <row r="186" ht="15.75" customHeight="1">
      <c r="F186" s="26"/>
    </row>
    <row r="187" ht="15.75" customHeight="1">
      <c r="F187" s="26"/>
    </row>
    <row r="188" ht="15.75" customHeight="1">
      <c r="F188" s="26"/>
    </row>
    <row r="189" ht="15.75" customHeight="1">
      <c r="F189" s="26"/>
    </row>
    <row r="190" ht="15.75" customHeight="1">
      <c r="F190" s="26"/>
    </row>
    <row r="191" ht="15.75" customHeight="1">
      <c r="F191" s="26"/>
    </row>
    <row r="192" ht="15.75" customHeight="1">
      <c r="F192" s="26"/>
    </row>
    <row r="193" ht="15.75" customHeight="1">
      <c r="F193" s="26"/>
    </row>
    <row r="194" ht="15.75" customHeight="1">
      <c r="F194" s="26"/>
    </row>
    <row r="195" ht="15.75" customHeight="1">
      <c r="F195" s="26"/>
    </row>
    <row r="196" ht="15.75" customHeight="1">
      <c r="F196" s="26"/>
    </row>
    <row r="197" ht="15.75" customHeight="1">
      <c r="F197" s="26"/>
    </row>
    <row r="198" ht="15.75" customHeight="1">
      <c r="F198" s="26"/>
    </row>
    <row r="199" ht="15.75" customHeight="1">
      <c r="F199" s="26"/>
    </row>
    <row r="200" ht="15.75" customHeight="1">
      <c r="F200" s="26"/>
    </row>
    <row r="201" ht="15.75" customHeight="1">
      <c r="F201" s="26"/>
    </row>
    <row r="202" ht="15.75" customHeight="1">
      <c r="F202" s="26"/>
    </row>
    <row r="203" ht="15.75" customHeight="1">
      <c r="F203" s="26"/>
    </row>
    <row r="204" ht="15.75" customHeight="1">
      <c r="F204" s="26"/>
    </row>
    <row r="205" ht="15.75" customHeight="1">
      <c r="F205" s="26"/>
    </row>
    <row r="206" ht="15.75" customHeight="1">
      <c r="F206" s="26"/>
    </row>
    <row r="207" ht="15.75" customHeight="1">
      <c r="F207" s="26"/>
    </row>
    <row r="208" ht="15.75" customHeight="1">
      <c r="F208" s="26"/>
    </row>
    <row r="209" ht="15.75" customHeight="1">
      <c r="F209" s="26"/>
    </row>
    <row r="210" ht="15.75" customHeight="1">
      <c r="F210" s="26"/>
    </row>
    <row r="211" ht="15.75" customHeight="1">
      <c r="F211" s="26"/>
    </row>
    <row r="212" ht="15.75" customHeight="1">
      <c r="F212" s="26"/>
    </row>
    <row r="213" ht="15.75" customHeight="1">
      <c r="F213" s="26"/>
    </row>
    <row r="214" ht="15.75" customHeight="1">
      <c r="F214" s="26"/>
    </row>
    <row r="215" ht="15.75" customHeight="1">
      <c r="F215" s="26"/>
    </row>
    <row r="216" ht="15.75" customHeight="1">
      <c r="F216" s="26"/>
    </row>
    <row r="217" ht="15.75" customHeight="1">
      <c r="F217" s="26"/>
    </row>
    <row r="218" ht="15.75" customHeight="1">
      <c r="F218" s="26"/>
    </row>
    <row r="219" ht="15.75" customHeight="1">
      <c r="F219" s="26"/>
    </row>
    <row r="220" ht="15.75" customHeight="1">
      <c r="F220" s="26"/>
    </row>
    <row r="221" ht="15.75" customHeight="1">
      <c r="F221" s="26"/>
    </row>
    <row r="222" ht="15.75" customHeight="1">
      <c r="F222" s="26"/>
    </row>
    <row r="223" ht="15.75" customHeight="1">
      <c r="F223" s="26"/>
    </row>
    <row r="224" ht="15.75" customHeight="1">
      <c r="F224" s="26"/>
    </row>
    <row r="225" ht="15.75" customHeight="1">
      <c r="F225" s="26"/>
    </row>
    <row r="226" ht="15.75" customHeight="1">
      <c r="F226" s="26"/>
    </row>
    <row r="227" ht="15.75" customHeight="1">
      <c r="F227" s="26"/>
    </row>
    <row r="228" ht="15.75" customHeight="1">
      <c r="F228" s="26"/>
    </row>
    <row r="229" ht="15.75" customHeight="1">
      <c r="F229" s="26"/>
    </row>
    <row r="230" ht="15.75" customHeight="1">
      <c r="F230" s="26"/>
    </row>
    <row r="231" ht="15.75" customHeight="1">
      <c r="F231" s="26"/>
    </row>
    <row r="232" ht="15.75" customHeight="1">
      <c r="F232" s="26"/>
    </row>
    <row r="233" ht="15.75" customHeight="1">
      <c r="F233" s="26"/>
    </row>
    <row r="234" ht="15.75" customHeight="1">
      <c r="F234" s="26"/>
    </row>
    <row r="235" ht="15.75" customHeight="1">
      <c r="F235" s="26"/>
    </row>
    <row r="236" ht="15.75" customHeight="1">
      <c r="F236" s="26"/>
    </row>
    <row r="237" ht="15.75" customHeight="1">
      <c r="F237" s="26"/>
    </row>
    <row r="238" ht="15.75" customHeight="1">
      <c r="F238" s="26"/>
    </row>
    <row r="239" ht="15.75" customHeight="1">
      <c r="F239" s="26"/>
    </row>
    <row r="240" ht="15.75" customHeight="1">
      <c r="F240" s="26"/>
    </row>
    <row r="241" ht="15.75" customHeight="1">
      <c r="F241" s="26"/>
    </row>
    <row r="242" ht="15.75" customHeight="1">
      <c r="F242" s="26"/>
    </row>
    <row r="243" ht="15.75" customHeight="1">
      <c r="F243" s="26"/>
    </row>
    <row r="244" ht="15.75" customHeight="1">
      <c r="F244" s="26"/>
    </row>
    <row r="245" ht="15.75" customHeight="1">
      <c r="F245" s="26"/>
    </row>
    <row r="246" ht="15.75" customHeight="1">
      <c r="F246" s="26"/>
    </row>
    <row r="247" ht="15.75" customHeight="1">
      <c r="F247" s="26"/>
    </row>
    <row r="248" ht="15.75" customHeight="1">
      <c r="F248" s="26"/>
    </row>
    <row r="249" ht="15.75" customHeight="1">
      <c r="F249" s="26"/>
    </row>
    <row r="250" ht="15.75" customHeight="1">
      <c r="F250" s="26"/>
    </row>
    <row r="251" ht="15.75" customHeight="1">
      <c r="F251" s="26"/>
    </row>
    <row r="252" ht="15.75" customHeight="1">
      <c r="F252" s="26"/>
    </row>
    <row r="253" ht="15.75" customHeight="1">
      <c r="F253" s="26"/>
    </row>
    <row r="254" ht="15.75" customHeight="1">
      <c r="F254" s="26"/>
    </row>
    <row r="255" ht="15.75" customHeight="1">
      <c r="F255" s="26"/>
    </row>
    <row r="256" ht="15.75" customHeight="1">
      <c r="F256" s="26"/>
    </row>
    <row r="257" ht="15.75" customHeight="1">
      <c r="F257" s="26"/>
    </row>
    <row r="258" ht="15.75" customHeight="1">
      <c r="F258" s="26"/>
    </row>
    <row r="259" ht="15.75" customHeight="1">
      <c r="F259" s="26"/>
    </row>
    <row r="260" ht="15.75" customHeight="1">
      <c r="F260" s="26"/>
    </row>
    <row r="261" ht="15.75" customHeight="1">
      <c r="F261" s="26"/>
    </row>
    <row r="262" ht="15.75" customHeight="1">
      <c r="F262" s="26"/>
    </row>
    <row r="263" ht="15.75" customHeight="1">
      <c r="F263" s="26"/>
    </row>
    <row r="264" ht="15.75" customHeight="1">
      <c r="F264" s="26"/>
    </row>
    <row r="265" ht="15.75" customHeight="1">
      <c r="F265" s="26"/>
    </row>
    <row r="266" ht="15.75" customHeight="1">
      <c r="F266" s="26"/>
    </row>
    <row r="267" ht="15.75" customHeight="1">
      <c r="F267" s="26"/>
    </row>
    <row r="268" ht="15.75" customHeight="1">
      <c r="F268" s="26"/>
    </row>
    <row r="269" ht="15.75" customHeight="1">
      <c r="F269" s="26"/>
    </row>
    <row r="270" ht="15.75" customHeight="1">
      <c r="F270" s="26"/>
    </row>
    <row r="271" ht="15.75" customHeight="1">
      <c r="F271" s="26"/>
    </row>
    <row r="272" ht="15.75" customHeight="1">
      <c r="F272" s="26"/>
    </row>
    <row r="273" ht="15.75" customHeight="1">
      <c r="F273" s="26"/>
    </row>
    <row r="274" ht="15.75" customHeight="1">
      <c r="F274" s="26"/>
    </row>
    <row r="275" ht="15.75" customHeight="1">
      <c r="F275" s="26"/>
    </row>
    <row r="276" ht="15.75" customHeight="1">
      <c r="F276" s="26"/>
    </row>
    <row r="277" ht="15.75" customHeight="1">
      <c r="F277" s="26"/>
    </row>
    <row r="278" ht="15.75" customHeight="1">
      <c r="F278" s="26"/>
    </row>
    <row r="279" ht="15.75" customHeight="1">
      <c r="F279" s="26"/>
    </row>
    <row r="280" ht="15.75" customHeight="1">
      <c r="F280" s="26"/>
    </row>
    <row r="281" ht="15.75" customHeight="1">
      <c r="F281" s="26"/>
    </row>
    <row r="282" ht="15.75" customHeight="1">
      <c r="F282" s="26"/>
    </row>
    <row r="283" ht="15.75" customHeight="1">
      <c r="F283" s="26"/>
    </row>
    <row r="284" ht="15.75" customHeight="1">
      <c r="F284" s="26"/>
    </row>
    <row r="285" ht="15.75" customHeight="1">
      <c r="F285" s="26"/>
    </row>
    <row r="286" ht="15.75" customHeight="1">
      <c r="F286" s="26"/>
    </row>
    <row r="287" ht="15.75" customHeight="1">
      <c r="F287" s="26"/>
    </row>
    <row r="288" ht="15.75" customHeight="1">
      <c r="F288" s="26"/>
    </row>
    <row r="289" ht="15.75" customHeight="1">
      <c r="F289" s="26"/>
    </row>
    <row r="290" ht="15.75" customHeight="1">
      <c r="F290" s="26"/>
    </row>
    <row r="291" ht="15.75" customHeight="1">
      <c r="F291" s="26"/>
    </row>
    <row r="292" ht="15.75" customHeight="1">
      <c r="F292" s="26"/>
    </row>
    <row r="293" ht="15.75" customHeight="1">
      <c r="F293" s="26"/>
    </row>
    <row r="294" ht="15.75" customHeight="1">
      <c r="F294" s="26"/>
    </row>
    <row r="295" ht="15.75" customHeight="1">
      <c r="F295" s="26"/>
    </row>
    <row r="296" ht="15.75" customHeight="1">
      <c r="F296" s="26"/>
    </row>
    <row r="297" ht="15.75" customHeight="1">
      <c r="F297" s="26"/>
    </row>
    <row r="298" ht="15.75" customHeight="1">
      <c r="F298" s="26"/>
    </row>
    <row r="299" ht="15.75" customHeight="1">
      <c r="F299" s="26"/>
    </row>
    <row r="300" ht="15.75" customHeight="1">
      <c r="F300" s="26"/>
    </row>
    <row r="301" ht="15.75" customHeight="1">
      <c r="F301" s="26"/>
    </row>
    <row r="302" ht="15.75" customHeight="1">
      <c r="F302" s="26"/>
    </row>
    <row r="303" ht="15.75" customHeight="1">
      <c r="F303" s="26"/>
    </row>
    <row r="304" ht="15.75" customHeight="1">
      <c r="F304" s="26"/>
    </row>
    <row r="305" ht="15.75" customHeight="1">
      <c r="F305" s="26"/>
    </row>
    <row r="306" ht="15.75" customHeight="1">
      <c r="F306" s="26"/>
    </row>
    <row r="307" ht="15.75" customHeight="1">
      <c r="F307" s="26"/>
    </row>
    <row r="308" ht="15.75" customHeight="1">
      <c r="F308" s="26"/>
    </row>
    <row r="309" ht="15.75" customHeight="1">
      <c r="F309" s="26"/>
    </row>
    <row r="310" ht="15.75" customHeight="1">
      <c r="F310" s="26"/>
    </row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8"/>
    <hyperlink r:id="rId2" ref="F9"/>
    <hyperlink r:id="rId3" ref="F13"/>
    <hyperlink r:id="rId4" ref="F14"/>
    <hyperlink r:id="rId5" ref="F16"/>
    <hyperlink r:id="rId6" ref="F27"/>
    <hyperlink r:id="rId7" ref="F31"/>
    <hyperlink r:id="rId8" ref="F33"/>
    <hyperlink r:id="rId9" ref="F44"/>
    <hyperlink r:id="rId10" ref="F46"/>
    <hyperlink r:id="rId11" ref="F56"/>
    <hyperlink r:id="rId12" ref="F58"/>
    <hyperlink r:id="rId13" ref="F60"/>
    <hyperlink r:id="rId14" ref="F70"/>
    <hyperlink r:id="rId15" ref="F71"/>
    <hyperlink r:id="rId16" ref="F74"/>
    <hyperlink r:id="rId17" ref="F76"/>
    <hyperlink r:id="rId18" ref="F77"/>
    <hyperlink r:id="rId19" ref="F88"/>
    <hyperlink r:id="rId20" ref="F91"/>
    <hyperlink r:id="rId21" ref="F92"/>
    <hyperlink r:id="rId22" ref="F95"/>
    <hyperlink r:id="rId23" ref="F99"/>
    <hyperlink r:id="rId24" ref="F100"/>
  </hyperlinks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86"/>
    <col customWidth="1" min="2" max="2" width="30.29"/>
    <col customWidth="1" min="3" max="3" width="20.71"/>
    <col customWidth="1" min="4" max="4" width="5.14"/>
    <col customWidth="1" min="5" max="5" width="30.43"/>
    <col customWidth="1" min="6" max="6" width="6.86"/>
    <col customWidth="1" min="7" max="7" width="8.86"/>
    <col customWidth="1" min="8" max="8" width="8.71"/>
    <col customWidth="1" min="9" max="9" width="16.57"/>
    <col customWidth="1" min="10" max="10" width="8.29"/>
  </cols>
  <sheetData>
    <row r="1" ht="15.75" customHeight="1">
      <c r="A1" s="13" t="s">
        <v>148</v>
      </c>
      <c r="B1" s="13" t="s">
        <v>149</v>
      </c>
      <c r="C1" s="14" t="s">
        <v>150</v>
      </c>
      <c r="D1" s="13" t="s">
        <v>151</v>
      </c>
      <c r="E1" s="15" t="s">
        <v>152</v>
      </c>
      <c r="F1" s="13" t="s">
        <v>151</v>
      </c>
      <c r="G1" s="16"/>
      <c r="H1" s="16"/>
      <c r="I1" s="13" t="s">
        <v>153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ht="15.75" customHeight="1">
      <c r="A2" s="17" t="s">
        <v>154</v>
      </c>
      <c r="B2" s="18" t="s">
        <v>155</v>
      </c>
      <c r="C2" s="19" t="s">
        <v>156</v>
      </c>
      <c r="D2" s="18">
        <v>1.0</v>
      </c>
      <c r="E2" s="9" t="s">
        <v>157</v>
      </c>
      <c r="F2" s="9">
        <v>1.0</v>
      </c>
      <c r="G2" s="20"/>
      <c r="H2" s="20"/>
      <c r="I2" s="10" t="s">
        <v>158</v>
      </c>
      <c r="J2" s="10">
        <v>34.0</v>
      </c>
    </row>
    <row r="3" ht="15.75" customHeight="1">
      <c r="B3" s="18" t="s">
        <v>159</v>
      </c>
      <c r="C3" s="19" t="s">
        <v>160</v>
      </c>
      <c r="D3" s="18">
        <v>1.0</v>
      </c>
      <c r="E3" s="9" t="s">
        <v>161</v>
      </c>
      <c r="F3" s="9">
        <v>1.0</v>
      </c>
      <c r="G3" s="20"/>
      <c r="H3" s="20"/>
      <c r="I3" s="10" t="s">
        <v>162</v>
      </c>
      <c r="J3" s="10">
        <v>30.0</v>
      </c>
    </row>
    <row r="4" ht="15.75" customHeight="1">
      <c r="A4" s="21"/>
      <c r="B4" s="18" t="s">
        <v>159</v>
      </c>
      <c r="C4" s="19" t="s">
        <v>163</v>
      </c>
      <c r="D4" s="18">
        <v>8.0</v>
      </c>
      <c r="E4" s="9" t="s">
        <v>164</v>
      </c>
      <c r="F4" s="9">
        <v>8.0</v>
      </c>
      <c r="G4" s="20"/>
      <c r="H4" s="20"/>
      <c r="I4" s="10" t="s">
        <v>165</v>
      </c>
      <c r="J4" s="10">
        <v>23.0</v>
      </c>
    </row>
    <row r="5" ht="15.75" customHeight="1">
      <c r="A5" s="17" t="s">
        <v>159</v>
      </c>
      <c r="B5" s="18" t="s">
        <v>166</v>
      </c>
      <c r="C5" s="19" t="s">
        <v>167</v>
      </c>
      <c r="D5" s="18">
        <v>1.0</v>
      </c>
      <c r="E5" s="9" t="s">
        <v>168</v>
      </c>
      <c r="F5" s="9">
        <v>1.0</v>
      </c>
      <c r="G5" s="20"/>
      <c r="H5" s="20"/>
      <c r="I5" s="10" t="s">
        <v>169</v>
      </c>
      <c r="J5" s="10">
        <v>14.0</v>
      </c>
    </row>
    <row r="6" ht="15.75" customHeight="1">
      <c r="B6" s="18" t="s">
        <v>170</v>
      </c>
      <c r="C6" s="19" t="s">
        <v>171</v>
      </c>
      <c r="D6" s="18">
        <v>1.0</v>
      </c>
      <c r="E6" s="9" t="s">
        <v>172</v>
      </c>
      <c r="F6" s="9">
        <v>1.0</v>
      </c>
      <c r="G6" s="20"/>
      <c r="H6" s="20"/>
      <c r="I6" s="10" t="s">
        <v>173</v>
      </c>
      <c r="J6" s="10">
        <v>14.0</v>
      </c>
    </row>
    <row r="7" ht="15.75" customHeight="1">
      <c r="A7" s="21"/>
      <c r="B7" s="18" t="s">
        <v>174</v>
      </c>
      <c r="C7" s="19" t="s">
        <v>175</v>
      </c>
      <c r="D7" s="18">
        <v>1.0</v>
      </c>
      <c r="E7" s="9" t="s">
        <v>176</v>
      </c>
      <c r="F7" s="9">
        <v>1.0</v>
      </c>
      <c r="G7" s="20"/>
      <c r="H7" s="20"/>
      <c r="I7" s="10" t="s">
        <v>177</v>
      </c>
      <c r="J7" s="10">
        <v>13.0</v>
      </c>
    </row>
    <row r="8" ht="15.75" customHeight="1">
      <c r="A8" s="17" t="s">
        <v>159</v>
      </c>
      <c r="B8" s="18" t="s">
        <v>178</v>
      </c>
      <c r="C8" s="19" t="s">
        <v>179</v>
      </c>
      <c r="D8" s="18">
        <v>4.0</v>
      </c>
      <c r="E8" s="9" t="s">
        <v>180</v>
      </c>
      <c r="F8" s="9">
        <v>4.0</v>
      </c>
      <c r="G8" s="20"/>
      <c r="H8" s="20"/>
      <c r="I8" s="10" t="s">
        <v>181</v>
      </c>
      <c r="J8" s="10">
        <v>12.0</v>
      </c>
    </row>
    <row r="9" ht="15.75" customHeight="1">
      <c r="B9" s="18" t="s">
        <v>182</v>
      </c>
      <c r="C9" s="19" t="s">
        <v>183</v>
      </c>
      <c r="D9" s="18">
        <v>2.0</v>
      </c>
      <c r="E9" s="9" t="s">
        <v>184</v>
      </c>
      <c r="F9" s="9">
        <v>2.0</v>
      </c>
      <c r="G9" s="20"/>
      <c r="H9" s="20"/>
      <c r="I9" s="10" t="s">
        <v>185</v>
      </c>
      <c r="J9" s="10">
        <v>9.0</v>
      </c>
    </row>
    <row r="10" ht="15.75" customHeight="1">
      <c r="A10" s="21"/>
      <c r="B10" s="18" t="s">
        <v>186</v>
      </c>
      <c r="C10" s="19" t="s">
        <v>187</v>
      </c>
      <c r="D10" s="18">
        <v>5.0</v>
      </c>
      <c r="E10" s="9" t="s">
        <v>188</v>
      </c>
      <c r="F10" s="9">
        <v>5.0</v>
      </c>
      <c r="G10" s="20"/>
      <c r="H10" s="20"/>
      <c r="I10" s="10" t="s">
        <v>189</v>
      </c>
      <c r="J10" s="10">
        <v>9.0</v>
      </c>
    </row>
    <row r="11" ht="15.75" customHeight="1">
      <c r="A11" s="17" t="s">
        <v>166</v>
      </c>
      <c r="B11" s="18" t="s">
        <v>190</v>
      </c>
      <c r="C11" s="19" t="s">
        <v>191</v>
      </c>
      <c r="D11" s="18">
        <v>1.0</v>
      </c>
      <c r="E11" s="9" t="s">
        <v>192</v>
      </c>
      <c r="F11" s="9">
        <v>1.0</v>
      </c>
      <c r="G11" s="20"/>
      <c r="H11" s="20"/>
      <c r="I11" s="10" t="s">
        <v>193</v>
      </c>
      <c r="J11" s="10">
        <v>9.0</v>
      </c>
    </row>
    <row r="12" ht="15.75" customHeight="1">
      <c r="B12" s="18" t="s">
        <v>194</v>
      </c>
      <c r="C12" s="19" t="s">
        <v>195</v>
      </c>
      <c r="D12" s="18">
        <v>2.0</v>
      </c>
      <c r="E12" s="9" t="s">
        <v>196</v>
      </c>
      <c r="F12" s="9">
        <v>2.0</v>
      </c>
      <c r="G12" s="20"/>
      <c r="H12" s="20"/>
      <c r="I12" s="10" t="s">
        <v>164</v>
      </c>
      <c r="J12" s="10">
        <v>8.0</v>
      </c>
    </row>
    <row r="13" ht="15.75" customHeight="1">
      <c r="A13" s="21"/>
      <c r="B13" s="18" t="s">
        <v>197</v>
      </c>
      <c r="C13" s="19" t="s">
        <v>198</v>
      </c>
      <c r="D13" s="18">
        <v>1.0</v>
      </c>
      <c r="E13" s="9" t="s">
        <v>199</v>
      </c>
      <c r="F13" s="9">
        <v>1.0</v>
      </c>
      <c r="G13" s="20"/>
      <c r="H13" s="20"/>
      <c r="I13" s="22" t="s">
        <v>200</v>
      </c>
      <c r="J13" s="10">
        <v>8.0</v>
      </c>
    </row>
    <row r="14" ht="15.75" customHeight="1">
      <c r="A14" s="17" t="s">
        <v>170</v>
      </c>
      <c r="B14" s="18" t="s">
        <v>201</v>
      </c>
      <c r="C14" s="19" t="s">
        <v>202</v>
      </c>
      <c r="D14" s="18">
        <v>1.0</v>
      </c>
      <c r="E14" s="9" t="s">
        <v>203</v>
      </c>
      <c r="F14" s="9">
        <v>1.0</v>
      </c>
      <c r="G14" s="20"/>
      <c r="H14" s="20"/>
      <c r="I14" s="10" t="s">
        <v>204</v>
      </c>
      <c r="J14" s="10">
        <v>8.0</v>
      </c>
    </row>
    <row r="15" ht="15.75" customHeight="1">
      <c r="B15" s="18" t="s">
        <v>205</v>
      </c>
      <c r="C15" s="19" t="s">
        <v>206</v>
      </c>
      <c r="D15" s="18">
        <v>2.0</v>
      </c>
      <c r="E15" s="9" t="s">
        <v>207</v>
      </c>
      <c r="F15" s="9">
        <v>2.0</v>
      </c>
      <c r="G15" s="20"/>
      <c r="H15" s="20"/>
      <c r="I15" s="10" t="s">
        <v>208</v>
      </c>
      <c r="J15" s="10">
        <v>7.0</v>
      </c>
    </row>
    <row r="16" ht="15.75" customHeight="1">
      <c r="A16" s="21"/>
      <c r="B16" s="18" t="s">
        <v>209</v>
      </c>
      <c r="C16" s="19" t="s">
        <v>210</v>
      </c>
      <c r="D16" s="18">
        <v>4.0</v>
      </c>
      <c r="E16" s="9" t="s">
        <v>211</v>
      </c>
      <c r="F16" s="9">
        <v>4.0</v>
      </c>
      <c r="G16" s="20"/>
      <c r="H16" s="20"/>
      <c r="I16" s="10" t="s">
        <v>212</v>
      </c>
      <c r="J16" s="10">
        <v>7.0</v>
      </c>
    </row>
    <row r="17" ht="15.75" customHeight="1">
      <c r="A17" s="17" t="s">
        <v>174</v>
      </c>
      <c r="B17" s="18" t="s">
        <v>213</v>
      </c>
      <c r="C17" s="19" t="s">
        <v>214</v>
      </c>
      <c r="D17" s="18">
        <v>1.0</v>
      </c>
      <c r="E17" s="9" t="s">
        <v>215</v>
      </c>
      <c r="F17" s="9">
        <v>1.0</v>
      </c>
      <c r="G17" s="20"/>
      <c r="H17" s="20"/>
      <c r="I17" s="9" t="s">
        <v>216</v>
      </c>
      <c r="J17" s="9">
        <v>7.0</v>
      </c>
    </row>
    <row r="18" ht="15.75" customHeight="1">
      <c r="B18" s="18" t="s">
        <v>217</v>
      </c>
      <c r="C18" s="19" t="s">
        <v>218</v>
      </c>
      <c r="D18" s="18">
        <v>5.0</v>
      </c>
      <c r="E18" s="9" t="s">
        <v>219</v>
      </c>
      <c r="F18" s="9">
        <v>5.0</v>
      </c>
      <c r="G18" s="20"/>
      <c r="H18" s="20"/>
      <c r="I18" s="9" t="s">
        <v>220</v>
      </c>
      <c r="J18" s="9">
        <v>6.0</v>
      </c>
    </row>
    <row r="19" ht="15.75" customHeight="1">
      <c r="A19" s="21"/>
      <c r="B19" s="18" t="s">
        <v>221</v>
      </c>
      <c r="C19" s="23" t="s">
        <v>222</v>
      </c>
      <c r="D19" s="18">
        <v>8.0</v>
      </c>
      <c r="E19" s="9" t="s">
        <v>181</v>
      </c>
      <c r="F19" s="9">
        <v>12.0</v>
      </c>
      <c r="G19" s="20"/>
      <c r="H19" s="20"/>
      <c r="I19" s="9" t="s">
        <v>223</v>
      </c>
      <c r="J19" s="9">
        <v>6.0</v>
      </c>
    </row>
    <row r="20" ht="15.75" customHeight="1">
      <c r="A20" s="17" t="s">
        <v>224</v>
      </c>
      <c r="B20" s="18" t="s">
        <v>225</v>
      </c>
      <c r="C20" s="23" t="s">
        <v>226</v>
      </c>
      <c r="D20" s="18">
        <v>3.0</v>
      </c>
      <c r="E20" s="9" t="s">
        <v>227</v>
      </c>
      <c r="F20" s="9">
        <v>1.0</v>
      </c>
      <c r="G20" s="20"/>
      <c r="H20" s="20"/>
      <c r="I20" s="9" t="s">
        <v>188</v>
      </c>
      <c r="J20" s="9">
        <v>5.0</v>
      </c>
    </row>
    <row r="21" ht="15.75" customHeight="1">
      <c r="B21" s="18" t="s">
        <v>228</v>
      </c>
      <c r="C21" s="19" t="s">
        <v>229</v>
      </c>
      <c r="D21" s="18">
        <v>1.0</v>
      </c>
      <c r="E21" s="9" t="s">
        <v>230</v>
      </c>
      <c r="F21" s="9">
        <v>2.0</v>
      </c>
      <c r="G21" s="20"/>
      <c r="H21" s="20"/>
      <c r="I21" s="9" t="s">
        <v>219</v>
      </c>
      <c r="J21" s="9">
        <v>5.0</v>
      </c>
    </row>
    <row r="22" ht="15.75" customHeight="1">
      <c r="A22" s="21"/>
      <c r="B22" s="18" t="s">
        <v>231</v>
      </c>
      <c r="C22" s="19" t="s">
        <v>232</v>
      </c>
      <c r="D22" s="18">
        <v>2.0</v>
      </c>
      <c r="E22" s="9" t="s">
        <v>233</v>
      </c>
      <c r="F22" s="9">
        <v>1.0</v>
      </c>
      <c r="G22" s="20"/>
      <c r="H22" s="20"/>
      <c r="I22" s="9" t="s">
        <v>180</v>
      </c>
      <c r="J22" s="9">
        <v>4.0</v>
      </c>
    </row>
    <row r="23" ht="15.75" customHeight="1">
      <c r="A23" s="17" t="s">
        <v>182</v>
      </c>
      <c r="B23" s="18" t="s">
        <v>234</v>
      </c>
      <c r="C23" s="19" t="s">
        <v>235</v>
      </c>
      <c r="D23" s="18">
        <v>1.0</v>
      </c>
      <c r="E23" s="9" t="s">
        <v>236</v>
      </c>
      <c r="F23" s="9">
        <v>4.0</v>
      </c>
      <c r="G23" s="20"/>
      <c r="H23" s="20"/>
      <c r="I23" s="9" t="s">
        <v>211</v>
      </c>
      <c r="J23" s="9">
        <v>4.0</v>
      </c>
    </row>
    <row r="24" ht="15.75" customHeight="1">
      <c r="B24" s="18" t="s">
        <v>237</v>
      </c>
      <c r="C24" s="19" t="s">
        <v>238</v>
      </c>
      <c r="D24" s="18">
        <v>4.0</v>
      </c>
      <c r="E24" s="9" t="s">
        <v>208</v>
      </c>
      <c r="F24" s="9">
        <v>7.0</v>
      </c>
      <c r="G24" s="20"/>
      <c r="H24" s="20"/>
      <c r="I24" s="9" t="s">
        <v>236</v>
      </c>
      <c r="J24" s="9">
        <v>4.0</v>
      </c>
    </row>
    <row r="25" ht="15.75" customHeight="1">
      <c r="A25" s="21"/>
      <c r="B25" s="18" t="s">
        <v>239</v>
      </c>
      <c r="C25" s="23" t="s">
        <v>240</v>
      </c>
      <c r="D25" s="18">
        <v>5.0</v>
      </c>
      <c r="E25" s="9" t="s">
        <v>241</v>
      </c>
      <c r="F25" s="9">
        <v>1.0</v>
      </c>
      <c r="G25" s="20"/>
      <c r="H25" s="20"/>
      <c r="I25" s="9" t="s">
        <v>242</v>
      </c>
      <c r="J25" s="9">
        <v>4.0</v>
      </c>
    </row>
    <row r="26" ht="15.75" customHeight="1">
      <c r="A26" s="17" t="s">
        <v>186</v>
      </c>
      <c r="B26" s="18" t="s">
        <v>243</v>
      </c>
      <c r="C26" s="23" t="s">
        <v>244</v>
      </c>
      <c r="D26" s="18">
        <v>2.0</v>
      </c>
      <c r="E26" s="24" t="s">
        <v>245</v>
      </c>
      <c r="F26" s="9">
        <v>3.0</v>
      </c>
      <c r="G26" s="20"/>
      <c r="H26" s="20"/>
      <c r="I26" s="9" t="s">
        <v>246</v>
      </c>
      <c r="J26" s="9">
        <v>4.0</v>
      </c>
    </row>
    <row r="27" ht="15.75" customHeight="1">
      <c r="B27" s="18" t="s">
        <v>243</v>
      </c>
      <c r="C27" s="19" t="s">
        <v>247</v>
      </c>
      <c r="D27" s="18">
        <v>1.0</v>
      </c>
      <c r="E27" s="9" t="s">
        <v>220</v>
      </c>
      <c r="F27" s="9">
        <v>6.0</v>
      </c>
      <c r="G27" s="20"/>
      <c r="H27" s="20"/>
      <c r="I27" s="24" t="s">
        <v>245</v>
      </c>
      <c r="J27" s="9">
        <v>3.0</v>
      </c>
    </row>
    <row r="28" ht="15.75" customHeight="1">
      <c r="A28" s="21"/>
      <c r="B28" s="18" t="s">
        <v>243</v>
      </c>
      <c r="C28" s="19" t="s">
        <v>248</v>
      </c>
      <c r="D28" s="18">
        <v>3.0</v>
      </c>
      <c r="E28" s="9" t="s">
        <v>249</v>
      </c>
      <c r="F28" s="9">
        <v>1.0</v>
      </c>
      <c r="G28" s="20"/>
      <c r="H28" s="20"/>
      <c r="I28" s="9" t="s">
        <v>250</v>
      </c>
      <c r="J28" s="9">
        <v>3.0</v>
      </c>
    </row>
    <row r="29" ht="15.75" customHeight="1">
      <c r="A29" s="17" t="s">
        <v>190</v>
      </c>
      <c r="B29" s="18" t="s">
        <v>251</v>
      </c>
      <c r="C29" s="23" t="s">
        <v>252</v>
      </c>
      <c r="D29" s="18">
        <v>2.0</v>
      </c>
      <c r="E29" s="9" t="s">
        <v>253</v>
      </c>
      <c r="F29" s="9">
        <v>1.0</v>
      </c>
      <c r="G29" s="20"/>
      <c r="H29" s="20"/>
      <c r="I29" s="9" t="s">
        <v>254</v>
      </c>
      <c r="J29" s="9">
        <v>3.0</v>
      </c>
    </row>
    <row r="30" ht="15.75" customHeight="1">
      <c r="B30" s="18" t="s">
        <v>255</v>
      </c>
      <c r="C30" s="23" t="s">
        <v>256</v>
      </c>
      <c r="D30" s="18">
        <v>4.0</v>
      </c>
      <c r="E30" s="9" t="s">
        <v>212</v>
      </c>
      <c r="F30" s="9">
        <v>7.0</v>
      </c>
      <c r="G30" s="20"/>
      <c r="H30" s="20"/>
      <c r="I30" s="9" t="s">
        <v>257</v>
      </c>
      <c r="J30" s="9">
        <v>3.0</v>
      </c>
    </row>
    <row r="31" ht="15.75" customHeight="1">
      <c r="A31" s="21"/>
      <c r="B31" s="18" t="s">
        <v>258</v>
      </c>
      <c r="C31" s="19" t="s">
        <v>259</v>
      </c>
      <c r="D31" s="18">
        <v>1.0</v>
      </c>
      <c r="E31" s="9" t="s">
        <v>260</v>
      </c>
      <c r="F31" s="9">
        <v>1.0</v>
      </c>
      <c r="G31" s="20"/>
      <c r="H31" s="20"/>
      <c r="I31" s="9" t="s">
        <v>261</v>
      </c>
      <c r="J31" s="9">
        <v>3.0</v>
      </c>
    </row>
    <row r="32" ht="15.75" customHeight="1">
      <c r="A32" s="17" t="s">
        <v>194</v>
      </c>
      <c r="B32" s="18" t="s">
        <v>262</v>
      </c>
      <c r="C32" s="19" t="s">
        <v>263</v>
      </c>
      <c r="D32" s="18">
        <v>1.0</v>
      </c>
      <c r="E32" s="9" t="s">
        <v>185</v>
      </c>
      <c r="F32" s="9">
        <v>9.0</v>
      </c>
      <c r="G32" s="20"/>
      <c r="H32" s="20"/>
      <c r="I32" s="9" t="s">
        <v>264</v>
      </c>
      <c r="J32" s="9">
        <v>3.0</v>
      </c>
    </row>
    <row r="33" ht="15.75" customHeight="1">
      <c r="B33" s="18" t="s">
        <v>265</v>
      </c>
      <c r="C33" s="19" t="s">
        <v>266</v>
      </c>
      <c r="D33" s="18">
        <v>7.0</v>
      </c>
      <c r="E33" s="9" t="s">
        <v>267</v>
      </c>
      <c r="F33" s="9">
        <v>1.0</v>
      </c>
      <c r="G33" s="20"/>
      <c r="H33" s="20"/>
      <c r="I33" s="9" t="s">
        <v>268</v>
      </c>
      <c r="J33" s="9">
        <v>3.0</v>
      </c>
    </row>
    <row r="34" ht="15.75" customHeight="1">
      <c r="A34" s="21"/>
      <c r="B34" s="18" t="s">
        <v>262</v>
      </c>
      <c r="C34" s="19" t="s">
        <v>269</v>
      </c>
      <c r="D34" s="18">
        <v>1.0</v>
      </c>
      <c r="E34" s="9" t="s">
        <v>270</v>
      </c>
      <c r="F34" s="9">
        <v>1.0</v>
      </c>
      <c r="G34" s="20"/>
      <c r="H34" s="20"/>
      <c r="I34" s="9" t="s">
        <v>271</v>
      </c>
      <c r="J34" s="9">
        <v>3.0</v>
      </c>
    </row>
    <row r="35" ht="15.75" customHeight="1">
      <c r="A35" s="17" t="s">
        <v>272</v>
      </c>
      <c r="B35" s="18" t="s">
        <v>273</v>
      </c>
      <c r="C35" s="23" t="s">
        <v>274</v>
      </c>
      <c r="D35" s="18">
        <v>2.0</v>
      </c>
      <c r="E35" s="9" t="s">
        <v>242</v>
      </c>
      <c r="F35" s="9">
        <v>4.0</v>
      </c>
      <c r="G35" s="20"/>
      <c r="H35" s="20"/>
      <c r="I35" s="9" t="s">
        <v>275</v>
      </c>
      <c r="J35" s="9">
        <v>3.0</v>
      </c>
    </row>
    <row r="36" ht="15.75" customHeight="1">
      <c r="B36" s="18" t="s">
        <v>276</v>
      </c>
      <c r="C36" s="23" t="s">
        <v>277</v>
      </c>
      <c r="D36" s="18">
        <v>7.0</v>
      </c>
      <c r="E36" s="9" t="s">
        <v>216</v>
      </c>
      <c r="F36" s="9">
        <v>7.0</v>
      </c>
      <c r="G36" s="20"/>
      <c r="H36" s="20"/>
      <c r="I36" s="9" t="s">
        <v>278</v>
      </c>
      <c r="J36" s="9">
        <v>3.0</v>
      </c>
    </row>
    <row r="37" ht="15.75" customHeight="1">
      <c r="A37" s="21"/>
      <c r="B37" s="18" t="s">
        <v>279</v>
      </c>
      <c r="C37" s="19" t="s">
        <v>280</v>
      </c>
      <c r="D37" s="18">
        <v>1.0</v>
      </c>
      <c r="E37" s="9" t="s">
        <v>281</v>
      </c>
      <c r="F37" s="9">
        <v>1.0</v>
      </c>
      <c r="G37" s="20"/>
      <c r="H37" s="20"/>
      <c r="I37" s="9" t="s">
        <v>184</v>
      </c>
      <c r="J37" s="9">
        <v>2.0</v>
      </c>
    </row>
    <row r="38" ht="15.75" customHeight="1">
      <c r="A38" s="17" t="s">
        <v>201</v>
      </c>
      <c r="B38" s="18" t="s">
        <v>282</v>
      </c>
      <c r="C38" s="19" t="s">
        <v>283</v>
      </c>
      <c r="D38" s="18">
        <v>1.0</v>
      </c>
      <c r="E38" s="9" t="s">
        <v>284</v>
      </c>
      <c r="F38" s="9">
        <v>1.0</v>
      </c>
      <c r="G38" s="20"/>
      <c r="H38" s="20"/>
      <c r="I38" s="9" t="s">
        <v>196</v>
      </c>
      <c r="J38" s="9">
        <v>2.0</v>
      </c>
    </row>
    <row r="39" ht="15.75" customHeight="1">
      <c r="B39" s="18" t="s">
        <v>285</v>
      </c>
      <c r="C39" s="19" t="s">
        <v>286</v>
      </c>
      <c r="D39" s="18">
        <v>4.0</v>
      </c>
      <c r="E39" s="9" t="s">
        <v>177</v>
      </c>
      <c r="F39" s="9">
        <v>13.0</v>
      </c>
      <c r="G39" s="20"/>
      <c r="H39" s="20"/>
      <c r="I39" s="9" t="s">
        <v>207</v>
      </c>
      <c r="J39" s="9">
        <v>2.0</v>
      </c>
    </row>
    <row r="40" ht="15.75" customHeight="1">
      <c r="A40" s="21"/>
      <c r="B40" s="18" t="s">
        <v>287</v>
      </c>
      <c r="C40" s="19" t="s">
        <v>288</v>
      </c>
      <c r="D40" s="18">
        <v>7.0</v>
      </c>
      <c r="E40" s="9" t="s">
        <v>289</v>
      </c>
      <c r="F40" s="9">
        <v>1.0</v>
      </c>
      <c r="G40" s="20"/>
      <c r="H40" s="20"/>
      <c r="I40" s="9" t="s">
        <v>230</v>
      </c>
      <c r="J40" s="9">
        <v>2.0</v>
      </c>
    </row>
    <row r="41" ht="15.75" customHeight="1">
      <c r="A41" s="17" t="s">
        <v>205</v>
      </c>
      <c r="B41" s="18" t="s">
        <v>290</v>
      </c>
      <c r="C41" s="19" t="s">
        <v>291</v>
      </c>
      <c r="D41" s="18">
        <v>1.0</v>
      </c>
      <c r="E41" s="9" t="s">
        <v>292</v>
      </c>
      <c r="F41" s="9">
        <v>1.0</v>
      </c>
      <c r="G41" s="20"/>
      <c r="H41" s="20"/>
      <c r="I41" s="9" t="s">
        <v>293</v>
      </c>
      <c r="J41" s="9">
        <v>2.0</v>
      </c>
    </row>
    <row r="42" ht="15.75" customHeight="1">
      <c r="B42" s="18" t="s">
        <v>294</v>
      </c>
      <c r="C42" s="19" t="s">
        <v>295</v>
      </c>
      <c r="D42" s="18">
        <v>1.0</v>
      </c>
      <c r="E42" s="9" t="s">
        <v>293</v>
      </c>
      <c r="F42" s="9">
        <v>2.0</v>
      </c>
      <c r="G42" s="20"/>
      <c r="H42" s="20"/>
      <c r="I42" s="9" t="s">
        <v>296</v>
      </c>
      <c r="J42" s="9">
        <v>2.0</v>
      </c>
    </row>
    <row r="43" ht="15.75" customHeight="1">
      <c r="A43" s="21"/>
      <c r="B43" s="18" t="s">
        <v>297</v>
      </c>
      <c r="C43" s="23" t="s">
        <v>298</v>
      </c>
      <c r="D43" s="18">
        <v>12.0</v>
      </c>
      <c r="E43" s="9" t="s">
        <v>189</v>
      </c>
      <c r="F43" s="9">
        <v>9.0</v>
      </c>
      <c r="G43" s="20"/>
      <c r="H43" s="20"/>
      <c r="I43" s="9" t="s">
        <v>299</v>
      </c>
      <c r="J43" s="9">
        <v>2.0</v>
      </c>
    </row>
    <row r="44" ht="15.75" customHeight="1">
      <c r="A44" s="17" t="s">
        <v>221</v>
      </c>
      <c r="B44" s="18" t="s">
        <v>300</v>
      </c>
      <c r="C44" s="23" t="s">
        <v>301</v>
      </c>
      <c r="D44" s="18">
        <v>1.0</v>
      </c>
      <c r="E44" s="9" t="s">
        <v>250</v>
      </c>
      <c r="F44" s="9">
        <v>3.0</v>
      </c>
      <c r="G44" s="20"/>
      <c r="H44" s="20"/>
      <c r="I44" s="9" t="s">
        <v>302</v>
      </c>
      <c r="J44" s="9">
        <v>2.0</v>
      </c>
    </row>
    <row r="45" ht="15.75" customHeight="1">
      <c r="B45" s="18" t="s">
        <v>303</v>
      </c>
      <c r="C45" s="19" t="s">
        <v>304</v>
      </c>
      <c r="D45" s="18">
        <v>1.0</v>
      </c>
      <c r="E45" s="9" t="s">
        <v>254</v>
      </c>
      <c r="F45" s="9">
        <v>3.0</v>
      </c>
      <c r="G45" s="20"/>
      <c r="H45" s="20"/>
      <c r="I45" s="9" t="s">
        <v>305</v>
      </c>
      <c r="J45" s="9">
        <v>2.0</v>
      </c>
    </row>
    <row r="46" ht="15.75" customHeight="1">
      <c r="A46" s="21"/>
      <c r="B46" s="18" t="s">
        <v>306</v>
      </c>
      <c r="C46" s="19" t="s">
        <v>307</v>
      </c>
      <c r="D46" s="18">
        <v>1.0</v>
      </c>
      <c r="E46" s="9" t="s">
        <v>296</v>
      </c>
      <c r="F46" s="9">
        <v>2.0</v>
      </c>
      <c r="G46" s="20"/>
      <c r="H46" s="20"/>
      <c r="I46" s="9" t="s">
        <v>308</v>
      </c>
      <c r="J46" s="9">
        <v>2.0</v>
      </c>
    </row>
    <row r="47" ht="15.75" customHeight="1">
      <c r="A47" s="17" t="s">
        <v>209</v>
      </c>
      <c r="B47" s="18" t="s">
        <v>205</v>
      </c>
      <c r="C47" s="23" t="s">
        <v>309</v>
      </c>
      <c r="D47" s="18">
        <v>1.0</v>
      </c>
      <c r="E47" s="9" t="s">
        <v>310</v>
      </c>
      <c r="F47" s="9">
        <v>1.0</v>
      </c>
      <c r="G47" s="20"/>
      <c r="H47" s="20"/>
      <c r="I47" s="9" t="s">
        <v>311</v>
      </c>
      <c r="J47" s="9">
        <v>2.0</v>
      </c>
    </row>
    <row r="48" ht="15.75" customHeight="1">
      <c r="B48" s="18" t="s">
        <v>312</v>
      </c>
      <c r="C48" s="19" t="s">
        <v>313</v>
      </c>
      <c r="D48" s="18">
        <v>2.0</v>
      </c>
      <c r="E48" s="9" t="s">
        <v>299</v>
      </c>
      <c r="F48" s="9">
        <v>2.0</v>
      </c>
      <c r="G48" s="20"/>
      <c r="H48" s="20"/>
      <c r="I48" s="9" t="s">
        <v>314</v>
      </c>
      <c r="J48" s="9">
        <v>2.0</v>
      </c>
    </row>
    <row r="49" ht="15.75" customHeight="1">
      <c r="A49" s="21"/>
      <c r="B49" s="18" t="s">
        <v>312</v>
      </c>
      <c r="C49" s="19" t="s">
        <v>315</v>
      </c>
      <c r="D49" s="18">
        <v>9.0</v>
      </c>
      <c r="E49" s="9" t="s">
        <v>158</v>
      </c>
      <c r="F49" s="9">
        <v>34.0</v>
      </c>
      <c r="G49" s="20"/>
      <c r="H49" s="20"/>
      <c r="I49" s="9" t="s">
        <v>316</v>
      </c>
      <c r="J49" s="9">
        <v>2.0</v>
      </c>
    </row>
    <row r="50" ht="15.75" customHeight="1">
      <c r="A50" s="17" t="s">
        <v>317</v>
      </c>
      <c r="B50" s="18" t="s">
        <v>318</v>
      </c>
      <c r="C50" s="19" t="s">
        <v>319</v>
      </c>
      <c r="D50" s="18">
        <v>3.0</v>
      </c>
      <c r="E50" s="9" t="s">
        <v>320</v>
      </c>
      <c r="F50" s="9">
        <v>1.0</v>
      </c>
      <c r="G50" s="20"/>
      <c r="H50" s="20"/>
      <c r="I50" s="9" t="s">
        <v>157</v>
      </c>
      <c r="J50" s="9">
        <v>1.0</v>
      </c>
    </row>
    <row r="51" ht="15.75" customHeight="1">
      <c r="B51" s="18" t="s">
        <v>170</v>
      </c>
      <c r="C51" s="19" t="s">
        <v>321</v>
      </c>
      <c r="D51" s="18">
        <v>3.0</v>
      </c>
      <c r="E51" s="24" t="s">
        <v>200</v>
      </c>
      <c r="F51" s="9">
        <v>8.0</v>
      </c>
      <c r="G51" s="20"/>
      <c r="H51" s="20"/>
      <c r="I51" s="9" t="s">
        <v>161</v>
      </c>
      <c r="J51" s="9">
        <v>1.0</v>
      </c>
    </row>
    <row r="52" ht="15.75" customHeight="1">
      <c r="A52" s="21"/>
      <c r="B52" s="18" t="s">
        <v>170</v>
      </c>
      <c r="C52" s="19" t="s">
        <v>322</v>
      </c>
      <c r="D52" s="18">
        <v>2.0</v>
      </c>
      <c r="E52" s="9" t="s">
        <v>204</v>
      </c>
      <c r="F52" s="9">
        <v>8.0</v>
      </c>
      <c r="G52" s="20"/>
      <c r="H52" s="20"/>
      <c r="I52" s="9" t="s">
        <v>168</v>
      </c>
      <c r="J52" s="9">
        <v>1.0</v>
      </c>
    </row>
    <row r="53" ht="15.75" customHeight="1">
      <c r="A53" s="17" t="s">
        <v>217</v>
      </c>
      <c r="B53" s="18" t="s">
        <v>174</v>
      </c>
      <c r="C53" s="19" t="s">
        <v>323</v>
      </c>
      <c r="D53" s="18">
        <v>1.0</v>
      </c>
      <c r="E53" s="9" t="s">
        <v>324</v>
      </c>
      <c r="F53" s="9">
        <v>1.0</v>
      </c>
      <c r="G53" s="20"/>
      <c r="H53" s="20"/>
      <c r="I53" s="9" t="s">
        <v>172</v>
      </c>
      <c r="J53" s="9">
        <v>1.0</v>
      </c>
    </row>
    <row r="54" ht="15.75" customHeight="1">
      <c r="B54" s="18" t="s">
        <v>325</v>
      </c>
      <c r="C54" s="19" t="s">
        <v>326</v>
      </c>
      <c r="D54" s="18">
        <v>2.0</v>
      </c>
      <c r="E54" s="9" t="s">
        <v>327</v>
      </c>
      <c r="F54" s="9">
        <v>1.0</v>
      </c>
      <c r="G54" s="20"/>
      <c r="H54" s="20"/>
      <c r="I54" s="9" t="s">
        <v>176</v>
      </c>
      <c r="J54" s="9">
        <v>1.0</v>
      </c>
    </row>
    <row r="55" ht="15.75" customHeight="1">
      <c r="A55" s="21"/>
      <c r="B55" s="18" t="s">
        <v>328</v>
      </c>
      <c r="C55" s="23" t="s">
        <v>329</v>
      </c>
      <c r="D55" s="18">
        <v>32.0</v>
      </c>
      <c r="E55" s="9" t="s">
        <v>330</v>
      </c>
      <c r="F55" s="9">
        <v>1.0</v>
      </c>
      <c r="G55" s="20"/>
      <c r="H55" s="20"/>
      <c r="I55" s="9" t="s">
        <v>192</v>
      </c>
      <c r="J55" s="9">
        <v>1.0</v>
      </c>
    </row>
    <row r="56" ht="15.75" customHeight="1">
      <c r="A56" s="17" t="s">
        <v>221</v>
      </c>
      <c r="B56" s="18" t="s">
        <v>331</v>
      </c>
      <c r="C56" s="23" t="s">
        <v>332</v>
      </c>
      <c r="D56" s="18">
        <v>2.0</v>
      </c>
      <c r="E56" s="9" t="s">
        <v>333</v>
      </c>
      <c r="F56" s="9">
        <v>1.0</v>
      </c>
      <c r="G56" s="20"/>
      <c r="H56" s="20"/>
      <c r="I56" s="9" t="s">
        <v>199</v>
      </c>
      <c r="J56" s="9">
        <v>1.0</v>
      </c>
    </row>
    <row r="57" ht="15.75" customHeight="1">
      <c r="B57" s="18" t="s">
        <v>334</v>
      </c>
      <c r="C57" s="19" t="s">
        <v>335</v>
      </c>
      <c r="D57" s="18">
        <v>1.0</v>
      </c>
      <c r="E57" s="9" t="s">
        <v>302</v>
      </c>
      <c r="F57" s="9">
        <v>2.0</v>
      </c>
      <c r="G57" s="20"/>
      <c r="H57" s="20"/>
      <c r="I57" s="9" t="s">
        <v>203</v>
      </c>
      <c r="J57" s="9">
        <v>1.0</v>
      </c>
    </row>
    <row r="58" ht="15.75" customHeight="1">
      <c r="A58" s="21"/>
      <c r="B58" s="18" t="s">
        <v>336</v>
      </c>
      <c r="C58" s="19" t="s">
        <v>337</v>
      </c>
      <c r="D58" s="18">
        <v>8.0</v>
      </c>
      <c r="E58" s="9" t="s">
        <v>305</v>
      </c>
      <c r="F58" s="9">
        <v>2.0</v>
      </c>
      <c r="G58" s="20"/>
      <c r="H58" s="20"/>
      <c r="I58" s="9" t="s">
        <v>215</v>
      </c>
      <c r="J58" s="9">
        <v>1.0</v>
      </c>
    </row>
    <row r="59" ht="15.75" customHeight="1">
      <c r="A59" s="17" t="s">
        <v>225</v>
      </c>
      <c r="B59" s="18" t="s">
        <v>174</v>
      </c>
      <c r="C59" s="19" t="s">
        <v>338</v>
      </c>
      <c r="D59" s="18">
        <v>8.0</v>
      </c>
      <c r="E59" s="9" t="s">
        <v>257</v>
      </c>
      <c r="F59" s="9">
        <v>3.0</v>
      </c>
      <c r="G59" s="20"/>
      <c r="H59" s="20"/>
      <c r="I59" s="9" t="s">
        <v>227</v>
      </c>
      <c r="J59" s="9">
        <v>1.0</v>
      </c>
    </row>
    <row r="60" ht="15.75" customHeight="1">
      <c r="B60" s="18" t="s">
        <v>174</v>
      </c>
      <c r="C60" s="19" t="s">
        <v>339</v>
      </c>
      <c r="D60" s="18">
        <v>1.0</v>
      </c>
      <c r="E60" s="9" t="s">
        <v>169</v>
      </c>
      <c r="F60" s="9">
        <v>14.0</v>
      </c>
      <c r="G60" s="20"/>
      <c r="H60" s="20"/>
      <c r="I60" s="9" t="s">
        <v>233</v>
      </c>
      <c r="J60" s="9">
        <v>1.0</v>
      </c>
    </row>
    <row r="61" ht="15.75" customHeight="1">
      <c r="A61" s="21"/>
      <c r="B61" s="18" t="s">
        <v>340</v>
      </c>
      <c r="C61" s="19" t="s">
        <v>341</v>
      </c>
      <c r="D61" s="18">
        <v>1.0</v>
      </c>
      <c r="E61" s="9" t="s">
        <v>342</v>
      </c>
      <c r="F61" s="9">
        <v>1.0</v>
      </c>
      <c r="G61" s="20"/>
      <c r="H61" s="20"/>
      <c r="I61" s="9" t="s">
        <v>241</v>
      </c>
      <c r="J61" s="9">
        <v>1.0</v>
      </c>
    </row>
    <row r="62" ht="15.75" customHeight="1">
      <c r="A62" s="17" t="s">
        <v>343</v>
      </c>
      <c r="B62" s="18" t="s">
        <v>340</v>
      </c>
      <c r="C62" s="19" t="s">
        <v>344</v>
      </c>
      <c r="D62" s="18">
        <v>1.0</v>
      </c>
      <c r="E62" s="9" t="s">
        <v>345</v>
      </c>
      <c r="F62" s="9">
        <v>1.0</v>
      </c>
      <c r="G62" s="20"/>
      <c r="H62" s="20"/>
      <c r="I62" s="9" t="s">
        <v>249</v>
      </c>
      <c r="J62" s="9">
        <v>1.0</v>
      </c>
    </row>
    <row r="63" ht="15.75" customHeight="1">
      <c r="B63" s="18" t="s">
        <v>346</v>
      </c>
      <c r="C63" s="19" t="s">
        <v>347</v>
      </c>
      <c r="D63" s="18">
        <v>1.0</v>
      </c>
      <c r="E63" s="9" t="s">
        <v>173</v>
      </c>
      <c r="F63" s="9">
        <v>14.0</v>
      </c>
      <c r="G63" s="20"/>
      <c r="H63" s="20"/>
      <c r="I63" s="9" t="s">
        <v>253</v>
      </c>
      <c r="J63" s="9">
        <v>1.0</v>
      </c>
    </row>
    <row r="64" ht="15.75" customHeight="1">
      <c r="A64" s="21"/>
      <c r="B64" s="18" t="s">
        <v>346</v>
      </c>
      <c r="C64" s="19" t="s">
        <v>348</v>
      </c>
      <c r="D64" s="18">
        <v>2.0</v>
      </c>
      <c r="E64" s="9" t="s">
        <v>308</v>
      </c>
      <c r="F64" s="9">
        <v>2.0</v>
      </c>
      <c r="G64" s="20"/>
      <c r="H64" s="20"/>
      <c r="I64" s="9" t="s">
        <v>260</v>
      </c>
      <c r="J64" s="9">
        <v>1.0</v>
      </c>
    </row>
    <row r="65" ht="15.75" customHeight="1">
      <c r="A65" s="17" t="s">
        <v>349</v>
      </c>
      <c r="B65" s="18" t="s">
        <v>350</v>
      </c>
      <c r="C65" s="19" t="s">
        <v>351</v>
      </c>
      <c r="D65" s="18">
        <v>2.0</v>
      </c>
      <c r="E65" s="9" t="s">
        <v>193</v>
      </c>
      <c r="F65" s="9">
        <v>9.0</v>
      </c>
      <c r="G65" s="20"/>
      <c r="H65" s="20"/>
      <c r="I65" s="9" t="s">
        <v>267</v>
      </c>
      <c r="J65" s="9">
        <v>1.0</v>
      </c>
    </row>
    <row r="66" ht="15.75" customHeight="1">
      <c r="B66" s="18" t="s">
        <v>352</v>
      </c>
      <c r="C66" s="19" t="s">
        <v>353</v>
      </c>
      <c r="D66" s="18">
        <v>3.0</v>
      </c>
      <c r="E66" s="9" t="s">
        <v>261</v>
      </c>
      <c r="F66" s="9">
        <v>3.0</v>
      </c>
      <c r="G66" s="20"/>
      <c r="H66" s="20"/>
      <c r="I66" s="9" t="s">
        <v>270</v>
      </c>
      <c r="J66" s="9">
        <v>1.0</v>
      </c>
    </row>
    <row r="67" ht="15.75" customHeight="1">
      <c r="A67" s="21"/>
      <c r="B67" s="18" t="s">
        <v>354</v>
      </c>
      <c r="C67" s="19" t="s">
        <v>355</v>
      </c>
      <c r="D67" s="18">
        <v>14.0</v>
      </c>
      <c r="E67" s="9" t="s">
        <v>264</v>
      </c>
      <c r="F67" s="9">
        <v>3.0</v>
      </c>
      <c r="G67" s="20"/>
      <c r="H67" s="20"/>
      <c r="I67" s="9" t="s">
        <v>281</v>
      </c>
      <c r="J67" s="9">
        <v>1.0</v>
      </c>
    </row>
    <row r="68" ht="15.75" customHeight="1">
      <c r="A68" s="17" t="s">
        <v>234</v>
      </c>
      <c r="B68" s="18" t="s">
        <v>356</v>
      </c>
      <c r="C68" s="19" t="s">
        <v>357</v>
      </c>
      <c r="D68" s="18">
        <v>1.0</v>
      </c>
      <c r="E68" s="9" t="s">
        <v>162</v>
      </c>
      <c r="F68" s="9">
        <v>30.0</v>
      </c>
      <c r="G68" s="20"/>
      <c r="H68" s="20"/>
      <c r="I68" s="9" t="s">
        <v>284</v>
      </c>
      <c r="J68" s="9">
        <v>1.0</v>
      </c>
    </row>
    <row r="69" ht="15.75" customHeight="1">
      <c r="B69" s="18" t="s">
        <v>358</v>
      </c>
      <c r="C69" s="19" t="s">
        <v>359</v>
      </c>
      <c r="D69" s="18">
        <v>1.0</v>
      </c>
      <c r="E69" s="9" t="s">
        <v>360</v>
      </c>
      <c r="F69" s="9">
        <v>1.0</v>
      </c>
      <c r="G69" s="20"/>
      <c r="H69" s="20"/>
      <c r="I69" s="9" t="s">
        <v>289</v>
      </c>
      <c r="J69" s="9">
        <v>1.0</v>
      </c>
    </row>
    <row r="70" ht="15.75" customHeight="1">
      <c r="A70" s="21"/>
      <c r="B70" s="18" t="s">
        <v>361</v>
      </c>
      <c r="C70" s="19" t="s">
        <v>362</v>
      </c>
      <c r="D70" s="18">
        <v>14.0</v>
      </c>
      <c r="E70" s="9" t="s">
        <v>363</v>
      </c>
      <c r="F70" s="9">
        <v>1.0</v>
      </c>
      <c r="G70" s="20"/>
      <c r="H70" s="20"/>
      <c r="I70" s="9" t="s">
        <v>292</v>
      </c>
      <c r="J70" s="9">
        <v>1.0</v>
      </c>
    </row>
    <row r="71" ht="15.75" customHeight="1">
      <c r="A71" s="17" t="s">
        <v>237</v>
      </c>
      <c r="B71" s="18" t="s">
        <v>170</v>
      </c>
      <c r="C71" s="19" t="s">
        <v>364</v>
      </c>
      <c r="D71" s="18">
        <v>2.0</v>
      </c>
      <c r="E71" s="9" t="s">
        <v>365</v>
      </c>
      <c r="F71" s="9">
        <v>1.0</v>
      </c>
      <c r="G71" s="20"/>
      <c r="H71" s="20"/>
      <c r="I71" s="9" t="s">
        <v>310</v>
      </c>
      <c r="J71" s="9">
        <v>1.0</v>
      </c>
    </row>
    <row r="72" ht="15.75" customHeight="1">
      <c r="B72" s="18" t="s">
        <v>366</v>
      </c>
      <c r="C72" s="19" t="s">
        <v>367</v>
      </c>
      <c r="D72" s="18">
        <v>9.0</v>
      </c>
      <c r="E72" s="9" t="s">
        <v>368</v>
      </c>
      <c r="F72" s="9">
        <v>1.0</v>
      </c>
      <c r="G72" s="20"/>
      <c r="H72" s="20"/>
      <c r="I72" s="9" t="s">
        <v>320</v>
      </c>
      <c r="J72" s="9">
        <v>1.0</v>
      </c>
    </row>
    <row r="73" ht="15.75" customHeight="1">
      <c r="A73" s="21"/>
      <c r="B73" s="18" t="s">
        <v>366</v>
      </c>
      <c r="C73" s="19" t="s">
        <v>369</v>
      </c>
      <c r="D73" s="18">
        <v>2.0</v>
      </c>
      <c r="E73" s="9" t="s">
        <v>311</v>
      </c>
      <c r="F73" s="9">
        <v>2.0</v>
      </c>
      <c r="G73" s="20"/>
      <c r="H73" s="20"/>
      <c r="I73" s="9" t="s">
        <v>324</v>
      </c>
      <c r="J73" s="9">
        <v>1.0</v>
      </c>
    </row>
    <row r="74" ht="15.75" customHeight="1">
      <c r="A74" s="17" t="s">
        <v>239</v>
      </c>
      <c r="B74" s="18" t="s">
        <v>370</v>
      </c>
      <c r="C74" s="19" t="s">
        <v>371</v>
      </c>
      <c r="D74" s="18">
        <v>3.0</v>
      </c>
      <c r="E74" s="9" t="s">
        <v>372</v>
      </c>
      <c r="F74" s="9">
        <v>1.0</v>
      </c>
      <c r="G74" s="20"/>
      <c r="H74" s="20"/>
      <c r="I74" s="9" t="s">
        <v>327</v>
      </c>
      <c r="J74" s="9">
        <v>1.0</v>
      </c>
    </row>
    <row r="75" ht="15.75" customHeight="1">
      <c r="B75" s="18" t="s">
        <v>373</v>
      </c>
      <c r="C75" s="19" t="s">
        <v>374</v>
      </c>
      <c r="D75" s="18">
        <v>30.0</v>
      </c>
      <c r="E75" s="9" t="s">
        <v>314</v>
      </c>
      <c r="F75" s="9">
        <v>2.0</v>
      </c>
      <c r="G75" s="20"/>
      <c r="H75" s="20"/>
      <c r="I75" s="9" t="s">
        <v>330</v>
      </c>
      <c r="J75" s="9">
        <v>1.0</v>
      </c>
    </row>
    <row r="76" ht="15.75" customHeight="1">
      <c r="A76" s="21"/>
      <c r="B76" s="18" t="s">
        <v>375</v>
      </c>
      <c r="C76" s="19" t="s">
        <v>376</v>
      </c>
      <c r="D76" s="18">
        <v>1.0</v>
      </c>
      <c r="E76" s="9" t="s">
        <v>377</v>
      </c>
      <c r="F76" s="9">
        <v>1.0</v>
      </c>
      <c r="G76" s="20"/>
      <c r="H76" s="20"/>
      <c r="I76" s="9" t="s">
        <v>333</v>
      </c>
      <c r="J76" s="9">
        <v>1.0</v>
      </c>
    </row>
    <row r="77" ht="15.75" customHeight="1">
      <c r="A77" s="17" t="s">
        <v>243</v>
      </c>
      <c r="B77" s="18" t="s">
        <v>378</v>
      </c>
      <c r="C77" s="19" t="s">
        <v>379</v>
      </c>
      <c r="D77" s="18">
        <v>1.0</v>
      </c>
      <c r="E77" s="9" t="s">
        <v>268</v>
      </c>
      <c r="F77" s="9">
        <v>3.0</v>
      </c>
      <c r="G77" s="20"/>
      <c r="H77" s="20"/>
      <c r="I77" s="9" t="s">
        <v>342</v>
      </c>
      <c r="J77" s="9">
        <v>1.0</v>
      </c>
    </row>
    <row r="78" ht="15.75" customHeight="1">
      <c r="B78" s="18" t="s">
        <v>380</v>
      </c>
      <c r="C78" s="19" t="s">
        <v>381</v>
      </c>
      <c r="D78" s="18">
        <v>1.0</v>
      </c>
      <c r="E78" s="9" t="s">
        <v>382</v>
      </c>
      <c r="F78" s="9">
        <v>1.0</v>
      </c>
      <c r="G78" s="20"/>
      <c r="H78" s="20"/>
      <c r="I78" s="9" t="s">
        <v>345</v>
      </c>
      <c r="J78" s="9">
        <v>1.0</v>
      </c>
    </row>
    <row r="79" ht="15.75" customHeight="1">
      <c r="A79" s="21"/>
      <c r="B79" s="18" t="s">
        <v>221</v>
      </c>
      <c r="C79" s="19" t="s">
        <v>383</v>
      </c>
      <c r="D79" s="18">
        <v>1.0</v>
      </c>
      <c r="E79" s="9" t="s">
        <v>271</v>
      </c>
      <c r="F79" s="9">
        <v>3.0</v>
      </c>
      <c r="G79" s="20"/>
      <c r="H79" s="20"/>
      <c r="I79" s="9" t="s">
        <v>360</v>
      </c>
      <c r="J79" s="9">
        <v>1.0</v>
      </c>
    </row>
    <row r="80" ht="15.75" customHeight="1">
      <c r="A80" s="17" t="s">
        <v>243</v>
      </c>
      <c r="B80" s="18" t="s">
        <v>384</v>
      </c>
      <c r="C80" s="19" t="s">
        <v>385</v>
      </c>
      <c r="D80" s="18">
        <v>2.0</v>
      </c>
      <c r="E80" s="9" t="s">
        <v>246</v>
      </c>
      <c r="F80" s="9">
        <v>4.0</v>
      </c>
      <c r="G80" s="20"/>
      <c r="H80" s="20"/>
      <c r="I80" s="9" t="s">
        <v>363</v>
      </c>
      <c r="J80" s="9">
        <v>1.0</v>
      </c>
    </row>
    <row r="81" ht="15.75" customHeight="1">
      <c r="B81" s="18" t="s">
        <v>386</v>
      </c>
      <c r="C81" s="19" t="s">
        <v>387</v>
      </c>
      <c r="D81" s="18">
        <v>1.0</v>
      </c>
      <c r="E81" s="9" t="s">
        <v>275</v>
      </c>
      <c r="F81" s="9">
        <v>3.0</v>
      </c>
      <c r="G81" s="20"/>
      <c r="H81" s="20"/>
      <c r="I81" s="9" t="s">
        <v>365</v>
      </c>
      <c r="J81" s="9">
        <v>1.0</v>
      </c>
    </row>
    <row r="82" ht="15.75" customHeight="1">
      <c r="A82" s="21"/>
      <c r="B82" s="18" t="s">
        <v>388</v>
      </c>
      <c r="C82" s="19" t="s">
        <v>389</v>
      </c>
      <c r="D82" s="18">
        <v>2.0</v>
      </c>
      <c r="E82" s="9" t="s">
        <v>223</v>
      </c>
      <c r="F82" s="9">
        <v>6.0</v>
      </c>
      <c r="G82" s="20"/>
      <c r="H82" s="20"/>
      <c r="I82" s="9" t="s">
        <v>368</v>
      </c>
      <c r="J82" s="9">
        <v>1.0</v>
      </c>
    </row>
    <row r="83" ht="15.75" customHeight="1">
      <c r="A83" s="17" t="s">
        <v>243</v>
      </c>
      <c r="B83" s="18" t="s">
        <v>388</v>
      </c>
      <c r="C83" s="19" t="s">
        <v>390</v>
      </c>
      <c r="D83" s="18">
        <v>1.0</v>
      </c>
      <c r="E83" s="9" t="s">
        <v>278</v>
      </c>
      <c r="F83" s="9">
        <v>3.0</v>
      </c>
      <c r="G83" s="20"/>
      <c r="H83" s="20"/>
      <c r="I83" s="9" t="s">
        <v>372</v>
      </c>
      <c r="J83" s="9">
        <v>1.0</v>
      </c>
    </row>
    <row r="84" ht="15.75" customHeight="1">
      <c r="B84" s="18" t="s">
        <v>391</v>
      </c>
      <c r="C84" s="19" t="s">
        <v>392</v>
      </c>
      <c r="D84" s="18">
        <v>3.0</v>
      </c>
      <c r="E84" s="9" t="s">
        <v>165</v>
      </c>
      <c r="F84" s="9">
        <v>23.0</v>
      </c>
      <c r="G84" s="20"/>
      <c r="H84" s="20"/>
      <c r="I84" s="9" t="s">
        <v>377</v>
      </c>
      <c r="J84" s="9">
        <v>1.0</v>
      </c>
    </row>
    <row r="85" ht="15.75" customHeight="1">
      <c r="A85" s="21"/>
      <c r="B85" s="18" t="s">
        <v>393</v>
      </c>
      <c r="C85" s="19" t="s">
        <v>394</v>
      </c>
      <c r="D85" s="18">
        <v>1.0</v>
      </c>
      <c r="E85" s="9" t="s">
        <v>316</v>
      </c>
      <c r="F85" s="9">
        <v>2.0</v>
      </c>
      <c r="G85" s="20"/>
      <c r="H85" s="20"/>
      <c r="I85" s="9" t="s">
        <v>382</v>
      </c>
      <c r="J85" s="9">
        <v>1.0</v>
      </c>
    </row>
    <row r="86" ht="15.75" customHeight="1">
      <c r="A86" s="17" t="s">
        <v>251</v>
      </c>
      <c r="B86" s="18" t="s">
        <v>395</v>
      </c>
      <c r="C86" s="23" t="s">
        <v>396</v>
      </c>
      <c r="D86" s="18">
        <v>2.0</v>
      </c>
      <c r="E86" s="9" t="s">
        <v>397</v>
      </c>
      <c r="F86" s="9">
        <v>1.0</v>
      </c>
      <c r="G86" s="20"/>
      <c r="H86" s="20"/>
      <c r="I86" s="9" t="s">
        <v>397</v>
      </c>
      <c r="J86" s="9">
        <v>1.0</v>
      </c>
    </row>
    <row r="87" ht="15.75" customHeight="1">
      <c r="B87" s="18" t="s">
        <v>395</v>
      </c>
      <c r="C87" s="23" t="s">
        <v>398</v>
      </c>
      <c r="D87" s="18">
        <v>1.0</v>
      </c>
      <c r="E87" s="9" t="s">
        <v>399</v>
      </c>
      <c r="F87" s="9">
        <v>1.0</v>
      </c>
      <c r="G87" s="20"/>
      <c r="H87" s="20"/>
      <c r="I87" s="9" t="s">
        <v>399</v>
      </c>
      <c r="J87" s="9">
        <v>1.0</v>
      </c>
    </row>
    <row r="88" ht="15.75" customHeight="1">
      <c r="A88" s="21"/>
      <c r="B88" s="18" t="s">
        <v>395</v>
      </c>
      <c r="C88" s="19" t="s">
        <v>400</v>
      </c>
      <c r="D88" s="18">
        <v>4.0</v>
      </c>
      <c r="E88" s="10">
        <f>COUNTA(E2:E87)</f>
        <v>86</v>
      </c>
      <c r="F88" s="10">
        <f>SUM(F2:F87)</f>
        <v>348</v>
      </c>
      <c r="G88" s="20"/>
      <c r="H88" s="20"/>
      <c r="I88" s="20"/>
      <c r="J88" s="6">
        <f>SUM(J2:J87)</f>
        <v>348</v>
      </c>
    </row>
    <row r="89" ht="15.75" customHeight="1">
      <c r="A89" s="17" t="s">
        <v>255</v>
      </c>
      <c r="B89" s="18" t="s">
        <v>401</v>
      </c>
      <c r="C89" s="23" t="s">
        <v>402</v>
      </c>
      <c r="D89" s="18">
        <v>1.0</v>
      </c>
      <c r="E89" s="20"/>
      <c r="F89" s="6"/>
      <c r="G89" s="20"/>
      <c r="H89" s="20"/>
      <c r="I89" s="20"/>
      <c r="J89" s="6"/>
    </row>
    <row r="90" ht="15.75" customHeight="1">
      <c r="B90" s="18" t="s">
        <v>328</v>
      </c>
      <c r="C90" s="23" t="s">
        <v>403</v>
      </c>
      <c r="D90" s="18">
        <v>1.0</v>
      </c>
      <c r="E90" s="20"/>
      <c r="F90" s="6"/>
      <c r="G90" s="20"/>
      <c r="H90" s="20"/>
      <c r="I90" s="20"/>
      <c r="J90" s="6"/>
    </row>
    <row r="91" ht="15.75" customHeight="1">
      <c r="A91" s="21"/>
      <c r="B91" s="18" t="s">
        <v>404</v>
      </c>
      <c r="C91" s="23" t="s">
        <v>405</v>
      </c>
      <c r="D91" s="18">
        <v>1.0</v>
      </c>
      <c r="E91" s="20"/>
      <c r="F91" s="6"/>
      <c r="G91" s="20"/>
      <c r="H91" s="20"/>
      <c r="I91" s="20"/>
      <c r="J91" s="6"/>
    </row>
    <row r="92" ht="15.75" customHeight="1">
      <c r="A92" s="17" t="s">
        <v>406</v>
      </c>
      <c r="B92" s="18" t="s">
        <v>407</v>
      </c>
      <c r="C92" s="19" t="s">
        <v>408</v>
      </c>
      <c r="D92" s="18">
        <v>6.0</v>
      </c>
      <c r="E92" s="20"/>
      <c r="F92" s="6"/>
      <c r="G92" s="20"/>
      <c r="H92" s="20"/>
      <c r="I92" s="20"/>
      <c r="J92" s="20"/>
    </row>
    <row r="93" ht="15.75" customHeight="1">
      <c r="B93" s="18" t="s">
        <v>409</v>
      </c>
      <c r="C93" s="19" t="s">
        <v>410</v>
      </c>
      <c r="D93" s="18">
        <v>3.0</v>
      </c>
      <c r="E93" s="20"/>
      <c r="F93" s="6"/>
      <c r="G93" s="20"/>
      <c r="H93" s="20"/>
      <c r="I93" s="20"/>
      <c r="J93" s="20"/>
    </row>
    <row r="94" ht="15.75" customHeight="1">
      <c r="A94" s="21"/>
      <c r="B94" s="18" t="s">
        <v>174</v>
      </c>
      <c r="C94" s="19" t="s">
        <v>411</v>
      </c>
      <c r="D94" s="18">
        <v>23.0</v>
      </c>
      <c r="E94" s="20"/>
      <c r="F94" s="6"/>
      <c r="G94" s="20"/>
      <c r="H94" s="20"/>
      <c r="I94" s="20"/>
      <c r="J94" s="20"/>
    </row>
    <row r="95" ht="15.75" customHeight="1">
      <c r="A95" s="17" t="s">
        <v>412</v>
      </c>
      <c r="B95" s="18" t="s">
        <v>413</v>
      </c>
      <c r="C95" s="23" t="s">
        <v>414</v>
      </c>
      <c r="D95" s="18">
        <v>1.0</v>
      </c>
      <c r="E95" s="20"/>
      <c r="F95" s="6"/>
      <c r="G95" s="20"/>
      <c r="H95" s="20"/>
      <c r="I95" s="20"/>
      <c r="J95" s="20"/>
    </row>
    <row r="96" ht="15.75" customHeight="1">
      <c r="B96" s="18" t="s">
        <v>415</v>
      </c>
      <c r="C96" s="23" t="s">
        <v>416</v>
      </c>
      <c r="D96" s="18">
        <v>1.0</v>
      </c>
      <c r="E96" s="20"/>
      <c r="F96" s="6"/>
      <c r="G96" s="20"/>
      <c r="H96" s="20"/>
      <c r="I96" s="20"/>
      <c r="J96" s="20"/>
    </row>
    <row r="97" ht="15.75" customHeight="1">
      <c r="A97" s="21"/>
      <c r="B97" s="18" t="s">
        <v>417</v>
      </c>
      <c r="C97" s="23" t="s">
        <v>418</v>
      </c>
      <c r="D97" s="18">
        <v>1.0</v>
      </c>
      <c r="E97" s="20"/>
      <c r="F97" s="6"/>
      <c r="G97" s="20"/>
      <c r="H97" s="20"/>
      <c r="I97" s="20"/>
      <c r="J97" s="20"/>
    </row>
    <row r="98" ht="15.75" customHeight="1">
      <c r="A98" s="17" t="s">
        <v>419</v>
      </c>
      <c r="B98" s="18" t="s">
        <v>420</v>
      </c>
      <c r="C98" s="19" t="s">
        <v>421</v>
      </c>
      <c r="D98" s="18">
        <v>1.0</v>
      </c>
      <c r="E98" s="20"/>
      <c r="F98" s="6"/>
      <c r="G98" s="20"/>
      <c r="H98" s="20"/>
      <c r="I98" s="20"/>
      <c r="J98" s="20"/>
    </row>
    <row r="99" ht="15.75" customHeight="1">
      <c r="B99" s="18" t="s">
        <v>420</v>
      </c>
      <c r="C99" s="19" t="s">
        <v>422</v>
      </c>
      <c r="D99" s="18">
        <v>1.0</v>
      </c>
      <c r="E99" s="20"/>
      <c r="F99" s="6"/>
      <c r="G99" s="20"/>
      <c r="H99" s="20"/>
      <c r="I99" s="20"/>
      <c r="J99" s="20"/>
    </row>
    <row r="100" ht="15.75" customHeight="1">
      <c r="A100" s="21"/>
      <c r="B100" s="18" t="s">
        <v>423</v>
      </c>
      <c r="C100" s="10">
        <f>COUNTA(C2:C99)</f>
        <v>98</v>
      </c>
      <c r="D100" s="10">
        <f>SUM(D2:D99)</f>
        <v>348</v>
      </c>
      <c r="E100" s="20"/>
      <c r="F100" s="6"/>
      <c r="G100" s="20"/>
      <c r="H100" s="20"/>
      <c r="I100" s="20"/>
      <c r="J100" s="20"/>
    </row>
    <row r="101" ht="15.75" customHeight="1">
      <c r="A101" s="17" t="s">
        <v>412</v>
      </c>
      <c r="B101" s="18" t="s">
        <v>424</v>
      </c>
      <c r="C101" s="19"/>
      <c r="D101" s="18"/>
      <c r="E101" s="20"/>
      <c r="F101" s="6"/>
      <c r="G101" s="20"/>
      <c r="H101" s="20"/>
      <c r="I101" s="20"/>
      <c r="J101" s="20"/>
    </row>
    <row r="102" ht="15.75" customHeight="1">
      <c r="B102" s="18" t="s">
        <v>424</v>
      </c>
      <c r="C102" s="19"/>
      <c r="D102" s="18"/>
      <c r="E102" s="20"/>
      <c r="F102" s="6"/>
      <c r="G102" s="20"/>
      <c r="H102" s="20"/>
      <c r="I102" s="20"/>
      <c r="J102" s="20"/>
    </row>
    <row r="103" ht="15.75" customHeight="1">
      <c r="A103" s="21"/>
      <c r="B103" s="18" t="s">
        <v>170</v>
      </c>
      <c r="C103" s="19"/>
      <c r="D103" s="18"/>
      <c r="E103" s="20"/>
      <c r="F103" s="6"/>
      <c r="G103" s="20"/>
      <c r="H103" s="20"/>
      <c r="I103" s="20"/>
      <c r="J103" s="20"/>
    </row>
    <row r="104" ht="15.75" customHeight="1">
      <c r="A104" s="17" t="s">
        <v>273</v>
      </c>
      <c r="B104" s="18"/>
      <c r="C104" s="19"/>
      <c r="D104" s="18"/>
      <c r="E104" s="20"/>
      <c r="F104" s="6"/>
      <c r="G104" s="20"/>
      <c r="H104" s="20"/>
      <c r="I104" s="20"/>
      <c r="J104" s="20"/>
    </row>
    <row r="105" ht="15.75" customHeight="1">
      <c r="B105" s="18"/>
      <c r="C105" s="19"/>
      <c r="D105" s="18"/>
      <c r="E105" s="20"/>
      <c r="F105" s="6"/>
      <c r="G105" s="20"/>
      <c r="H105" s="20"/>
      <c r="I105" s="20"/>
      <c r="J105" s="20"/>
    </row>
    <row r="106" ht="15.75" customHeight="1">
      <c r="A106" s="21"/>
      <c r="B106" s="18"/>
      <c r="C106" s="19"/>
      <c r="D106" s="18"/>
      <c r="E106" s="20"/>
      <c r="F106" s="6"/>
      <c r="G106" s="20"/>
      <c r="H106" s="20"/>
      <c r="I106" s="20"/>
      <c r="J106" s="20"/>
    </row>
    <row r="107" ht="15.75" customHeight="1">
      <c r="A107" s="17" t="s">
        <v>276</v>
      </c>
      <c r="B107" s="18"/>
      <c r="C107" s="19"/>
      <c r="D107" s="18"/>
      <c r="E107" s="20"/>
      <c r="F107" s="6"/>
      <c r="G107" s="20"/>
      <c r="H107" s="20"/>
      <c r="I107" s="20"/>
      <c r="J107" s="20"/>
    </row>
    <row r="108" ht="15.75" customHeight="1">
      <c r="B108" s="18"/>
      <c r="C108" s="19"/>
      <c r="D108" s="18"/>
      <c r="E108" s="20"/>
      <c r="F108" s="6"/>
      <c r="G108" s="20"/>
      <c r="H108" s="20"/>
      <c r="I108" s="20"/>
      <c r="J108" s="20"/>
    </row>
    <row r="109" ht="15.75" customHeight="1">
      <c r="A109" s="21"/>
      <c r="B109" s="18"/>
      <c r="C109" s="19"/>
      <c r="D109" s="18"/>
      <c r="E109" s="20"/>
      <c r="F109" s="6"/>
      <c r="G109" s="20"/>
      <c r="H109" s="20"/>
      <c r="I109" s="20"/>
      <c r="J109" s="20"/>
    </row>
    <row r="110" ht="15.75" customHeight="1">
      <c r="A110" s="17" t="s">
        <v>425</v>
      </c>
      <c r="B110" s="18"/>
      <c r="C110" s="19"/>
      <c r="D110" s="18"/>
      <c r="E110" s="20"/>
      <c r="F110" s="6"/>
      <c r="G110" s="20"/>
      <c r="H110" s="20"/>
      <c r="I110" s="20"/>
      <c r="J110" s="20"/>
    </row>
    <row r="111" ht="15.75" customHeight="1">
      <c r="B111" s="18"/>
      <c r="C111" s="19"/>
      <c r="D111" s="18"/>
      <c r="E111" s="20"/>
      <c r="F111" s="6"/>
      <c r="G111" s="20"/>
      <c r="H111" s="20"/>
      <c r="I111" s="20"/>
      <c r="J111" s="20"/>
    </row>
    <row r="112" ht="15.75" customHeight="1">
      <c r="A112" s="21"/>
      <c r="B112" s="18"/>
      <c r="C112" s="19"/>
      <c r="D112" s="18"/>
      <c r="E112" s="20"/>
      <c r="F112" s="6"/>
      <c r="G112" s="20"/>
      <c r="H112" s="20"/>
      <c r="I112" s="20"/>
      <c r="J112" s="20"/>
    </row>
    <row r="113" ht="15.75" customHeight="1">
      <c r="A113" s="17" t="s">
        <v>282</v>
      </c>
      <c r="B113" s="18"/>
      <c r="C113" s="19"/>
      <c r="D113" s="18"/>
      <c r="E113" s="20"/>
      <c r="F113" s="6"/>
      <c r="G113" s="20"/>
      <c r="H113" s="20"/>
      <c r="I113" s="20"/>
      <c r="J113" s="20"/>
    </row>
    <row r="114" ht="15.75" customHeight="1">
      <c r="B114" s="18"/>
      <c r="C114" s="19"/>
      <c r="D114" s="18"/>
      <c r="E114" s="20"/>
      <c r="F114" s="6"/>
      <c r="G114" s="20"/>
      <c r="H114" s="20"/>
      <c r="I114" s="20"/>
      <c r="J114" s="20"/>
    </row>
    <row r="115" ht="15.75" customHeight="1">
      <c r="A115" s="21"/>
      <c r="B115" s="18"/>
      <c r="C115" s="19"/>
      <c r="D115" s="18"/>
      <c r="E115" s="20"/>
      <c r="F115" s="6"/>
      <c r="G115" s="20"/>
      <c r="H115" s="20"/>
      <c r="I115" s="20"/>
      <c r="J115" s="20"/>
    </row>
    <row r="116" ht="15.75" customHeight="1">
      <c r="A116" s="17" t="s">
        <v>285</v>
      </c>
      <c r="B116" s="18"/>
      <c r="C116" s="19"/>
      <c r="D116" s="18"/>
      <c r="E116" s="20"/>
      <c r="F116" s="6"/>
      <c r="G116" s="20"/>
      <c r="H116" s="20"/>
      <c r="I116" s="20"/>
      <c r="J116" s="20"/>
    </row>
    <row r="117" ht="15.75" customHeight="1">
      <c r="B117" s="18"/>
      <c r="C117" s="19"/>
      <c r="D117" s="18"/>
      <c r="E117" s="20"/>
      <c r="F117" s="6"/>
      <c r="G117" s="20"/>
      <c r="H117" s="20"/>
      <c r="I117" s="20"/>
      <c r="J117" s="20"/>
    </row>
    <row r="118" ht="15.75" customHeight="1">
      <c r="A118" s="21"/>
      <c r="B118" s="18"/>
      <c r="C118" s="19"/>
      <c r="D118" s="18"/>
      <c r="E118" s="20"/>
      <c r="F118" s="6"/>
      <c r="G118" s="20"/>
      <c r="H118" s="20"/>
      <c r="I118" s="20"/>
      <c r="J118" s="20"/>
    </row>
    <row r="119" ht="15.75" customHeight="1">
      <c r="A119" s="17" t="s">
        <v>287</v>
      </c>
      <c r="B119" s="18"/>
      <c r="C119" s="19"/>
      <c r="D119" s="18"/>
      <c r="E119" s="20"/>
      <c r="F119" s="6"/>
      <c r="G119" s="20"/>
      <c r="H119" s="20"/>
      <c r="I119" s="20"/>
      <c r="J119" s="20"/>
    </row>
    <row r="120" ht="15.75" customHeight="1">
      <c r="B120" s="18"/>
      <c r="C120" s="19"/>
      <c r="D120" s="18"/>
      <c r="E120" s="20"/>
      <c r="F120" s="6"/>
      <c r="G120" s="20"/>
      <c r="H120" s="20"/>
      <c r="I120" s="20"/>
      <c r="J120" s="20"/>
    </row>
    <row r="121" ht="15.75" customHeight="1">
      <c r="A121" s="21"/>
      <c r="B121" s="18"/>
      <c r="C121" s="19"/>
      <c r="D121" s="18"/>
      <c r="E121" s="20"/>
      <c r="F121" s="6"/>
      <c r="G121" s="20"/>
      <c r="H121" s="20"/>
      <c r="I121" s="20"/>
      <c r="J121" s="20"/>
    </row>
    <row r="122" ht="15.75" customHeight="1">
      <c r="A122" s="17" t="s">
        <v>290</v>
      </c>
      <c r="B122" s="18"/>
      <c r="C122" s="19"/>
      <c r="D122" s="18"/>
      <c r="E122" s="20"/>
      <c r="F122" s="6"/>
      <c r="G122" s="20"/>
      <c r="H122" s="20"/>
      <c r="I122" s="20"/>
      <c r="J122" s="20"/>
    </row>
    <row r="123" ht="15.75" customHeight="1">
      <c r="B123" s="18"/>
      <c r="C123" s="19"/>
      <c r="D123" s="18"/>
      <c r="E123" s="20"/>
      <c r="F123" s="6"/>
      <c r="G123" s="20"/>
      <c r="H123" s="20"/>
      <c r="I123" s="20"/>
      <c r="J123" s="20"/>
    </row>
    <row r="124" ht="15.75" customHeight="1">
      <c r="A124" s="21"/>
      <c r="B124" s="18"/>
      <c r="C124" s="19"/>
      <c r="D124" s="18"/>
      <c r="E124" s="20"/>
      <c r="F124" s="6"/>
      <c r="G124" s="20"/>
      <c r="H124" s="20"/>
      <c r="I124" s="20"/>
      <c r="J124" s="20"/>
    </row>
    <row r="125" ht="15.75" customHeight="1">
      <c r="A125" s="17" t="s">
        <v>294</v>
      </c>
      <c r="B125" s="18"/>
      <c r="C125" s="19"/>
      <c r="D125" s="18"/>
      <c r="E125" s="20"/>
      <c r="F125" s="6"/>
      <c r="G125" s="20"/>
      <c r="H125" s="20"/>
      <c r="I125" s="20"/>
      <c r="J125" s="20"/>
    </row>
    <row r="126" ht="15.75" customHeight="1">
      <c r="B126" s="18"/>
      <c r="C126" s="19"/>
      <c r="D126" s="18"/>
      <c r="E126" s="20"/>
      <c r="F126" s="6"/>
      <c r="G126" s="20"/>
      <c r="H126" s="20"/>
      <c r="I126" s="20"/>
      <c r="J126" s="20"/>
    </row>
    <row r="127" ht="15.75" customHeight="1">
      <c r="A127" s="21"/>
      <c r="B127" s="18"/>
      <c r="C127" s="19"/>
      <c r="D127" s="18"/>
      <c r="E127" s="20"/>
      <c r="F127" s="6"/>
      <c r="G127" s="20"/>
      <c r="H127" s="20"/>
      <c r="I127" s="20"/>
      <c r="J127" s="20"/>
    </row>
    <row r="128" ht="15.75" customHeight="1">
      <c r="A128" s="17" t="s">
        <v>297</v>
      </c>
      <c r="B128" s="18"/>
      <c r="C128" s="19"/>
      <c r="D128" s="18"/>
      <c r="E128" s="20"/>
      <c r="F128" s="6"/>
      <c r="G128" s="20"/>
      <c r="H128" s="20"/>
      <c r="I128" s="20"/>
      <c r="J128" s="20"/>
    </row>
    <row r="129" ht="15.75" customHeight="1">
      <c r="B129" s="18"/>
      <c r="C129" s="19"/>
      <c r="D129" s="18"/>
      <c r="E129" s="20"/>
      <c r="F129" s="6"/>
      <c r="G129" s="20"/>
      <c r="H129" s="20"/>
      <c r="I129" s="20"/>
      <c r="J129" s="20"/>
    </row>
    <row r="130" ht="15.75" customHeight="1">
      <c r="A130" s="21"/>
      <c r="B130" s="18"/>
      <c r="C130" s="19"/>
      <c r="D130" s="18"/>
      <c r="E130" s="20"/>
      <c r="F130" s="6"/>
      <c r="G130" s="20"/>
      <c r="H130" s="20"/>
      <c r="I130" s="20"/>
      <c r="J130" s="20"/>
    </row>
    <row r="131" ht="15.75" customHeight="1">
      <c r="A131" s="17" t="s">
        <v>300</v>
      </c>
      <c r="B131" s="18"/>
      <c r="C131" s="19"/>
      <c r="D131" s="18"/>
      <c r="E131" s="20"/>
      <c r="F131" s="6"/>
      <c r="G131" s="20"/>
      <c r="H131" s="20"/>
      <c r="I131" s="20"/>
      <c r="J131" s="20"/>
    </row>
    <row r="132" ht="15.75" customHeight="1">
      <c r="B132" s="18"/>
      <c r="C132" s="19"/>
      <c r="D132" s="18"/>
      <c r="E132" s="20"/>
      <c r="F132" s="6"/>
      <c r="G132" s="20"/>
      <c r="H132" s="20"/>
      <c r="I132" s="20"/>
      <c r="J132" s="20"/>
    </row>
    <row r="133" ht="15.75" customHeight="1">
      <c r="A133" s="21"/>
      <c r="B133" s="18"/>
      <c r="C133" s="19"/>
      <c r="D133" s="18"/>
      <c r="E133" s="20"/>
      <c r="F133" s="6"/>
      <c r="G133" s="20"/>
      <c r="H133" s="20"/>
      <c r="I133" s="20"/>
      <c r="J133" s="20"/>
    </row>
    <row r="134" ht="15.75" customHeight="1">
      <c r="A134" s="17" t="s">
        <v>303</v>
      </c>
      <c r="B134" s="18"/>
      <c r="C134" s="19"/>
      <c r="D134" s="18"/>
      <c r="E134" s="20"/>
      <c r="F134" s="6"/>
      <c r="G134" s="20"/>
      <c r="H134" s="20"/>
      <c r="I134" s="20"/>
      <c r="J134" s="20"/>
    </row>
    <row r="135" ht="15.75" customHeight="1">
      <c r="B135" s="18"/>
      <c r="C135" s="19"/>
      <c r="D135" s="18"/>
      <c r="E135" s="20"/>
      <c r="F135" s="6"/>
      <c r="G135" s="20"/>
      <c r="H135" s="20"/>
      <c r="I135" s="20"/>
      <c r="J135" s="20"/>
    </row>
    <row r="136" ht="15.75" customHeight="1">
      <c r="A136" s="21"/>
      <c r="B136" s="18"/>
      <c r="C136" s="19"/>
      <c r="D136" s="18"/>
      <c r="E136" s="20"/>
      <c r="F136" s="6"/>
      <c r="G136" s="20"/>
      <c r="H136" s="20"/>
      <c r="I136" s="20"/>
      <c r="J136" s="20"/>
    </row>
    <row r="137" ht="15.75" customHeight="1">
      <c r="A137" s="17" t="s">
        <v>426</v>
      </c>
      <c r="B137" s="18"/>
      <c r="C137" s="19"/>
      <c r="D137" s="18"/>
      <c r="E137" s="20"/>
      <c r="F137" s="6"/>
      <c r="G137" s="20"/>
      <c r="H137" s="20"/>
      <c r="I137" s="20"/>
      <c r="J137" s="20"/>
    </row>
    <row r="138" ht="15.75" customHeight="1">
      <c r="B138" s="18"/>
      <c r="C138" s="19"/>
      <c r="D138" s="18"/>
      <c r="E138" s="20"/>
      <c r="F138" s="6"/>
      <c r="G138" s="20"/>
      <c r="H138" s="20"/>
      <c r="I138" s="20"/>
      <c r="J138" s="20"/>
    </row>
    <row r="139" ht="15.75" customHeight="1">
      <c r="A139" s="21"/>
      <c r="B139" s="18"/>
      <c r="C139" s="19"/>
      <c r="D139" s="18"/>
      <c r="E139" s="20"/>
      <c r="F139" s="6"/>
      <c r="G139" s="20"/>
      <c r="H139" s="20"/>
      <c r="I139" s="20"/>
      <c r="J139" s="20"/>
    </row>
    <row r="140" ht="15.75" customHeight="1">
      <c r="A140" s="17" t="s">
        <v>205</v>
      </c>
      <c r="B140" s="18"/>
      <c r="C140" s="19"/>
      <c r="D140" s="18"/>
      <c r="E140" s="20"/>
      <c r="F140" s="6"/>
      <c r="G140" s="20"/>
      <c r="H140" s="20"/>
      <c r="I140" s="20"/>
      <c r="J140" s="20"/>
    </row>
    <row r="141" ht="15.75" customHeight="1">
      <c r="B141" s="18"/>
      <c r="C141" s="19"/>
      <c r="D141" s="18"/>
      <c r="E141" s="20"/>
      <c r="F141" s="6"/>
      <c r="G141" s="20"/>
      <c r="H141" s="20"/>
      <c r="I141" s="20"/>
      <c r="J141" s="20"/>
    </row>
    <row r="142" ht="15.75" customHeight="1">
      <c r="A142" s="21"/>
      <c r="B142" s="18"/>
      <c r="C142" s="19"/>
      <c r="D142" s="18"/>
      <c r="E142" s="20"/>
      <c r="F142" s="6"/>
      <c r="G142" s="20"/>
      <c r="H142" s="20"/>
      <c r="I142" s="20"/>
      <c r="J142" s="20"/>
    </row>
    <row r="143" ht="15.75" customHeight="1">
      <c r="A143" s="17" t="s">
        <v>312</v>
      </c>
      <c r="B143" s="18"/>
      <c r="C143" s="19"/>
      <c r="D143" s="18"/>
      <c r="E143" s="20"/>
      <c r="F143" s="6"/>
      <c r="G143" s="20"/>
      <c r="H143" s="20"/>
      <c r="I143" s="20"/>
      <c r="J143" s="20"/>
    </row>
    <row r="144" ht="15.75" customHeight="1">
      <c r="B144" s="18"/>
      <c r="C144" s="19"/>
      <c r="D144" s="18"/>
      <c r="E144" s="20"/>
      <c r="F144" s="6"/>
      <c r="G144" s="20"/>
      <c r="H144" s="20"/>
      <c r="I144" s="20"/>
      <c r="J144" s="20"/>
    </row>
    <row r="145" ht="15.75" customHeight="1">
      <c r="A145" s="21"/>
      <c r="B145" s="18"/>
      <c r="C145" s="19"/>
      <c r="D145" s="18"/>
      <c r="E145" s="20"/>
      <c r="F145" s="6"/>
      <c r="G145" s="20"/>
      <c r="H145" s="20"/>
      <c r="I145" s="20"/>
      <c r="J145" s="20"/>
    </row>
    <row r="146" ht="15.75" customHeight="1">
      <c r="A146" s="17" t="s">
        <v>312</v>
      </c>
      <c r="B146" s="18"/>
      <c r="C146" s="19"/>
      <c r="D146" s="18"/>
      <c r="E146" s="20"/>
      <c r="F146" s="6"/>
      <c r="G146" s="20"/>
      <c r="H146" s="20"/>
      <c r="I146" s="20"/>
      <c r="J146" s="20"/>
    </row>
    <row r="147" ht="15.75" customHeight="1">
      <c r="B147" s="18"/>
      <c r="C147" s="19"/>
      <c r="D147" s="18"/>
      <c r="E147" s="20"/>
      <c r="F147" s="6"/>
      <c r="G147" s="20"/>
      <c r="H147" s="20"/>
      <c r="I147" s="20"/>
      <c r="J147" s="20"/>
    </row>
    <row r="148" ht="15.75" customHeight="1">
      <c r="A148" s="21"/>
      <c r="B148" s="18"/>
      <c r="C148" s="19"/>
      <c r="D148" s="18"/>
      <c r="E148" s="20"/>
      <c r="F148" s="6"/>
      <c r="G148" s="20"/>
      <c r="H148" s="20"/>
      <c r="I148" s="20"/>
      <c r="J148" s="20"/>
    </row>
    <row r="149" ht="15.75" customHeight="1">
      <c r="A149" s="17" t="s">
        <v>318</v>
      </c>
      <c r="B149" s="18"/>
      <c r="C149" s="19"/>
      <c r="D149" s="18"/>
      <c r="E149" s="20"/>
      <c r="F149" s="6"/>
      <c r="G149" s="20"/>
      <c r="H149" s="20"/>
      <c r="I149" s="20"/>
      <c r="J149" s="20"/>
    </row>
    <row r="150" ht="15.75" customHeight="1">
      <c r="B150" s="18"/>
      <c r="C150" s="19"/>
      <c r="D150" s="18"/>
      <c r="E150" s="20"/>
      <c r="F150" s="6"/>
      <c r="G150" s="20"/>
      <c r="H150" s="20"/>
      <c r="I150" s="20"/>
      <c r="J150" s="20"/>
    </row>
    <row r="151" ht="15.75" customHeight="1">
      <c r="A151" s="21"/>
      <c r="B151" s="18"/>
      <c r="C151" s="19"/>
      <c r="D151" s="18"/>
      <c r="E151" s="20"/>
      <c r="F151" s="6"/>
      <c r="G151" s="20"/>
      <c r="H151" s="20"/>
      <c r="I151" s="20"/>
      <c r="J151" s="20"/>
    </row>
    <row r="152" ht="15.75" customHeight="1">
      <c r="A152" s="17" t="s">
        <v>170</v>
      </c>
      <c r="B152" s="18"/>
      <c r="C152" s="19"/>
      <c r="D152" s="18"/>
      <c r="E152" s="20"/>
      <c r="F152" s="6"/>
      <c r="G152" s="20"/>
      <c r="H152" s="20"/>
      <c r="I152" s="20"/>
      <c r="J152" s="20"/>
    </row>
    <row r="153" ht="15.75" customHeight="1">
      <c r="B153" s="18"/>
      <c r="C153" s="19"/>
      <c r="D153" s="18"/>
      <c r="E153" s="20"/>
      <c r="F153" s="6"/>
      <c r="G153" s="20"/>
      <c r="H153" s="20"/>
      <c r="I153" s="20"/>
      <c r="J153" s="20"/>
    </row>
    <row r="154" ht="15.75" customHeight="1">
      <c r="A154" s="21"/>
      <c r="B154" s="18"/>
      <c r="C154" s="19"/>
      <c r="D154" s="18"/>
      <c r="E154" s="20"/>
      <c r="F154" s="6"/>
      <c r="G154" s="20"/>
      <c r="H154" s="20"/>
      <c r="I154" s="20"/>
      <c r="J154" s="20"/>
    </row>
    <row r="155" ht="15.75" customHeight="1">
      <c r="A155" s="17" t="s">
        <v>170</v>
      </c>
      <c r="B155" s="18"/>
      <c r="C155" s="19"/>
      <c r="D155" s="18"/>
      <c r="E155" s="20"/>
      <c r="F155" s="6"/>
      <c r="G155" s="20"/>
      <c r="H155" s="20"/>
      <c r="I155" s="20"/>
      <c r="J155" s="20"/>
    </row>
    <row r="156" ht="15.75" customHeight="1">
      <c r="B156" s="18"/>
      <c r="C156" s="19"/>
      <c r="D156" s="18"/>
      <c r="E156" s="20"/>
      <c r="F156" s="6"/>
      <c r="G156" s="20"/>
      <c r="H156" s="20"/>
      <c r="I156" s="20"/>
      <c r="J156" s="20"/>
    </row>
    <row r="157" ht="15.75" customHeight="1">
      <c r="A157" s="21"/>
      <c r="B157" s="18"/>
      <c r="C157" s="19"/>
      <c r="D157" s="18"/>
      <c r="E157" s="20"/>
      <c r="F157" s="6"/>
      <c r="G157" s="20"/>
      <c r="H157" s="20"/>
      <c r="I157" s="20"/>
      <c r="J157" s="20"/>
    </row>
    <row r="158" ht="15.75" customHeight="1">
      <c r="A158" s="17" t="s">
        <v>174</v>
      </c>
      <c r="B158" s="18"/>
      <c r="C158" s="19"/>
      <c r="D158" s="18"/>
      <c r="E158" s="20"/>
      <c r="F158" s="6"/>
      <c r="G158" s="20"/>
      <c r="H158" s="20"/>
      <c r="I158" s="20"/>
      <c r="J158" s="20"/>
    </row>
    <row r="159" ht="15.75" customHeight="1">
      <c r="B159" s="18"/>
      <c r="C159" s="19"/>
      <c r="D159" s="18"/>
      <c r="E159" s="20"/>
      <c r="F159" s="6"/>
      <c r="G159" s="20"/>
      <c r="H159" s="20"/>
      <c r="I159" s="20"/>
      <c r="J159" s="20"/>
    </row>
    <row r="160" ht="15.75" customHeight="1">
      <c r="A160" s="21"/>
      <c r="B160" s="18"/>
      <c r="C160" s="19"/>
      <c r="D160" s="18"/>
      <c r="E160" s="20"/>
      <c r="F160" s="6"/>
      <c r="G160" s="20"/>
      <c r="H160" s="20"/>
      <c r="I160" s="20"/>
      <c r="J160" s="20"/>
    </row>
    <row r="161" ht="15.75" customHeight="1">
      <c r="A161" s="17" t="s">
        <v>325</v>
      </c>
      <c r="B161" s="18"/>
      <c r="C161" s="19"/>
      <c r="D161" s="18"/>
      <c r="E161" s="20"/>
      <c r="F161" s="6"/>
      <c r="G161" s="20"/>
      <c r="H161" s="20"/>
      <c r="I161" s="20"/>
      <c r="J161" s="20"/>
    </row>
    <row r="162" ht="15.75" customHeight="1">
      <c r="B162" s="18"/>
      <c r="C162" s="19"/>
      <c r="D162" s="18"/>
      <c r="E162" s="20"/>
      <c r="F162" s="6"/>
      <c r="G162" s="20"/>
      <c r="H162" s="20"/>
      <c r="I162" s="20"/>
      <c r="J162" s="20"/>
    </row>
    <row r="163" ht="15.75" customHeight="1">
      <c r="A163" s="21"/>
      <c r="B163" s="18"/>
      <c r="C163" s="19"/>
      <c r="D163" s="18"/>
      <c r="E163" s="20"/>
      <c r="F163" s="6"/>
      <c r="G163" s="20"/>
      <c r="H163" s="20"/>
      <c r="I163" s="20"/>
      <c r="J163" s="20"/>
    </row>
    <row r="164" ht="15.75" customHeight="1">
      <c r="A164" s="17" t="s">
        <v>328</v>
      </c>
      <c r="B164" s="18"/>
      <c r="C164" s="19"/>
      <c r="D164" s="18"/>
      <c r="E164" s="20"/>
      <c r="F164" s="6"/>
      <c r="G164" s="20"/>
      <c r="H164" s="20"/>
      <c r="I164" s="20"/>
      <c r="J164" s="20"/>
    </row>
    <row r="165" ht="15.75" customHeight="1">
      <c r="B165" s="18"/>
      <c r="C165" s="19"/>
      <c r="D165" s="18"/>
      <c r="E165" s="20"/>
      <c r="F165" s="6"/>
      <c r="G165" s="20"/>
      <c r="H165" s="20"/>
      <c r="I165" s="20"/>
      <c r="J165" s="20"/>
    </row>
    <row r="166" ht="15.75" customHeight="1">
      <c r="A166" s="21"/>
      <c r="B166" s="18"/>
      <c r="C166" s="19"/>
      <c r="D166" s="18"/>
      <c r="E166" s="20"/>
      <c r="F166" s="6"/>
      <c r="G166" s="20"/>
      <c r="H166" s="20"/>
      <c r="I166" s="20"/>
      <c r="J166" s="20"/>
    </row>
    <row r="167" ht="15.75" customHeight="1">
      <c r="A167" s="17" t="s">
        <v>331</v>
      </c>
      <c r="B167" s="18"/>
      <c r="C167" s="19"/>
      <c r="D167" s="18"/>
      <c r="E167" s="20"/>
      <c r="F167" s="6"/>
      <c r="G167" s="20"/>
      <c r="H167" s="20"/>
      <c r="I167" s="20"/>
      <c r="J167" s="20"/>
    </row>
    <row r="168" ht="15.75" customHeight="1">
      <c r="B168" s="18"/>
      <c r="C168" s="19"/>
      <c r="D168" s="18"/>
      <c r="E168" s="20"/>
      <c r="F168" s="6"/>
      <c r="G168" s="20"/>
      <c r="H168" s="20"/>
      <c r="I168" s="20"/>
      <c r="J168" s="20"/>
    </row>
    <row r="169" ht="15.75" customHeight="1">
      <c r="A169" s="21"/>
      <c r="B169" s="18"/>
      <c r="C169" s="19"/>
      <c r="D169" s="18"/>
      <c r="E169" s="20"/>
      <c r="F169" s="6"/>
      <c r="G169" s="20"/>
      <c r="H169" s="20"/>
      <c r="I169" s="20"/>
      <c r="J169" s="20"/>
    </row>
    <row r="170" ht="15.75" customHeight="1">
      <c r="A170" s="17" t="s">
        <v>334</v>
      </c>
      <c r="B170" s="18"/>
      <c r="C170" s="19"/>
      <c r="D170" s="18"/>
      <c r="E170" s="20"/>
      <c r="F170" s="6"/>
      <c r="G170" s="20"/>
      <c r="H170" s="20"/>
      <c r="I170" s="20"/>
      <c r="J170" s="20"/>
    </row>
    <row r="171" ht="15.75" customHeight="1">
      <c r="B171" s="18"/>
      <c r="C171" s="19"/>
      <c r="D171" s="18"/>
      <c r="E171" s="20"/>
      <c r="F171" s="6"/>
      <c r="G171" s="20"/>
      <c r="H171" s="20"/>
      <c r="I171" s="20"/>
      <c r="J171" s="20"/>
    </row>
    <row r="172" ht="15.75" customHeight="1">
      <c r="A172" s="21"/>
      <c r="B172" s="18"/>
      <c r="C172" s="19"/>
      <c r="D172" s="18"/>
      <c r="E172" s="20"/>
      <c r="F172" s="6"/>
      <c r="G172" s="20"/>
      <c r="H172" s="20"/>
      <c r="I172" s="20"/>
      <c r="J172" s="20"/>
    </row>
    <row r="173" ht="15.75" customHeight="1">
      <c r="A173" s="17" t="s">
        <v>336</v>
      </c>
      <c r="B173" s="20"/>
      <c r="C173" s="9"/>
      <c r="D173" s="20"/>
      <c r="E173" s="20"/>
      <c r="F173" s="6"/>
      <c r="G173" s="20"/>
      <c r="H173" s="20"/>
      <c r="I173" s="20"/>
      <c r="J173" s="20"/>
    </row>
    <row r="174" ht="15.75" customHeight="1">
      <c r="B174" s="20"/>
      <c r="C174" s="9"/>
      <c r="D174" s="20"/>
      <c r="E174" s="20"/>
      <c r="F174" s="6"/>
      <c r="G174" s="20"/>
      <c r="H174" s="20"/>
      <c r="I174" s="20"/>
      <c r="J174" s="20"/>
    </row>
    <row r="175" ht="15.75" customHeight="1">
      <c r="A175" s="21"/>
      <c r="B175" s="20"/>
      <c r="C175" s="9"/>
      <c r="D175" s="20"/>
      <c r="E175" s="20"/>
      <c r="F175" s="6"/>
      <c r="G175" s="20"/>
      <c r="H175" s="20"/>
      <c r="I175" s="20"/>
      <c r="J175" s="20"/>
    </row>
    <row r="176" ht="15.75" customHeight="1">
      <c r="A176" s="17" t="s">
        <v>174</v>
      </c>
      <c r="B176" s="20"/>
      <c r="C176" s="9"/>
      <c r="D176" s="20"/>
      <c r="E176" s="20"/>
      <c r="F176" s="6"/>
      <c r="G176" s="20"/>
      <c r="H176" s="20"/>
      <c r="I176" s="20"/>
      <c r="J176" s="20"/>
    </row>
    <row r="177" ht="15.75" customHeight="1">
      <c r="B177" s="20"/>
      <c r="C177" s="9"/>
      <c r="D177" s="20"/>
      <c r="E177" s="20"/>
      <c r="F177" s="6"/>
      <c r="G177" s="20"/>
      <c r="H177" s="20"/>
      <c r="I177" s="20"/>
      <c r="J177" s="20"/>
    </row>
    <row r="178" ht="15.75" customHeight="1">
      <c r="A178" s="21"/>
      <c r="B178" s="20"/>
      <c r="C178" s="9"/>
      <c r="D178" s="20"/>
      <c r="E178" s="20"/>
      <c r="F178" s="6"/>
      <c r="G178" s="20"/>
      <c r="H178" s="20"/>
      <c r="I178" s="20"/>
      <c r="J178" s="20"/>
    </row>
    <row r="179" ht="15.75" customHeight="1">
      <c r="A179" s="17" t="s">
        <v>174</v>
      </c>
      <c r="B179" s="18"/>
      <c r="C179" s="19"/>
      <c r="D179" s="18"/>
      <c r="E179" s="20"/>
      <c r="F179" s="6"/>
      <c r="G179" s="20"/>
      <c r="H179" s="20"/>
      <c r="I179" s="20"/>
      <c r="J179" s="20"/>
    </row>
    <row r="180" ht="15.75" customHeight="1">
      <c r="B180" s="18"/>
      <c r="C180" s="19"/>
      <c r="D180" s="18"/>
      <c r="E180" s="20"/>
      <c r="F180" s="6"/>
      <c r="G180" s="20"/>
      <c r="H180" s="20"/>
      <c r="I180" s="20"/>
      <c r="J180" s="20"/>
    </row>
    <row r="181" ht="15.75" customHeight="1">
      <c r="A181" s="21"/>
      <c r="B181" s="18"/>
      <c r="C181" s="19"/>
      <c r="D181" s="18"/>
      <c r="E181" s="20"/>
      <c r="F181" s="6"/>
      <c r="G181" s="20"/>
      <c r="H181" s="20"/>
      <c r="I181" s="20"/>
      <c r="J181" s="20"/>
    </row>
    <row r="182" ht="15.75" customHeight="1">
      <c r="A182" s="17" t="s">
        <v>340</v>
      </c>
      <c r="B182" s="18"/>
      <c r="C182" s="19"/>
      <c r="D182" s="18"/>
      <c r="E182" s="20"/>
      <c r="F182" s="6"/>
      <c r="G182" s="20"/>
      <c r="H182" s="20"/>
      <c r="I182" s="20"/>
      <c r="J182" s="20"/>
    </row>
    <row r="183" ht="15.75" customHeight="1">
      <c r="B183" s="18"/>
      <c r="C183" s="19"/>
      <c r="D183" s="18"/>
      <c r="E183" s="20"/>
      <c r="F183" s="6"/>
      <c r="G183" s="20"/>
      <c r="H183" s="20"/>
      <c r="I183" s="20"/>
      <c r="J183" s="20"/>
    </row>
    <row r="184" ht="15.75" customHeight="1">
      <c r="A184" s="21"/>
      <c r="B184" s="18"/>
      <c r="C184" s="19"/>
      <c r="D184" s="18"/>
      <c r="E184" s="20"/>
      <c r="F184" s="6"/>
      <c r="G184" s="20"/>
      <c r="H184" s="20"/>
      <c r="I184" s="20"/>
      <c r="J184" s="20"/>
    </row>
    <row r="185" ht="15.75" customHeight="1">
      <c r="A185" s="17" t="s">
        <v>340</v>
      </c>
      <c r="B185" s="18"/>
      <c r="C185" s="19"/>
      <c r="D185" s="18"/>
      <c r="E185" s="20"/>
      <c r="F185" s="6"/>
      <c r="G185" s="20"/>
      <c r="H185" s="20"/>
      <c r="I185" s="20"/>
      <c r="J185" s="20"/>
    </row>
    <row r="186" ht="15.75" customHeight="1">
      <c r="B186" s="18"/>
      <c r="C186" s="19"/>
      <c r="D186" s="18"/>
      <c r="E186" s="20"/>
      <c r="F186" s="6"/>
      <c r="G186" s="20"/>
      <c r="H186" s="20"/>
      <c r="I186" s="20"/>
      <c r="J186" s="20"/>
    </row>
    <row r="187" ht="15.75" customHeight="1">
      <c r="A187" s="21"/>
      <c r="B187" s="18"/>
      <c r="C187" s="19"/>
      <c r="D187" s="18"/>
      <c r="E187" s="20"/>
      <c r="F187" s="6"/>
      <c r="G187" s="20"/>
      <c r="H187" s="20"/>
      <c r="I187" s="20"/>
      <c r="J187" s="20"/>
    </row>
    <row r="188" ht="15.75" customHeight="1">
      <c r="A188" s="17" t="s">
        <v>346</v>
      </c>
      <c r="B188" s="18"/>
      <c r="C188" s="19"/>
      <c r="D188" s="18"/>
      <c r="E188" s="20"/>
      <c r="F188" s="6"/>
      <c r="G188" s="20"/>
      <c r="H188" s="20"/>
      <c r="I188" s="20"/>
      <c r="J188" s="20"/>
    </row>
    <row r="189" ht="15.75" customHeight="1">
      <c r="B189" s="18"/>
      <c r="C189" s="19"/>
      <c r="D189" s="18"/>
      <c r="E189" s="20"/>
      <c r="F189" s="6"/>
      <c r="G189" s="20"/>
      <c r="H189" s="20"/>
      <c r="I189" s="20"/>
      <c r="J189" s="20"/>
    </row>
    <row r="190" ht="15.75" customHeight="1">
      <c r="A190" s="21"/>
      <c r="B190" s="18"/>
      <c r="C190" s="19"/>
      <c r="D190" s="18"/>
      <c r="E190" s="20"/>
      <c r="F190" s="6"/>
      <c r="G190" s="20"/>
      <c r="H190" s="20"/>
      <c r="I190" s="20"/>
      <c r="J190" s="20"/>
    </row>
    <row r="191" ht="15.75" customHeight="1">
      <c r="A191" s="17" t="s">
        <v>346</v>
      </c>
      <c r="B191" s="18"/>
      <c r="C191" s="19"/>
      <c r="D191" s="18"/>
      <c r="E191" s="20"/>
      <c r="F191" s="6"/>
      <c r="G191" s="20"/>
      <c r="H191" s="20"/>
      <c r="I191" s="20"/>
      <c r="J191" s="20"/>
    </row>
    <row r="192" ht="15.75" customHeight="1">
      <c r="B192" s="18"/>
      <c r="C192" s="19"/>
      <c r="D192" s="18"/>
      <c r="E192" s="20"/>
      <c r="F192" s="6"/>
      <c r="G192" s="20"/>
      <c r="H192" s="20"/>
      <c r="I192" s="20"/>
      <c r="J192" s="20"/>
    </row>
    <row r="193" ht="15.75" customHeight="1">
      <c r="A193" s="21"/>
      <c r="B193" s="18"/>
      <c r="C193" s="19"/>
      <c r="D193" s="18"/>
      <c r="E193" s="20"/>
      <c r="F193" s="6"/>
      <c r="G193" s="20"/>
      <c r="H193" s="20"/>
      <c r="I193" s="20"/>
      <c r="J193" s="20"/>
    </row>
    <row r="194" ht="15.75" customHeight="1">
      <c r="A194" s="17" t="s">
        <v>350</v>
      </c>
      <c r="B194" s="18"/>
      <c r="C194" s="19"/>
      <c r="D194" s="18"/>
      <c r="E194" s="20"/>
      <c r="F194" s="6"/>
      <c r="G194" s="20"/>
      <c r="H194" s="20"/>
      <c r="I194" s="20"/>
      <c r="J194" s="20"/>
    </row>
    <row r="195" ht="15.75" customHeight="1">
      <c r="B195" s="20"/>
      <c r="C195" s="9"/>
      <c r="D195" s="20"/>
      <c r="E195" s="20"/>
      <c r="F195" s="6"/>
      <c r="G195" s="20"/>
      <c r="H195" s="20"/>
      <c r="I195" s="20"/>
      <c r="J195" s="20"/>
    </row>
    <row r="196" ht="15.75" customHeight="1">
      <c r="A196" s="21"/>
      <c r="B196" s="20"/>
      <c r="C196" s="9"/>
      <c r="D196" s="20"/>
      <c r="E196" s="20"/>
      <c r="F196" s="6"/>
      <c r="G196" s="20"/>
      <c r="H196" s="20"/>
      <c r="I196" s="20"/>
      <c r="J196" s="20"/>
    </row>
    <row r="197" ht="15.75" customHeight="1">
      <c r="A197" s="17" t="s">
        <v>352</v>
      </c>
      <c r="B197" s="20"/>
      <c r="C197" s="9"/>
      <c r="D197" s="20"/>
      <c r="E197" s="20"/>
      <c r="F197" s="6"/>
      <c r="G197" s="20"/>
      <c r="H197" s="20"/>
      <c r="I197" s="20"/>
      <c r="J197" s="20"/>
    </row>
    <row r="198" ht="15.75" customHeight="1">
      <c r="B198" s="20"/>
      <c r="C198" s="9"/>
      <c r="D198" s="20"/>
      <c r="E198" s="20"/>
      <c r="F198" s="6"/>
      <c r="G198" s="20"/>
      <c r="H198" s="20"/>
      <c r="I198" s="20"/>
      <c r="J198" s="20"/>
    </row>
    <row r="199" ht="15.75" customHeight="1">
      <c r="A199" s="21"/>
      <c r="B199" s="20"/>
      <c r="C199" s="9"/>
      <c r="D199" s="20"/>
      <c r="E199" s="20"/>
      <c r="F199" s="6"/>
      <c r="G199" s="20"/>
      <c r="H199" s="20"/>
      <c r="I199" s="20"/>
      <c r="J199" s="20"/>
    </row>
    <row r="200" ht="15.75" customHeight="1">
      <c r="A200" s="17" t="s">
        <v>354</v>
      </c>
      <c r="B200" s="20"/>
      <c r="C200" s="9"/>
      <c r="D200" s="20"/>
      <c r="E200" s="20"/>
      <c r="F200" s="6"/>
      <c r="G200" s="20"/>
      <c r="H200" s="20"/>
      <c r="I200" s="20"/>
      <c r="J200" s="20"/>
    </row>
    <row r="201" ht="15.75" customHeight="1">
      <c r="B201" s="20"/>
      <c r="C201" s="9"/>
      <c r="D201" s="20"/>
      <c r="E201" s="20"/>
      <c r="F201" s="6"/>
      <c r="G201" s="20"/>
      <c r="H201" s="20"/>
      <c r="I201" s="20"/>
      <c r="J201" s="20"/>
    </row>
    <row r="202" ht="15.75" customHeight="1">
      <c r="A202" s="21"/>
      <c r="B202" s="20"/>
      <c r="C202" s="9"/>
      <c r="D202" s="20"/>
      <c r="E202" s="20"/>
      <c r="F202" s="6"/>
      <c r="G202" s="20"/>
      <c r="H202" s="20"/>
      <c r="I202" s="20"/>
      <c r="J202" s="20"/>
    </row>
    <row r="203" ht="15.75" customHeight="1">
      <c r="A203" s="17" t="s">
        <v>356</v>
      </c>
      <c r="B203" s="20"/>
      <c r="C203" s="9"/>
      <c r="D203" s="20"/>
      <c r="E203" s="20"/>
      <c r="F203" s="6"/>
      <c r="G203" s="20"/>
      <c r="H203" s="20"/>
      <c r="I203" s="20"/>
      <c r="J203" s="20"/>
    </row>
    <row r="204" ht="15.75" customHeight="1">
      <c r="B204" s="18"/>
      <c r="C204" s="19"/>
      <c r="D204" s="18"/>
      <c r="E204" s="20"/>
      <c r="F204" s="6"/>
      <c r="G204" s="20"/>
      <c r="H204" s="20"/>
      <c r="I204" s="20"/>
      <c r="J204" s="20"/>
    </row>
    <row r="205" ht="15.75" customHeight="1">
      <c r="A205" s="21"/>
      <c r="B205" s="18"/>
      <c r="C205" s="19"/>
      <c r="D205" s="18"/>
      <c r="E205" s="20"/>
      <c r="F205" s="6"/>
      <c r="G205" s="20"/>
      <c r="H205" s="20"/>
      <c r="I205" s="20"/>
      <c r="J205" s="20"/>
    </row>
    <row r="206" ht="15.75" customHeight="1">
      <c r="A206" s="17" t="s">
        <v>358</v>
      </c>
      <c r="B206" s="18"/>
      <c r="C206" s="19"/>
      <c r="D206" s="18"/>
      <c r="E206" s="20"/>
      <c r="F206" s="6"/>
      <c r="G206" s="20"/>
      <c r="H206" s="20"/>
      <c r="I206" s="20"/>
      <c r="J206" s="20"/>
    </row>
    <row r="207" ht="15.75" customHeight="1">
      <c r="B207" s="18"/>
      <c r="C207" s="19"/>
      <c r="D207" s="18"/>
      <c r="E207" s="20"/>
      <c r="F207" s="6"/>
      <c r="G207" s="20"/>
      <c r="H207" s="20"/>
      <c r="I207" s="20"/>
      <c r="J207" s="20"/>
    </row>
    <row r="208" ht="15.75" customHeight="1">
      <c r="A208" s="21"/>
      <c r="B208" s="18"/>
      <c r="C208" s="19"/>
      <c r="D208" s="18"/>
      <c r="E208" s="20"/>
      <c r="F208" s="6"/>
      <c r="G208" s="20"/>
      <c r="H208" s="20"/>
      <c r="I208" s="20"/>
      <c r="J208" s="20"/>
    </row>
    <row r="209" ht="15.75" customHeight="1">
      <c r="A209" s="17" t="s">
        <v>361</v>
      </c>
      <c r="B209" s="18"/>
      <c r="C209" s="19"/>
      <c r="D209" s="18"/>
      <c r="E209" s="20"/>
      <c r="F209" s="6"/>
      <c r="G209" s="20"/>
      <c r="H209" s="20"/>
      <c r="I209" s="20"/>
      <c r="J209" s="20"/>
    </row>
    <row r="210" ht="15.75" customHeight="1">
      <c r="B210" s="18"/>
      <c r="C210" s="19"/>
      <c r="D210" s="18"/>
      <c r="E210" s="20"/>
      <c r="F210" s="6"/>
      <c r="G210" s="20"/>
      <c r="H210" s="20"/>
      <c r="I210" s="20"/>
      <c r="J210" s="20"/>
    </row>
    <row r="211" ht="15.75" customHeight="1">
      <c r="A211" s="21"/>
      <c r="B211" s="18"/>
      <c r="C211" s="19"/>
      <c r="D211" s="18"/>
      <c r="E211" s="20"/>
      <c r="F211" s="6"/>
      <c r="G211" s="20"/>
      <c r="H211" s="20"/>
      <c r="I211" s="20"/>
      <c r="J211" s="20"/>
    </row>
    <row r="212" ht="15.75" customHeight="1">
      <c r="A212" s="17" t="s">
        <v>170</v>
      </c>
      <c r="B212" s="18"/>
      <c r="C212" s="19"/>
      <c r="D212" s="18"/>
      <c r="E212" s="20"/>
      <c r="F212" s="6"/>
      <c r="G212" s="20"/>
      <c r="H212" s="20"/>
      <c r="I212" s="20"/>
      <c r="J212" s="20"/>
    </row>
    <row r="213" ht="15.75" customHeight="1">
      <c r="B213" s="18"/>
      <c r="C213" s="19"/>
      <c r="D213" s="18"/>
      <c r="E213" s="20"/>
      <c r="F213" s="6"/>
      <c r="G213" s="20"/>
      <c r="H213" s="20"/>
      <c r="I213" s="20"/>
      <c r="J213" s="20"/>
    </row>
    <row r="214" ht="15.75" customHeight="1">
      <c r="A214" s="21"/>
      <c r="B214" s="18"/>
      <c r="C214" s="19"/>
      <c r="D214" s="18"/>
      <c r="E214" s="20"/>
      <c r="F214" s="6"/>
      <c r="G214" s="20"/>
      <c r="H214" s="20"/>
      <c r="I214" s="20"/>
      <c r="J214" s="20"/>
    </row>
    <row r="215" ht="15.75" customHeight="1">
      <c r="A215" s="17" t="s">
        <v>427</v>
      </c>
      <c r="B215" s="18"/>
      <c r="C215" s="19"/>
      <c r="D215" s="18"/>
      <c r="E215" s="20"/>
      <c r="F215" s="6"/>
      <c r="G215" s="20"/>
      <c r="H215" s="20"/>
      <c r="I215" s="20"/>
      <c r="J215" s="20"/>
    </row>
    <row r="216" ht="15.75" customHeight="1">
      <c r="B216" s="18"/>
      <c r="C216" s="19"/>
      <c r="D216" s="18"/>
      <c r="E216" s="20"/>
      <c r="F216" s="6"/>
      <c r="G216" s="20"/>
      <c r="H216" s="20"/>
      <c r="I216" s="20"/>
      <c r="J216" s="20"/>
    </row>
    <row r="217" ht="15.75" customHeight="1">
      <c r="A217" s="21"/>
      <c r="B217" s="18"/>
      <c r="C217" s="19"/>
      <c r="D217" s="18"/>
      <c r="E217" s="20"/>
      <c r="F217" s="6"/>
      <c r="G217" s="20"/>
      <c r="H217" s="20"/>
      <c r="I217" s="20"/>
      <c r="J217" s="20"/>
    </row>
    <row r="218" ht="15.75" customHeight="1">
      <c r="A218" s="17" t="s">
        <v>427</v>
      </c>
      <c r="B218" s="20"/>
      <c r="C218" s="9"/>
      <c r="D218" s="20"/>
      <c r="E218" s="20"/>
      <c r="F218" s="6"/>
      <c r="G218" s="20"/>
      <c r="H218" s="20"/>
      <c r="I218" s="20"/>
      <c r="J218" s="20"/>
    </row>
    <row r="219" ht="15.75" customHeight="1">
      <c r="B219" s="20"/>
      <c r="C219" s="9"/>
      <c r="D219" s="20"/>
      <c r="E219" s="20"/>
      <c r="F219" s="6"/>
      <c r="G219" s="20"/>
      <c r="H219" s="20"/>
      <c r="I219" s="20"/>
      <c r="J219" s="20"/>
    </row>
    <row r="220" ht="15.75" customHeight="1">
      <c r="A220" s="21"/>
      <c r="B220" s="20"/>
      <c r="C220" s="9"/>
      <c r="D220" s="20"/>
      <c r="E220" s="20"/>
      <c r="F220" s="6"/>
      <c r="G220" s="20"/>
      <c r="H220" s="20"/>
      <c r="I220" s="20"/>
      <c r="J220" s="20"/>
    </row>
    <row r="221" ht="15.75" customHeight="1">
      <c r="A221" s="17" t="s">
        <v>370</v>
      </c>
      <c r="B221" s="20"/>
      <c r="C221" s="9"/>
      <c r="D221" s="20"/>
      <c r="E221" s="20"/>
      <c r="F221" s="6"/>
      <c r="G221" s="20"/>
      <c r="H221" s="20"/>
      <c r="I221" s="20"/>
      <c r="J221" s="20"/>
    </row>
    <row r="222" ht="15.75" customHeight="1">
      <c r="B222" s="20"/>
      <c r="C222" s="9"/>
      <c r="D222" s="20"/>
      <c r="E222" s="20"/>
      <c r="F222" s="6"/>
      <c r="G222" s="20"/>
      <c r="H222" s="20"/>
      <c r="I222" s="20"/>
      <c r="J222" s="20"/>
    </row>
    <row r="223" ht="15.75" customHeight="1">
      <c r="A223" s="21"/>
      <c r="B223" s="20"/>
      <c r="C223" s="9"/>
      <c r="D223" s="20"/>
      <c r="E223" s="20"/>
      <c r="F223" s="6"/>
      <c r="G223" s="20"/>
      <c r="H223" s="20"/>
      <c r="I223" s="20"/>
      <c r="J223" s="20"/>
    </row>
    <row r="224" ht="15.75" customHeight="1">
      <c r="A224" s="17" t="s">
        <v>428</v>
      </c>
      <c r="B224" s="20"/>
      <c r="C224" s="9"/>
      <c r="D224" s="20"/>
      <c r="E224" s="20"/>
      <c r="F224" s="6"/>
      <c r="G224" s="20"/>
      <c r="H224" s="20"/>
      <c r="I224" s="20"/>
      <c r="J224" s="20"/>
    </row>
    <row r="225" ht="15.75" customHeight="1">
      <c r="B225" s="20"/>
      <c r="C225" s="9"/>
      <c r="D225" s="20"/>
      <c r="E225" s="20"/>
      <c r="F225" s="6"/>
      <c r="G225" s="20"/>
      <c r="H225" s="20"/>
      <c r="I225" s="20"/>
      <c r="J225" s="20"/>
    </row>
    <row r="226" ht="15.75" customHeight="1">
      <c r="A226" s="21"/>
      <c r="B226" s="20"/>
      <c r="C226" s="9"/>
      <c r="D226" s="20"/>
      <c r="E226" s="20"/>
      <c r="F226" s="6"/>
      <c r="G226" s="20"/>
      <c r="H226" s="20"/>
      <c r="I226" s="20"/>
      <c r="J226" s="20"/>
    </row>
    <row r="227" ht="15.75" customHeight="1">
      <c r="A227" s="17" t="s">
        <v>429</v>
      </c>
      <c r="B227" s="18"/>
      <c r="C227" s="19"/>
      <c r="D227" s="18"/>
      <c r="E227" s="20"/>
      <c r="F227" s="6"/>
      <c r="G227" s="20"/>
      <c r="H227" s="20"/>
      <c r="I227" s="20"/>
      <c r="J227" s="20"/>
    </row>
    <row r="228" ht="15.75" customHeight="1">
      <c r="B228" s="18"/>
      <c r="C228" s="19"/>
      <c r="D228" s="18"/>
      <c r="E228" s="20"/>
      <c r="F228" s="6"/>
      <c r="G228" s="20"/>
      <c r="H228" s="20"/>
      <c r="I228" s="20"/>
      <c r="J228" s="20"/>
    </row>
    <row r="229" ht="15.75" customHeight="1">
      <c r="A229" s="21"/>
      <c r="B229" s="18"/>
      <c r="C229" s="19"/>
      <c r="D229" s="18"/>
      <c r="E229" s="20"/>
      <c r="F229" s="6"/>
      <c r="G229" s="20"/>
      <c r="H229" s="20"/>
      <c r="I229" s="20"/>
      <c r="J229" s="20"/>
    </row>
    <row r="230" ht="15.75" customHeight="1">
      <c r="A230" s="17" t="s">
        <v>378</v>
      </c>
      <c r="B230" s="18"/>
      <c r="C230" s="19"/>
      <c r="D230" s="18"/>
      <c r="E230" s="20"/>
      <c r="F230" s="6"/>
      <c r="G230" s="20"/>
      <c r="H230" s="20"/>
      <c r="I230" s="20"/>
      <c r="J230" s="20"/>
    </row>
    <row r="231" ht="15.75" customHeight="1">
      <c r="B231" s="18"/>
      <c r="C231" s="19"/>
      <c r="D231" s="18"/>
      <c r="E231" s="20"/>
      <c r="F231" s="6"/>
      <c r="G231" s="20"/>
      <c r="H231" s="20"/>
      <c r="I231" s="20"/>
      <c r="J231" s="20"/>
    </row>
    <row r="232" ht="15.75" customHeight="1">
      <c r="A232" s="21"/>
      <c r="B232" s="18"/>
      <c r="C232" s="19"/>
      <c r="D232" s="18"/>
      <c r="E232" s="20"/>
      <c r="F232" s="6"/>
      <c r="G232" s="20"/>
      <c r="H232" s="20"/>
      <c r="I232" s="20"/>
      <c r="J232" s="20"/>
    </row>
    <row r="233" ht="15.75" customHeight="1">
      <c r="A233" s="17" t="s">
        <v>380</v>
      </c>
      <c r="B233" s="18"/>
      <c r="C233" s="19"/>
      <c r="D233" s="18"/>
      <c r="E233" s="20"/>
      <c r="F233" s="6"/>
      <c r="G233" s="20"/>
      <c r="H233" s="20"/>
      <c r="I233" s="20"/>
      <c r="J233" s="20"/>
    </row>
    <row r="234" ht="15.75" customHeight="1">
      <c r="B234" s="18"/>
      <c r="C234" s="19"/>
      <c r="D234" s="18"/>
      <c r="E234" s="20"/>
      <c r="F234" s="6"/>
      <c r="G234" s="20"/>
      <c r="H234" s="20"/>
      <c r="I234" s="20"/>
      <c r="J234" s="20"/>
    </row>
    <row r="235" ht="15.75" customHeight="1">
      <c r="A235" s="21"/>
      <c r="B235" s="18"/>
      <c r="C235" s="19"/>
      <c r="D235" s="18"/>
      <c r="E235" s="20"/>
      <c r="F235" s="6"/>
      <c r="G235" s="20"/>
      <c r="H235" s="20"/>
      <c r="I235" s="20"/>
      <c r="J235" s="20"/>
    </row>
    <row r="236" ht="15.75" customHeight="1">
      <c r="A236" s="17" t="s">
        <v>221</v>
      </c>
      <c r="B236" s="18"/>
      <c r="C236" s="19"/>
      <c r="D236" s="18"/>
      <c r="E236" s="20"/>
      <c r="F236" s="6"/>
      <c r="G236" s="20"/>
      <c r="H236" s="20"/>
      <c r="I236" s="20"/>
      <c r="J236" s="20"/>
    </row>
    <row r="237" ht="15.75" customHeight="1">
      <c r="B237" s="18"/>
      <c r="C237" s="19"/>
      <c r="D237" s="18"/>
      <c r="E237" s="20"/>
      <c r="F237" s="6"/>
      <c r="G237" s="20"/>
      <c r="H237" s="20"/>
      <c r="I237" s="20"/>
      <c r="J237" s="20"/>
    </row>
    <row r="238" ht="15.75" customHeight="1">
      <c r="A238" s="21"/>
      <c r="B238" s="18"/>
      <c r="C238" s="19"/>
      <c r="D238" s="18"/>
      <c r="E238" s="20"/>
      <c r="F238" s="6"/>
      <c r="G238" s="20"/>
      <c r="H238" s="20"/>
      <c r="I238" s="20"/>
      <c r="J238" s="20"/>
    </row>
    <row r="239" ht="15.75" customHeight="1">
      <c r="A239" s="17" t="s">
        <v>384</v>
      </c>
      <c r="B239" s="18"/>
      <c r="C239" s="19"/>
      <c r="D239" s="18"/>
      <c r="E239" s="20"/>
      <c r="F239" s="6"/>
      <c r="G239" s="20"/>
      <c r="H239" s="20"/>
      <c r="I239" s="20"/>
      <c r="J239" s="20"/>
    </row>
    <row r="240" ht="15.75" customHeight="1">
      <c r="B240" s="18"/>
      <c r="C240" s="19"/>
      <c r="D240" s="18"/>
      <c r="E240" s="20"/>
      <c r="F240" s="6"/>
      <c r="G240" s="20"/>
      <c r="H240" s="20"/>
      <c r="I240" s="20"/>
      <c r="J240" s="20"/>
    </row>
    <row r="241" ht="15.75" customHeight="1">
      <c r="A241" s="21"/>
      <c r="B241" s="18"/>
      <c r="C241" s="19"/>
      <c r="D241" s="18"/>
      <c r="E241" s="20"/>
      <c r="F241" s="6"/>
      <c r="G241" s="20"/>
      <c r="H241" s="20"/>
      <c r="I241" s="20"/>
      <c r="J241" s="20"/>
    </row>
    <row r="242" ht="15.75" customHeight="1">
      <c r="A242" s="17" t="s">
        <v>430</v>
      </c>
      <c r="B242" s="18"/>
      <c r="C242" s="19"/>
      <c r="D242" s="18"/>
      <c r="E242" s="20"/>
      <c r="F242" s="6"/>
      <c r="G242" s="20"/>
      <c r="H242" s="20"/>
      <c r="I242" s="20"/>
      <c r="J242" s="20"/>
    </row>
    <row r="243" ht="15.75" customHeight="1">
      <c r="B243" s="18"/>
      <c r="C243" s="19"/>
      <c r="D243" s="18"/>
      <c r="E243" s="20"/>
      <c r="F243" s="6"/>
      <c r="G243" s="20"/>
      <c r="H243" s="20"/>
      <c r="I243" s="20"/>
      <c r="J243" s="20"/>
    </row>
    <row r="244" ht="15.75" customHeight="1">
      <c r="A244" s="21"/>
      <c r="B244" s="18"/>
      <c r="C244" s="19"/>
      <c r="D244" s="18"/>
      <c r="E244" s="20"/>
      <c r="F244" s="6"/>
      <c r="G244" s="20"/>
      <c r="H244" s="20"/>
      <c r="I244" s="20"/>
      <c r="J244" s="20"/>
    </row>
    <row r="245" ht="15.75" customHeight="1">
      <c r="A245" s="17" t="s">
        <v>388</v>
      </c>
      <c r="B245" s="20"/>
      <c r="C245" s="9"/>
      <c r="D245" s="20"/>
      <c r="E245" s="20"/>
      <c r="F245" s="6"/>
      <c r="G245" s="20"/>
      <c r="H245" s="20"/>
      <c r="I245" s="20"/>
      <c r="J245" s="20"/>
    </row>
    <row r="246" ht="15.75" customHeight="1">
      <c r="B246" s="20"/>
      <c r="C246" s="9"/>
      <c r="D246" s="20"/>
      <c r="E246" s="20"/>
      <c r="F246" s="6"/>
      <c r="G246" s="20"/>
      <c r="H246" s="20"/>
      <c r="I246" s="20"/>
      <c r="J246" s="20"/>
    </row>
    <row r="247" ht="15.75" customHeight="1">
      <c r="A247" s="21"/>
      <c r="B247" s="20"/>
      <c r="C247" s="9"/>
      <c r="D247" s="20"/>
      <c r="E247" s="20"/>
      <c r="F247" s="6"/>
      <c r="G247" s="20"/>
      <c r="H247" s="20"/>
      <c r="I247" s="20"/>
      <c r="J247" s="20"/>
    </row>
    <row r="248" ht="15.75" customHeight="1">
      <c r="A248" s="17" t="s">
        <v>388</v>
      </c>
      <c r="B248" s="20"/>
      <c r="C248" s="9"/>
      <c r="D248" s="20"/>
      <c r="E248" s="20"/>
      <c r="F248" s="6"/>
      <c r="G248" s="20"/>
      <c r="H248" s="20"/>
      <c r="I248" s="20"/>
      <c r="J248" s="20"/>
    </row>
    <row r="249" ht="15.75" customHeight="1">
      <c r="B249" s="20"/>
      <c r="C249" s="9"/>
      <c r="D249" s="20"/>
      <c r="E249" s="20"/>
      <c r="F249" s="6"/>
      <c r="G249" s="20"/>
      <c r="H249" s="20"/>
      <c r="I249" s="20"/>
      <c r="J249" s="20"/>
    </row>
    <row r="250" ht="15.75" customHeight="1">
      <c r="A250" s="21"/>
      <c r="B250" s="20"/>
      <c r="C250" s="9"/>
      <c r="D250" s="20"/>
      <c r="E250" s="20"/>
      <c r="F250" s="6"/>
      <c r="G250" s="20"/>
      <c r="H250" s="20"/>
      <c r="I250" s="20"/>
      <c r="J250" s="20"/>
    </row>
    <row r="251" ht="15.75" customHeight="1">
      <c r="A251" s="17" t="s">
        <v>391</v>
      </c>
      <c r="B251" s="20"/>
      <c r="C251" s="9"/>
      <c r="D251" s="20"/>
      <c r="E251" s="20"/>
      <c r="F251" s="6"/>
      <c r="G251" s="20"/>
      <c r="H251" s="20"/>
      <c r="I251" s="20"/>
      <c r="J251" s="20"/>
    </row>
    <row r="252" ht="15.75" customHeight="1">
      <c r="B252" s="20"/>
      <c r="C252" s="9"/>
      <c r="D252" s="20"/>
      <c r="E252" s="20"/>
      <c r="F252" s="6"/>
      <c r="G252" s="20"/>
      <c r="H252" s="20"/>
      <c r="I252" s="20"/>
      <c r="J252" s="20"/>
    </row>
    <row r="253" ht="15.75" customHeight="1">
      <c r="A253" s="21"/>
      <c r="B253" s="20"/>
      <c r="C253" s="9"/>
      <c r="D253" s="20"/>
      <c r="E253" s="20"/>
      <c r="F253" s="6"/>
      <c r="G253" s="20"/>
      <c r="H253" s="20"/>
      <c r="I253" s="20"/>
      <c r="J253" s="20"/>
    </row>
    <row r="254" ht="15.75" customHeight="1">
      <c r="A254" s="17" t="s">
        <v>431</v>
      </c>
      <c r="B254" s="18"/>
      <c r="C254" s="19"/>
      <c r="D254" s="18"/>
      <c r="E254" s="20"/>
      <c r="F254" s="6"/>
      <c r="G254" s="20"/>
      <c r="H254" s="20"/>
      <c r="I254" s="20"/>
      <c r="J254" s="20"/>
    </row>
    <row r="255" ht="15.75" customHeight="1">
      <c r="B255" s="18"/>
      <c r="C255" s="19"/>
      <c r="D255" s="18"/>
      <c r="E255" s="20"/>
      <c r="F255" s="6"/>
      <c r="G255" s="20"/>
      <c r="H255" s="20"/>
      <c r="I255" s="20"/>
      <c r="J255" s="20"/>
    </row>
    <row r="256" ht="15.75" customHeight="1">
      <c r="A256" s="21"/>
      <c r="B256" s="18"/>
      <c r="C256" s="19"/>
      <c r="D256" s="18"/>
      <c r="E256" s="20"/>
      <c r="F256" s="6"/>
      <c r="G256" s="20"/>
      <c r="H256" s="20"/>
      <c r="I256" s="20"/>
      <c r="J256" s="20"/>
    </row>
    <row r="257" ht="15.75" customHeight="1">
      <c r="A257" s="17" t="s">
        <v>432</v>
      </c>
      <c r="B257" s="18"/>
      <c r="C257" s="19"/>
      <c r="D257" s="18"/>
      <c r="E257" s="20"/>
      <c r="F257" s="6"/>
      <c r="G257" s="20"/>
      <c r="H257" s="20"/>
      <c r="I257" s="20"/>
      <c r="J257" s="20"/>
    </row>
    <row r="258" ht="15.75" customHeight="1">
      <c r="B258" s="18"/>
      <c r="C258" s="19"/>
      <c r="D258" s="18"/>
      <c r="E258" s="20"/>
      <c r="F258" s="6"/>
      <c r="G258" s="20"/>
      <c r="H258" s="20"/>
      <c r="I258" s="20"/>
      <c r="J258" s="20"/>
    </row>
    <row r="259" ht="15.75" customHeight="1">
      <c r="A259" s="21"/>
      <c r="B259" s="18"/>
      <c r="C259" s="19"/>
      <c r="D259" s="18"/>
      <c r="E259" s="20"/>
      <c r="F259" s="6"/>
      <c r="G259" s="20"/>
      <c r="H259" s="20"/>
      <c r="I259" s="20"/>
      <c r="J259" s="20"/>
    </row>
    <row r="260" ht="15.75" customHeight="1">
      <c r="A260" s="17" t="s">
        <v>395</v>
      </c>
      <c r="B260" s="18"/>
      <c r="C260" s="19"/>
      <c r="D260" s="18"/>
      <c r="E260" s="20"/>
      <c r="F260" s="6"/>
      <c r="G260" s="20"/>
      <c r="H260" s="20"/>
      <c r="I260" s="20"/>
      <c r="J260" s="20"/>
    </row>
    <row r="261" ht="15.75" customHeight="1">
      <c r="B261" s="18"/>
      <c r="C261" s="19"/>
      <c r="D261" s="18"/>
      <c r="E261" s="20"/>
      <c r="F261" s="6"/>
      <c r="G261" s="20"/>
      <c r="H261" s="20"/>
      <c r="I261" s="20"/>
      <c r="J261" s="20"/>
    </row>
    <row r="262" ht="15.75" customHeight="1">
      <c r="A262" s="21"/>
      <c r="B262" s="18"/>
      <c r="C262" s="19"/>
      <c r="D262" s="18"/>
      <c r="E262" s="20"/>
      <c r="F262" s="6"/>
      <c r="G262" s="20"/>
      <c r="H262" s="20"/>
      <c r="I262" s="20"/>
      <c r="J262" s="20"/>
    </row>
    <row r="263" ht="15.75" customHeight="1">
      <c r="A263" s="17" t="s">
        <v>432</v>
      </c>
      <c r="B263" s="18"/>
      <c r="C263" s="19"/>
      <c r="D263" s="18"/>
      <c r="E263" s="20"/>
      <c r="F263" s="6"/>
      <c r="G263" s="20"/>
      <c r="H263" s="20"/>
      <c r="I263" s="20"/>
      <c r="J263" s="20"/>
    </row>
    <row r="264" ht="15.75" customHeight="1">
      <c r="B264" s="18"/>
      <c r="C264" s="19"/>
      <c r="D264" s="18"/>
      <c r="E264" s="20"/>
      <c r="F264" s="6"/>
      <c r="G264" s="20"/>
      <c r="H264" s="20"/>
      <c r="I264" s="20"/>
      <c r="J264" s="20"/>
    </row>
    <row r="265" ht="15.75" customHeight="1">
      <c r="A265" s="21"/>
      <c r="B265" s="18"/>
      <c r="C265" s="19"/>
      <c r="D265" s="18"/>
      <c r="E265" s="20"/>
      <c r="F265" s="6"/>
      <c r="G265" s="20"/>
      <c r="H265" s="20"/>
      <c r="I265" s="20"/>
      <c r="J265" s="20"/>
    </row>
    <row r="266" ht="15.75" customHeight="1">
      <c r="A266" s="17" t="s">
        <v>435</v>
      </c>
      <c r="B266" s="18"/>
      <c r="C266" s="19"/>
      <c r="D266" s="18"/>
      <c r="E266" s="20"/>
      <c r="F266" s="6"/>
      <c r="G266" s="20"/>
      <c r="H266" s="20"/>
      <c r="I266" s="20"/>
      <c r="J266" s="20"/>
    </row>
    <row r="267" ht="15.75" customHeight="1">
      <c r="B267" s="18"/>
      <c r="C267" s="19"/>
      <c r="D267" s="18"/>
      <c r="E267" s="20"/>
      <c r="F267" s="6"/>
      <c r="G267" s="20"/>
      <c r="H267" s="20"/>
      <c r="I267" s="20"/>
      <c r="J267" s="20"/>
    </row>
    <row r="268" ht="15.75" customHeight="1">
      <c r="A268" s="21"/>
      <c r="B268" s="18"/>
      <c r="C268" s="19"/>
      <c r="D268" s="18"/>
      <c r="E268" s="20"/>
      <c r="F268" s="6"/>
      <c r="G268" s="20"/>
      <c r="H268" s="20"/>
      <c r="I268" s="20"/>
      <c r="J268" s="20"/>
    </row>
    <row r="269" ht="15.75" customHeight="1">
      <c r="A269" s="17" t="s">
        <v>165</v>
      </c>
      <c r="B269" s="18"/>
      <c r="C269" s="19"/>
      <c r="D269" s="18"/>
      <c r="E269" s="20"/>
      <c r="F269" s="6"/>
      <c r="G269" s="20"/>
      <c r="H269" s="20"/>
      <c r="I269" s="20"/>
      <c r="J269" s="20"/>
    </row>
    <row r="270" ht="15.75" customHeight="1">
      <c r="B270" s="18"/>
      <c r="C270" s="19"/>
      <c r="D270" s="18"/>
      <c r="E270" s="20"/>
      <c r="F270" s="6"/>
      <c r="G270" s="20"/>
      <c r="H270" s="20"/>
      <c r="I270" s="20"/>
      <c r="J270" s="20"/>
    </row>
    <row r="271" ht="15.75" customHeight="1">
      <c r="A271" s="21"/>
      <c r="B271" s="18"/>
      <c r="C271" s="19"/>
      <c r="D271" s="18"/>
      <c r="E271" s="20"/>
      <c r="F271" s="6"/>
      <c r="G271" s="20"/>
      <c r="H271" s="20"/>
      <c r="I271" s="20"/>
      <c r="J271" s="20"/>
    </row>
    <row r="272" ht="15.75" customHeight="1">
      <c r="A272" s="17" t="s">
        <v>437</v>
      </c>
      <c r="B272" s="18"/>
      <c r="C272" s="19"/>
      <c r="D272" s="18"/>
      <c r="E272" s="20"/>
      <c r="F272" s="6"/>
      <c r="G272" s="20"/>
      <c r="H272" s="20"/>
      <c r="I272" s="20"/>
      <c r="J272" s="20"/>
    </row>
    <row r="273" ht="15.75" customHeight="1">
      <c r="B273" s="18"/>
      <c r="C273" s="19"/>
      <c r="D273" s="18"/>
      <c r="E273" s="20"/>
      <c r="F273" s="6"/>
      <c r="G273" s="20"/>
      <c r="H273" s="20"/>
      <c r="I273" s="20"/>
      <c r="J273" s="20"/>
    </row>
    <row r="274" ht="15.75" customHeight="1">
      <c r="A274" s="21"/>
      <c r="B274" s="18"/>
      <c r="C274" s="19"/>
      <c r="D274" s="18"/>
      <c r="E274" s="20"/>
      <c r="F274" s="6"/>
      <c r="G274" s="20"/>
      <c r="H274" s="20"/>
      <c r="I274" s="20"/>
      <c r="J274" s="20"/>
    </row>
    <row r="275" ht="15.75" customHeight="1">
      <c r="A275" s="17" t="s">
        <v>438</v>
      </c>
      <c r="B275" s="20"/>
      <c r="C275" s="9"/>
      <c r="D275" s="20"/>
      <c r="E275" s="20"/>
      <c r="F275" s="6"/>
      <c r="G275" s="20"/>
      <c r="H275" s="20"/>
      <c r="I275" s="20"/>
      <c r="J275" s="20"/>
    </row>
    <row r="276" ht="15.75" customHeight="1">
      <c r="B276" s="20"/>
      <c r="C276" s="9"/>
      <c r="D276" s="20"/>
      <c r="E276" s="20"/>
      <c r="F276" s="6"/>
      <c r="G276" s="20"/>
      <c r="H276" s="20"/>
      <c r="I276" s="20"/>
      <c r="J276" s="20"/>
    </row>
    <row r="277" ht="15.75" customHeight="1">
      <c r="A277" s="21"/>
      <c r="B277" s="20"/>
      <c r="C277" s="9"/>
      <c r="D277" s="20"/>
      <c r="E277" s="20"/>
      <c r="F277" s="6"/>
      <c r="G277" s="20"/>
      <c r="H277" s="20"/>
      <c r="I277" s="20"/>
      <c r="J277" s="20"/>
    </row>
    <row r="278" ht="15.75" customHeight="1">
      <c r="A278" s="17" t="s">
        <v>409</v>
      </c>
      <c r="B278" s="20"/>
      <c r="C278" s="9"/>
      <c r="D278" s="20"/>
      <c r="E278" s="20"/>
      <c r="F278" s="6"/>
      <c r="G278" s="20"/>
      <c r="H278" s="20"/>
      <c r="I278" s="20"/>
      <c r="J278" s="20"/>
    </row>
    <row r="279" ht="15.75" customHeight="1">
      <c r="B279" s="20"/>
      <c r="C279" s="9"/>
      <c r="D279" s="20"/>
      <c r="E279" s="20"/>
      <c r="F279" s="6"/>
      <c r="G279" s="20"/>
      <c r="H279" s="20"/>
      <c r="I279" s="20"/>
      <c r="J279" s="20"/>
    </row>
    <row r="280" ht="15.75" customHeight="1">
      <c r="A280" s="21"/>
      <c r="B280" s="20"/>
      <c r="C280" s="9"/>
      <c r="D280" s="20"/>
      <c r="E280" s="20"/>
      <c r="F280" s="6"/>
      <c r="G280" s="20"/>
      <c r="H280" s="20"/>
      <c r="I280" s="20"/>
      <c r="J280" s="20"/>
    </row>
    <row r="281" ht="15.75" customHeight="1">
      <c r="A281" s="17" t="s">
        <v>174</v>
      </c>
      <c r="B281" s="20"/>
      <c r="C281" s="9"/>
      <c r="D281" s="20"/>
      <c r="E281" s="20"/>
      <c r="F281" s="6"/>
      <c r="G281" s="20"/>
      <c r="H281" s="20"/>
      <c r="I281" s="20"/>
      <c r="J281" s="20"/>
    </row>
    <row r="282" ht="15.75" customHeight="1">
      <c r="B282" s="20"/>
      <c r="C282" s="9"/>
      <c r="D282" s="20"/>
      <c r="E282" s="20"/>
      <c r="F282" s="6"/>
      <c r="G282" s="20"/>
      <c r="H282" s="20"/>
      <c r="I282" s="20"/>
      <c r="J282" s="20"/>
    </row>
    <row r="283" ht="15.75" customHeight="1">
      <c r="A283" s="21"/>
      <c r="B283" s="20"/>
      <c r="C283" s="9"/>
      <c r="D283" s="20"/>
      <c r="E283" s="20"/>
      <c r="F283" s="6"/>
      <c r="G283" s="20"/>
      <c r="H283" s="20"/>
      <c r="I283" s="20"/>
      <c r="J283" s="20"/>
    </row>
    <row r="284" ht="15.75" customHeight="1">
      <c r="A284" s="17" t="s">
        <v>413</v>
      </c>
      <c r="B284" s="20"/>
      <c r="C284" s="9"/>
      <c r="D284" s="20"/>
      <c r="E284" s="20"/>
      <c r="F284" s="6"/>
      <c r="G284" s="20"/>
      <c r="H284" s="20"/>
      <c r="I284" s="20"/>
      <c r="J284" s="20"/>
    </row>
    <row r="285" ht="15.75" customHeight="1">
      <c r="B285" s="20"/>
      <c r="C285" s="9"/>
      <c r="D285" s="20"/>
      <c r="E285" s="20"/>
      <c r="F285" s="6"/>
      <c r="G285" s="20"/>
      <c r="H285" s="20"/>
      <c r="I285" s="20"/>
      <c r="J285" s="20"/>
    </row>
    <row r="286" ht="15.75" customHeight="1">
      <c r="A286" s="21"/>
      <c r="B286" s="18"/>
      <c r="C286" s="19"/>
      <c r="D286" s="18"/>
      <c r="E286" s="20"/>
      <c r="F286" s="6"/>
      <c r="G286" s="20"/>
      <c r="H286" s="20"/>
      <c r="I286" s="20"/>
      <c r="J286" s="20"/>
    </row>
    <row r="287" ht="15.75" customHeight="1">
      <c r="A287" s="17" t="s">
        <v>415</v>
      </c>
      <c r="B287" s="18"/>
      <c r="C287" s="19"/>
      <c r="D287" s="18"/>
      <c r="E287" s="20"/>
      <c r="F287" s="6"/>
      <c r="G287" s="20"/>
      <c r="H287" s="20"/>
      <c r="I287" s="20"/>
      <c r="J287" s="20"/>
    </row>
    <row r="288" ht="15.75" customHeight="1">
      <c r="B288" s="18"/>
      <c r="C288" s="19"/>
      <c r="D288" s="18"/>
      <c r="E288" s="20"/>
      <c r="F288" s="6"/>
      <c r="G288" s="20"/>
      <c r="H288" s="20"/>
      <c r="I288" s="20"/>
      <c r="J288" s="20"/>
    </row>
    <row r="289" ht="15.75" customHeight="1">
      <c r="A289" s="21"/>
      <c r="B289" s="18"/>
      <c r="C289" s="19"/>
      <c r="D289" s="18"/>
      <c r="E289" s="20"/>
      <c r="F289" s="6"/>
      <c r="G289" s="20"/>
      <c r="H289" s="20"/>
      <c r="I289" s="20"/>
      <c r="J289" s="20"/>
    </row>
    <row r="290" ht="15.75" customHeight="1">
      <c r="A290" s="17" t="s">
        <v>417</v>
      </c>
      <c r="B290" s="18"/>
      <c r="C290" s="19"/>
      <c r="D290" s="18"/>
      <c r="E290" s="20"/>
      <c r="F290" s="6"/>
      <c r="G290" s="20"/>
      <c r="H290" s="20"/>
      <c r="I290" s="20"/>
      <c r="J290" s="20"/>
    </row>
    <row r="291" ht="15.75" customHeight="1">
      <c r="B291" s="18"/>
      <c r="C291" s="19"/>
      <c r="D291" s="18"/>
      <c r="E291" s="20"/>
      <c r="F291" s="6"/>
      <c r="G291" s="20"/>
      <c r="H291" s="20"/>
      <c r="I291" s="20"/>
      <c r="J291" s="20"/>
    </row>
    <row r="292" ht="15.75" customHeight="1">
      <c r="A292" s="21"/>
      <c r="B292" s="18"/>
      <c r="C292" s="19"/>
      <c r="D292" s="18"/>
      <c r="E292" s="20"/>
      <c r="F292" s="6"/>
      <c r="G292" s="20"/>
      <c r="H292" s="20"/>
      <c r="I292" s="20"/>
      <c r="J292" s="20"/>
    </row>
    <row r="293" ht="15.75" customHeight="1">
      <c r="A293" s="17" t="s">
        <v>420</v>
      </c>
      <c r="B293" s="18"/>
      <c r="C293" s="19"/>
      <c r="D293" s="18"/>
      <c r="E293" s="20"/>
      <c r="F293" s="6"/>
      <c r="G293" s="20"/>
      <c r="H293" s="20"/>
      <c r="I293" s="20"/>
      <c r="J293" s="20"/>
    </row>
    <row r="294" ht="15.75" customHeight="1">
      <c r="B294" s="18"/>
      <c r="C294" s="19"/>
      <c r="D294" s="18"/>
      <c r="E294" s="20"/>
      <c r="F294" s="6"/>
      <c r="G294" s="20"/>
      <c r="H294" s="20"/>
      <c r="I294" s="20"/>
      <c r="J294" s="20"/>
    </row>
    <row r="295" ht="15.75" customHeight="1">
      <c r="A295" s="21"/>
      <c r="B295" s="18"/>
      <c r="C295" s="19"/>
      <c r="D295" s="18"/>
      <c r="E295" s="20"/>
      <c r="F295" s="6"/>
      <c r="G295" s="20"/>
      <c r="H295" s="20"/>
      <c r="I295" s="20"/>
      <c r="J295" s="20"/>
    </row>
    <row r="296" ht="15.75" customHeight="1">
      <c r="A296" s="17" t="s">
        <v>420</v>
      </c>
      <c r="B296" s="18"/>
      <c r="C296" s="19"/>
      <c r="D296" s="18"/>
      <c r="E296" s="20"/>
      <c r="F296" s="6"/>
      <c r="G296" s="20"/>
      <c r="H296" s="20"/>
      <c r="I296" s="20"/>
      <c r="J296" s="20"/>
    </row>
    <row r="297" ht="15.75" customHeight="1">
      <c r="B297" s="18"/>
      <c r="C297" s="19"/>
      <c r="D297" s="18"/>
      <c r="E297" s="20"/>
      <c r="F297" s="6"/>
      <c r="G297" s="20"/>
      <c r="H297" s="20"/>
      <c r="I297" s="20"/>
      <c r="J297" s="20"/>
    </row>
    <row r="298" ht="15.75" customHeight="1">
      <c r="A298" s="21"/>
      <c r="B298" s="18"/>
      <c r="C298" s="19"/>
      <c r="D298" s="18"/>
      <c r="E298" s="20"/>
      <c r="F298" s="6"/>
      <c r="G298" s="20"/>
      <c r="H298" s="20"/>
      <c r="I298" s="20"/>
      <c r="J298" s="20"/>
    </row>
    <row r="299" ht="15.75" customHeight="1">
      <c r="A299" s="17" t="s">
        <v>448</v>
      </c>
      <c r="B299" s="18"/>
      <c r="C299" s="19"/>
      <c r="D299" s="18"/>
      <c r="E299" s="20"/>
      <c r="F299" s="6"/>
      <c r="G299" s="20"/>
      <c r="H299" s="20"/>
      <c r="I299" s="20"/>
      <c r="J299" s="20"/>
    </row>
    <row r="300" ht="15.75" customHeight="1">
      <c r="B300" s="18"/>
      <c r="C300" s="19"/>
      <c r="D300" s="18"/>
      <c r="E300" s="20"/>
      <c r="F300" s="6"/>
      <c r="G300" s="20"/>
      <c r="H300" s="20"/>
      <c r="I300" s="20"/>
      <c r="J300" s="20"/>
    </row>
    <row r="301" ht="15.75" customHeight="1">
      <c r="A301" s="21"/>
      <c r="B301" s="18"/>
      <c r="C301" s="19"/>
      <c r="D301" s="18"/>
      <c r="E301" s="20"/>
      <c r="F301" s="6"/>
      <c r="G301" s="20"/>
      <c r="H301" s="20"/>
      <c r="I301" s="20"/>
      <c r="J301" s="20"/>
    </row>
    <row r="302" ht="15.75" customHeight="1">
      <c r="A302" s="17" t="s">
        <v>424</v>
      </c>
      <c r="B302" s="18"/>
      <c r="C302" s="19"/>
      <c r="D302" s="18"/>
      <c r="E302" s="20"/>
      <c r="F302" s="6"/>
      <c r="G302" s="20"/>
      <c r="H302" s="20"/>
      <c r="I302" s="20"/>
      <c r="J302" s="20"/>
    </row>
    <row r="303" ht="15.75" customHeight="1">
      <c r="B303" s="18"/>
      <c r="C303" s="19"/>
      <c r="D303" s="18"/>
      <c r="E303" s="20"/>
      <c r="F303" s="6"/>
      <c r="G303" s="20"/>
      <c r="H303" s="20"/>
      <c r="I303" s="20"/>
      <c r="J303" s="20"/>
    </row>
    <row r="304" ht="15.75" customHeight="1">
      <c r="A304" s="21"/>
      <c r="B304" s="18"/>
      <c r="C304" s="19"/>
      <c r="D304" s="18"/>
      <c r="E304" s="20"/>
      <c r="F304" s="6"/>
      <c r="G304" s="20"/>
      <c r="H304" s="20"/>
      <c r="I304" s="20"/>
      <c r="J304" s="20"/>
    </row>
    <row r="305" ht="15.75" customHeight="1">
      <c r="A305" s="17" t="s">
        <v>170</v>
      </c>
      <c r="B305" s="18"/>
      <c r="C305" s="19"/>
      <c r="D305" s="18"/>
      <c r="E305" s="20"/>
      <c r="F305" s="6"/>
      <c r="G305" s="20"/>
      <c r="H305" s="20"/>
      <c r="I305" s="20"/>
      <c r="J305" s="20"/>
    </row>
    <row r="306" ht="15.75" customHeight="1">
      <c r="B306" s="18"/>
      <c r="C306" s="19"/>
      <c r="D306" s="18"/>
      <c r="E306" s="20"/>
      <c r="F306" s="6"/>
      <c r="G306" s="20"/>
      <c r="H306" s="20"/>
      <c r="I306" s="20"/>
      <c r="J306" s="20"/>
    </row>
    <row r="307" ht="15.75" customHeight="1">
      <c r="A307" s="21"/>
      <c r="B307" s="18"/>
      <c r="C307" s="19"/>
      <c r="D307" s="18"/>
      <c r="E307" s="20"/>
      <c r="F307" s="6"/>
      <c r="G307" s="20"/>
      <c r="H307" s="20"/>
      <c r="I307" s="20"/>
      <c r="J307" s="20"/>
    </row>
    <row r="308" ht="15.75" customHeight="1">
      <c r="A308" s="20"/>
      <c r="B308" s="20"/>
      <c r="C308" s="9"/>
      <c r="D308" s="20"/>
      <c r="E308" s="20"/>
      <c r="F308" s="6"/>
      <c r="G308" s="20"/>
      <c r="H308" s="20"/>
      <c r="I308" s="20"/>
      <c r="J308" s="20"/>
    </row>
    <row r="309" ht="15.75" customHeight="1">
      <c r="A309" s="20"/>
      <c r="B309" s="20"/>
      <c r="C309" s="9"/>
      <c r="D309" s="20"/>
      <c r="E309" s="20"/>
      <c r="F309" s="6"/>
      <c r="G309" s="20"/>
      <c r="H309" s="20"/>
      <c r="I309" s="20"/>
      <c r="J309" s="20"/>
    </row>
    <row r="310" ht="15.75" customHeight="1">
      <c r="A310" s="20"/>
      <c r="B310" s="20"/>
      <c r="C310" s="9"/>
      <c r="D310" s="20"/>
      <c r="E310" s="20"/>
      <c r="F310" s="6"/>
      <c r="G310" s="20"/>
      <c r="H310" s="20"/>
      <c r="I310" s="20"/>
      <c r="J310" s="20"/>
    </row>
    <row r="311" ht="15.75" customHeight="1">
      <c r="A311" s="20"/>
      <c r="B311" s="20"/>
      <c r="C311" s="9"/>
      <c r="D311" s="20"/>
      <c r="E311" s="20"/>
      <c r="F311" s="6"/>
      <c r="G311" s="20"/>
      <c r="H311" s="20"/>
      <c r="I311" s="20"/>
      <c r="J311" s="20"/>
    </row>
    <row r="312" ht="15.75" customHeight="1">
      <c r="A312" s="20"/>
      <c r="B312" s="20"/>
      <c r="C312" s="9"/>
      <c r="D312" s="20"/>
      <c r="E312" s="20"/>
      <c r="F312" s="6"/>
      <c r="G312" s="20"/>
      <c r="H312" s="20"/>
      <c r="I312" s="20"/>
      <c r="J312" s="20"/>
    </row>
    <row r="313" ht="15.75" customHeight="1">
      <c r="C313" s="32"/>
      <c r="F313" s="7"/>
    </row>
    <row r="314" ht="15.75" customHeight="1">
      <c r="C314" s="32"/>
      <c r="F314" s="7"/>
    </row>
    <row r="315" ht="15.75" customHeight="1">
      <c r="C315" s="32"/>
      <c r="F315" s="7"/>
    </row>
    <row r="316" ht="15.75" customHeight="1">
      <c r="C316" s="32"/>
      <c r="F316" s="7"/>
    </row>
    <row r="317" ht="15.75" customHeight="1">
      <c r="C317" s="32"/>
      <c r="F317" s="7"/>
    </row>
    <row r="318" ht="15.75" customHeight="1">
      <c r="C318" s="32"/>
      <c r="F318" s="7"/>
    </row>
    <row r="319" ht="15.75" customHeight="1">
      <c r="C319" s="32"/>
      <c r="F319" s="7"/>
    </row>
    <row r="320" ht="15.75" customHeight="1">
      <c r="C320" s="32"/>
      <c r="F320" s="7"/>
    </row>
    <row r="321" ht="15.75" customHeight="1">
      <c r="C321" s="32"/>
      <c r="F321" s="7"/>
    </row>
    <row r="322" ht="15.75" customHeight="1">
      <c r="C322" s="32"/>
      <c r="F322" s="7"/>
    </row>
    <row r="323" ht="15.75" customHeight="1">
      <c r="C323" s="32"/>
      <c r="F323" s="7"/>
    </row>
    <row r="324" ht="15.75" customHeight="1">
      <c r="C324" s="32"/>
      <c r="F324" s="7"/>
    </row>
    <row r="325" ht="15.75" customHeight="1">
      <c r="C325" s="32"/>
      <c r="F325" s="7"/>
    </row>
    <row r="326" ht="15.75" customHeight="1">
      <c r="C326" s="32"/>
      <c r="F326" s="7"/>
    </row>
    <row r="327" ht="15.75" customHeight="1">
      <c r="C327" s="32"/>
      <c r="F327" s="7"/>
    </row>
    <row r="328" ht="15.75" customHeight="1">
      <c r="C328" s="32"/>
      <c r="F328" s="7"/>
    </row>
    <row r="329" ht="15.75" customHeight="1">
      <c r="C329" s="32"/>
      <c r="F329" s="7"/>
    </row>
    <row r="330" ht="15.75" customHeight="1">
      <c r="C330" s="32"/>
      <c r="F330" s="7"/>
    </row>
    <row r="331" ht="15.75" customHeight="1">
      <c r="C331" s="32"/>
      <c r="F331" s="7"/>
    </row>
    <row r="332" ht="15.75" customHeight="1">
      <c r="C332" s="32"/>
      <c r="F332" s="7"/>
    </row>
    <row r="333" ht="15.75" customHeight="1">
      <c r="C333" s="32"/>
      <c r="F333" s="7"/>
    </row>
    <row r="334" ht="15.75" customHeight="1">
      <c r="C334" s="32"/>
      <c r="F334" s="7"/>
    </row>
    <row r="335" ht="15.75" customHeight="1">
      <c r="C335" s="32"/>
      <c r="F335" s="7"/>
    </row>
    <row r="336" ht="15.75" customHeight="1">
      <c r="C336" s="32"/>
      <c r="F336" s="7"/>
    </row>
    <row r="337" ht="15.75" customHeight="1">
      <c r="C337" s="32"/>
      <c r="F337" s="7"/>
    </row>
    <row r="338" ht="15.75" customHeight="1">
      <c r="C338" s="32"/>
      <c r="F338" s="7"/>
    </row>
    <row r="339" ht="15.75" customHeight="1">
      <c r="C339" s="32"/>
      <c r="F339" s="7"/>
    </row>
    <row r="340" ht="15.75" customHeight="1">
      <c r="C340" s="32"/>
      <c r="F340" s="7"/>
    </row>
    <row r="341" ht="15.75" customHeight="1">
      <c r="C341" s="32"/>
      <c r="F341" s="7"/>
    </row>
    <row r="342" ht="15.75" customHeight="1">
      <c r="C342" s="32"/>
      <c r="F342" s="7"/>
    </row>
    <row r="343" ht="15.75" customHeight="1">
      <c r="C343" s="32"/>
      <c r="F343" s="7"/>
    </row>
    <row r="344" ht="15.75" customHeight="1">
      <c r="C344" s="32"/>
      <c r="F344" s="7"/>
    </row>
    <row r="345" ht="15.75" customHeight="1">
      <c r="C345" s="32"/>
      <c r="F345" s="7"/>
    </row>
    <row r="346" ht="15.75" customHeight="1">
      <c r="C346" s="32"/>
      <c r="F346" s="7"/>
    </row>
    <row r="347" ht="15.75" customHeight="1">
      <c r="C347" s="32"/>
      <c r="F347" s="7"/>
    </row>
    <row r="348" ht="15.75" customHeight="1">
      <c r="C348" s="32"/>
      <c r="F348" s="7"/>
    </row>
    <row r="349" ht="15.75" customHeight="1">
      <c r="C349" s="32"/>
      <c r="F349" s="7"/>
    </row>
    <row r="350" ht="15.75" customHeight="1">
      <c r="C350" s="32"/>
      <c r="F350" s="7"/>
    </row>
    <row r="351" ht="15.75" customHeight="1">
      <c r="C351" s="32"/>
      <c r="F351" s="7"/>
    </row>
    <row r="352" ht="15.75" customHeight="1">
      <c r="C352" s="32"/>
      <c r="F352" s="7"/>
    </row>
    <row r="353" ht="15.75" customHeight="1">
      <c r="C353" s="32"/>
      <c r="F353" s="7"/>
    </row>
    <row r="354" ht="15.75" customHeight="1">
      <c r="C354" s="32"/>
      <c r="F354" s="7"/>
    </row>
    <row r="355" ht="15.75" customHeight="1">
      <c r="C355" s="32"/>
      <c r="F355" s="7"/>
    </row>
    <row r="356" ht="15.75" customHeight="1">
      <c r="C356" s="32"/>
      <c r="F356" s="7"/>
    </row>
    <row r="357" ht="15.75" customHeight="1">
      <c r="C357" s="32"/>
      <c r="F357" s="7"/>
    </row>
    <row r="358" ht="15.75" customHeight="1">
      <c r="C358" s="32"/>
      <c r="F358" s="7"/>
    </row>
    <row r="359" ht="15.75" customHeight="1">
      <c r="C359" s="32"/>
      <c r="F359" s="7"/>
    </row>
    <row r="360" ht="15.75" customHeight="1">
      <c r="C360" s="32"/>
      <c r="F360" s="7"/>
    </row>
    <row r="361" ht="15.75" customHeight="1">
      <c r="C361" s="32"/>
      <c r="F361" s="7"/>
    </row>
    <row r="362" ht="15.75" customHeight="1">
      <c r="C362" s="32"/>
      <c r="F362" s="7"/>
    </row>
    <row r="363" ht="15.75" customHeight="1">
      <c r="C363" s="32"/>
      <c r="F363" s="7"/>
    </row>
    <row r="364" ht="15.75" customHeight="1">
      <c r="C364" s="32"/>
      <c r="F364" s="7"/>
    </row>
    <row r="365" ht="15.75" customHeight="1">
      <c r="C365" s="32"/>
      <c r="F365" s="7"/>
    </row>
    <row r="366" ht="15.75" customHeight="1">
      <c r="C366" s="32"/>
      <c r="F366" s="7"/>
    </row>
    <row r="367" ht="15.75" customHeight="1">
      <c r="C367" s="32"/>
      <c r="F367" s="7"/>
    </row>
    <row r="368" ht="15.75" customHeight="1">
      <c r="C368" s="32"/>
      <c r="F368" s="7"/>
    </row>
    <row r="369" ht="15.75" customHeight="1">
      <c r="C369" s="32"/>
      <c r="F369" s="7"/>
    </row>
    <row r="370" ht="15.75" customHeight="1">
      <c r="C370" s="32"/>
      <c r="F370" s="7"/>
    </row>
    <row r="371" ht="15.75" customHeight="1">
      <c r="C371" s="32"/>
      <c r="F371" s="7"/>
    </row>
    <row r="372" ht="15.75" customHeight="1">
      <c r="C372" s="32"/>
      <c r="F372" s="7"/>
    </row>
    <row r="373" ht="15.75" customHeight="1">
      <c r="C373" s="32"/>
      <c r="F373" s="7"/>
    </row>
    <row r="374" ht="15.75" customHeight="1">
      <c r="C374" s="32"/>
      <c r="F374" s="7"/>
    </row>
    <row r="375" ht="15.75" customHeight="1">
      <c r="C375" s="32"/>
      <c r="F375" s="7"/>
    </row>
    <row r="376" ht="15.75" customHeight="1">
      <c r="C376" s="32"/>
      <c r="F376" s="7"/>
    </row>
    <row r="377" ht="15.75" customHeight="1">
      <c r="C377" s="32"/>
      <c r="F377" s="7"/>
    </row>
    <row r="378" ht="15.75" customHeight="1">
      <c r="C378" s="32"/>
      <c r="F378" s="7"/>
    </row>
    <row r="379" ht="15.75" customHeight="1">
      <c r="C379" s="32"/>
      <c r="F379" s="7"/>
    </row>
    <row r="380" ht="15.75" customHeight="1">
      <c r="C380" s="32"/>
      <c r="F380" s="7"/>
    </row>
    <row r="381" ht="15.75" customHeight="1">
      <c r="C381" s="32"/>
      <c r="F381" s="7"/>
    </row>
    <row r="382" ht="15.75" customHeight="1">
      <c r="C382" s="32"/>
      <c r="F382" s="7"/>
    </row>
    <row r="383" ht="15.75" customHeight="1">
      <c r="C383" s="32"/>
      <c r="F383" s="7"/>
    </row>
    <row r="384" ht="15.75" customHeight="1">
      <c r="C384" s="32"/>
      <c r="F384" s="7"/>
    </row>
    <row r="385" ht="15.75" customHeight="1">
      <c r="C385" s="32"/>
      <c r="F385" s="7"/>
    </row>
    <row r="386" ht="15.75" customHeight="1">
      <c r="C386" s="32"/>
      <c r="F386" s="7"/>
    </row>
    <row r="387" ht="15.75" customHeight="1">
      <c r="C387" s="32"/>
      <c r="F387" s="7"/>
    </row>
    <row r="388" ht="15.75" customHeight="1">
      <c r="C388" s="32"/>
      <c r="F388" s="7"/>
    </row>
    <row r="389" ht="15.75" customHeight="1">
      <c r="C389" s="32"/>
      <c r="F389" s="7"/>
    </row>
    <row r="390" ht="15.75" customHeight="1">
      <c r="C390" s="32"/>
      <c r="F390" s="7"/>
    </row>
    <row r="391" ht="15.75" customHeight="1">
      <c r="C391" s="32"/>
      <c r="F391" s="7"/>
    </row>
    <row r="392" ht="15.75" customHeight="1">
      <c r="C392" s="32"/>
      <c r="F392" s="7"/>
    </row>
    <row r="393" ht="15.75" customHeight="1">
      <c r="C393" s="32"/>
      <c r="F393" s="7"/>
    </row>
    <row r="394" ht="15.75" customHeight="1">
      <c r="C394" s="32"/>
      <c r="F394" s="7"/>
    </row>
    <row r="395" ht="15.75" customHeight="1">
      <c r="C395" s="32"/>
      <c r="F395" s="7"/>
    </row>
    <row r="396" ht="15.75" customHeight="1">
      <c r="C396" s="32"/>
      <c r="F396" s="7"/>
    </row>
    <row r="397" ht="15.75" customHeight="1">
      <c r="C397" s="32"/>
      <c r="F397" s="7"/>
    </row>
    <row r="398" ht="15.75" customHeight="1">
      <c r="C398" s="32"/>
      <c r="F398" s="7"/>
    </row>
    <row r="399" ht="15.75" customHeight="1">
      <c r="C399" s="32"/>
      <c r="F399" s="7"/>
    </row>
    <row r="400" ht="15.75" customHeight="1">
      <c r="C400" s="32"/>
      <c r="F400" s="7"/>
    </row>
    <row r="401" ht="15.75" customHeight="1">
      <c r="C401" s="32"/>
      <c r="F401" s="7"/>
    </row>
    <row r="402" ht="15.75" customHeight="1">
      <c r="C402" s="32"/>
      <c r="F402" s="7"/>
    </row>
    <row r="403" ht="15.75" customHeight="1">
      <c r="C403" s="32"/>
      <c r="F403" s="7"/>
    </row>
    <row r="404" ht="15.75" customHeight="1">
      <c r="C404" s="32"/>
      <c r="F404" s="7"/>
    </row>
    <row r="405" ht="15.75" customHeight="1">
      <c r="C405" s="32"/>
      <c r="F405" s="7"/>
    </row>
    <row r="406" ht="15.75" customHeight="1">
      <c r="C406" s="32"/>
      <c r="F406" s="7"/>
    </row>
    <row r="407" ht="15.75" customHeight="1">
      <c r="C407" s="32"/>
      <c r="F407" s="7"/>
    </row>
    <row r="408" ht="15.75" customHeight="1">
      <c r="C408" s="32"/>
      <c r="F408" s="7"/>
    </row>
    <row r="409" ht="15.75" customHeight="1">
      <c r="C409" s="32"/>
      <c r="F409" s="7"/>
    </row>
    <row r="410" ht="15.75" customHeight="1">
      <c r="C410" s="32"/>
      <c r="F410" s="7"/>
    </row>
    <row r="411" ht="15.75" customHeight="1">
      <c r="C411" s="32"/>
      <c r="F411" s="7"/>
    </row>
    <row r="412" ht="15.75" customHeight="1">
      <c r="C412" s="32"/>
      <c r="F412" s="7"/>
    </row>
    <row r="413" ht="15.75" customHeight="1">
      <c r="C413" s="32"/>
      <c r="F413" s="7"/>
    </row>
    <row r="414" ht="15.75" customHeight="1">
      <c r="C414" s="32"/>
      <c r="F414" s="7"/>
    </row>
    <row r="415" ht="15.75" customHeight="1">
      <c r="C415" s="32"/>
      <c r="F415" s="7"/>
    </row>
    <row r="416" ht="15.75" customHeight="1">
      <c r="C416" s="32"/>
      <c r="F416" s="7"/>
    </row>
    <row r="417" ht="15.75" customHeight="1">
      <c r="C417" s="32"/>
      <c r="F417" s="7"/>
    </row>
    <row r="418" ht="15.75" customHeight="1">
      <c r="C418" s="32"/>
      <c r="F418" s="7"/>
    </row>
    <row r="419" ht="15.75" customHeight="1">
      <c r="C419" s="32"/>
      <c r="F419" s="7"/>
    </row>
    <row r="420" ht="15.75" customHeight="1">
      <c r="C420" s="32"/>
      <c r="F420" s="7"/>
    </row>
    <row r="421" ht="15.75" customHeight="1">
      <c r="C421" s="32"/>
      <c r="F421" s="7"/>
    </row>
    <row r="422" ht="15.75" customHeight="1">
      <c r="C422" s="32"/>
      <c r="F422" s="7"/>
    </row>
    <row r="423" ht="15.75" customHeight="1">
      <c r="C423" s="32"/>
      <c r="F423" s="7"/>
    </row>
    <row r="424" ht="15.75" customHeight="1">
      <c r="C424" s="32"/>
      <c r="F424" s="7"/>
    </row>
    <row r="425" ht="15.75" customHeight="1">
      <c r="C425" s="32"/>
      <c r="F425" s="7"/>
    </row>
    <row r="426" ht="15.75" customHeight="1">
      <c r="C426" s="32"/>
      <c r="F426" s="7"/>
    </row>
    <row r="427" ht="15.75" customHeight="1">
      <c r="C427" s="32"/>
      <c r="F427" s="7"/>
    </row>
    <row r="428" ht="15.75" customHeight="1">
      <c r="C428" s="32"/>
      <c r="F428" s="7"/>
    </row>
    <row r="429" ht="15.75" customHeight="1">
      <c r="C429" s="32"/>
      <c r="F429" s="7"/>
    </row>
    <row r="430" ht="15.75" customHeight="1">
      <c r="C430" s="32"/>
      <c r="F430" s="7"/>
    </row>
    <row r="431" ht="15.75" customHeight="1">
      <c r="C431" s="32"/>
      <c r="F431" s="7"/>
    </row>
    <row r="432" ht="15.75" customHeight="1">
      <c r="C432" s="32"/>
      <c r="F432" s="7"/>
    </row>
    <row r="433" ht="15.75" customHeight="1">
      <c r="C433" s="32"/>
      <c r="F433" s="7"/>
    </row>
    <row r="434" ht="15.75" customHeight="1">
      <c r="C434" s="32"/>
      <c r="F434" s="7"/>
    </row>
    <row r="435" ht="15.75" customHeight="1">
      <c r="C435" s="32"/>
      <c r="F435" s="7"/>
    </row>
    <row r="436" ht="15.75" customHeight="1">
      <c r="C436" s="32"/>
      <c r="F436" s="7"/>
    </row>
    <row r="437" ht="15.75" customHeight="1">
      <c r="C437" s="32"/>
      <c r="F437" s="7"/>
    </row>
    <row r="438" ht="15.75" customHeight="1">
      <c r="C438" s="32"/>
      <c r="F438" s="7"/>
    </row>
    <row r="439" ht="15.75" customHeight="1">
      <c r="C439" s="32"/>
      <c r="F439" s="7"/>
    </row>
    <row r="440" ht="15.75" customHeight="1">
      <c r="C440" s="32"/>
      <c r="F440" s="7"/>
    </row>
    <row r="441" ht="15.75" customHeight="1">
      <c r="C441" s="32"/>
      <c r="F441" s="7"/>
    </row>
    <row r="442" ht="15.75" customHeight="1">
      <c r="C442" s="32"/>
      <c r="F442" s="7"/>
    </row>
    <row r="443" ht="15.75" customHeight="1">
      <c r="C443" s="32"/>
      <c r="F443" s="7"/>
    </row>
    <row r="444" ht="15.75" customHeight="1">
      <c r="C444" s="32"/>
      <c r="F444" s="7"/>
    </row>
    <row r="445" ht="15.75" customHeight="1">
      <c r="C445" s="32"/>
      <c r="F445" s="7"/>
    </row>
    <row r="446" ht="15.75" customHeight="1">
      <c r="C446" s="32"/>
      <c r="F446" s="7"/>
    </row>
    <row r="447" ht="15.75" customHeight="1">
      <c r="C447" s="32"/>
      <c r="F447" s="7"/>
    </row>
    <row r="448" ht="15.75" customHeight="1">
      <c r="C448" s="32"/>
      <c r="F448" s="7"/>
    </row>
    <row r="449" ht="15.75" customHeight="1">
      <c r="C449" s="32"/>
      <c r="F449" s="7"/>
    </row>
    <row r="450" ht="15.75" customHeight="1">
      <c r="C450" s="32"/>
      <c r="F450" s="7"/>
    </row>
    <row r="451" ht="15.75" customHeight="1">
      <c r="C451" s="32"/>
      <c r="F451" s="7"/>
    </row>
    <row r="452" ht="15.75" customHeight="1">
      <c r="C452" s="32"/>
      <c r="F452" s="7"/>
    </row>
    <row r="453" ht="15.75" customHeight="1">
      <c r="C453" s="32"/>
      <c r="F453" s="7"/>
    </row>
    <row r="454" ht="15.75" customHeight="1">
      <c r="C454" s="32"/>
      <c r="F454" s="7"/>
    </row>
    <row r="455" ht="15.75" customHeight="1">
      <c r="C455" s="32"/>
      <c r="F455" s="7"/>
    </row>
    <row r="456" ht="15.75" customHeight="1">
      <c r="C456" s="32"/>
      <c r="F456" s="7"/>
    </row>
    <row r="457" ht="15.75" customHeight="1">
      <c r="C457" s="32"/>
      <c r="F457" s="7"/>
    </row>
    <row r="458" ht="15.75" customHeight="1">
      <c r="C458" s="32"/>
      <c r="F458" s="7"/>
    </row>
    <row r="459" ht="15.75" customHeight="1">
      <c r="C459" s="32"/>
      <c r="F459" s="7"/>
    </row>
    <row r="460" ht="15.75" customHeight="1">
      <c r="C460" s="32"/>
      <c r="F460" s="7"/>
    </row>
    <row r="461" ht="15.75" customHeight="1">
      <c r="C461" s="32"/>
      <c r="F461" s="7"/>
    </row>
    <row r="462" ht="15.75" customHeight="1">
      <c r="C462" s="32"/>
      <c r="F462" s="7"/>
    </row>
    <row r="463" ht="15.75" customHeight="1">
      <c r="C463" s="32"/>
      <c r="F463" s="7"/>
    </row>
    <row r="464" ht="15.75" customHeight="1">
      <c r="C464" s="32"/>
      <c r="F464" s="7"/>
    </row>
    <row r="465" ht="15.75" customHeight="1">
      <c r="C465" s="32"/>
      <c r="F465" s="7"/>
    </row>
    <row r="466" ht="15.75" customHeight="1">
      <c r="C466" s="32"/>
      <c r="F466" s="7"/>
    </row>
    <row r="467" ht="15.75" customHeight="1">
      <c r="C467" s="32"/>
      <c r="F467" s="7"/>
    </row>
    <row r="468" ht="15.75" customHeight="1">
      <c r="C468" s="32"/>
      <c r="F468" s="7"/>
    </row>
    <row r="469" ht="15.75" customHeight="1">
      <c r="C469" s="32"/>
      <c r="F469" s="7"/>
    </row>
    <row r="470" ht="15.75" customHeight="1">
      <c r="C470" s="32"/>
      <c r="F470" s="7"/>
    </row>
    <row r="471" ht="15.75" customHeight="1">
      <c r="C471" s="32"/>
      <c r="F471" s="7"/>
    </row>
    <row r="472" ht="15.75" customHeight="1">
      <c r="C472" s="32"/>
      <c r="F472" s="7"/>
    </row>
    <row r="473" ht="15.75" customHeight="1">
      <c r="C473" s="32"/>
      <c r="F473" s="7"/>
    </row>
    <row r="474" ht="15.75" customHeight="1">
      <c r="C474" s="32"/>
      <c r="F474" s="7"/>
    </row>
    <row r="475" ht="15.75" customHeight="1">
      <c r="C475" s="32"/>
      <c r="F475" s="7"/>
    </row>
    <row r="476" ht="15.75" customHeight="1">
      <c r="C476" s="32"/>
      <c r="F476" s="7"/>
    </row>
    <row r="477" ht="15.75" customHeight="1">
      <c r="C477" s="32"/>
      <c r="F477" s="7"/>
    </row>
    <row r="478" ht="15.75" customHeight="1">
      <c r="C478" s="32"/>
      <c r="F478" s="7"/>
    </row>
    <row r="479" ht="15.75" customHeight="1">
      <c r="C479" s="32"/>
      <c r="F479" s="7"/>
    </row>
    <row r="480" ht="15.75" customHeight="1">
      <c r="C480" s="32"/>
      <c r="F480" s="7"/>
    </row>
    <row r="481" ht="15.75" customHeight="1">
      <c r="C481" s="32"/>
      <c r="F481" s="7"/>
    </row>
    <row r="482" ht="15.75" customHeight="1">
      <c r="C482" s="32"/>
      <c r="F482" s="7"/>
    </row>
    <row r="483" ht="15.75" customHeight="1">
      <c r="C483" s="32"/>
      <c r="F483" s="7"/>
    </row>
    <row r="484" ht="15.75" customHeight="1">
      <c r="C484" s="32"/>
      <c r="F484" s="7"/>
    </row>
    <row r="485" ht="15.75" customHeight="1">
      <c r="C485" s="32"/>
      <c r="F485" s="7"/>
    </row>
    <row r="486" ht="15.75" customHeight="1">
      <c r="C486" s="32"/>
      <c r="F486" s="7"/>
    </row>
    <row r="487" ht="15.75" customHeight="1">
      <c r="C487" s="32"/>
      <c r="F487" s="7"/>
    </row>
    <row r="488" ht="15.75" customHeight="1">
      <c r="C488" s="32"/>
      <c r="F488" s="7"/>
    </row>
    <row r="489" ht="15.75" customHeight="1">
      <c r="C489" s="32"/>
      <c r="F489" s="7"/>
    </row>
    <row r="490" ht="15.75" customHeight="1">
      <c r="C490" s="32"/>
      <c r="F490" s="7"/>
    </row>
    <row r="491" ht="15.75" customHeight="1">
      <c r="C491" s="32"/>
      <c r="F491" s="7"/>
    </row>
    <row r="492" ht="15.75" customHeight="1">
      <c r="C492" s="32"/>
      <c r="F492" s="7"/>
    </row>
    <row r="493" ht="15.75" customHeight="1">
      <c r="C493" s="32"/>
      <c r="F493" s="7"/>
    </row>
    <row r="494" ht="15.75" customHeight="1">
      <c r="C494" s="32"/>
      <c r="F494" s="7"/>
    </row>
    <row r="495" ht="15.75" customHeight="1">
      <c r="C495" s="32"/>
      <c r="F495" s="7"/>
    </row>
    <row r="496" ht="15.75" customHeight="1">
      <c r="C496" s="32"/>
      <c r="F496" s="7"/>
    </row>
    <row r="497" ht="15.75" customHeight="1">
      <c r="C497" s="32"/>
      <c r="F497" s="7"/>
    </row>
    <row r="498" ht="15.75" customHeight="1">
      <c r="C498" s="32"/>
      <c r="F498" s="7"/>
    </row>
    <row r="499" ht="15.75" customHeight="1">
      <c r="C499" s="32"/>
      <c r="F499" s="7"/>
    </row>
    <row r="500" ht="15.75" customHeight="1">
      <c r="C500" s="32"/>
      <c r="F500" s="7"/>
    </row>
    <row r="501" ht="15.75" customHeight="1">
      <c r="C501" s="32"/>
      <c r="F501" s="7"/>
    </row>
    <row r="502" ht="15.75" customHeight="1">
      <c r="C502" s="32"/>
      <c r="F502" s="7"/>
    </row>
    <row r="503" ht="15.75" customHeight="1">
      <c r="C503" s="32"/>
      <c r="F503" s="7"/>
    </row>
    <row r="504" ht="15.75" customHeight="1">
      <c r="C504" s="32"/>
      <c r="F504" s="7"/>
    </row>
    <row r="505" ht="15.75" customHeight="1">
      <c r="C505" s="32"/>
      <c r="F505" s="7"/>
    </row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3">
    <mergeCell ref="A254:A256"/>
    <mergeCell ref="A251:A253"/>
    <mergeCell ref="A272:A274"/>
    <mergeCell ref="A260:A262"/>
    <mergeCell ref="A266:A268"/>
    <mergeCell ref="A263:A265"/>
    <mergeCell ref="A269:A271"/>
    <mergeCell ref="A257:A259"/>
    <mergeCell ref="A248:A250"/>
    <mergeCell ref="A290:A292"/>
    <mergeCell ref="A287:A289"/>
    <mergeCell ref="A284:A286"/>
    <mergeCell ref="A281:A283"/>
    <mergeCell ref="A302:A304"/>
    <mergeCell ref="A296:A298"/>
    <mergeCell ref="A299:A301"/>
    <mergeCell ref="A293:A295"/>
    <mergeCell ref="A305:A307"/>
    <mergeCell ref="A218:A220"/>
    <mergeCell ref="A215:A217"/>
    <mergeCell ref="A236:A238"/>
    <mergeCell ref="A239:A241"/>
    <mergeCell ref="A245:A247"/>
    <mergeCell ref="A242:A244"/>
    <mergeCell ref="A227:A229"/>
    <mergeCell ref="A224:A226"/>
    <mergeCell ref="A221:A223"/>
    <mergeCell ref="A230:A232"/>
    <mergeCell ref="A233:A235"/>
    <mergeCell ref="A209:A211"/>
    <mergeCell ref="A212:A214"/>
    <mergeCell ref="A275:A277"/>
    <mergeCell ref="A278:A280"/>
    <mergeCell ref="A167:A169"/>
    <mergeCell ref="A164:A166"/>
    <mergeCell ref="A188:A190"/>
    <mergeCell ref="A185:A187"/>
    <mergeCell ref="A194:A196"/>
    <mergeCell ref="A197:A199"/>
    <mergeCell ref="A161:A163"/>
    <mergeCell ref="A170:A172"/>
    <mergeCell ref="A176:A178"/>
    <mergeCell ref="A173:A175"/>
    <mergeCell ref="A206:A208"/>
    <mergeCell ref="A203:A205"/>
    <mergeCell ref="A200:A202"/>
    <mergeCell ref="A182:A184"/>
    <mergeCell ref="A179:A181"/>
    <mergeCell ref="A158:A160"/>
    <mergeCell ref="A191:A193"/>
    <mergeCell ref="A134:A136"/>
    <mergeCell ref="A131:A133"/>
    <mergeCell ref="A113:A115"/>
    <mergeCell ref="A110:A112"/>
    <mergeCell ref="A119:A121"/>
    <mergeCell ref="A122:A124"/>
    <mergeCell ref="A95:A97"/>
    <mergeCell ref="A116:A118"/>
    <mergeCell ref="A155:A157"/>
    <mergeCell ref="A80:A82"/>
    <mergeCell ref="A83:A85"/>
    <mergeCell ref="A143:A145"/>
    <mergeCell ref="A77:A79"/>
    <mergeCell ref="A146:A148"/>
    <mergeCell ref="A92:A94"/>
    <mergeCell ref="A32:A34"/>
    <mergeCell ref="A29:A31"/>
    <mergeCell ref="A11:A13"/>
    <mergeCell ref="A14:A16"/>
    <mergeCell ref="A44:A46"/>
    <mergeCell ref="A20:A22"/>
    <mergeCell ref="A35:A37"/>
    <mergeCell ref="A41:A43"/>
    <mergeCell ref="A38:A40"/>
    <mergeCell ref="A23:A25"/>
    <mergeCell ref="A26:A28"/>
    <mergeCell ref="A17:A19"/>
    <mergeCell ref="A98:A100"/>
    <mergeCell ref="A107:A109"/>
    <mergeCell ref="A104:A106"/>
    <mergeCell ref="A101:A103"/>
    <mergeCell ref="A137:A139"/>
    <mergeCell ref="A128:A130"/>
    <mergeCell ref="A152:A154"/>
    <mergeCell ref="A149:A151"/>
    <mergeCell ref="A86:A88"/>
    <mergeCell ref="A89:A91"/>
    <mergeCell ref="A140:A142"/>
    <mergeCell ref="A125:A127"/>
    <mergeCell ref="A8:A10"/>
    <mergeCell ref="A5:A7"/>
    <mergeCell ref="A2:A4"/>
    <mergeCell ref="I1:J1"/>
    <mergeCell ref="A68:A70"/>
    <mergeCell ref="A74:A76"/>
    <mergeCell ref="A71:A73"/>
    <mergeCell ref="A65:A67"/>
    <mergeCell ref="A59:A61"/>
    <mergeCell ref="A56:A58"/>
    <mergeCell ref="A53:A55"/>
    <mergeCell ref="A50:A52"/>
    <mergeCell ref="A47:A49"/>
    <mergeCell ref="A62:A6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34.14"/>
    <col customWidth="1" min="3" max="3" width="7.29"/>
    <col customWidth="1" min="4" max="4" width="21.0"/>
    <col customWidth="1" min="5" max="5" width="9.86"/>
    <col customWidth="1" min="6" max="6" width="28.0"/>
    <col customWidth="1" min="7" max="7" width="7.43"/>
    <col customWidth="1" min="8" max="8" width="26.0"/>
    <col customWidth="1" min="9" max="9" width="6.29"/>
    <col customWidth="1" min="10" max="10" width="4.14"/>
    <col customWidth="1" min="11" max="11" width="3.86"/>
    <col customWidth="1" min="12" max="12" width="16.0"/>
    <col customWidth="1" min="13" max="13" width="26.0"/>
    <col customWidth="1" min="14" max="14" width="26.43"/>
  </cols>
  <sheetData>
    <row r="1" ht="15.75" customHeight="1">
      <c r="A1" s="13" t="s">
        <v>499</v>
      </c>
      <c r="B1" s="13" t="s">
        <v>151</v>
      </c>
      <c r="C1" s="13"/>
      <c r="D1" s="14" t="s">
        <v>500</v>
      </c>
      <c r="E1" s="14" t="s">
        <v>151</v>
      </c>
      <c r="F1" s="36" t="s">
        <v>501</v>
      </c>
      <c r="G1" s="14" t="s">
        <v>151</v>
      </c>
      <c r="H1" s="36" t="s">
        <v>502</v>
      </c>
      <c r="I1" s="14" t="s">
        <v>151</v>
      </c>
      <c r="L1" s="37"/>
    </row>
    <row r="2" ht="33.75" customHeight="1">
      <c r="A2" s="38" t="s">
        <v>514</v>
      </c>
      <c r="B2" s="39" t="s">
        <v>516</v>
      </c>
      <c r="C2" s="32">
        <v>28.0</v>
      </c>
      <c r="D2" s="9" t="s">
        <v>517</v>
      </c>
      <c r="E2" s="9">
        <f>COUNTIF(L3:L308, "INTER-NFRs")</f>
        <v>24</v>
      </c>
      <c r="F2" s="40" t="s">
        <v>519</v>
      </c>
      <c r="G2" s="32">
        <f>COUNTIF(M3:M308, "Between characteristics")</f>
        <v>6</v>
      </c>
      <c r="H2" s="40" t="s">
        <v>519</v>
      </c>
      <c r="I2" s="9">
        <f>COUNTIF(N3:N308, "Between characteristics")</f>
        <v>0</v>
      </c>
      <c r="J2" s="9"/>
      <c r="L2" s="41" t="s">
        <v>520</v>
      </c>
      <c r="M2" s="41" t="s">
        <v>523</v>
      </c>
      <c r="N2" s="41" t="s">
        <v>524</v>
      </c>
      <c r="O2" s="41"/>
    </row>
    <row r="3" ht="15.75" customHeight="1">
      <c r="A3" s="38" t="s">
        <v>525</v>
      </c>
      <c r="B3" s="39" t="s">
        <v>526</v>
      </c>
      <c r="C3" s="32">
        <v>22.0</v>
      </c>
      <c r="D3" s="9" t="s">
        <v>527</v>
      </c>
      <c r="E3" s="9">
        <f>COUNTIF(L3:L308, "INTRA-NFR")</f>
        <v>11</v>
      </c>
      <c r="F3" s="40" t="s">
        <v>529</v>
      </c>
      <c r="G3" s="32">
        <v>5.0</v>
      </c>
      <c r="H3" s="40" t="s">
        <v>529</v>
      </c>
      <c r="I3" s="9">
        <v>9.0</v>
      </c>
      <c r="J3" s="9"/>
      <c r="L3" s="43" t="s">
        <v>517</v>
      </c>
      <c r="M3" s="43" t="s">
        <v>519</v>
      </c>
      <c r="N3" s="43"/>
      <c r="O3" s="41"/>
    </row>
    <row r="4" ht="27.0" customHeight="1">
      <c r="A4" s="38" t="s">
        <v>532</v>
      </c>
      <c r="B4" s="39" t="s">
        <v>533</v>
      </c>
      <c r="C4" s="32">
        <v>30.0</v>
      </c>
      <c r="D4" s="9" t="s">
        <v>534</v>
      </c>
      <c r="E4" s="9">
        <f>COUNTIF(L3:L308, "INTER-NFRs &amp; INTRA-NFR")</f>
        <v>10</v>
      </c>
      <c r="F4" s="9" t="s">
        <v>536</v>
      </c>
      <c r="G4" s="32">
        <v>4.0</v>
      </c>
      <c r="H4" s="40" t="s">
        <v>536</v>
      </c>
      <c r="I4" s="9">
        <v>2.0</v>
      </c>
      <c r="J4" s="9"/>
      <c r="O4" s="41"/>
    </row>
    <row r="5" ht="30.0" customHeight="1">
      <c r="A5" s="38" t="s">
        <v>538</v>
      </c>
      <c r="B5" s="39" t="s">
        <v>539</v>
      </c>
      <c r="C5" s="32">
        <v>7.0</v>
      </c>
      <c r="D5" s="9"/>
      <c r="E5" s="10">
        <f>SUM(E2:E4)</f>
        <v>45</v>
      </c>
      <c r="F5" s="40" t="s">
        <v>540</v>
      </c>
      <c r="G5" s="32">
        <v>13.0</v>
      </c>
      <c r="H5" s="40" t="s">
        <v>540</v>
      </c>
      <c r="I5" s="9">
        <f>COUNTIF(N3:N308, "Between methods and characteristics")</f>
        <v>0</v>
      </c>
      <c r="J5" s="9"/>
      <c r="L5" s="21"/>
      <c r="M5" s="21"/>
      <c r="N5" s="21"/>
      <c r="O5" s="41"/>
    </row>
    <row r="6" ht="24.75" customHeight="1">
      <c r="A6" s="38" t="s">
        <v>541</v>
      </c>
      <c r="B6" s="48" t="s">
        <v>542</v>
      </c>
      <c r="C6" s="40">
        <v>3.0</v>
      </c>
      <c r="F6" s="40" t="s">
        <v>543</v>
      </c>
      <c r="G6" s="32">
        <v>9.0</v>
      </c>
      <c r="H6" s="40" t="s">
        <v>544</v>
      </c>
      <c r="I6" s="9">
        <v>12.0</v>
      </c>
      <c r="J6" s="7"/>
      <c r="L6" s="43" t="s">
        <v>545</v>
      </c>
      <c r="M6" s="43" t="s">
        <v>545</v>
      </c>
      <c r="N6" s="43" t="s">
        <v>545</v>
      </c>
      <c r="O6" s="41"/>
    </row>
    <row r="7" ht="27.75" customHeight="1">
      <c r="A7" s="38" t="s">
        <v>546</v>
      </c>
      <c r="B7" s="39" t="s">
        <v>547</v>
      </c>
      <c r="C7" s="32">
        <v>5.0</v>
      </c>
      <c r="F7" s="40" t="s">
        <v>548</v>
      </c>
      <c r="G7" s="9">
        <v>3.0</v>
      </c>
      <c r="H7" s="40" t="s">
        <v>549</v>
      </c>
      <c r="I7" s="9">
        <f>COUNTIF(O3:O308, "Between characteristics and subcharacteristics")</f>
        <v>0</v>
      </c>
      <c r="J7" s="10"/>
      <c r="O7" s="41"/>
    </row>
    <row r="8" ht="15.75" customHeight="1">
      <c r="A8" s="38" t="s">
        <v>550</v>
      </c>
      <c r="B8" s="39" t="s">
        <v>551</v>
      </c>
      <c r="C8" s="32">
        <v>7.0</v>
      </c>
      <c r="D8" s="7" t="s">
        <v>552</v>
      </c>
      <c r="E8" s="7">
        <f>sum(E2,E4)</f>
        <v>34</v>
      </c>
      <c r="F8" s="40"/>
      <c r="G8" s="32">
        <f>SUM(G2:G7)</f>
        <v>40</v>
      </c>
      <c r="I8" s="7">
        <f>SUM(I2:I7)</f>
        <v>23</v>
      </c>
      <c r="L8" s="21"/>
      <c r="M8" s="21"/>
      <c r="N8" s="21"/>
      <c r="O8" s="41"/>
    </row>
    <row r="9" ht="15.75" customHeight="1">
      <c r="A9" s="32"/>
      <c r="B9" s="52"/>
      <c r="C9" s="54">
        <f>SUM(C2:C8)</f>
        <v>102</v>
      </c>
      <c r="D9" s="7" t="s">
        <v>560</v>
      </c>
      <c r="E9" s="32">
        <f>E3+E4</f>
        <v>21</v>
      </c>
      <c r="G9" s="58" t="s">
        <v>517</v>
      </c>
      <c r="H9" s="35" t="s">
        <v>574</v>
      </c>
      <c r="L9" s="43" t="s">
        <v>545</v>
      </c>
      <c r="M9" s="43" t="s">
        <v>545</v>
      </c>
      <c r="N9" s="43" t="s">
        <v>545</v>
      </c>
      <c r="O9" s="41"/>
    </row>
    <row r="10" ht="15.75" customHeight="1">
      <c r="E10" s="7">
        <f>E8+E9</f>
        <v>55</v>
      </c>
      <c r="F10" s="40" t="s">
        <v>519</v>
      </c>
      <c r="G10" s="7">
        <v>6.0</v>
      </c>
      <c r="H10" s="7"/>
      <c r="O10" s="41"/>
    </row>
    <row r="11" ht="15.75" customHeight="1">
      <c r="A11" s="6"/>
      <c r="B11" s="59" t="s">
        <v>582</v>
      </c>
      <c r="C11" s="59">
        <f>SUM(C4,C6,C7,C8)</f>
        <v>45</v>
      </c>
      <c r="F11" s="40" t="s">
        <v>529</v>
      </c>
      <c r="G11" s="7">
        <v>5.0</v>
      </c>
      <c r="H11" s="7">
        <v>9.0</v>
      </c>
      <c r="O11" s="41"/>
    </row>
    <row r="12" ht="15.75" customHeight="1">
      <c r="F12" s="9" t="s">
        <v>536</v>
      </c>
      <c r="G12" s="7">
        <v>4.0</v>
      </c>
      <c r="H12" s="7">
        <v>2.0</v>
      </c>
      <c r="L12" s="43" t="s">
        <v>517</v>
      </c>
      <c r="M12" s="43" t="s">
        <v>543</v>
      </c>
      <c r="N12" s="43"/>
      <c r="O12" s="41"/>
    </row>
    <row r="13" ht="15.75" customHeight="1">
      <c r="F13" s="40" t="s">
        <v>540</v>
      </c>
      <c r="G13" s="7">
        <v>13.0</v>
      </c>
      <c r="H13" s="7"/>
      <c r="O13" s="41"/>
    </row>
    <row r="14" ht="15.75" customHeight="1">
      <c r="F14" s="40" t="s">
        <v>543</v>
      </c>
      <c r="G14" s="7">
        <v>9.0</v>
      </c>
      <c r="H14" s="7">
        <v>12.0</v>
      </c>
      <c r="O14" s="41"/>
    </row>
    <row r="15" ht="15.75" customHeight="1">
      <c r="F15" s="40" t="s">
        <v>549</v>
      </c>
      <c r="G15" s="7">
        <v>3.0</v>
      </c>
      <c r="H15" s="7"/>
      <c r="L15" s="43" t="s">
        <v>545</v>
      </c>
      <c r="M15" s="43" t="s">
        <v>545</v>
      </c>
      <c r="N15" s="43" t="s">
        <v>545</v>
      </c>
      <c r="O15" s="41"/>
    </row>
    <row r="16" ht="15.75" customHeight="1">
      <c r="O16" s="41"/>
    </row>
    <row r="17" ht="15.75" customHeight="1">
      <c r="B17" s="40"/>
      <c r="C17" s="40"/>
      <c r="D17" s="40"/>
      <c r="E17" s="9"/>
      <c r="F17" s="40"/>
      <c r="G17" s="40"/>
      <c r="H17" s="40"/>
      <c r="O17" s="41"/>
    </row>
    <row r="18" ht="15.75" customHeight="1">
      <c r="L18" s="43" t="s">
        <v>545</v>
      </c>
      <c r="M18" s="43" t="s">
        <v>545</v>
      </c>
      <c r="N18" s="43" t="s">
        <v>545</v>
      </c>
      <c r="O18" s="41"/>
    </row>
    <row r="19" ht="15.75" customHeight="1">
      <c r="O19" s="41"/>
    </row>
    <row r="20" ht="15.75" customHeight="1">
      <c r="O20" s="41"/>
    </row>
    <row r="21" ht="15.75" customHeight="1">
      <c r="L21" s="43" t="s">
        <v>545</v>
      </c>
      <c r="M21" s="43" t="s">
        <v>545</v>
      </c>
      <c r="N21" s="43" t="s">
        <v>545</v>
      </c>
      <c r="O21" s="41"/>
    </row>
    <row r="22" ht="15.75" customHeight="1">
      <c r="B22" s="7"/>
      <c r="C22" s="7"/>
      <c r="D22" s="7"/>
      <c r="E22" s="7"/>
      <c r="O22" s="41"/>
    </row>
    <row r="23" ht="15.75" customHeight="1">
      <c r="B23" s="7"/>
      <c r="C23" s="7"/>
      <c r="D23" s="7"/>
      <c r="E23" s="7"/>
      <c r="O23" s="41"/>
    </row>
    <row r="24" ht="15.75" customHeight="1">
      <c r="B24" s="7"/>
      <c r="C24" s="7"/>
      <c r="D24" s="7"/>
      <c r="E24" s="7"/>
      <c r="L24" s="43" t="s">
        <v>545</v>
      </c>
      <c r="M24" s="43" t="s">
        <v>545</v>
      </c>
      <c r="N24" s="43" t="s">
        <v>545</v>
      </c>
      <c r="O24" s="41"/>
    </row>
    <row r="25" ht="15.75" customHeight="1">
      <c r="B25" s="7"/>
      <c r="C25" s="7"/>
      <c r="D25" s="7"/>
      <c r="E25" s="7"/>
      <c r="O25" s="41"/>
      <c r="Q25" s="58"/>
    </row>
    <row r="26" ht="15.75" customHeight="1">
      <c r="B26" s="7"/>
      <c r="C26" s="7"/>
      <c r="D26" s="7"/>
      <c r="E26" s="7"/>
      <c r="O26" s="41"/>
    </row>
    <row r="27" ht="15.75" customHeight="1">
      <c r="B27" s="7"/>
      <c r="C27" s="7"/>
      <c r="D27" s="7"/>
      <c r="E27" s="7"/>
      <c r="L27" s="43" t="s">
        <v>545</v>
      </c>
      <c r="M27" s="43" t="s">
        <v>545</v>
      </c>
      <c r="N27" s="43" t="s">
        <v>545</v>
      </c>
      <c r="O27" s="41"/>
    </row>
    <row r="28" ht="15.75" customHeight="1">
      <c r="B28" s="7"/>
      <c r="C28" s="7"/>
      <c r="D28" s="7"/>
      <c r="E28" s="7"/>
      <c r="O28" s="41"/>
    </row>
    <row r="29" ht="15.75" customHeight="1">
      <c r="B29" s="7"/>
      <c r="C29" s="7"/>
      <c r="D29" s="7"/>
      <c r="E29" s="7"/>
      <c r="O29" s="41"/>
    </row>
    <row r="30" ht="15.75" customHeight="1">
      <c r="L30" s="43" t="s">
        <v>545</v>
      </c>
      <c r="M30" s="43" t="s">
        <v>545</v>
      </c>
      <c r="N30" s="43" t="s">
        <v>545</v>
      </c>
      <c r="O30" s="41"/>
    </row>
    <row r="31" ht="15.75" customHeight="1">
      <c r="O31" s="41"/>
    </row>
    <row r="32" ht="15.75" customHeight="1">
      <c r="O32" s="41"/>
    </row>
    <row r="33" ht="15.75" customHeight="1">
      <c r="L33" s="43" t="s">
        <v>574</v>
      </c>
      <c r="M33" s="43"/>
      <c r="N33" s="43" t="s">
        <v>529</v>
      </c>
      <c r="O33" s="41"/>
    </row>
    <row r="34" ht="15.75" customHeight="1">
      <c r="O34" s="41"/>
    </row>
    <row r="35" ht="15.75" customHeight="1">
      <c r="A35" s="7"/>
      <c r="B35" s="7"/>
      <c r="C35" s="7"/>
      <c r="D35" s="7"/>
      <c r="O35" s="41"/>
    </row>
    <row r="36" ht="15.75" customHeight="1">
      <c r="A36" s="7"/>
      <c r="B36" s="7"/>
      <c r="C36" s="7"/>
      <c r="D36" s="7"/>
      <c r="L36" s="43" t="s">
        <v>517</v>
      </c>
      <c r="M36" s="43" t="s">
        <v>536</v>
      </c>
      <c r="N36" s="43"/>
      <c r="O36" s="41"/>
    </row>
    <row r="37" ht="15.75" customHeight="1">
      <c r="A37" s="7"/>
      <c r="B37" s="7"/>
      <c r="C37" s="7"/>
      <c r="D37" s="7"/>
      <c r="O37" s="41"/>
    </row>
    <row r="38" ht="15.75" customHeight="1">
      <c r="A38" s="7"/>
      <c r="B38" s="7"/>
      <c r="C38" s="7"/>
      <c r="D38" s="7"/>
      <c r="O38" s="41"/>
    </row>
    <row r="39" ht="15.75" customHeight="1">
      <c r="A39" s="7"/>
      <c r="B39" s="7"/>
      <c r="C39" s="7"/>
      <c r="D39" s="7"/>
      <c r="L39" s="43" t="s">
        <v>545</v>
      </c>
      <c r="M39" s="43" t="s">
        <v>545</v>
      </c>
      <c r="N39" s="43" t="s">
        <v>545</v>
      </c>
      <c r="O39" s="41"/>
    </row>
    <row r="40" ht="15.75" customHeight="1">
      <c r="A40" s="7"/>
      <c r="B40" s="7"/>
      <c r="C40" s="7"/>
      <c r="D40" s="7"/>
      <c r="O40" s="41"/>
    </row>
    <row r="41" ht="15.75" customHeight="1">
      <c r="A41" s="7"/>
      <c r="B41" s="7"/>
      <c r="C41" s="7"/>
      <c r="D41" s="7"/>
      <c r="O41" s="41"/>
    </row>
    <row r="42" ht="15.75" customHeight="1">
      <c r="A42" s="7"/>
      <c r="B42" s="7"/>
      <c r="C42" s="7"/>
      <c r="D42" s="7"/>
      <c r="L42" s="43" t="s">
        <v>574</v>
      </c>
      <c r="M42" s="43"/>
      <c r="N42" s="43" t="s">
        <v>529</v>
      </c>
      <c r="O42" s="41"/>
    </row>
    <row r="43" ht="15.75" customHeight="1">
      <c r="A43" s="7"/>
      <c r="B43" s="7"/>
      <c r="C43" s="7"/>
      <c r="D43" s="7"/>
      <c r="O43" s="41"/>
    </row>
    <row r="44" ht="15.75" customHeight="1">
      <c r="A44" s="7"/>
      <c r="B44" s="7"/>
      <c r="C44" s="7"/>
      <c r="D44" s="7"/>
      <c r="O44" s="41"/>
    </row>
    <row r="45" ht="15.75" customHeight="1">
      <c r="L45" s="43" t="s">
        <v>574</v>
      </c>
      <c r="M45" s="43"/>
      <c r="N45" s="43" t="s">
        <v>529</v>
      </c>
      <c r="O45" s="41"/>
    </row>
    <row r="46" ht="15.75" customHeight="1">
      <c r="A46" s="7"/>
      <c r="B46" s="7"/>
      <c r="C46" s="7"/>
      <c r="D46" s="7"/>
      <c r="O46" s="41"/>
    </row>
    <row r="47" ht="15.75" customHeight="1">
      <c r="A47" s="7"/>
      <c r="B47" s="7"/>
      <c r="C47" s="7"/>
      <c r="D47" s="7"/>
      <c r="O47" s="41"/>
    </row>
    <row r="48" ht="15.75" customHeight="1">
      <c r="A48" s="7"/>
      <c r="B48" s="7"/>
      <c r="C48" s="7"/>
      <c r="D48" s="7"/>
      <c r="L48" s="43" t="s">
        <v>517</v>
      </c>
      <c r="M48" s="43" t="s">
        <v>529</v>
      </c>
      <c r="N48" s="43"/>
      <c r="O48" s="41"/>
    </row>
    <row r="49" ht="15.75" customHeight="1">
      <c r="A49" s="7"/>
      <c r="B49" s="7"/>
      <c r="C49" s="7"/>
      <c r="D49" s="7"/>
      <c r="O49" s="41"/>
    </row>
    <row r="50" ht="15.75" customHeight="1">
      <c r="A50" s="7"/>
      <c r="B50" s="7"/>
      <c r="C50" s="7"/>
      <c r="D50" s="7"/>
      <c r="O50" s="41"/>
    </row>
    <row r="51" ht="15.75" customHeight="1">
      <c r="L51" s="43" t="s">
        <v>517</v>
      </c>
      <c r="M51" s="43" t="s">
        <v>529</v>
      </c>
      <c r="N51" s="43"/>
      <c r="O51" s="41"/>
    </row>
    <row r="52" ht="15.75" customHeight="1">
      <c r="O52" s="41"/>
    </row>
    <row r="53" ht="15.75" customHeight="1">
      <c r="O53" s="41"/>
    </row>
    <row r="54" ht="15.75" customHeight="1">
      <c r="L54" s="43" t="s">
        <v>545</v>
      </c>
      <c r="M54" s="43" t="s">
        <v>545</v>
      </c>
      <c r="N54" s="43" t="s">
        <v>545</v>
      </c>
      <c r="O54" s="41"/>
    </row>
    <row r="55" ht="15.75" customHeight="1">
      <c r="O55" s="41"/>
    </row>
    <row r="56" ht="15.75" customHeight="1">
      <c r="O56" s="41"/>
    </row>
    <row r="57" ht="15.75" customHeight="1">
      <c r="L57" s="43" t="s">
        <v>545</v>
      </c>
      <c r="M57" s="43" t="s">
        <v>545</v>
      </c>
      <c r="N57" s="43" t="s">
        <v>545</v>
      </c>
      <c r="O57" s="41"/>
    </row>
    <row r="58" ht="15.75" customHeight="1">
      <c r="O58" s="41"/>
    </row>
    <row r="59" ht="15.75" customHeight="1">
      <c r="O59" s="41"/>
    </row>
    <row r="60" ht="15.75" customHeight="1">
      <c r="L60" s="43" t="s">
        <v>545</v>
      </c>
      <c r="M60" s="43" t="s">
        <v>545</v>
      </c>
      <c r="N60" s="43" t="s">
        <v>545</v>
      </c>
      <c r="O60" s="41"/>
    </row>
    <row r="61" ht="15.75" customHeight="1">
      <c r="O61" s="41"/>
    </row>
    <row r="62" ht="15.75" customHeight="1">
      <c r="O62" s="41"/>
    </row>
    <row r="63" ht="15.75" customHeight="1">
      <c r="L63" s="43" t="s">
        <v>545</v>
      </c>
      <c r="M63" s="43" t="s">
        <v>545</v>
      </c>
      <c r="N63" s="43" t="s">
        <v>545</v>
      </c>
      <c r="O63" s="41"/>
    </row>
    <row r="64" ht="15.75" customHeight="1">
      <c r="O64" s="41"/>
    </row>
    <row r="65" ht="15.75" customHeight="1">
      <c r="O65" s="41"/>
    </row>
    <row r="66" ht="15.75" customHeight="1">
      <c r="L66" s="43" t="s">
        <v>545</v>
      </c>
      <c r="M66" s="43" t="s">
        <v>545</v>
      </c>
      <c r="N66" s="43" t="s">
        <v>545</v>
      </c>
      <c r="O66" s="41"/>
    </row>
    <row r="67" ht="15.75" customHeight="1">
      <c r="O67" s="41"/>
    </row>
    <row r="68" ht="15.75" customHeight="1">
      <c r="O68" s="41"/>
    </row>
    <row r="69" ht="15.75" customHeight="1">
      <c r="L69" s="43" t="s">
        <v>545</v>
      </c>
      <c r="M69" s="43" t="s">
        <v>545</v>
      </c>
      <c r="N69" s="43" t="s">
        <v>545</v>
      </c>
      <c r="O69" s="41"/>
    </row>
    <row r="70" ht="15.75" customHeight="1">
      <c r="O70" s="41"/>
    </row>
    <row r="71" ht="15.75" customHeight="1">
      <c r="O71" s="41"/>
    </row>
    <row r="72" ht="15.75" customHeight="1">
      <c r="L72" s="43" t="s">
        <v>545</v>
      </c>
      <c r="M72" s="43" t="s">
        <v>545</v>
      </c>
      <c r="N72" s="43" t="s">
        <v>545</v>
      </c>
      <c r="O72" s="41"/>
    </row>
    <row r="73" ht="15.75" customHeight="1">
      <c r="O73" s="41"/>
    </row>
    <row r="74" ht="15.75" customHeight="1">
      <c r="O74" s="41"/>
    </row>
    <row r="75" ht="15.75" customHeight="1">
      <c r="L75" s="43" t="s">
        <v>545</v>
      </c>
      <c r="M75" s="43" t="s">
        <v>545</v>
      </c>
      <c r="N75" s="43" t="s">
        <v>545</v>
      </c>
      <c r="O75" s="41"/>
    </row>
    <row r="76" ht="15.75" customHeight="1">
      <c r="O76" s="41"/>
    </row>
    <row r="77" ht="15.75" customHeight="1">
      <c r="O77" s="41"/>
    </row>
    <row r="78" ht="15.75" customHeight="1">
      <c r="L78" s="43" t="s">
        <v>545</v>
      </c>
      <c r="M78" s="43" t="s">
        <v>545</v>
      </c>
      <c r="N78" s="43" t="s">
        <v>545</v>
      </c>
      <c r="O78" s="41"/>
    </row>
    <row r="79" ht="15.75" customHeight="1">
      <c r="O79" s="41"/>
    </row>
    <row r="80" ht="15.75" customHeight="1">
      <c r="O80" s="41"/>
    </row>
    <row r="81" ht="15.75" customHeight="1">
      <c r="L81" s="43" t="s">
        <v>545</v>
      </c>
      <c r="M81" s="43" t="s">
        <v>545</v>
      </c>
      <c r="N81" s="43" t="s">
        <v>545</v>
      </c>
      <c r="O81" s="41"/>
    </row>
    <row r="82" ht="15.75" customHeight="1">
      <c r="O82" s="41"/>
    </row>
    <row r="83" ht="15.75" customHeight="1">
      <c r="O83" s="41"/>
    </row>
    <row r="84" ht="15.75" customHeight="1">
      <c r="L84" s="43" t="s">
        <v>574</v>
      </c>
      <c r="M84" s="43" t="s">
        <v>545</v>
      </c>
      <c r="N84" s="63" t="s">
        <v>635</v>
      </c>
      <c r="O84" s="41"/>
    </row>
    <row r="85" ht="15.75" customHeight="1">
      <c r="O85" s="41"/>
    </row>
    <row r="86" ht="15.75" customHeight="1">
      <c r="O86" s="41"/>
    </row>
    <row r="87" ht="15.75" customHeight="1">
      <c r="L87" s="43" t="s">
        <v>636</v>
      </c>
      <c r="M87" s="43" t="s">
        <v>543</v>
      </c>
      <c r="N87" s="43" t="s">
        <v>543</v>
      </c>
      <c r="O87" s="41"/>
    </row>
    <row r="88" ht="15.75" customHeight="1">
      <c r="O88" s="41"/>
    </row>
    <row r="89" ht="15.75" customHeight="1">
      <c r="O89" s="41"/>
    </row>
    <row r="90" ht="15.75" customHeight="1">
      <c r="L90" s="43" t="s">
        <v>636</v>
      </c>
      <c r="M90" s="43" t="s">
        <v>536</v>
      </c>
      <c r="N90" s="43" t="s">
        <v>543</v>
      </c>
      <c r="O90" s="41"/>
    </row>
    <row r="91" ht="15.75" customHeight="1">
      <c r="O91" s="41"/>
    </row>
    <row r="92" ht="15.75" customHeight="1">
      <c r="O92" s="41"/>
    </row>
    <row r="93" ht="15.75" customHeight="1">
      <c r="L93" s="43" t="s">
        <v>517</v>
      </c>
      <c r="M93" s="43" t="s">
        <v>519</v>
      </c>
      <c r="N93" s="43"/>
      <c r="O93" s="41"/>
    </row>
    <row r="94" ht="15.75" customHeight="1">
      <c r="O94" s="41"/>
    </row>
    <row r="95" ht="15.75" customHeight="1">
      <c r="O95" s="41"/>
    </row>
    <row r="96" ht="15.75" customHeight="1">
      <c r="L96" s="43" t="s">
        <v>636</v>
      </c>
      <c r="M96" s="43" t="s">
        <v>540</v>
      </c>
      <c r="N96" s="43" t="s">
        <v>543</v>
      </c>
      <c r="O96" s="41"/>
    </row>
    <row r="97" ht="15.75" customHeight="1">
      <c r="O97" s="41"/>
    </row>
    <row r="98" ht="15.75" customHeight="1">
      <c r="O98" s="41"/>
    </row>
    <row r="99" ht="15.75" customHeight="1">
      <c r="L99" s="43" t="s">
        <v>636</v>
      </c>
      <c r="M99" s="43" t="s">
        <v>540</v>
      </c>
      <c r="N99" s="43" t="s">
        <v>543</v>
      </c>
      <c r="O99" s="41"/>
    </row>
    <row r="100" ht="15.75" customHeight="1">
      <c r="O100" s="41"/>
    </row>
    <row r="101" ht="15.75" customHeight="1">
      <c r="O101" s="41"/>
    </row>
    <row r="102" ht="15.75" customHeight="1">
      <c r="L102" s="43" t="s">
        <v>517</v>
      </c>
      <c r="M102" s="43" t="s">
        <v>540</v>
      </c>
      <c r="N102" s="43" t="s">
        <v>545</v>
      </c>
      <c r="O102" s="41"/>
    </row>
    <row r="103" ht="15.75" customHeight="1">
      <c r="O103" s="41"/>
    </row>
    <row r="104" ht="15.75" customHeight="1">
      <c r="O104" s="41"/>
    </row>
    <row r="105" ht="15.75" customHeight="1">
      <c r="L105" s="43" t="s">
        <v>574</v>
      </c>
      <c r="M105" s="43" t="s">
        <v>545</v>
      </c>
      <c r="N105" s="43" t="s">
        <v>543</v>
      </c>
      <c r="O105" s="41"/>
    </row>
    <row r="106" ht="15.75" customHeight="1">
      <c r="O106" s="41"/>
    </row>
    <row r="107" ht="15.75" customHeight="1">
      <c r="O107" s="41"/>
    </row>
    <row r="108" ht="15.75" customHeight="1">
      <c r="L108" s="43" t="s">
        <v>574</v>
      </c>
      <c r="M108" s="43" t="s">
        <v>545</v>
      </c>
      <c r="N108" s="43" t="s">
        <v>543</v>
      </c>
      <c r="O108" s="41"/>
    </row>
    <row r="109" ht="15.75" customHeight="1">
      <c r="O109" s="41"/>
    </row>
    <row r="110" ht="15.75" customHeight="1">
      <c r="O110" s="41"/>
    </row>
    <row r="111" ht="15.75" customHeight="1">
      <c r="L111" s="43" t="s">
        <v>517</v>
      </c>
      <c r="M111" s="63" t="s">
        <v>635</v>
      </c>
      <c r="N111" s="43"/>
      <c r="O111" s="41"/>
    </row>
    <row r="112" ht="15.75" customHeight="1">
      <c r="O112" s="41"/>
    </row>
    <row r="113" ht="15.75" customHeight="1">
      <c r="O113" s="41"/>
    </row>
    <row r="114" ht="15.75" customHeight="1">
      <c r="L114" s="43" t="s">
        <v>545</v>
      </c>
      <c r="M114" s="43" t="s">
        <v>545</v>
      </c>
      <c r="N114" s="43" t="s">
        <v>545</v>
      </c>
      <c r="O114" s="41"/>
    </row>
    <row r="115" ht="15.75" customHeight="1">
      <c r="O115" s="41"/>
    </row>
    <row r="116" ht="15.75" customHeight="1">
      <c r="O116" s="41"/>
    </row>
    <row r="117" ht="15.75" customHeight="1">
      <c r="L117" s="43" t="s">
        <v>517</v>
      </c>
      <c r="M117" s="63" t="s">
        <v>639</v>
      </c>
      <c r="N117" s="43" t="s">
        <v>545</v>
      </c>
      <c r="O117" s="41"/>
    </row>
    <row r="118" ht="15.75" customHeight="1">
      <c r="O118" s="41"/>
    </row>
    <row r="119" ht="15.75" customHeight="1">
      <c r="O119" s="41"/>
    </row>
    <row r="120" ht="15.75" customHeight="1">
      <c r="L120" s="43" t="s">
        <v>636</v>
      </c>
      <c r="M120" s="43" t="s">
        <v>529</v>
      </c>
      <c r="N120" s="43" t="s">
        <v>529</v>
      </c>
      <c r="O120" s="41"/>
    </row>
    <row r="121" ht="15.75" customHeight="1">
      <c r="O121" s="41"/>
    </row>
    <row r="122" ht="15.75" customHeight="1">
      <c r="O122" s="41"/>
    </row>
    <row r="123" ht="15.75" customHeight="1">
      <c r="L123" s="43" t="s">
        <v>574</v>
      </c>
      <c r="M123" s="43" t="s">
        <v>545</v>
      </c>
      <c r="N123" s="43" t="s">
        <v>529</v>
      </c>
      <c r="O123" s="41"/>
    </row>
    <row r="124" ht="15.75" customHeight="1">
      <c r="O124" s="41"/>
    </row>
    <row r="125" ht="15.75" customHeight="1">
      <c r="O125" s="41"/>
    </row>
    <row r="126" ht="15.75" customHeight="1">
      <c r="L126" s="43" t="s">
        <v>545</v>
      </c>
      <c r="M126" s="43" t="s">
        <v>545</v>
      </c>
      <c r="N126" s="43" t="s">
        <v>545</v>
      </c>
      <c r="O126" s="41"/>
    </row>
    <row r="127" ht="15.75" customHeight="1">
      <c r="O127" s="41"/>
    </row>
    <row r="128" ht="15.75" customHeight="1">
      <c r="O128" s="41"/>
    </row>
    <row r="129" ht="15.75" customHeight="1">
      <c r="L129" s="43" t="s">
        <v>636</v>
      </c>
      <c r="M129" s="43" t="s">
        <v>540</v>
      </c>
      <c r="N129" s="43" t="s">
        <v>543</v>
      </c>
      <c r="O129" s="41"/>
    </row>
    <row r="130" ht="15.75" customHeight="1">
      <c r="O130" s="41"/>
    </row>
    <row r="131" ht="15.75" customHeight="1">
      <c r="O131" s="41"/>
    </row>
    <row r="132" ht="15.75" customHeight="1">
      <c r="L132" s="43" t="s">
        <v>545</v>
      </c>
      <c r="M132" s="43" t="s">
        <v>545</v>
      </c>
      <c r="N132" s="43" t="s">
        <v>545</v>
      </c>
      <c r="O132" s="41"/>
    </row>
    <row r="133" ht="15.75" customHeight="1">
      <c r="O133" s="41"/>
    </row>
    <row r="134" ht="15.75" customHeight="1">
      <c r="O134" s="41"/>
    </row>
    <row r="135" ht="15.75" customHeight="1">
      <c r="L135" s="43" t="s">
        <v>517</v>
      </c>
      <c r="M135" s="43" t="s">
        <v>540</v>
      </c>
      <c r="N135" s="43"/>
      <c r="O135" s="41"/>
    </row>
    <row r="136" ht="15.75" customHeight="1">
      <c r="O136" s="41"/>
    </row>
    <row r="137" ht="15.75" customHeight="1">
      <c r="O137" s="41"/>
    </row>
    <row r="138" ht="15.75" customHeight="1">
      <c r="L138" s="43" t="s">
        <v>636</v>
      </c>
      <c r="M138" s="63" t="s">
        <v>656</v>
      </c>
      <c r="N138" s="43" t="s">
        <v>529</v>
      </c>
      <c r="O138" s="41"/>
    </row>
    <row r="139" ht="15.75" customHeight="1">
      <c r="O139" s="41"/>
    </row>
    <row r="140" ht="15.75" customHeight="1">
      <c r="O140" s="41"/>
    </row>
    <row r="141" ht="15.75" customHeight="1">
      <c r="L141" s="43" t="s">
        <v>545</v>
      </c>
      <c r="M141" s="43" t="s">
        <v>545</v>
      </c>
      <c r="N141" s="43" t="s">
        <v>545</v>
      </c>
      <c r="O141" s="41"/>
    </row>
    <row r="142" ht="15.75" customHeight="1">
      <c r="O142" s="41"/>
    </row>
    <row r="143" ht="15.75" customHeight="1">
      <c r="O143" s="41"/>
    </row>
    <row r="144" ht="15.75" customHeight="1">
      <c r="L144" s="43" t="s">
        <v>545</v>
      </c>
      <c r="M144" s="43" t="s">
        <v>545</v>
      </c>
      <c r="N144" s="43" t="s">
        <v>545</v>
      </c>
      <c r="O144" s="41"/>
    </row>
    <row r="145" ht="15.75" customHeight="1">
      <c r="O145" s="41"/>
    </row>
    <row r="146" ht="15.75" customHeight="1">
      <c r="O146" s="41"/>
    </row>
    <row r="147" ht="15.75" customHeight="1">
      <c r="L147" s="43" t="s">
        <v>545</v>
      </c>
      <c r="M147" s="43" t="s">
        <v>545</v>
      </c>
      <c r="N147" s="43" t="s">
        <v>545</v>
      </c>
      <c r="O147" s="41"/>
    </row>
    <row r="148" ht="15.75" customHeight="1">
      <c r="O148" s="41"/>
    </row>
    <row r="149" ht="15.75" customHeight="1">
      <c r="O149" s="41"/>
    </row>
    <row r="150" ht="15.75" customHeight="1">
      <c r="L150" s="43" t="s">
        <v>517</v>
      </c>
      <c r="M150" s="43" t="s">
        <v>540</v>
      </c>
      <c r="N150" s="43" t="s">
        <v>545</v>
      </c>
      <c r="O150" s="41"/>
    </row>
    <row r="151" ht="15.75" customHeight="1">
      <c r="O151" s="41"/>
    </row>
    <row r="152" ht="15.75" customHeight="1">
      <c r="O152" s="41"/>
    </row>
    <row r="153" ht="15.75" customHeight="1">
      <c r="L153" s="43" t="s">
        <v>545</v>
      </c>
      <c r="M153" s="43" t="s">
        <v>545</v>
      </c>
      <c r="N153" s="43" t="s">
        <v>545</v>
      </c>
      <c r="O153" s="41"/>
    </row>
    <row r="154" ht="15.75" customHeight="1">
      <c r="O154" s="41"/>
    </row>
    <row r="155" ht="15.75" customHeight="1">
      <c r="O155" s="41"/>
    </row>
    <row r="156" ht="15.75" customHeight="1">
      <c r="L156" s="43" t="s">
        <v>545</v>
      </c>
      <c r="M156" s="43" t="s">
        <v>545</v>
      </c>
      <c r="N156" s="43" t="s">
        <v>545</v>
      </c>
      <c r="O156" s="41"/>
    </row>
    <row r="157" ht="15.75" customHeight="1">
      <c r="O157" s="41"/>
    </row>
    <row r="158" ht="15.75" customHeight="1">
      <c r="O158" s="41"/>
    </row>
    <row r="159" ht="15.75" customHeight="1">
      <c r="L159" s="43" t="s">
        <v>574</v>
      </c>
      <c r="M159" s="43" t="s">
        <v>545</v>
      </c>
      <c r="N159" s="43" t="s">
        <v>543</v>
      </c>
      <c r="O159" s="41"/>
    </row>
    <row r="160" ht="15.75" customHeight="1">
      <c r="O160" s="41"/>
    </row>
    <row r="161" ht="15.75" customHeight="1">
      <c r="O161" s="41"/>
    </row>
    <row r="162" ht="15.75" customHeight="1">
      <c r="L162" s="43" t="s">
        <v>545</v>
      </c>
      <c r="M162" s="43" t="s">
        <v>545</v>
      </c>
      <c r="N162" s="43" t="s">
        <v>545</v>
      </c>
      <c r="O162" s="41"/>
    </row>
    <row r="163" ht="15.75" customHeight="1">
      <c r="O163" s="41"/>
    </row>
    <row r="164" ht="15.75" customHeight="1">
      <c r="O164" s="41"/>
    </row>
    <row r="165" ht="15.75" customHeight="1">
      <c r="L165" s="43" t="s">
        <v>574</v>
      </c>
      <c r="M165" s="43" t="s">
        <v>545</v>
      </c>
      <c r="N165" s="43" t="s">
        <v>536</v>
      </c>
      <c r="O165" s="41"/>
    </row>
    <row r="166" ht="15.75" customHeight="1">
      <c r="O166" s="41"/>
    </row>
    <row r="167" ht="15.75" customHeight="1">
      <c r="O167" s="41"/>
    </row>
    <row r="168" ht="15.75" customHeight="1">
      <c r="L168" s="43" t="s">
        <v>517</v>
      </c>
      <c r="M168" s="63" t="s">
        <v>665</v>
      </c>
      <c r="N168" s="43"/>
      <c r="O168" s="41"/>
    </row>
    <row r="169" ht="15.75" customHeight="1">
      <c r="O169" s="41"/>
    </row>
    <row r="170" ht="15.75" customHeight="1">
      <c r="O170" s="41"/>
    </row>
    <row r="171" ht="15.75" customHeight="1">
      <c r="L171" s="43" t="s">
        <v>545</v>
      </c>
      <c r="M171" s="43" t="s">
        <v>545</v>
      </c>
      <c r="N171" s="43" t="s">
        <v>545</v>
      </c>
      <c r="O171" s="41"/>
    </row>
    <row r="172" ht="15.75" customHeight="1">
      <c r="O172" s="41"/>
    </row>
    <row r="173" ht="15.75" customHeight="1">
      <c r="O173" s="41"/>
    </row>
    <row r="174" ht="15.75" customHeight="1">
      <c r="L174" s="43" t="s">
        <v>545</v>
      </c>
      <c r="M174" s="43" t="s">
        <v>545</v>
      </c>
      <c r="N174" s="43" t="s">
        <v>545</v>
      </c>
      <c r="O174" s="41"/>
    </row>
    <row r="175" ht="15.75" customHeight="1">
      <c r="O175" s="41"/>
    </row>
    <row r="176" ht="15.75" customHeight="1">
      <c r="O176" s="41"/>
    </row>
    <row r="177" ht="15.75" customHeight="1">
      <c r="L177" s="43" t="s">
        <v>545</v>
      </c>
      <c r="M177" s="43" t="s">
        <v>545</v>
      </c>
      <c r="N177" s="43" t="s">
        <v>545</v>
      </c>
      <c r="O177" s="41"/>
    </row>
    <row r="178" ht="15.75" customHeight="1">
      <c r="O178" s="41"/>
    </row>
    <row r="179" ht="15.75" customHeight="1">
      <c r="O179" s="41"/>
    </row>
    <row r="180" ht="15.75" customHeight="1">
      <c r="L180" s="43" t="s">
        <v>545</v>
      </c>
      <c r="M180" s="43" t="s">
        <v>545</v>
      </c>
      <c r="N180" s="43" t="s">
        <v>545</v>
      </c>
      <c r="O180" s="41"/>
    </row>
    <row r="181" ht="15.75" customHeight="1">
      <c r="O181" s="41"/>
    </row>
    <row r="182" ht="15.75" customHeight="1">
      <c r="O182" s="41"/>
    </row>
    <row r="183" ht="15.75" customHeight="1">
      <c r="L183" s="43" t="s">
        <v>574</v>
      </c>
      <c r="M183" s="43" t="s">
        <v>519</v>
      </c>
      <c r="N183" s="43" t="s">
        <v>545</v>
      </c>
      <c r="O183" s="41"/>
    </row>
    <row r="184" ht="15.75" customHeight="1">
      <c r="O184" s="41"/>
    </row>
    <row r="185" ht="15.75" customHeight="1">
      <c r="O185" s="41"/>
    </row>
    <row r="186" ht="15.75" customHeight="1">
      <c r="L186" s="43" t="s">
        <v>636</v>
      </c>
      <c r="M186" s="43" t="s">
        <v>548</v>
      </c>
      <c r="N186" s="43" t="s">
        <v>529</v>
      </c>
      <c r="O186" s="41"/>
    </row>
    <row r="187" ht="15.75" customHeight="1">
      <c r="O187" s="41"/>
    </row>
    <row r="188" ht="15.75" customHeight="1">
      <c r="O188" s="41"/>
    </row>
    <row r="189" ht="15.75" customHeight="1">
      <c r="L189" s="43" t="s">
        <v>545</v>
      </c>
      <c r="M189" s="43" t="s">
        <v>545</v>
      </c>
      <c r="N189" s="43" t="s">
        <v>545</v>
      </c>
      <c r="O189" s="41"/>
    </row>
    <row r="190" ht="15.75" customHeight="1">
      <c r="O190" s="41"/>
    </row>
    <row r="191" ht="15.75" customHeight="1">
      <c r="O191" s="41"/>
    </row>
    <row r="192" ht="15.75" customHeight="1">
      <c r="L192" s="43" t="s">
        <v>517</v>
      </c>
      <c r="M192" s="43" t="s">
        <v>548</v>
      </c>
      <c r="N192" s="43"/>
      <c r="O192" s="41"/>
    </row>
    <row r="193" ht="15.75" customHeight="1">
      <c r="O193" s="41"/>
    </row>
    <row r="194" ht="15.75" customHeight="1">
      <c r="O194" s="41"/>
    </row>
    <row r="195" ht="15.75" customHeight="1">
      <c r="L195" s="43" t="s">
        <v>545</v>
      </c>
      <c r="M195" s="43" t="s">
        <v>545</v>
      </c>
      <c r="N195" s="43" t="s">
        <v>545</v>
      </c>
      <c r="O195" s="41"/>
    </row>
    <row r="196" ht="15.75" customHeight="1">
      <c r="O196" s="41"/>
    </row>
    <row r="197" ht="15.75" customHeight="1">
      <c r="O197" s="41"/>
    </row>
    <row r="198" ht="15.75" customHeight="1">
      <c r="L198" s="43" t="s">
        <v>545</v>
      </c>
      <c r="M198" s="43" t="s">
        <v>545</v>
      </c>
      <c r="N198" s="43" t="s">
        <v>545</v>
      </c>
      <c r="O198" s="41"/>
    </row>
    <row r="199" ht="15.75" customHeight="1">
      <c r="O199" s="41"/>
    </row>
    <row r="200" ht="15.75" customHeight="1">
      <c r="O200" s="41"/>
    </row>
    <row r="201" ht="15.75" customHeight="1">
      <c r="L201" s="43" t="s">
        <v>545</v>
      </c>
      <c r="M201" s="43" t="s">
        <v>545</v>
      </c>
      <c r="N201" s="43" t="s">
        <v>545</v>
      </c>
      <c r="O201" s="41"/>
    </row>
    <row r="202" ht="15.75" customHeight="1">
      <c r="O202" s="41"/>
    </row>
    <row r="203" ht="15.75" customHeight="1">
      <c r="O203" s="41"/>
    </row>
    <row r="204" ht="15.75" customHeight="1">
      <c r="L204" s="43" t="s">
        <v>545</v>
      </c>
      <c r="M204" s="43" t="s">
        <v>545</v>
      </c>
      <c r="N204" s="43" t="s">
        <v>545</v>
      </c>
      <c r="O204" s="41"/>
    </row>
    <row r="205" ht="15.75" customHeight="1">
      <c r="O205" s="41"/>
    </row>
    <row r="206" ht="15.75" customHeight="1">
      <c r="O206" s="41"/>
    </row>
    <row r="207" ht="15.75" customHeight="1">
      <c r="L207" s="43" t="s">
        <v>545</v>
      </c>
      <c r="M207" s="43" t="s">
        <v>545</v>
      </c>
      <c r="N207" s="43" t="s">
        <v>545</v>
      </c>
      <c r="O207" s="41"/>
    </row>
    <row r="208" ht="15.75" customHeight="1">
      <c r="O208" s="41"/>
    </row>
    <row r="209" ht="15.75" customHeight="1">
      <c r="O209" s="41"/>
    </row>
    <row r="210" ht="15.75" customHeight="1">
      <c r="L210" s="43" t="s">
        <v>545</v>
      </c>
      <c r="M210" s="43" t="s">
        <v>545</v>
      </c>
      <c r="N210" s="43" t="s">
        <v>545</v>
      </c>
      <c r="O210" s="41"/>
    </row>
    <row r="211" ht="15.75" customHeight="1">
      <c r="O211" s="41"/>
    </row>
    <row r="212" ht="15.75" customHeight="1">
      <c r="O212" s="41"/>
    </row>
    <row r="213" ht="15.75" customHeight="1">
      <c r="L213" s="43" t="s">
        <v>545</v>
      </c>
      <c r="M213" s="43" t="s">
        <v>545</v>
      </c>
      <c r="N213" s="43" t="s">
        <v>545</v>
      </c>
      <c r="O213" s="41"/>
    </row>
    <row r="214" ht="15.75" customHeight="1">
      <c r="O214" s="41"/>
    </row>
    <row r="215" ht="15.75" customHeight="1">
      <c r="O215" s="41"/>
    </row>
    <row r="216" ht="15.75" customHeight="1">
      <c r="L216" s="43" t="s">
        <v>517</v>
      </c>
      <c r="M216" s="43" t="s">
        <v>519</v>
      </c>
      <c r="N216" s="43" t="s">
        <v>545</v>
      </c>
      <c r="O216" s="41"/>
    </row>
    <row r="217" ht="15.75" customHeight="1">
      <c r="O217" s="41"/>
    </row>
    <row r="218" ht="15.75" customHeight="1">
      <c r="O218" s="41"/>
    </row>
    <row r="219" ht="15.75" customHeight="1">
      <c r="L219" s="43" t="s">
        <v>517</v>
      </c>
      <c r="M219" s="43" t="s">
        <v>519</v>
      </c>
      <c r="N219" s="43" t="s">
        <v>545</v>
      </c>
      <c r="O219" s="41"/>
    </row>
    <row r="220" ht="15.75" customHeight="1">
      <c r="O220" s="41"/>
    </row>
    <row r="221" ht="15.75" customHeight="1">
      <c r="O221" s="41"/>
    </row>
    <row r="222" ht="15.75" customHeight="1">
      <c r="L222" s="43" t="s">
        <v>517</v>
      </c>
      <c r="M222" s="43" t="s">
        <v>529</v>
      </c>
      <c r="N222" s="43" t="s">
        <v>545</v>
      </c>
      <c r="O222" s="41"/>
    </row>
    <row r="223" ht="15.75" customHeight="1">
      <c r="O223" s="41"/>
    </row>
    <row r="224" ht="15.75" customHeight="1">
      <c r="O224" s="41"/>
    </row>
    <row r="225" ht="15.75" customHeight="1">
      <c r="L225" s="43" t="s">
        <v>545</v>
      </c>
      <c r="M225" s="43" t="s">
        <v>545</v>
      </c>
      <c r="N225" s="43" t="s">
        <v>545</v>
      </c>
      <c r="O225" s="41"/>
    </row>
    <row r="226" ht="15.75" customHeight="1">
      <c r="O226" s="41"/>
    </row>
    <row r="227" ht="15.75" customHeight="1">
      <c r="O227" s="41"/>
    </row>
    <row r="228" ht="15.75" customHeight="1">
      <c r="L228" s="43" t="s">
        <v>545</v>
      </c>
      <c r="M228" s="43" t="s">
        <v>545</v>
      </c>
      <c r="N228" s="43" t="s">
        <v>545</v>
      </c>
      <c r="O228" s="41"/>
    </row>
    <row r="229" ht="15.75" customHeight="1">
      <c r="O229" s="41"/>
    </row>
    <row r="230" ht="15.75" customHeight="1">
      <c r="O230" s="41"/>
    </row>
    <row r="231" ht="15.75" customHeight="1">
      <c r="L231" s="43" t="s">
        <v>545</v>
      </c>
      <c r="M231" s="43" t="s">
        <v>545</v>
      </c>
      <c r="N231" s="43" t="s">
        <v>545</v>
      </c>
      <c r="O231" s="41"/>
    </row>
    <row r="232" ht="15.75" customHeight="1">
      <c r="O232" s="41"/>
    </row>
    <row r="233" ht="15.75" customHeight="1">
      <c r="O233" s="41"/>
    </row>
    <row r="234" ht="15.75" customHeight="1">
      <c r="L234" s="43" t="s">
        <v>545</v>
      </c>
      <c r="M234" s="43" t="s">
        <v>545</v>
      </c>
      <c r="N234" s="43" t="s">
        <v>545</v>
      </c>
      <c r="O234" s="41"/>
    </row>
    <row r="235" ht="15.75" customHeight="1">
      <c r="O235" s="41"/>
    </row>
    <row r="236" ht="15.75" customHeight="1">
      <c r="O236" s="41"/>
    </row>
    <row r="237" ht="15.75" customHeight="1">
      <c r="L237" s="43" t="s">
        <v>545</v>
      </c>
      <c r="M237" s="43" t="s">
        <v>545</v>
      </c>
      <c r="N237" s="43" t="s">
        <v>545</v>
      </c>
      <c r="O237" s="41"/>
    </row>
    <row r="238" ht="15.75" customHeight="1">
      <c r="O238" s="41"/>
    </row>
    <row r="239" ht="15.75" customHeight="1">
      <c r="O239" s="41"/>
    </row>
    <row r="240" ht="15.75" customHeight="1">
      <c r="L240" s="43" t="s">
        <v>517</v>
      </c>
      <c r="M240" s="43" t="s">
        <v>519</v>
      </c>
      <c r="N240" s="43" t="s">
        <v>545</v>
      </c>
      <c r="O240" s="41"/>
    </row>
    <row r="241" ht="15.75" customHeight="1">
      <c r="O241" s="41"/>
    </row>
    <row r="242" ht="15.75" customHeight="1">
      <c r="O242" s="41"/>
    </row>
    <row r="243" ht="15.75" customHeight="1">
      <c r="L243" s="43" t="s">
        <v>545</v>
      </c>
      <c r="M243" s="43" t="s">
        <v>545</v>
      </c>
      <c r="N243" s="43" t="s">
        <v>545</v>
      </c>
      <c r="O243" s="41"/>
    </row>
    <row r="244" ht="15.75" customHeight="1">
      <c r="O244" s="41"/>
    </row>
    <row r="245" ht="15.75" customHeight="1">
      <c r="O245" s="41"/>
    </row>
    <row r="246" ht="15.75" customHeight="1">
      <c r="L246" s="43" t="s">
        <v>545</v>
      </c>
      <c r="M246" s="43" t="s">
        <v>545</v>
      </c>
      <c r="N246" s="43" t="s">
        <v>545</v>
      </c>
      <c r="O246" s="41"/>
    </row>
    <row r="247" ht="15.75" customHeight="1">
      <c r="O247" s="41"/>
    </row>
    <row r="248" ht="15.75" customHeight="1">
      <c r="O248" s="41"/>
    </row>
    <row r="249" ht="15.75" customHeight="1">
      <c r="L249" s="43" t="s">
        <v>545</v>
      </c>
      <c r="M249" s="43" t="s">
        <v>545</v>
      </c>
      <c r="N249" s="43" t="s">
        <v>545</v>
      </c>
      <c r="O249" s="41"/>
    </row>
    <row r="250" ht="15.75" customHeight="1">
      <c r="O250" s="41"/>
    </row>
    <row r="251" ht="15.75" customHeight="1">
      <c r="O251" s="41"/>
    </row>
    <row r="252" ht="15.75" customHeight="1">
      <c r="L252" s="43" t="s">
        <v>517</v>
      </c>
      <c r="M252" s="43" t="s">
        <v>540</v>
      </c>
      <c r="N252" s="43" t="s">
        <v>545</v>
      </c>
      <c r="O252" s="41"/>
    </row>
    <row r="253" ht="15.75" customHeight="1">
      <c r="O253" s="41"/>
    </row>
    <row r="254" ht="15.75" customHeight="1">
      <c r="O254" s="41"/>
    </row>
    <row r="255" ht="15.75" customHeight="1">
      <c r="L255" s="43" t="s">
        <v>545</v>
      </c>
      <c r="M255" s="43" t="s">
        <v>545</v>
      </c>
      <c r="N255" s="43" t="s">
        <v>545</v>
      </c>
      <c r="O255" s="41"/>
    </row>
    <row r="256" ht="15.75" customHeight="1">
      <c r="O256" s="41"/>
    </row>
    <row r="257" ht="15.75" customHeight="1">
      <c r="O257" s="41"/>
    </row>
    <row r="258" ht="15.75" customHeight="1">
      <c r="L258" s="43" t="s">
        <v>517</v>
      </c>
      <c r="M258" s="43" t="s">
        <v>543</v>
      </c>
      <c r="N258" s="43" t="s">
        <v>545</v>
      </c>
      <c r="O258" s="41"/>
    </row>
    <row r="259" ht="15.75" customHeight="1">
      <c r="O259" s="41"/>
    </row>
    <row r="260" ht="15.75" customHeight="1">
      <c r="O260" s="41"/>
    </row>
    <row r="261" ht="15.75" customHeight="1">
      <c r="L261" s="43" t="s">
        <v>545</v>
      </c>
      <c r="M261" s="43" t="s">
        <v>545</v>
      </c>
      <c r="N261" s="43" t="s">
        <v>545</v>
      </c>
      <c r="O261" s="41"/>
    </row>
    <row r="262" ht="15.75" customHeight="1">
      <c r="O262" s="41"/>
    </row>
    <row r="263" ht="15.75" customHeight="1">
      <c r="O263" s="41"/>
    </row>
    <row r="264" ht="15.75" customHeight="1">
      <c r="L264" s="43" t="s">
        <v>517</v>
      </c>
      <c r="M264" s="43" t="s">
        <v>543</v>
      </c>
      <c r="N264" s="43" t="s">
        <v>545</v>
      </c>
      <c r="O264" s="41"/>
    </row>
    <row r="265" ht="15.75" customHeight="1">
      <c r="O265" s="41"/>
    </row>
    <row r="266" ht="15.75" customHeight="1">
      <c r="O266" s="41"/>
    </row>
    <row r="267" ht="15.75" customHeight="1">
      <c r="L267" s="43" t="s">
        <v>517</v>
      </c>
      <c r="M267" s="43" t="s">
        <v>543</v>
      </c>
      <c r="N267" s="43" t="s">
        <v>545</v>
      </c>
      <c r="O267" s="41"/>
    </row>
    <row r="268" ht="15.75" customHeight="1">
      <c r="O268" s="41"/>
    </row>
    <row r="269" ht="15.75" customHeight="1">
      <c r="O269" s="41"/>
    </row>
    <row r="270" ht="15.75" customHeight="1">
      <c r="L270" s="43" t="s">
        <v>545</v>
      </c>
      <c r="M270" s="43" t="s">
        <v>545</v>
      </c>
      <c r="N270" s="43" t="s">
        <v>545</v>
      </c>
      <c r="O270" s="41"/>
    </row>
    <row r="271" ht="15.75" customHeight="1">
      <c r="O271" s="41"/>
    </row>
    <row r="272" ht="15.75" customHeight="1">
      <c r="O272" s="41"/>
    </row>
    <row r="273" ht="15.75" customHeight="1">
      <c r="L273" s="43" t="s">
        <v>517</v>
      </c>
      <c r="M273" s="43" t="s">
        <v>540</v>
      </c>
      <c r="N273" s="43" t="s">
        <v>545</v>
      </c>
      <c r="O273" s="41"/>
    </row>
    <row r="274" ht="15.75" customHeight="1">
      <c r="O274" s="41"/>
    </row>
    <row r="275" ht="15.75" customHeight="1">
      <c r="O275" s="41"/>
    </row>
    <row r="276" ht="15.75" customHeight="1">
      <c r="L276" s="43" t="s">
        <v>545</v>
      </c>
      <c r="M276" s="43" t="s">
        <v>545</v>
      </c>
      <c r="N276" s="43" t="s">
        <v>545</v>
      </c>
      <c r="O276" s="41"/>
    </row>
    <row r="277" ht="15.75" customHeight="1">
      <c r="O277" s="41"/>
    </row>
    <row r="278" ht="15.75" customHeight="1">
      <c r="O278" s="41"/>
    </row>
    <row r="279" ht="15.75" customHeight="1">
      <c r="L279" s="43" t="s">
        <v>545</v>
      </c>
      <c r="M279" s="43" t="s">
        <v>545</v>
      </c>
      <c r="N279" s="43" t="s">
        <v>545</v>
      </c>
      <c r="O279" s="41"/>
    </row>
    <row r="280" ht="15.75" customHeight="1">
      <c r="O280" s="41"/>
    </row>
    <row r="281" ht="15.75" customHeight="1">
      <c r="O281" s="41"/>
    </row>
    <row r="282" ht="15.75" customHeight="1">
      <c r="L282" s="43" t="s">
        <v>545</v>
      </c>
      <c r="M282" s="43" t="s">
        <v>545</v>
      </c>
      <c r="N282" s="43" t="s">
        <v>545</v>
      </c>
      <c r="O282" s="41"/>
    </row>
    <row r="283" ht="15.75" customHeight="1">
      <c r="O283" s="41"/>
    </row>
    <row r="284" ht="15.75" customHeight="1">
      <c r="O284" s="41"/>
    </row>
    <row r="285" ht="15.75" customHeight="1">
      <c r="L285" s="43" t="s">
        <v>545</v>
      </c>
      <c r="M285" s="43" t="s">
        <v>545</v>
      </c>
      <c r="N285" s="43" t="s">
        <v>545</v>
      </c>
      <c r="O285" s="41"/>
    </row>
    <row r="286" ht="15.75" customHeight="1">
      <c r="O286" s="41"/>
    </row>
    <row r="287" ht="15.75" customHeight="1">
      <c r="O287" s="41"/>
    </row>
    <row r="288" ht="15.75" customHeight="1">
      <c r="L288" s="43" t="s">
        <v>545</v>
      </c>
      <c r="M288" s="43" t="s">
        <v>545</v>
      </c>
      <c r="N288" s="43" t="s">
        <v>545</v>
      </c>
      <c r="O288" s="41"/>
    </row>
    <row r="289" ht="15.75" customHeight="1">
      <c r="O289" s="41"/>
    </row>
    <row r="290" ht="15.75" customHeight="1">
      <c r="O290" s="41"/>
    </row>
    <row r="291" ht="15.75" customHeight="1">
      <c r="L291" s="43" t="s">
        <v>636</v>
      </c>
      <c r="M291" s="63" t="s">
        <v>635</v>
      </c>
      <c r="N291" s="43" t="s">
        <v>543</v>
      </c>
      <c r="O291" s="41"/>
    </row>
    <row r="292" ht="15.75" customHeight="1">
      <c r="O292" s="41"/>
    </row>
    <row r="293" ht="15.75" customHeight="1">
      <c r="O293" s="41"/>
    </row>
    <row r="294" ht="15.75" customHeight="1">
      <c r="L294" s="43" t="s">
        <v>517</v>
      </c>
      <c r="M294" s="43" t="s">
        <v>540</v>
      </c>
      <c r="N294" s="43" t="s">
        <v>545</v>
      </c>
      <c r="O294" s="41"/>
    </row>
    <row r="295" ht="15.75" customHeight="1">
      <c r="O295" s="41"/>
    </row>
    <row r="296" ht="15.75" customHeight="1">
      <c r="O296" s="41"/>
    </row>
    <row r="297" ht="15.75" customHeight="1">
      <c r="L297" s="43" t="s">
        <v>517</v>
      </c>
      <c r="M297" s="43" t="s">
        <v>540</v>
      </c>
      <c r="N297" s="43" t="s">
        <v>545</v>
      </c>
      <c r="O297" s="41"/>
    </row>
    <row r="298" ht="15.75" customHeight="1">
      <c r="O298" s="41"/>
    </row>
    <row r="299" ht="15.75" customHeight="1">
      <c r="O299" s="41"/>
    </row>
    <row r="300" ht="15.75" customHeight="1">
      <c r="L300" s="43" t="s">
        <v>636</v>
      </c>
      <c r="M300" s="43" t="s">
        <v>540</v>
      </c>
      <c r="N300" s="63" t="s">
        <v>665</v>
      </c>
      <c r="O300" s="41"/>
    </row>
    <row r="301" ht="15.75" customHeight="1">
      <c r="O301" s="41"/>
    </row>
    <row r="302" ht="15.75" customHeight="1">
      <c r="O302" s="41"/>
    </row>
    <row r="303" ht="15.75" customHeight="1">
      <c r="L303" s="43" t="s">
        <v>574</v>
      </c>
      <c r="M303" s="43" t="s">
        <v>545</v>
      </c>
      <c r="N303" s="63" t="s">
        <v>665</v>
      </c>
      <c r="O303" s="41"/>
    </row>
    <row r="304" ht="15.75" customHeight="1">
      <c r="O304" s="41"/>
    </row>
    <row r="305" ht="15.75" customHeight="1">
      <c r="O305" s="41"/>
    </row>
    <row r="306" ht="15.75" customHeight="1">
      <c r="L306" s="43" t="s">
        <v>545</v>
      </c>
      <c r="M306" s="43" t="s">
        <v>545</v>
      </c>
      <c r="N306" s="43" t="s">
        <v>545</v>
      </c>
      <c r="O306" s="41"/>
    </row>
    <row r="307" ht="15.75" customHeight="1">
      <c r="O307" s="87"/>
    </row>
    <row r="308" ht="15.75" customHeight="1"/>
    <row r="309" ht="15.75" customHeight="1">
      <c r="L309" s="79">
        <f>COUNTIF(L3:L308, "INTER-NFRs")</f>
        <v>24</v>
      </c>
      <c r="M309" s="79"/>
      <c r="N309" s="79"/>
    </row>
    <row r="310" ht="15.75" customHeight="1">
      <c r="L310" s="79">
        <f>COUNTIF(L3:L308, "INTRA-NFR")</f>
        <v>11</v>
      </c>
      <c r="M310" s="79"/>
      <c r="N310" s="79"/>
    </row>
    <row r="311" ht="15.75" customHeight="1">
      <c r="L311" s="79">
        <f>COUNTIF(L3:L308, "INTER-NFRs &amp; INTRA-NFR")</f>
        <v>10</v>
      </c>
      <c r="M311" s="79"/>
      <c r="N311" s="79"/>
    </row>
    <row r="312" ht="15.75" customHeight="1">
      <c r="L312" s="79">
        <f>SUM(L309:L311)</f>
        <v>45</v>
      </c>
      <c r="M312" s="79"/>
      <c r="N312" s="79"/>
    </row>
    <row r="313" ht="15.75" customHeight="1">
      <c r="L313" s="79"/>
      <c r="M313" s="88"/>
      <c r="N313" s="88"/>
    </row>
    <row r="314" ht="15.75" customHeight="1">
      <c r="L314" s="79"/>
      <c r="M314" s="89"/>
      <c r="N314" s="89"/>
    </row>
    <row r="315" ht="15.75" customHeight="1">
      <c r="L315" s="79"/>
      <c r="M315" s="79"/>
      <c r="N315" s="79"/>
    </row>
    <row r="316" ht="15.75" customHeight="1">
      <c r="L316" s="79"/>
      <c r="M316" s="79"/>
      <c r="N316" s="79"/>
    </row>
    <row r="317" ht="15.75" customHeight="1">
      <c r="L317" s="79"/>
      <c r="M317" s="79"/>
      <c r="N317" s="79"/>
    </row>
    <row r="318" ht="15.75" customHeight="1">
      <c r="L318" s="79"/>
      <c r="M318" s="79"/>
      <c r="N318" s="79"/>
    </row>
    <row r="319" ht="15.75" customHeight="1">
      <c r="L319" s="79"/>
      <c r="M319" s="79"/>
      <c r="N319" s="79"/>
    </row>
    <row r="320" ht="15.75" customHeight="1">
      <c r="L320" s="79"/>
      <c r="M320" s="79"/>
      <c r="N320" s="79"/>
    </row>
    <row r="321" ht="15.75" customHeight="1">
      <c r="L321" s="79"/>
      <c r="M321" s="79"/>
      <c r="N321" s="79"/>
    </row>
    <row r="322" ht="15.75" customHeight="1">
      <c r="L322" s="79"/>
      <c r="M322" s="79"/>
      <c r="N322" s="79"/>
    </row>
    <row r="323" ht="15.75" customHeight="1">
      <c r="L323" s="79"/>
      <c r="M323" s="79"/>
      <c r="N323" s="79"/>
    </row>
    <row r="324" ht="15.75" customHeight="1">
      <c r="L324" s="79"/>
      <c r="M324" s="79"/>
      <c r="N324" s="79"/>
    </row>
    <row r="325" ht="15.75" customHeight="1">
      <c r="L325" s="79"/>
      <c r="M325" s="79"/>
      <c r="N325" s="79"/>
    </row>
    <row r="326" ht="15.75" customHeight="1">
      <c r="L326" s="79"/>
      <c r="M326" s="79"/>
      <c r="N326" s="79"/>
    </row>
    <row r="327" ht="15.75" customHeight="1">
      <c r="L327" s="79"/>
      <c r="M327" s="79"/>
      <c r="N327" s="79"/>
    </row>
    <row r="328" ht="15.75" customHeight="1">
      <c r="L328" s="79"/>
      <c r="M328" s="79"/>
      <c r="N328" s="79"/>
    </row>
    <row r="329" ht="15.75" customHeight="1">
      <c r="L329" s="79"/>
      <c r="M329" s="79"/>
      <c r="N329" s="79"/>
    </row>
    <row r="330" ht="15.75" customHeight="1">
      <c r="L330" s="79"/>
      <c r="M330" s="79"/>
      <c r="N330" s="79"/>
    </row>
    <row r="331" ht="15.75" customHeight="1">
      <c r="L331" s="79"/>
      <c r="M331" s="79"/>
      <c r="N331" s="79"/>
    </row>
    <row r="332" ht="15.75" customHeight="1">
      <c r="L332" s="79"/>
      <c r="M332" s="79"/>
      <c r="N332" s="79"/>
    </row>
    <row r="333" ht="15.75" customHeight="1">
      <c r="L333" s="79"/>
      <c r="M333" s="79"/>
      <c r="N333" s="79"/>
    </row>
    <row r="334" ht="15.75" customHeight="1">
      <c r="L334" s="79"/>
      <c r="M334" s="79"/>
      <c r="N334" s="79"/>
    </row>
    <row r="335" ht="15.75" customHeight="1">
      <c r="L335" s="79"/>
      <c r="M335" s="79"/>
      <c r="N335" s="79"/>
    </row>
    <row r="336" ht="15.75" customHeight="1">
      <c r="L336" s="79"/>
      <c r="M336" s="79"/>
      <c r="N336" s="79"/>
    </row>
    <row r="337" ht="15.75" customHeight="1">
      <c r="L337" s="79"/>
      <c r="M337" s="79"/>
      <c r="N337" s="79"/>
    </row>
    <row r="338" ht="15.75" customHeight="1">
      <c r="L338" s="79"/>
      <c r="M338" s="79"/>
      <c r="N338" s="79"/>
    </row>
    <row r="339" ht="15.75" customHeight="1">
      <c r="L339" s="79"/>
      <c r="M339" s="79"/>
      <c r="N339" s="79"/>
    </row>
    <row r="340" ht="15.75" customHeight="1">
      <c r="L340" s="79"/>
      <c r="M340" s="79"/>
      <c r="N340" s="79"/>
    </row>
    <row r="341" ht="15.75" customHeight="1">
      <c r="L341" s="79"/>
      <c r="M341" s="79"/>
      <c r="N341" s="79"/>
    </row>
    <row r="342" ht="15.75" customHeight="1">
      <c r="L342" s="79"/>
      <c r="M342" s="79"/>
      <c r="N342" s="79"/>
    </row>
    <row r="343" ht="15.75" customHeight="1">
      <c r="L343" s="79"/>
      <c r="M343" s="79"/>
      <c r="N343" s="79"/>
    </row>
    <row r="344" ht="15.75" customHeight="1">
      <c r="L344" s="79"/>
      <c r="M344" s="79"/>
      <c r="N344" s="79"/>
    </row>
    <row r="345" ht="15.75" customHeight="1">
      <c r="L345" s="79"/>
      <c r="M345" s="79"/>
      <c r="N345" s="79"/>
    </row>
    <row r="346" ht="15.75" customHeight="1">
      <c r="L346" s="79"/>
      <c r="M346" s="79"/>
      <c r="N346" s="79"/>
    </row>
    <row r="347" ht="15.75" customHeight="1">
      <c r="L347" s="79"/>
      <c r="M347" s="79"/>
      <c r="N347" s="79"/>
    </row>
    <row r="348" ht="15.75" customHeight="1">
      <c r="L348" s="79"/>
      <c r="M348" s="79"/>
      <c r="N348" s="79"/>
    </row>
    <row r="349" ht="15.75" customHeight="1">
      <c r="L349" s="79"/>
      <c r="M349" s="79"/>
      <c r="N349" s="79"/>
    </row>
    <row r="350" ht="15.75" customHeight="1">
      <c r="L350" s="79"/>
      <c r="M350" s="79"/>
      <c r="N350" s="79"/>
    </row>
    <row r="351" ht="15.75" customHeight="1">
      <c r="L351" s="79"/>
      <c r="M351" s="79"/>
      <c r="N351" s="79"/>
    </row>
    <row r="352" ht="15.75" customHeight="1">
      <c r="L352" s="79"/>
      <c r="M352" s="79"/>
      <c r="N352" s="79"/>
    </row>
    <row r="353" ht="15.75" customHeight="1">
      <c r="L353" s="79"/>
      <c r="M353" s="79"/>
      <c r="N353" s="79"/>
    </row>
    <row r="354" ht="15.75" customHeight="1">
      <c r="L354" s="79"/>
      <c r="M354" s="79"/>
      <c r="N354" s="79"/>
    </row>
    <row r="355" ht="15.75" customHeight="1">
      <c r="L355" s="79"/>
      <c r="M355" s="79"/>
      <c r="N355" s="79"/>
    </row>
    <row r="356" ht="15.75" customHeight="1">
      <c r="L356" s="79"/>
      <c r="M356" s="79"/>
      <c r="N356" s="79"/>
    </row>
    <row r="357" ht="15.75" customHeight="1">
      <c r="L357" s="79"/>
      <c r="M357" s="79"/>
      <c r="N357" s="79"/>
    </row>
    <row r="358" ht="15.75" customHeight="1">
      <c r="L358" s="79"/>
      <c r="M358" s="79"/>
      <c r="N358" s="79"/>
    </row>
    <row r="359" ht="15.75" customHeight="1">
      <c r="L359" s="79"/>
      <c r="M359" s="79"/>
      <c r="N359" s="79"/>
    </row>
    <row r="360" ht="15.75" customHeight="1">
      <c r="L360" s="79"/>
      <c r="M360" s="79"/>
      <c r="N360" s="79"/>
    </row>
    <row r="361" ht="15.75" customHeight="1">
      <c r="L361" s="79"/>
      <c r="M361" s="79"/>
      <c r="N361" s="79"/>
    </row>
    <row r="362" ht="15.75" customHeight="1">
      <c r="L362" s="79"/>
      <c r="M362" s="79"/>
      <c r="N362" s="79"/>
    </row>
    <row r="363" ht="15.75" customHeight="1">
      <c r="L363" s="79"/>
      <c r="M363" s="79"/>
      <c r="N363" s="79"/>
    </row>
    <row r="364" ht="15.75" customHeight="1">
      <c r="L364" s="79"/>
      <c r="M364" s="79"/>
      <c r="N364" s="79"/>
    </row>
    <row r="365" ht="15.75" customHeight="1">
      <c r="L365" s="79"/>
      <c r="M365" s="79"/>
      <c r="N365" s="79"/>
    </row>
    <row r="366" ht="15.75" customHeight="1">
      <c r="L366" s="79"/>
      <c r="M366" s="79"/>
      <c r="N366" s="79"/>
    </row>
    <row r="367" ht="15.75" customHeight="1">
      <c r="L367" s="79"/>
      <c r="M367" s="79"/>
      <c r="N367" s="79"/>
    </row>
    <row r="368" ht="15.75" customHeight="1">
      <c r="L368" s="79"/>
      <c r="M368" s="79"/>
      <c r="N368" s="79"/>
    </row>
    <row r="369" ht="15.75" customHeight="1">
      <c r="L369" s="79"/>
      <c r="M369" s="79"/>
      <c r="N369" s="79"/>
    </row>
    <row r="370" ht="15.75" customHeight="1">
      <c r="L370" s="79"/>
      <c r="M370" s="79"/>
      <c r="N370" s="79"/>
    </row>
    <row r="371" ht="15.75" customHeight="1">
      <c r="L371" s="79"/>
      <c r="M371" s="79"/>
      <c r="N371" s="79"/>
    </row>
    <row r="372" ht="15.75" customHeight="1">
      <c r="L372" s="79"/>
      <c r="M372" s="79"/>
      <c r="N372" s="79"/>
    </row>
    <row r="373" ht="15.75" customHeight="1">
      <c r="L373" s="79"/>
      <c r="M373" s="79"/>
      <c r="N373" s="79"/>
    </row>
    <row r="374" ht="15.75" customHeight="1">
      <c r="L374" s="79"/>
      <c r="M374" s="79"/>
      <c r="N374" s="79"/>
    </row>
    <row r="375" ht="15.75" customHeight="1">
      <c r="L375" s="79"/>
      <c r="M375" s="79"/>
      <c r="N375" s="79"/>
    </row>
    <row r="376" ht="15.75" customHeight="1">
      <c r="L376" s="79"/>
      <c r="M376" s="79"/>
      <c r="N376" s="79"/>
    </row>
    <row r="377" ht="15.75" customHeight="1">
      <c r="L377" s="79"/>
      <c r="M377" s="79"/>
      <c r="N377" s="79"/>
    </row>
    <row r="378" ht="15.75" customHeight="1">
      <c r="L378" s="79"/>
      <c r="M378" s="79"/>
      <c r="N378" s="79"/>
    </row>
    <row r="379" ht="15.75" customHeight="1">
      <c r="L379" s="79"/>
      <c r="M379" s="79"/>
      <c r="N379" s="79"/>
    </row>
    <row r="380" ht="15.75" customHeight="1">
      <c r="L380" s="79"/>
      <c r="M380" s="79"/>
      <c r="N380" s="79"/>
    </row>
    <row r="381" ht="15.75" customHeight="1">
      <c r="L381" s="79"/>
      <c r="M381" s="79"/>
      <c r="N381" s="79"/>
    </row>
    <row r="382" ht="15.75" customHeight="1">
      <c r="L382" s="79"/>
      <c r="M382" s="79"/>
      <c r="N382" s="79"/>
    </row>
    <row r="383" ht="15.75" customHeight="1">
      <c r="L383" s="79"/>
      <c r="M383" s="79"/>
      <c r="N383" s="79"/>
    </row>
    <row r="384" ht="15.75" customHeight="1">
      <c r="L384" s="79"/>
      <c r="M384" s="79"/>
      <c r="N384" s="79"/>
    </row>
    <row r="385" ht="15.75" customHeight="1">
      <c r="L385" s="79"/>
      <c r="M385" s="79"/>
      <c r="N385" s="79"/>
    </row>
    <row r="386" ht="15.75" customHeight="1">
      <c r="L386" s="79"/>
      <c r="M386" s="79"/>
      <c r="N386" s="79"/>
    </row>
    <row r="387" ht="15.75" customHeight="1">
      <c r="L387" s="79"/>
      <c r="M387" s="79"/>
      <c r="N387" s="79"/>
    </row>
    <row r="388" ht="15.75" customHeight="1">
      <c r="L388" s="79"/>
      <c r="M388" s="79"/>
      <c r="N388" s="79"/>
    </row>
    <row r="389" ht="15.75" customHeight="1">
      <c r="L389" s="79"/>
      <c r="M389" s="79"/>
      <c r="N389" s="79"/>
    </row>
    <row r="390" ht="15.75" customHeight="1">
      <c r="L390" s="79"/>
      <c r="M390" s="79"/>
      <c r="N390" s="79"/>
    </row>
    <row r="391" ht="15.75" customHeight="1">
      <c r="L391" s="79"/>
      <c r="M391" s="79"/>
      <c r="N391" s="79"/>
    </row>
    <row r="392" ht="15.75" customHeight="1">
      <c r="L392" s="79"/>
      <c r="M392" s="79"/>
      <c r="N392" s="79"/>
    </row>
    <row r="393" ht="15.75" customHeight="1">
      <c r="L393" s="79"/>
      <c r="M393" s="79"/>
      <c r="N393" s="79"/>
    </row>
    <row r="394" ht="15.75" customHeight="1">
      <c r="L394" s="79"/>
      <c r="M394" s="79"/>
      <c r="N394" s="79"/>
    </row>
    <row r="395" ht="15.75" customHeight="1">
      <c r="L395" s="79"/>
      <c r="M395" s="79"/>
      <c r="N395" s="79"/>
    </row>
    <row r="396" ht="15.75" customHeight="1">
      <c r="L396" s="79"/>
      <c r="M396" s="79"/>
      <c r="N396" s="79"/>
    </row>
    <row r="397" ht="15.75" customHeight="1">
      <c r="L397" s="79"/>
      <c r="M397" s="79"/>
      <c r="N397" s="79"/>
    </row>
    <row r="398" ht="15.75" customHeight="1">
      <c r="L398" s="79"/>
      <c r="M398" s="79"/>
      <c r="N398" s="79"/>
    </row>
    <row r="399" ht="15.75" customHeight="1">
      <c r="L399" s="79"/>
      <c r="M399" s="79"/>
      <c r="N399" s="79"/>
    </row>
    <row r="400" ht="15.75" customHeight="1">
      <c r="L400" s="79"/>
      <c r="M400" s="79"/>
      <c r="N400" s="79"/>
    </row>
    <row r="401" ht="15.75" customHeight="1">
      <c r="L401" s="79"/>
      <c r="M401" s="79"/>
      <c r="N401" s="79"/>
    </row>
    <row r="402" ht="15.75" customHeight="1">
      <c r="L402" s="79"/>
      <c r="M402" s="79"/>
      <c r="N402" s="79"/>
    </row>
    <row r="403" ht="15.75" customHeight="1">
      <c r="L403" s="79"/>
      <c r="M403" s="79"/>
      <c r="N403" s="79"/>
    </row>
    <row r="404" ht="15.75" customHeight="1">
      <c r="L404" s="79"/>
      <c r="M404" s="79"/>
      <c r="N404" s="79"/>
    </row>
    <row r="405" ht="15.75" customHeight="1">
      <c r="L405" s="79"/>
      <c r="M405" s="79"/>
      <c r="N405" s="79"/>
    </row>
    <row r="406" ht="15.75" customHeight="1">
      <c r="L406" s="79"/>
      <c r="M406" s="79"/>
      <c r="N406" s="79"/>
    </row>
    <row r="407" ht="15.75" customHeight="1">
      <c r="L407" s="79"/>
      <c r="M407" s="79"/>
      <c r="N407" s="79"/>
    </row>
    <row r="408" ht="15.75" customHeight="1">
      <c r="L408" s="79"/>
      <c r="M408" s="79"/>
      <c r="N408" s="79"/>
    </row>
    <row r="409" ht="15.75" customHeight="1">
      <c r="L409" s="79"/>
      <c r="M409" s="79"/>
      <c r="N409" s="79"/>
    </row>
    <row r="410" ht="15.75" customHeight="1">
      <c r="L410" s="79"/>
      <c r="M410" s="79"/>
      <c r="N410" s="79"/>
    </row>
    <row r="411" ht="15.75" customHeight="1">
      <c r="L411" s="79"/>
      <c r="M411" s="79"/>
      <c r="N411" s="79"/>
    </row>
    <row r="412" ht="15.75" customHeight="1">
      <c r="L412" s="79"/>
      <c r="M412" s="79"/>
      <c r="N412" s="79"/>
    </row>
    <row r="413" ht="15.75" customHeight="1">
      <c r="L413" s="79"/>
      <c r="M413" s="79"/>
      <c r="N413" s="79"/>
    </row>
    <row r="414" ht="15.75" customHeight="1">
      <c r="L414" s="79"/>
      <c r="M414" s="79"/>
      <c r="N414" s="79"/>
    </row>
    <row r="415" ht="15.75" customHeight="1">
      <c r="L415" s="79"/>
      <c r="M415" s="79"/>
      <c r="N415" s="79"/>
    </row>
    <row r="416" ht="15.75" customHeight="1">
      <c r="L416" s="79"/>
      <c r="M416" s="79"/>
      <c r="N416" s="79"/>
    </row>
    <row r="417" ht="15.75" customHeight="1">
      <c r="L417" s="79"/>
      <c r="M417" s="79"/>
      <c r="N417" s="79"/>
    </row>
    <row r="418" ht="15.75" customHeight="1">
      <c r="L418" s="79"/>
      <c r="M418" s="79"/>
      <c r="N418" s="79"/>
    </row>
    <row r="419" ht="15.75" customHeight="1">
      <c r="L419" s="79"/>
      <c r="M419" s="79"/>
      <c r="N419" s="79"/>
    </row>
    <row r="420" ht="15.75" customHeight="1">
      <c r="L420" s="79"/>
      <c r="M420" s="79"/>
      <c r="N420" s="79"/>
    </row>
    <row r="421" ht="15.75" customHeight="1">
      <c r="L421" s="79"/>
      <c r="M421" s="79"/>
      <c r="N421" s="79"/>
    </row>
    <row r="422" ht="15.75" customHeight="1">
      <c r="L422" s="79"/>
      <c r="M422" s="79"/>
      <c r="N422" s="79"/>
    </row>
    <row r="423" ht="15.75" customHeight="1">
      <c r="L423" s="79"/>
      <c r="M423" s="79"/>
      <c r="N423" s="79"/>
    </row>
    <row r="424" ht="15.75" customHeight="1">
      <c r="L424" s="79"/>
      <c r="M424" s="79"/>
      <c r="N424" s="79"/>
    </row>
    <row r="425" ht="15.75" customHeight="1">
      <c r="L425" s="79"/>
      <c r="M425" s="79"/>
      <c r="N425" s="79"/>
    </row>
    <row r="426" ht="15.75" customHeight="1">
      <c r="L426" s="79"/>
      <c r="M426" s="79"/>
      <c r="N426" s="79"/>
    </row>
    <row r="427" ht="15.75" customHeight="1">
      <c r="L427" s="79"/>
      <c r="M427" s="79"/>
      <c r="N427" s="79"/>
    </row>
    <row r="428" ht="15.75" customHeight="1">
      <c r="L428" s="79"/>
      <c r="M428" s="79"/>
      <c r="N428" s="79"/>
    </row>
    <row r="429" ht="15.75" customHeight="1">
      <c r="L429" s="79"/>
      <c r="M429" s="79"/>
      <c r="N429" s="79"/>
    </row>
    <row r="430" ht="15.75" customHeight="1">
      <c r="L430" s="79"/>
      <c r="M430" s="79"/>
      <c r="N430" s="79"/>
    </row>
    <row r="431" ht="15.75" customHeight="1">
      <c r="L431" s="79"/>
      <c r="M431" s="79"/>
      <c r="N431" s="79"/>
    </row>
    <row r="432" ht="15.75" customHeight="1">
      <c r="L432" s="79"/>
      <c r="M432" s="79"/>
      <c r="N432" s="79"/>
    </row>
    <row r="433" ht="15.75" customHeight="1">
      <c r="L433" s="79"/>
      <c r="M433" s="79"/>
      <c r="N433" s="79"/>
    </row>
    <row r="434" ht="15.75" customHeight="1">
      <c r="L434" s="79"/>
      <c r="M434" s="79"/>
      <c r="N434" s="79"/>
    </row>
    <row r="435" ht="15.75" customHeight="1">
      <c r="L435" s="79"/>
      <c r="M435" s="79"/>
      <c r="N435" s="79"/>
    </row>
    <row r="436" ht="15.75" customHeight="1">
      <c r="L436" s="79"/>
      <c r="M436" s="79"/>
      <c r="N436" s="79"/>
    </row>
    <row r="437" ht="15.75" customHeight="1">
      <c r="L437" s="79"/>
      <c r="M437" s="79"/>
      <c r="N437" s="79"/>
    </row>
    <row r="438" ht="15.75" customHeight="1">
      <c r="L438" s="79"/>
      <c r="M438" s="79"/>
      <c r="N438" s="79"/>
    </row>
    <row r="439" ht="15.75" customHeight="1">
      <c r="L439" s="79"/>
      <c r="M439" s="79"/>
      <c r="N439" s="79"/>
    </row>
    <row r="440" ht="15.75" customHeight="1">
      <c r="L440" s="79"/>
      <c r="M440" s="79"/>
      <c r="N440" s="79"/>
    </row>
    <row r="441" ht="15.75" customHeight="1">
      <c r="L441" s="79"/>
      <c r="M441" s="79"/>
      <c r="N441" s="79"/>
    </row>
    <row r="442" ht="15.75" customHeight="1">
      <c r="L442" s="79"/>
      <c r="M442" s="79"/>
      <c r="N442" s="79"/>
    </row>
    <row r="443" ht="15.75" customHeight="1">
      <c r="L443" s="79"/>
      <c r="M443" s="79"/>
      <c r="N443" s="79"/>
    </row>
    <row r="444" ht="15.75" customHeight="1">
      <c r="L444" s="79"/>
      <c r="M444" s="79"/>
      <c r="N444" s="79"/>
    </row>
    <row r="445" ht="15.75" customHeight="1">
      <c r="L445" s="79"/>
      <c r="M445" s="79"/>
      <c r="N445" s="79"/>
    </row>
    <row r="446" ht="15.75" customHeight="1">
      <c r="L446" s="79"/>
      <c r="M446" s="79"/>
      <c r="N446" s="79"/>
    </row>
    <row r="447" ht="15.75" customHeight="1">
      <c r="L447" s="79"/>
      <c r="M447" s="79"/>
      <c r="N447" s="79"/>
    </row>
    <row r="448" ht="15.75" customHeight="1">
      <c r="L448" s="79"/>
      <c r="M448" s="79"/>
      <c r="N448" s="79"/>
    </row>
    <row r="449" ht="15.75" customHeight="1">
      <c r="L449" s="79"/>
      <c r="M449" s="79"/>
      <c r="N449" s="79"/>
    </row>
    <row r="450" ht="15.75" customHeight="1">
      <c r="L450" s="79"/>
      <c r="M450" s="79"/>
      <c r="N450" s="79"/>
    </row>
    <row r="451" ht="15.75" customHeight="1">
      <c r="L451" s="79"/>
      <c r="M451" s="79"/>
      <c r="N451" s="79"/>
    </row>
    <row r="452" ht="15.75" customHeight="1">
      <c r="L452" s="79"/>
      <c r="M452" s="79"/>
      <c r="N452" s="79"/>
    </row>
    <row r="453" ht="15.75" customHeight="1">
      <c r="L453" s="79"/>
      <c r="M453" s="79"/>
      <c r="N453" s="79"/>
    </row>
    <row r="454" ht="15.75" customHeight="1">
      <c r="L454" s="79"/>
      <c r="M454" s="79"/>
      <c r="N454" s="79"/>
    </row>
    <row r="455" ht="15.75" customHeight="1">
      <c r="L455" s="79"/>
      <c r="M455" s="79"/>
      <c r="N455" s="79"/>
    </row>
    <row r="456" ht="15.75" customHeight="1">
      <c r="L456" s="79"/>
      <c r="M456" s="79"/>
      <c r="N456" s="79"/>
    </row>
    <row r="457" ht="15.75" customHeight="1">
      <c r="L457" s="79"/>
      <c r="M457" s="79"/>
      <c r="N457" s="79"/>
    </row>
    <row r="458" ht="15.75" customHeight="1">
      <c r="L458" s="79"/>
      <c r="M458" s="79"/>
      <c r="N458" s="79"/>
    </row>
    <row r="459" ht="15.75" customHeight="1">
      <c r="L459" s="79"/>
      <c r="M459" s="79"/>
      <c r="N459" s="79"/>
    </row>
    <row r="460" ht="15.75" customHeight="1">
      <c r="L460" s="79"/>
      <c r="M460" s="79"/>
      <c r="N460" s="79"/>
    </row>
    <row r="461" ht="15.75" customHeight="1">
      <c r="L461" s="79"/>
      <c r="M461" s="79"/>
      <c r="N461" s="79"/>
    </row>
    <row r="462" ht="15.75" customHeight="1">
      <c r="L462" s="79"/>
      <c r="M462" s="79"/>
      <c r="N462" s="79"/>
    </row>
    <row r="463" ht="15.75" customHeight="1">
      <c r="L463" s="79"/>
      <c r="M463" s="79"/>
      <c r="N463" s="79"/>
    </row>
    <row r="464" ht="15.75" customHeight="1">
      <c r="L464" s="79"/>
      <c r="M464" s="79"/>
      <c r="N464" s="79"/>
    </row>
    <row r="465" ht="15.75" customHeight="1">
      <c r="L465" s="79"/>
      <c r="M465" s="79"/>
      <c r="N465" s="79"/>
    </row>
    <row r="466" ht="15.75" customHeight="1">
      <c r="L466" s="79"/>
      <c r="M466" s="79"/>
      <c r="N466" s="79"/>
    </row>
    <row r="467" ht="15.75" customHeight="1">
      <c r="L467" s="79"/>
      <c r="M467" s="79"/>
      <c r="N467" s="79"/>
    </row>
    <row r="468" ht="15.75" customHeight="1">
      <c r="L468" s="79"/>
      <c r="M468" s="79"/>
      <c r="N468" s="79"/>
    </row>
    <row r="469" ht="15.75" customHeight="1">
      <c r="L469" s="79"/>
      <c r="M469" s="79"/>
      <c r="N469" s="79"/>
    </row>
    <row r="470" ht="15.75" customHeight="1">
      <c r="L470" s="79"/>
      <c r="M470" s="79"/>
      <c r="N470" s="79"/>
    </row>
    <row r="471" ht="15.75" customHeight="1">
      <c r="L471" s="79"/>
      <c r="M471" s="79"/>
      <c r="N471" s="79"/>
    </row>
    <row r="472" ht="15.75" customHeight="1">
      <c r="L472" s="79"/>
      <c r="M472" s="79"/>
      <c r="N472" s="79"/>
    </row>
    <row r="473" ht="15.75" customHeight="1">
      <c r="L473" s="79"/>
      <c r="M473" s="79"/>
      <c r="N473" s="79"/>
    </row>
    <row r="474" ht="15.75" customHeight="1">
      <c r="L474" s="79"/>
      <c r="M474" s="79"/>
      <c r="N474" s="79"/>
    </row>
    <row r="475" ht="15.75" customHeight="1">
      <c r="L475" s="79"/>
      <c r="M475" s="79"/>
      <c r="N475" s="79"/>
    </row>
    <row r="476" ht="15.75" customHeight="1">
      <c r="L476" s="79"/>
      <c r="M476" s="79"/>
      <c r="N476" s="79"/>
    </row>
    <row r="477" ht="15.75" customHeight="1">
      <c r="L477" s="79"/>
      <c r="M477" s="79"/>
      <c r="N477" s="79"/>
    </row>
    <row r="478" ht="15.75" customHeight="1">
      <c r="L478" s="79"/>
      <c r="M478" s="79"/>
      <c r="N478" s="79"/>
    </row>
    <row r="479" ht="15.75" customHeight="1">
      <c r="L479" s="79"/>
      <c r="M479" s="79"/>
      <c r="N479" s="79"/>
    </row>
    <row r="480" ht="15.75" customHeight="1">
      <c r="L480" s="79"/>
      <c r="M480" s="79"/>
      <c r="N480" s="79"/>
    </row>
    <row r="481" ht="15.75" customHeight="1">
      <c r="L481" s="79"/>
      <c r="M481" s="79"/>
      <c r="N481" s="79"/>
    </row>
    <row r="482" ht="15.75" customHeight="1">
      <c r="L482" s="79"/>
      <c r="M482" s="79"/>
      <c r="N482" s="79"/>
    </row>
    <row r="483" ht="15.75" customHeight="1">
      <c r="L483" s="79"/>
      <c r="M483" s="79"/>
      <c r="N483" s="79"/>
    </row>
    <row r="484" ht="15.75" customHeight="1">
      <c r="L484" s="79"/>
      <c r="M484" s="79"/>
      <c r="N484" s="79"/>
    </row>
    <row r="485" ht="15.75" customHeight="1">
      <c r="L485" s="79"/>
      <c r="M485" s="79"/>
      <c r="N485" s="79"/>
    </row>
    <row r="486" ht="15.75" customHeight="1">
      <c r="L486" s="79"/>
      <c r="M486" s="79"/>
      <c r="N486" s="79"/>
    </row>
    <row r="487" ht="15.75" customHeight="1">
      <c r="L487" s="79"/>
      <c r="M487" s="79"/>
      <c r="N487" s="79"/>
    </row>
    <row r="488" ht="15.75" customHeight="1">
      <c r="L488" s="79"/>
      <c r="M488" s="79"/>
      <c r="N488" s="79"/>
    </row>
    <row r="489" ht="15.75" customHeight="1">
      <c r="L489" s="79"/>
      <c r="M489" s="79"/>
      <c r="N489" s="79"/>
    </row>
    <row r="490" ht="15.75" customHeight="1">
      <c r="L490" s="79"/>
      <c r="M490" s="79"/>
      <c r="N490" s="79"/>
    </row>
    <row r="491" ht="15.75" customHeight="1">
      <c r="L491" s="79"/>
      <c r="M491" s="79"/>
      <c r="N491" s="79"/>
    </row>
    <row r="492" ht="15.75" customHeight="1">
      <c r="L492" s="79"/>
      <c r="M492" s="79"/>
      <c r="N492" s="79"/>
    </row>
    <row r="493" ht="15.75" customHeight="1">
      <c r="L493" s="79"/>
      <c r="M493" s="79"/>
      <c r="N493" s="79"/>
    </row>
    <row r="494" ht="15.75" customHeight="1">
      <c r="L494" s="79"/>
      <c r="M494" s="79"/>
      <c r="N494" s="79"/>
    </row>
    <row r="495" ht="15.75" customHeight="1">
      <c r="L495" s="79"/>
      <c r="M495" s="79"/>
      <c r="N495" s="79"/>
    </row>
    <row r="496" ht="15.75" customHeight="1">
      <c r="L496" s="79"/>
      <c r="M496" s="79"/>
      <c r="N496" s="79"/>
    </row>
    <row r="497" ht="15.75" customHeight="1">
      <c r="L497" s="79"/>
      <c r="M497" s="79"/>
      <c r="N497" s="79"/>
    </row>
    <row r="498" ht="15.75" customHeight="1">
      <c r="L498" s="79"/>
      <c r="M498" s="79"/>
      <c r="N498" s="79"/>
    </row>
    <row r="499" ht="15.75" customHeight="1">
      <c r="L499" s="79"/>
      <c r="M499" s="79"/>
      <c r="N499" s="79"/>
    </row>
    <row r="500" ht="15.75" customHeight="1">
      <c r="L500" s="79"/>
      <c r="M500" s="79"/>
      <c r="N500" s="79"/>
    </row>
    <row r="501" ht="15.75" customHeight="1">
      <c r="L501" s="79"/>
      <c r="M501" s="79"/>
      <c r="N501" s="79"/>
    </row>
    <row r="502" ht="15.75" customHeight="1">
      <c r="L502" s="79"/>
      <c r="M502" s="79"/>
      <c r="N502" s="79"/>
    </row>
    <row r="503" ht="15.75" customHeight="1">
      <c r="L503" s="79"/>
      <c r="M503" s="79"/>
      <c r="N503" s="79"/>
    </row>
    <row r="504" ht="15.75" customHeight="1">
      <c r="L504" s="79"/>
      <c r="M504" s="79"/>
      <c r="N504" s="79"/>
    </row>
    <row r="505" ht="15.75" customHeight="1">
      <c r="L505" s="79"/>
      <c r="M505" s="79"/>
      <c r="N505" s="79"/>
    </row>
    <row r="506" ht="15.75" customHeight="1">
      <c r="L506" s="79"/>
      <c r="M506" s="79"/>
      <c r="N506" s="79"/>
    </row>
    <row r="507" ht="15.75" customHeight="1">
      <c r="L507" s="79"/>
      <c r="M507" s="79"/>
      <c r="N507" s="79"/>
    </row>
    <row r="508" ht="15.75" customHeight="1">
      <c r="L508" s="79"/>
      <c r="M508" s="79"/>
      <c r="N508" s="79"/>
    </row>
    <row r="509" ht="15.75" customHeight="1">
      <c r="L509" s="79"/>
      <c r="M509" s="79"/>
      <c r="N509" s="79"/>
    </row>
    <row r="510" ht="15.75" customHeight="1">
      <c r="L510" s="79"/>
      <c r="M510" s="79"/>
      <c r="N510" s="79"/>
    </row>
    <row r="511" ht="15.75" customHeight="1">
      <c r="L511" s="79"/>
      <c r="M511" s="79"/>
      <c r="N511" s="79"/>
    </row>
    <row r="512" ht="15.75" customHeight="1">
      <c r="L512" s="79"/>
      <c r="M512" s="79"/>
      <c r="N512" s="79"/>
    </row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7">
    <mergeCell ref="L117:L119"/>
    <mergeCell ref="L153:L155"/>
    <mergeCell ref="L150:L152"/>
    <mergeCell ref="L120:L122"/>
    <mergeCell ref="L141:L143"/>
    <mergeCell ref="L123:L125"/>
    <mergeCell ref="L126:L128"/>
    <mergeCell ref="L111:L113"/>
    <mergeCell ref="L114:L116"/>
    <mergeCell ref="L237:L239"/>
    <mergeCell ref="L234:L236"/>
    <mergeCell ref="L231:L233"/>
    <mergeCell ref="L228:L230"/>
    <mergeCell ref="L210:L212"/>
    <mergeCell ref="L69:L71"/>
    <mergeCell ref="L72:L74"/>
    <mergeCell ref="L78:L80"/>
    <mergeCell ref="L75:L77"/>
    <mergeCell ref="L81:L83"/>
    <mergeCell ref="L57:L59"/>
    <mergeCell ref="L60:L62"/>
    <mergeCell ref="L63:L65"/>
    <mergeCell ref="L66:L68"/>
    <mergeCell ref="L204:L206"/>
    <mergeCell ref="L168:L170"/>
    <mergeCell ref="L195:L197"/>
    <mergeCell ref="L192:L194"/>
    <mergeCell ref="L189:L191"/>
    <mergeCell ref="L180:L182"/>
    <mergeCell ref="L177:L179"/>
    <mergeCell ref="L156:L158"/>
    <mergeCell ref="L165:L167"/>
    <mergeCell ref="L162:L164"/>
    <mergeCell ref="L159:L161"/>
    <mergeCell ref="L132:L134"/>
    <mergeCell ref="L135:L137"/>
    <mergeCell ref="L138:L140"/>
    <mergeCell ref="L129:L131"/>
    <mergeCell ref="L144:L146"/>
    <mergeCell ref="L147:L149"/>
    <mergeCell ref="L9:L11"/>
    <mergeCell ref="L12:L14"/>
    <mergeCell ref="L15:L17"/>
    <mergeCell ref="L39:L41"/>
    <mergeCell ref="L51:L53"/>
    <mergeCell ref="L45:L47"/>
    <mergeCell ref="L42:L44"/>
    <mergeCell ref="L48:L50"/>
    <mergeCell ref="L54:L56"/>
    <mergeCell ref="L36:L38"/>
    <mergeCell ref="L30:L32"/>
    <mergeCell ref="L24:L26"/>
    <mergeCell ref="L27:L29"/>
    <mergeCell ref="L33:L35"/>
    <mergeCell ref="L21:L23"/>
    <mergeCell ref="L18:L20"/>
    <mergeCell ref="M216:M218"/>
    <mergeCell ref="M219:M221"/>
    <mergeCell ref="M243:M245"/>
    <mergeCell ref="M246:M248"/>
    <mergeCell ref="M240:M242"/>
    <mergeCell ref="M237:M239"/>
    <mergeCell ref="M234:M236"/>
    <mergeCell ref="L222:L224"/>
    <mergeCell ref="L225:L227"/>
    <mergeCell ref="M225:M227"/>
    <mergeCell ref="M222:M224"/>
    <mergeCell ref="L240:L242"/>
    <mergeCell ref="L246:L248"/>
    <mergeCell ref="L243:L245"/>
    <mergeCell ref="M213:M215"/>
    <mergeCell ref="L213:L215"/>
    <mergeCell ref="L171:L173"/>
    <mergeCell ref="L174:L176"/>
    <mergeCell ref="L183:L185"/>
    <mergeCell ref="L186:L188"/>
    <mergeCell ref="L207:L209"/>
    <mergeCell ref="L198:L200"/>
    <mergeCell ref="L291:L293"/>
    <mergeCell ref="L294:L296"/>
    <mergeCell ref="M276:M278"/>
    <mergeCell ref="M285:M287"/>
    <mergeCell ref="M291:M293"/>
    <mergeCell ref="M288:M290"/>
    <mergeCell ref="M159:M161"/>
    <mergeCell ref="M162:M164"/>
    <mergeCell ref="L216:L218"/>
    <mergeCell ref="L219:L221"/>
    <mergeCell ref="M207:M209"/>
    <mergeCell ref="M210:M212"/>
    <mergeCell ref="L201:L203"/>
    <mergeCell ref="M228:M230"/>
    <mergeCell ref="M231:M233"/>
    <mergeCell ref="M252:M254"/>
    <mergeCell ref="M267:M269"/>
    <mergeCell ref="M264:M266"/>
    <mergeCell ref="M249:M251"/>
    <mergeCell ref="L258:L260"/>
    <mergeCell ref="L255:L257"/>
    <mergeCell ref="L252:L254"/>
    <mergeCell ref="L264:L266"/>
    <mergeCell ref="L267:L269"/>
    <mergeCell ref="L249:L251"/>
    <mergeCell ref="M300:M302"/>
    <mergeCell ref="M303:M305"/>
    <mergeCell ref="L297:L299"/>
    <mergeCell ref="L288:L290"/>
    <mergeCell ref="M258:M260"/>
    <mergeCell ref="M255:M257"/>
    <mergeCell ref="L261:L263"/>
    <mergeCell ref="M261:M263"/>
    <mergeCell ref="M297:M299"/>
    <mergeCell ref="M294:M296"/>
    <mergeCell ref="L303:L305"/>
    <mergeCell ref="L306:L308"/>
    <mergeCell ref="L300:L302"/>
    <mergeCell ref="M306:M308"/>
    <mergeCell ref="L285:L287"/>
    <mergeCell ref="L270:L272"/>
    <mergeCell ref="M270:M272"/>
    <mergeCell ref="M282:M284"/>
    <mergeCell ref="L282:L284"/>
    <mergeCell ref="L279:L281"/>
    <mergeCell ref="M273:M275"/>
    <mergeCell ref="L273:L275"/>
    <mergeCell ref="M279:M281"/>
    <mergeCell ref="L276:L278"/>
    <mergeCell ref="N282:N284"/>
    <mergeCell ref="N276:N278"/>
    <mergeCell ref="N279:N281"/>
    <mergeCell ref="N300:N302"/>
    <mergeCell ref="N303:N305"/>
    <mergeCell ref="N306:N308"/>
    <mergeCell ref="N285:N287"/>
    <mergeCell ref="N267:N269"/>
    <mergeCell ref="N264:N266"/>
    <mergeCell ref="N261:N263"/>
    <mergeCell ref="N297:N299"/>
    <mergeCell ref="N294:N296"/>
    <mergeCell ref="N291:N293"/>
    <mergeCell ref="N288:N290"/>
    <mergeCell ref="N258:N260"/>
    <mergeCell ref="N255:N257"/>
    <mergeCell ref="N252:N254"/>
    <mergeCell ref="N228:N230"/>
    <mergeCell ref="N225:N227"/>
    <mergeCell ref="N234:N236"/>
    <mergeCell ref="N237:N239"/>
    <mergeCell ref="N231:N233"/>
    <mergeCell ref="N219:N221"/>
    <mergeCell ref="N222:N224"/>
    <mergeCell ref="N249:N251"/>
    <mergeCell ref="N246:N248"/>
    <mergeCell ref="N243:N245"/>
    <mergeCell ref="N240:N242"/>
    <mergeCell ref="N273:N275"/>
    <mergeCell ref="N270:N272"/>
    <mergeCell ref="M39:M41"/>
    <mergeCell ref="M48:M50"/>
    <mergeCell ref="M57:M59"/>
    <mergeCell ref="M9:M11"/>
    <mergeCell ref="M6:M8"/>
    <mergeCell ref="M36:M38"/>
    <mergeCell ref="M27:M29"/>
    <mergeCell ref="M24:M26"/>
    <mergeCell ref="M51:M53"/>
    <mergeCell ref="M108:M110"/>
    <mergeCell ref="M96:M98"/>
    <mergeCell ref="M99:M101"/>
    <mergeCell ref="M102:M104"/>
    <mergeCell ref="M105:M107"/>
    <mergeCell ref="M93:M95"/>
    <mergeCell ref="M90:M92"/>
    <mergeCell ref="M60:M62"/>
    <mergeCell ref="M66:M68"/>
    <mergeCell ref="M78:M80"/>
    <mergeCell ref="M75:M77"/>
    <mergeCell ref="M81:M83"/>
    <mergeCell ref="M111:M113"/>
    <mergeCell ref="M84:M86"/>
    <mergeCell ref="M87:M89"/>
    <mergeCell ref="M72:M74"/>
    <mergeCell ref="M12:M14"/>
    <mergeCell ref="M15:M17"/>
    <mergeCell ref="M18:M20"/>
    <mergeCell ref="M21:M23"/>
    <mergeCell ref="M30:M32"/>
    <mergeCell ref="M33:M35"/>
    <mergeCell ref="N27:N29"/>
    <mergeCell ref="N24:N26"/>
    <mergeCell ref="N36:N38"/>
    <mergeCell ref="N30:N32"/>
    <mergeCell ref="N33:N35"/>
    <mergeCell ref="N12:N14"/>
    <mergeCell ref="N15:N17"/>
    <mergeCell ref="N39:N41"/>
    <mergeCell ref="N18:N20"/>
    <mergeCell ref="N21:N23"/>
    <mergeCell ref="M42:M44"/>
    <mergeCell ref="N42:N44"/>
    <mergeCell ref="N165:N167"/>
    <mergeCell ref="M165:M167"/>
    <mergeCell ref="M171:M173"/>
    <mergeCell ref="M168:M170"/>
    <mergeCell ref="M174:M176"/>
    <mergeCell ref="M177:M179"/>
    <mergeCell ref="N171:N173"/>
    <mergeCell ref="N168:N170"/>
    <mergeCell ref="N174:N176"/>
    <mergeCell ref="N177:N179"/>
    <mergeCell ref="M180:M182"/>
    <mergeCell ref="N180:N182"/>
    <mergeCell ref="N108:N110"/>
    <mergeCell ref="N105:N107"/>
    <mergeCell ref="N96:N98"/>
    <mergeCell ref="N99:N101"/>
    <mergeCell ref="N102:N104"/>
    <mergeCell ref="N84:N86"/>
    <mergeCell ref="N87:N89"/>
    <mergeCell ref="N90:N92"/>
    <mergeCell ref="N93:N95"/>
    <mergeCell ref="N3:N5"/>
    <mergeCell ref="N6:N8"/>
    <mergeCell ref="M45:M47"/>
    <mergeCell ref="M54:M56"/>
    <mergeCell ref="N48:N50"/>
    <mergeCell ref="N54:N56"/>
    <mergeCell ref="N51:N53"/>
    <mergeCell ref="N45:N47"/>
    <mergeCell ref="N195:N197"/>
    <mergeCell ref="N198:N200"/>
    <mergeCell ref="N207:N209"/>
    <mergeCell ref="M195:M197"/>
    <mergeCell ref="M198:M200"/>
    <mergeCell ref="N192:N194"/>
    <mergeCell ref="N210:N212"/>
    <mergeCell ref="M192:M194"/>
    <mergeCell ref="M183:M185"/>
    <mergeCell ref="N183:N185"/>
    <mergeCell ref="M189:M191"/>
    <mergeCell ref="M186:M188"/>
    <mergeCell ref="N189:N191"/>
    <mergeCell ref="N186:N188"/>
    <mergeCell ref="M135:M137"/>
    <mergeCell ref="M132:M134"/>
    <mergeCell ref="N135:N137"/>
    <mergeCell ref="N117:N119"/>
    <mergeCell ref="N129:N131"/>
    <mergeCell ref="N126:N128"/>
    <mergeCell ref="N123:N125"/>
    <mergeCell ref="N120:N122"/>
    <mergeCell ref="M120:M122"/>
    <mergeCell ref="M123:M125"/>
    <mergeCell ref="L108:L110"/>
    <mergeCell ref="L105:L107"/>
    <mergeCell ref="L99:L101"/>
    <mergeCell ref="L102:L104"/>
    <mergeCell ref="L96:L98"/>
    <mergeCell ref="L90:L92"/>
    <mergeCell ref="L87:L89"/>
    <mergeCell ref="L84:L86"/>
    <mergeCell ref="L93:L95"/>
    <mergeCell ref="M117:M119"/>
    <mergeCell ref="M126:M128"/>
    <mergeCell ref="M201:M203"/>
    <mergeCell ref="M204:M206"/>
    <mergeCell ref="M114:M116"/>
    <mergeCell ref="M156:M158"/>
    <mergeCell ref="M153:M155"/>
    <mergeCell ref="M150:M152"/>
    <mergeCell ref="M129:M131"/>
    <mergeCell ref="M147:M149"/>
    <mergeCell ref="N204:N206"/>
    <mergeCell ref="N213:N215"/>
    <mergeCell ref="N201:N203"/>
    <mergeCell ref="N114:N116"/>
    <mergeCell ref="N111:N113"/>
    <mergeCell ref="N153:N155"/>
    <mergeCell ref="N132:N134"/>
    <mergeCell ref="N162:N164"/>
    <mergeCell ref="N216:N218"/>
    <mergeCell ref="N147:N149"/>
    <mergeCell ref="N144:N146"/>
    <mergeCell ref="N150:N152"/>
    <mergeCell ref="N156:N158"/>
    <mergeCell ref="N159:N161"/>
    <mergeCell ref="M144:M146"/>
    <mergeCell ref="M141:M143"/>
    <mergeCell ref="M138:M140"/>
    <mergeCell ref="N138:N140"/>
    <mergeCell ref="N141:N143"/>
    <mergeCell ref="M63:M65"/>
    <mergeCell ref="M69:M71"/>
    <mergeCell ref="N66:N68"/>
    <mergeCell ref="N60:N62"/>
    <mergeCell ref="N57:N59"/>
    <mergeCell ref="N69:N71"/>
    <mergeCell ref="N63:N65"/>
    <mergeCell ref="L3:L5"/>
    <mergeCell ref="L6:L8"/>
    <mergeCell ref="N81:N83"/>
    <mergeCell ref="N78:N80"/>
    <mergeCell ref="N75:N77"/>
    <mergeCell ref="N72:N74"/>
    <mergeCell ref="N9:N11"/>
    <mergeCell ref="L1:N1"/>
    <mergeCell ref="M3:M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2.57"/>
    <col customWidth="1" min="3" max="3" width="25.57"/>
    <col customWidth="1" min="4" max="4" width="14.43"/>
    <col customWidth="1" min="5" max="5" width="21.71"/>
    <col customWidth="1" min="6" max="6" width="5.0"/>
    <col customWidth="1" min="7" max="7" width="24.43"/>
    <col customWidth="1" min="8" max="8" width="5.0"/>
    <col customWidth="1" min="9" max="9" width="21.14"/>
    <col customWidth="1" min="10" max="10" width="5.71"/>
  </cols>
  <sheetData>
    <row r="1" ht="15.75" customHeight="1">
      <c r="A1" s="42" t="s">
        <v>528</v>
      </c>
      <c r="B1" s="42" t="s">
        <v>149</v>
      </c>
      <c r="C1" s="44" t="s">
        <v>531</v>
      </c>
      <c r="D1" s="45"/>
      <c r="E1" s="44" t="s">
        <v>535</v>
      </c>
      <c r="J1" s="45"/>
    </row>
    <row r="2" ht="15.75" customHeight="1">
      <c r="A2" s="46" t="s">
        <v>537</v>
      </c>
      <c r="B2" s="47" t="s">
        <v>537</v>
      </c>
      <c r="C2" s="49" t="s">
        <v>537</v>
      </c>
      <c r="D2" s="50">
        <f>COUNTIF(B2:B103, "General")</f>
        <v>29</v>
      </c>
      <c r="E2" s="35" t="s">
        <v>553</v>
      </c>
      <c r="F2" s="35" t="s">
        <v>151</v>
      </c>
      <c r="G2" s="35" t="s">
        <v>554</v>
      </c>
      <c r="H2" s="35" t="s">
        <v>151</v>
      </c>
      <c r="I2" s="35" t="s">
        <v>555</v>
      </c>
      <c r="J2" s="51" t="s">
        <v>151</v>
      </c>
    </row>
    <row r="3" ht="15.75" customHeight="1">
      <c r="A3" s="45"/>
      <c r="B3" s="47" t="s">
        <v>556</v>
      </c>
      <c r="C3" s="49" t="s">
        <v>556</v>
      </c>
      <c r="D3" s="50">
        <f>COUNTIF(B2:B103, "Software Platform")</f>
        <v>5</v>
      </c>
      <c r="E3" s="8" t="s">
        <v>537</v>
      </c>
      <c r="F3" s="8">
        <v>29.0</v>
      </c>
      <c r="G3" s="8" t="s">
        <v>558</v>
      </c>
      <c r="H3" s="8">
        <v>1.0</v>
      </c>
      <c r="I3" s="53" t="s">
        <v>559</v>
      </c>
      <c r="J3" s="55">
        <v>1.0</v>
      </c>
    </row>
    <row r="4" ht="15.75" customHeight="1">
      <c r="A4" s="56"/>
      <c r="B4" s="47" t="s">
        <v>556</v>
      </c>
      <c r="C4" s="57" t="s">
        <v>569</v>
      </c>
      <c r="D4" s="50">
        <f>COUNTIF(B2:B103, "Software Product Lines")</f>
        <v>2</v>
      </c>
      <c r="E4" s="6" t="s">
        <v>570</v>
      </c>
      <c r="F4" s="6">
        <v>8.0</v>
      </c>
      <c r="G4" s="8" t="s">
        <v>571</v>
      </c>
      <c r="H4" s="8">
        <v>13.0</v>
      </c>
      <c r="I4" s="6" t="s">
        <v>572</v>
      </c>
      <c r="J4" s="55">
        <v>8.0</v>
      </c>
    </row>
    <row r="5" ht="15.75" customHeight="1">
      <c r="A5" s="46" t="s">
        <v>556</v>
      </c>
      <c r="B5" s="47" t="s">
        <v>556</v>
      </c>
      <c r="C5" s="57" t="s">
        <v>573</v>
      </c>
      <c r="D5" s="50">
        <f>COUNTIF(B2:B103, "Cloud Services")</f>
        <v>1</v>
      </c>
      <c r="E5" s="8" t="s">
        <v>575</v>
      </c>
      <c r="F5" s="8">
        <v>10.0</v>
      </c>
      <c r="G5" s="6" t="s">
        <v>576</v>
      </c>
      <c r="H5" s="6">
        <v>1.0</v>
      </c>
      <c r="I5" s="6" t="s">
        <v>577</v>
      </c>
      <c r="J5" s="55">
        <v>1.0</v>
      </c>
    </row>
    <row r="6" ht="15.75" customHeight="1">
      <c r="A6" s="45"/>
      <c r="B6" s="47" t="s">
        <v>556</v>
      </c>
      <c r="C6" s="57" t="s">
        <v>578</v>
      </c>
      <c r="D6" s="50">
        <f>COUNTIF(B2:B103, "Mobile Learning Applications")</f>
        <v>1</v>
      </c>
      <c r="E6" s="8" t="s">
        <v>579</v>
      </c>
      <c r="F6" s="8">
        <v>6.0</v>
      </c>
      <c r="G6" s="6" t="s">
        <v>580</v>
      </c>
      <c r="H6" s="6">
        <v>1.0</v>
      </c>
      <c r="I6" s="6" t="s">
        <v>581</v>
      </c>
      <c r="J6" s="55">
        <v>2.0</v>
      </c>
    </row>
    <row r="7" ht="15.75" customHeight="1">
      <c r="A7" s="56"/>
      <c r="B7" s="47" t="s">
        <v>556</v>
      </c>
      <c r="C7" s="57" t="s">
        <v>559</v>
      </c>
      <c r="D7" s="50">
        <v>1.0</v>
      </c>
      <c r="E7" s="8" t="s">
        <v>556</v>
      </c>
      <c r="F7" s="8">
        <v>5.0</v>
      </c>
      <c r="G7" s="6" t="s">
        <v>583</v>
      </c>
      <c r="H7" s="6">
        <v>3.0</v>
      </c>
      <c r="I7" s="20"/>
      <c r="J7" s="55"/>
    </row>
    <row r="8" ht="15.75" customHeight="1">
      <c r="A8" s="46" t="s">
        <v>556</v>
      </c>
      <c r="B8" s="47" t="s">
        <v>569</v>
      </c>
      <c r="C8" s="57" t="s">
        <v>584</v>
      </c>
      <c r="D8" s="50">
        <f>COUNTIF(B2:B103, "Specific ice breaker system")</f>
        <v>3</v>
      </c>
      <c r="E8" s="6" t="s">
        <v>585</v>
      </c>
      <c r="F8" s="6">
        <v>5.0</v>
      </c>
      <c r="G8" s="6" t="s">
        <v>586</v>
      </c>
      <c r="H8" s="6">
        <v>1.0</v>
      </c>
      <c r="I8" s="20"/>
      <c r="J8" s="55"/>
    </row>
    <row r="9" ht="15.75" customHeight="1">
      <c r="A9" s="45"/>
      <c r="B9" s="47" t="s">
        <v>573</v>
      </c>
      <c r="C9" s="57" t="s">
        <v>587</v>
      </c>
      <c r="D9" s="50">
        <v>1.0</v>
      </c>
      <c r="E9" s="6" t="s">
        <v>588</v>
      </c>
      <c r="F9" s="6">
        <v>4.0</v>
      </c>
      <c r="G9" s="53" t="s">
        <v>589</v>
      </c>
      <c r="H9" s="6">
        <v>2.0</v>
      </c>
      <c r="I9" s="20"/>
      <c r="J9" s="55"/>
    </row>
    <row r="10" ht="15.75" customHeight="1">
      <c r="A10" s="56"/>
      <c r="B10" s="47" t="s">
        <v>578</v>
      </c>
      <c r="C10" s="57" t="s">
        <v>558</v>
      </c>
      <c r="D10" s="50">
        <v>1.0</v>
      </c>
      <c r="E10" s="6" t="s">
        <v>590</v>
      </c>
      <c r="F10" s="6">
        <v>3.0</v>
      </c>
      <c r="G10" s="6" t="s">
        <v>591</v>
      </c>
      <c r="H10" s="6">
        <v>1.0</v>
      </c>
      <c r="I10" s="20"/>
      <c r="J10" s="55"/>
    </row>
    <row r="11" ht="15.75" customHeight="1">
      <c r="A11" s="46" t="s">
        <v>556</v>
      </c>
      <c r="B11" s="47" t="s">
        <v>537</v>
      </c>
      <c r="C11" s="57" t="s">
        <v>592</v>
      </c>
      <c r="D11" s="50">
        <v>1.0</v>
      </c>
      <c r="E11" s="8" t="s">
        <v>569</v>
      </c>
      <c r="F11" s="8">
        <v>2.0</v>
      </c>
      <c r="G11" s="53" t="s">
        <v>593</v>
      </c>
      <c r="H11" s="6">
        <v>1.0</v>
      </c>
      <c r="I11" s="20"/>
      <c r="J11" s="55"/>
    </row>
    <row r="12" ht="15.75" customHeight="1">
      <c r="A12" s="45"/>
      <c r="B12" s="47" t="s">
        <v>559</v>
      </c>
      <c r="C12" s="57" t="s">
        <v>594</v>
      </c>
      <c r="D12" s="50">
        <f>COUNTIF(B2:B103, "Healthcare")</f>
        <v>2</v>
      </c>
      <c r="E12" s="6" t="s">
        <v>595</v>
      </c>
      <c r="F12" s="6">
        <v>2.0</v>
      </c>
      <c r="G12" s="6" t="s">
        <v>596</v>
      </c>
      <c r="H12" s="6">
        <v>1.0</v>
      </c>
      <c r="I12" s="20"/>
      <c r="J12" s="55"/>
    </row>
    <row r="13" ht="15.75" customHeight="1">
      <c r="A13" s="56"/>
      <c r="B13" s="47" t="s">
        <v>584</v>
      </c>
      <c r="C13" s="57" t="s">
        <v>597</v>
      </c>
      <c r="D13" s="50">
        <v>1.0</v>
      </c>
      <c r="E13" s="6" t="s">
        <v>598</v>
      </c>
      <c r="F13" s="6">
        <v>2.0</v>
      </c>
      <c r="G13" s="7" t="s">
        <v>600</v>
      </c>
      <c r="H13" s="7">
        <v>2.0</v>
      </c>
      <c r="J13" s="60"/>
    </row>
    <row r="14" ht="15.75" customHeight="1">
      <c r="A14" s="46" t="s">
        <v>556</v>
      </c>
      <c r="B14" s="47" t="s">
        <v>587</v>
      </c>
      <c r="C14" s="57" t="s">
        <v>601</v>
      </c>
      <c r="D14" s="50">
        <f>COUNTIF(B2:B103, "Ubiquitous Computing")</f>
        <v>1</v>
      </c>
      <c r="E14" s="8" t="s">
        <v>573</v>
      </c>
      <c r="F14" s="8">
        <v>1.0</v>
      </c>
      <c r="J14" s="60"/>
    </row>
    <row r="15" ht="15.75" customHeight="1">
      <c r="A15" s="45"/>
      <c r="B15" s="47" t="s">
        <v>537</v>
      </c>
      <c r="C15" s="57" t="s">
        <v>602</v>
      </c>
      <c r="D15" s="50">
        <f>COUNTIF(B2:B103, "Micro businesses")</f>
        <v>2</v>
      </c>
      <c r="E15" s="8" t="s">
        <v>587</v>
      </c>
      <c r="F15" s="8">
        <v>1.0</v>
      </c>
      <c r="J15" s="60"/>
    </row>
    <row r="16" ht="15.75" customHeight="1">
      <c r="A16" s="56"/>
      <c r="B16" s="47" t="s">
        <v>537</v>
      </c>
      <c r="C16" s="57" t="s">
        <v>604</v>
      </c>
      <c r="D16" s="50">
        <v>1.0</v>
      </c>
      <c r="E16" s="8" t="s">
        <v>592</v>
      </c>
      <c r="F16" s="8">
        <v>1.0</v>
      </c>
      <c r="J16" s="60"/>
    </row>
    <row r="17" ht="15.75" customHeight="1">
      <c r="A17" s="46" t="s">
        <v>556</v>
      </c>
      <c r="B17" s="47" t="s">
        <v>558</v>
      </c>
      <c r="C17" s="57" t="s">
        <v>605</v>
      </c>
      <c r="D17" s="50">
        <f>COUNTIF(B2:B103, "smartphone applications")</f>
        <v>2</v>
      </c>
      <c r="E17" s="9" t="s">
        <v>604</v>
      </c>
      <c r="F17" s="9">
        <v>1.0</v>
      </c>
      <c r="J17" s="60"/>
    </row>
    <row r="18" ht="15.75" customHeight="1">
      <c r="A18" s="45"/>
      <c r="B18" s="47" t="s">
        <v>537</v>
      </c>
      <c r="C18" s="57" t="s">
        <v>606</v>
      </c>
      <c r="D18" s="50">
        <f>COUNTIF(B2:B103, "Emergency Context-Aware Adaptive Mobile Applications")</f>
        <v>6</v>
      </c>
      <c r="E18" s="6" t="s">
        <v>607</v>
      </c>
      <c r="F18" s="6">
        <v>1.0</v>
      </c>
      <c r="J18" s="60"/>
    </row>
    <row r="19" ht="15.75" customHeight="1">
      <c r="A19" s="56"/>
      <c r="B19" s="47" t="s">
        <v>592</v>
      </c>
      <c r="C19" s="57" t="s">
        <v>608</v>
      </c>
      <c r="D19" s="50">
        <v>1.0</v>
      </c>
      <c r="E19" s="6" t="s">
        <v>609</v>
      </c>
      <c r="F19" s="6">
        <v>1.0</v>
      </c>
      <c r="J19" s="60"/>
    </row>
    <row r="20" ht="15.75" customHeight="1">
      <c r="A20" s="46" t="s">
        <v>569</v>
      </c>
      <c r="B20" s="47" t="s">
        <v>537</v>
      </c>
      <c r="C20" s="57" t="s">
        <v>607</v>
      </c>
      <c r="D20" s="50">
        <v>1.0</v>
      </c>
      <c r="E20" s="6" t="s">
        <v>610</v>
      </c>
      <c r="F20" s="6">
        <v>1.0</v>
      </c>
      <c r="J20" s="60"/>
    </row>
    <row r="21" ht="15.75" customHeight="1">
      <c r="A21" s="45"/>
      <c r="B21" s="47" t="s">
        <v>594</v>
      </c>
      <c r="C21" s="57" t="s">
        <v>611</v>
      </c>
      <c r="D21" s="50">
        <v>1.0</v>
      </c>
      <c r="E21" s="6" t="s">
        <v>612</v>
      </c>
      <c r="F21" s="6">
        <v>1.0</v>
      </c>
      <c r="J21" s="60"/>
    </row>
    <row r="22" ht="15.75" customHeight="1">
      <c r="A22" s="56"/>
      <c r="B22" s="47" t="s">
        <v>597</v>
      </c>
      <c r="C22" s="57" t="s">
        <v>589</v>
      </c>
      <c r="D22" s="50">
        <v>1.0</v>
      </c>
      <c r="E22" s="6" t="s">
        <v>613</v>
      </c>
      <c r="F22" s="6">
        <v>1.0</v>
      </c>
      <c r="J22" s="60"/>
    </row>
    <row r="23" ht="15.75" customHeight="1">
      <c r="A23" s="46" t="s">
        <v>573</v>
      </c>
      <c r="B23" s="47" t="s">
        <v>601</v>
      </c>
      <c r="C23" s="57" t="s">
        <v>614</v>
      </c>
      <c r="D23" s="50">
        <v>1.0</v>
      </c>
      <c r="J23" s="60"/>
    </row>
    <row r="24" ht="15.75" customHeight="1">
      <c r="A24" s="45"/>
      <c r="B24" s="47" t="s">
        <v>602</v>
      </c>
      <c r="C24" s="57" t="s">
        <v>615</v>
      </c>
      <c r="D24" s="50">
        <v>1.0</v>
      </c>
      <c r="J24" s="7"/>
    </row>
    <row r="25" ht="15.75" customHeight="1">
      <c r="A25" s="56"/>
      <c r="B25" s="47" t="s">
        <v>602</v>
      </c>
      <c r="C25" s="57" t="s">
        <v>616</v>
      </c>
      <c r="D25" s="50">
        <v>1.0</v>
      </c>
      <c r="J25" s="7"/>
    </row>
    <row r="26" ht="15.75" customHeight="1">
      <c r="A26" s="46" t="s">
        <v>578</v>
      </c>
      <c r="B26" s="47" t="s">
        <v>604</v>
      </c>
      <c r="C26" s="57" t="s">
        <v>617</v>
      </c>
      <c r="D26" s="50">
        <f>COUNTIF(B2:B103, "Health Reimbursement System")</f>
        <v>2</v>
      </c>
      <c r="J26" s="7"/>
    </row>
    <row r="27" ht="15.75" customHeight="1">
      <c r="A27" s="45"/>
      <c r="B27" s="47" t="s">
        <v>605</v>
      </c>
      <c r="C27" s="57" t="s">
        <v>618</v>
      </c>
      <c r="D27" s="50">
        <v>1.0</v>
      </c>
      <c r="J27" s="7"/>
    </row>
    <row r="28" ht="15.75" customHeight="1">
      <c r="A28" s="56"/>
      <c r="B28" s="47" t="s">
        <v>605</v>
      </c>
      <c r="C28" s="57" t="s">
        <v>610</v>
      </c>
      <c r="D28" s="50">
        <v>1.0</v>
      </c>
      <c r="J28" s="7"/>
    </row>
    <row r="29" ht="15.75" customHeight="1">
      <c r="A29" s="46" t="s">
        <v>537</v>
      </c>
      <c r="B29" s="47" t="s">
        <v>606</v>
      </c>
      <c r="C29" s="57" t="s">
        <v>619</v>
      </c>
      <c r="D29" s="50">
        <v>1.0</v>
      </c>
      <c r="J29" s="7"/>
    </row>
    <row r="30" ht="15.75" customHeight="1">
      <c r="A30" s="45"/>
      <c r="B30" s="47" t="s">
        <v>606</v>
      </c>
      <c r="C30" s="57" t="s">
        <v>612</v>
      </c>
      <c r="D30" s="50">
        <v>1.0</v>
      </c>
      <c r="J30" s="7"/>
    </row>
    <row r="31" ht="15.75" customHeight="1">
      <c r="A31" s="56"/>
      <c r="B31" s="47" t="s">
        <v>606</v>
      </c>
      <c r="C31" s="57" t="s">
        <v>620</v>
      </c>
      <c r="D31" s="50">
        <f>COUNTIF(B2:B103, "Information Systems")</f>
        <v>2</v>
      </c>
      <c r="J31" s="7"/>
    </row>
    <row r="32" ht="15.75" customHeight="1">
      <c r="A32" s="46" t="s">
        <v>559</v>
      </c>
      <c r="B32" s="47" t="s">
        <v>537</v>
      </c>
      <c r="C32" s="57" t="s">
        <v>621</v>
      </c>
      <c r="D32" s="50">
        <f>COUNTIF(B2:B103, "Ubiquitous and pervasive service-oriented middleware systems")</f>
        <v>6</v>
      </c>
      <c r="J32" s="7"/>
    </row>
    <row r="33" ht="15.75" customHeight="1">
      <c r="A33" s="45"/>
      <c r="B33" s="47" t="s">
        <v>606</v>
      </c>
      <c r="C33" s="57" t="s">
        <v>622</v>
      </c>
      <c r="D33" s="50">
        <v>1.0</v>
      </c>
      <c r="J33" s="7"/>
    </row>
    <row r="34" ht="15.75" customHeight="1">
      <c r="A34" s="56"/>
      <c r="B34" s="47" t="s">
        <v>606</v>
      </c>
      <c r="C34" s="57" t="s">
        <v>623</v>
      </c>
      <c r="D34" s="50">
        <v>1.0</v>
      </c>
      <c r="J34" s="7"/>
    </row>
    <row r="35" ht="15.75" customHeight="1">
      <c r="A35" s="46" t="s">
        <v>624</v>
      </c>
      <c r="B35" s="47" t="s">
        <v>606</v>
      </c>
      <c r="C35" s="57" t="s">
        <v>625</v>
      </c>
      <c r="D35" s="50">
        <v>1.0</v>
      </c>
      <c r="J35" s="7"/>
    </row>
    <row r="36" ht="15.75" customHeight="1">
      <c r="A36" s="45"/>
      <c r="B36" s="47" t="s">
        <v>608</v>
      </c>
      <c r="C36" s="57" t="s">
        <v>626</v>
      </c>
      <c r="D36" s="50">
        <v>1.0</v>
      </c>
      <c r="J36" s="7"/>
    </row>
    <row r="37" ht="15.75" customHeight="1">
      <c r="A37" s="56"/>
      <c r="B37" s="47" t="s">
        <v>607</v>
      </c>
      <c r="C37" s="57" t="s">
        <v>627</v>
      </c>
      <c r="D37" s="50">
        <v>1.0</v>
      </c>
      <c r="J37" s="7"/>
    </row>
    <row r="38" ht="15.75" customHeight="1">
      <c r="A38" s="46" t="s">
        <v>587</v>
      </c>
      <c r="B38" s="47" t="s">
        <v>628</v>
      </c>
      <c r="C38" s="57" t="s">
        <v>577</v>
      </c>
      <c r="D38" s="50">
        <v>1.0</v>
      </c>
      <c r="J38" s="7"/>
    </row>
    <row r="39" ht="15.75" customHeight="1">
      <c r="A39" s="45"/>
      <c r="B39" s="47" t="s">
        <v>589</v>
      </c>
      <c r="C39" s="57" t="s">
        <v>629</v>
      </c>
      <c r="D39" s="50">
        <f>COUNTIF(B2:B103, "KWIC (key Word in Context)")</f>
        <v>3</v>
      </c>
      <c r="J39" s="7"/>
    </row>
    <row r="40" ht="15.75" customHeight="1">
      <c r="A40" s="56"/>
      <c r="B40" s="47" t="s">
        <v>614</v>
      </c>
      <c r="C40" s="32" t="s">
        <v>630</v>
      </c>
      <c r="D40" s="50">
        <f>COUNTIF(B3:B104, "Not clearly stated")</f>
        <v>2</v>
      </c>
      <c r="J40" s="7"/>
    </row>
    <row r="41" ht="15.75" customHeight="1">
      <c r="A41" s="46" t="s">
        <v>537</v>
      </c>
      <c r="B41" s="47" t="s">
        <v>615</v>
      </c>
      <c r="C41" s="57" t="s">
        <v>631</v>
      </c>
      <c r="D41" s="50">
        <v>1.0</v>
      </c>
      <c r="J41" s="7"/>
    </row>
    <row r="42" ht="15.75" customHeight="1">
      <c r="A42" s="45"/>
      <c r="B42" s="47" t="s">
        <v>616</v>
      </c>
      <c r="C42" s="57" t="s">
        <v>585</v>
      </c>
      <c r="D42" s="50">
        <f>COUNTIF(B2:B103, "Data warehouse")</f>
        <v>4</v>
      </c>
      <c r="J42" s="7"/>
    </row>
    <row r="43" ht="15.75" customHeight="1">
      <c r="A43" s="56"/>
      <c r="B43" s="47" t="s">
        <v>617</v>
      </c>
      <c r="C43" s="57" t="s">
        <v>632</v>
      </c>
      <c r="D43" s="50">
        <v>1.0</v>
      </c>
      <c r="J43" s="7"/>
    </row>
    <row r="44" ht="15.75" customHeight="1">
      <c r="A44" s="46" t="s">
        <v>537</v>
      </c>
      <c r="B44" s="47" t="s">
        <v>617</v>
      </c>
      <c r="C44" s="57" t="s">
        <v>633</v>
      </c>
      <c r="D44" s="50">
        <v>2.0</v>
      </c>
      <c r="J44" s="7"/>
    </row>
    <row r="45" ht="15.75" customHeight="1">
      <c r="A45" s="45"/>
      <c r="B45" s="47" t="s">
        <v>618</v>
      </c>
      <c r="C45" s="57" t="s">
        <v>634</v>
      </c>
      <c r="D45" s="50">
        <v>1.0</v>
      </c>
      <c r="J45" s="7"/>
    </row>
    <row r="46" ht="15.75" customHeight="1">
      <c r="A46" s="56"/>
      <c r="B46" s="47" t="s">
        <v>537</v>
      </c>
      <c r="C46" s="57" t="s">
        <v>613</v>
      </c>
      <c r="D46" s="50">
        <v>1.0</v>
      </c>
      <c r="J46" s="7"/>
    </row>
    <row r="47" ht="15.75" customHeight="1">
      <c r="A47" s="46" t="s">
        <v>558</v>
      </c>
      <c r="B47" s="47" t="s">
        <v>537</v>
      </c>
      <c r="D47" s="7"/>
      <c r="J47" s="7"/>
    </row>
    <row r="48" ht="15.75" customHeight="1">
      <c r="A48" s="45"/>
      <c r="B48" s="47" t="s">
        <v>594</v>
      </c>
      <c r="D48" s="7"/>
      <c r="J48" s="7"/>
    </row>
    <row r="49" ht="15.75" customHeight="1">
      <c r="A49" s="56"/>
      <c r="B49" s="47" t="s">
        <v>537</v>
      </c>
      <c r="D49" s="7"/>
      <c r="J49" s="7"/>
    </row>
    <row r="50" ht="15.75" customHeight="1">
      <c r="A50" s="46" t="s">
        <v>537</v>
      </c>
      <c r="B50" s="47" t="s">
        <v>537</v>
      </c>
      <c r="D50" s="7"/>
      <c r="J50" s="7"/>
    </row>
    <row r="51" ht="15.75" customHeight="1">
      <c r="A51" s="45"/>
      <c r="B51" s="47" t="s">
        <v>537</v>
      </c>
      <c r="D51" s="7"/>
      <c r="J51" s="7"/>
    </row>
    <row r="52" ht="15.75" customHeight="1">
      <c r="A52" s="56"/>
      <c r="B52" s="47" t="s">
        <v>537</v>
      </c>
      <c r="D52" s="7"/>
      <c r="J52" s="7"/>
    </row>
    <row r="53" ht="15.75" customHeight="1">
      <c r="A53" s="46" t="s">
        <v>592</v>
      </c>
      <c r="B53" s="47" t="s">
        <v>537</v>
      </c>
      <c r="D53" s="7"/>
      <c r="J53" s="7"/>
    </row>
    <row r="54" ht="15.75" customHeight="1">
      <c r="A54" s="45"/>
      <c r="B54" s="47" t="s">
        <v>537</v>
      </c>
      <c r="D54" s="7"/>
      <c r="J54" s="7"/>
    </row>
    <row r="55" ht="15.75" customHeight="1">
      <c r="A55" s="56"/>
      <c r="B55" s="47" t="s">
        <v>610</v>
      </c>
      <c r="D55" s="7"/>
      <c r="J55" s="7"/>
    </row>
    <row r="56" ht="15.75" customHeight="1">
      <c r="A56" s="46" t="s">
        <v>537</v>
      </c>
      <c r="B56" s="47" t="s">
        <v>584</v>
      </c>
      <c r="D56" s="7"/>
      <c r="J56" s="7"/>
    </row>
    <row r="57" ht="15.75" customHeight="1">
      <c r="A57" s="45"/>
      <c r="B57" s="47" t="s">
        <v>584</v>
      </c>
      <c r="D57" s="7"/>
      <c r="J57" s="7"/>
    </row>
    <row r="58" ht="15.75" customHeight="1">
      <c r="A58" s="56"/>
      <c r="B58" s="47" t="s">
        <v>619</v>
      </c>
      <c r="D58" s="7"/>
      <c r="J58" s="7"/>
    </row>
    <row r="59" ht="15.75" customHeight="1">
      <c r="A59" s="46" t="s">
        <v>594</v>
      </c>
      <c r="B59" s="47" t="s">
        <v>612</v>
      </c>
      <c r="D59" s="7"/>
      <c r="J59" s="7"/>
    </row>
    <row r="60" ht="15.75" customHeight="1">
      <c r="A60" s="45"/>
      <c r="B60" s="47" t="s">
        <v>620</v>
      </c>
      <c r="D60" s="7"/>
      <c r="J60" s="7"/>
    </row>
    <row r="61" ht="15.75" customHeight="1">
      <c r="A61" s="56"/>
      <c r="B61" s="47" t="s">
        <v>620</v>
      </c>
      <c r="D61" s="7"/>
      <c r="J61" s="7"/>
    </row>
    <row r="62" ht="15.75" customHeight="1">
      <c r="A62" s="46" t="s">
        <v>597</v>
      </c>
      <c r="B62" s="47" t="s">
        <v>537</v>
      </c>
      <c r="D62" s="7"/>
      <c r="J62" s="7"/>
    </row>
    <row r="63" ht="15.75" customHeight="1">
      <c r="A63" s="45"/>
      <c r="B63" s="47" t="s">
        <v>537</v>
      </c>
      <c r="D63" s="7"/>
      <c r="J63" s="7"/>
    </row>
    <row r="64" ht="15.75" customHeight="1">
      <c r="A64" s="56"/>
      <c r="B64" s="47" t="s">
        <v>537</v>
      </c>
      <c r="D64" s="7"/>
      <c r="J64" s="7"/>
    </row>
    <row r="65" ht="15.75" customHeight="1">
      <c r="A65" s="46" t="s">
        <v>601</v>
      </c>
      <c r="B65" s="47" t="s">
        <v>537</v>
      </c>
      <c r="D65" s="7"/>
      <c r="J65" s="7"/>
    </row>
    <row r="66" ht="15.75" customHeight="1">
      <c r="A66" s="45"/>
      <c r="B66" s="47" t="s">
        <v>621</v>
      </c>
      <c r="D66" s="7"/>
      <c r="J66" s="7"/>
    </row>
    <row r="67" ht="15.75" customHeight="1">
      <c r="A67" s="56"/>
      <c r="B67" s="47" t="s">
        <v>637</v>
      </c>
      <c r="D67" s="7"/>
      <c r="J67" s="7"/>
    </row>
    <row r="68" ht="15.75" customHeight="1">
      <c r="A68" s="46" t="s">
        <v>602</v>
      </c>
      <c r="B68" s="47" t="s">
        <v>637</v>
      </c>
      <c r="D68" s="7"/>
      <c r="J68" s="7"/>
    </row>
    <row r="69" ht="15.75" customHeight="1">
      <c r="A69" s="45"/>
      <c r="B69" s="47" t="s">
        <v>637</v>
      </c>
      <c r="D69" s="7"/>
      <c r="J69" s="7"/>
    </row>
    <row r="70" ht="15.75" customHeight="1">
      <c r="A70" s="45"/>
      <c r="B70" s="47" t="s">
        <v>637</v>
      </c>
      <c r="D70" s="7"/>
      <c r="J70" s="7"/>
    </row>
    <row r="71" ht="15.75" customHeight="1">
      <c r="A71" s="46" t="s">
        <v>602</v>
      </c>
      <c r="B71" s="47" t="s">
        <v>637</v>
      </c>
      <c r="D71" s="7"/>
      <c r="J71" s="7"/>
    </row>
    <row r="72" ht="15.75" customHeight="1">
      <c r="A72" s="45"/>
      <c r="B72" s="47" t="s">
        <v>622</v>
      </c>
      <c r="D72" s="7"/>
      <c r="J72" s="7"/>
    </row>
    <row r="73" ht="15.75" customHeight="1">
      <c r="A73" s="45"/>
      <c r="B73" s="47" t="s">
        <v>537</v>
      </c>
      <c r="D73" s="7"/>
      <c r="J73" s="7"/>
    </row>
    <row r="74" ht="15.75" customHeight="1">
      <c r="A74" s="46" t="s">
        <v>604</v>
      </c>
      <c r="B74" s="47" t="s">
        <v>638</v>
      </c>
      <c r="D74" s="7"/>
      <c r="J74" s="7"/>
    </row>
    <row r="75" ht="15.75" customHeight="1">
      <c r="A75" s="45"/>
      <c r="B75" s="47" t="s">
        <v>537</v>
      </c>
      <c r="D75" s="7"/>
      <c r="J75" s="7"/>
    </row>
    <row r="76" ht="15.75" customHeight="1">
      <c r="A76" s="45"/>
      <c r="B76" s="47" t="s">
        <v>537</v>
      </c>
      <c r="D76" s="7"/>
      <c r="J76" s="7"/>
    </row>
    <row r="77" ht="15.75" customHeight="1">
      <c r="A77" s="46" t="s">
        <v>605</v>
      </c>
      <c r="B77" s="47" t="s">
        <v>537</v>
      </c>
      <c r="D77" s="7"/>
      <c r="J77" s="7"/>
    </row>
    <row r="78" ht="15.75" customHeight="1">
      <c r="A78" s="45"/>
      <c r="B78" s="47" t="s">
        <v>569</v>
      </c>
      <c r="D78" s="7"/>
      <c r="J78" s="7"/>
    </row>
    <row r="79" ht="15.75" customHeight="1">
      <c r="A79" s="45"/>
      <c r="B79" s="47" t="s">
        <v>625</v>
      </c>
      <c r="D79" s="7"/>
      <c r="J79" s="7"/>
    </row>
    <row r="80" ht="15.75" customHeight="1">
      <c r="A80" s="46" t="s">
        <v>605</v>
      </c>
      <c r="B80" s="47" t="s">
        <v>626</v>
      </c>
      <c r="D80" s="7"/>
      <c r="J80" s="7"/>
    </row>
    <row r="81" ht="15.75" customHeight="1">
      <c r="A81" s="45"/>
      <c r="B81" s="47" t="s">
        <v>537</v>
      </c>
      <c r="D81" s="7"/>
      <c r="J81" s="7"/>
    </row>
    <row r="82" ht="15.75" customHeight="1">
      <c r="A82" s="45"/>
      <c r="B82" s="47" t="s">
        <v>627</v>
      </c>
      <c r="D82" s="7"/>
      <c r="J82" s="7"/>
    </row>
    <row r="83" ht="15.75" customHeight="1">
      <c r="A83" s="46" t="s">
        <v>606</v>
      </c>
      <c r="B83" s="47" t="s">
        <v>537</v>
      </c>
      <c r="D83" s="7"/>
      <c r="J83" s="7"/>
    </row>
    <row r="84" ht="15.75" customHeight="1">
      <c r="A84" s="45"/>
      <c r="B84" s="47" t="s">
        <v>537</v>
      </c>
      <c r="D84" s="7"/>
      <c r="J84" s="7"/>
    </row>
    <row r="85" ht="15.75" customHeight="1">
      <c r="A85" s="45"/>
      <c r="B85" s="47" t="s">
        <v>577</v>
      </c>
      <c r="D85" s="7"/>
      <c r="J85" s="7"/>
    </row>
    <row r="86" ht="15.75" customHeight="1">
      <c r="A86" s="46" t="s">
        <v>606</v>
      </c>
      <c r="B86" s="47" t="s">
        <v>537</v>
      </c>
      <c r="D86" s="7"/>
      <c r="J86" s="7"/>
    </row>
    <row r="87" ht="15.75" customHeight="1">
      <c r="A87" s="45"/>
      <c r="B87" s="47" t="s">
        <v>537</v>
      </c>
      <c r="D87" s="7"/>
      <c r="J87" s="7"/>
    </row>
    <row r="88" ht="15.75" customHeight="1">
      <c r="A88" s="45"/>
      <c r="B88" s="47" t="s">
        <v>629</v>
      </c>
      <c r="D88" s="7"/>
      <c r="J88" s="7"/>
    </row>
    <row r="89" ht="15.75" customHeight="1">
      <c r="A89" s="46" t="s">
        <v>606</v>
      </c>
      <c r="B89" s="47" t="s">
        <v>629</v>
      </c>
      <c r="D89" s="7"/>
      <c r="J89" s="7"/>
    </row>
    <row r="90" ht="15.75" customHeight="1">
      <c r="A90" s="45"/>
      <c r="B90" s="47" t="s">
        <v>629</v>
      </c>
      <c r="D90" s="7"/>
      <c r="J90" s="7"/>
    </row>
    <row r="91" ht="15.75" customHeight="1">
      <c r="A91" s="45"/>
      <c r="B91" s="47" t="s">
        <v>630</v>
      </c>
      <c r="D91" s="7"/>
      <c r="J91" s="7"/>
    </row>
    <row r="92" ht="15.75" customHeight="1">
      <c r="A92" s="46" t="s">
        <v>537</v>
      </c>
      <c r="B92" s="47" t="s">
        <v>630</v>
      </c>
      <c r="D92" s="7"/>
      <c r="J92" s="7"/>
    </row>
    <row r="93" ht="15.75" customHeight="1">
      <c r="A93" s="45"/>
      <c r="B93" s="47" t="s">
        <v>631</v>
      </c>
      <c r="D93" s="7"/>
      <c r="J93" s="7"/>
    </row>
    <row r="94" ht="15.75" customHeight="1">
      <c r="A94" s="45"/>
      <c r="B94" s="47" t="s">
        <v>585</v>
      </c>
      <c r="D94" s="7"/>
      <c r="J94" s="7"/>
    </row>
    <row r="95" ht="15.75" customHeight="1">
      <c r="A95" s="46" t="s">
        <v>606</v>
      </c>
      <c r="B95" s="47" t="s">
        <v>585</v>
      </c>
      <c r="D95" s="7"/>
      <c r="J95" s="7"/>
    </row>
    <row r="96" ht="15.75" customHeight="1">
      <c r="A96" s="45"/>
      <c r="B96" s="47" t="s">
        <v>585</v>
      </c>
      <c r="D96" s="7"/>
      <c r="J96" s="7"/>
    </row>
    <row r="97" ht="15.75" customHeight="1">
      <c r="A97" s="45"/>
      <c r="B97" s="47" t="s">
        <v>585</v>
      </c>
      <c r="D97" s="7"/>
      <c r="J97" s="7"/>
    </row>
    <row r="98" ht="15.75" customHeight="1">
      <c r="A98" s="46" t="s">
        <v>606</v>
      </c>
      <c r="B98" s="47" t="s">
        <v>632</v>
      </c>
      <c r="D98" s="7"/>
      <c r="J98" s="7"/>
    </row>
    <row r="99" ht="15.75" customHeight="1">
      <c r="A99" s="45"/>
      <c r="B99" s="47" t="s">
        <v>633</v>
      </c>
      <c r="D99" s="7"/>
      <c r="J99" s="7"/>
    </row>
    <row r="100" ht="15.75" customHeight="1">
      <c r="A100" s="45"/>
      <c r="B100" s="47" t="s">
        <v>633</v>
      </c>
      <c r="D100" s="7"/>
      <c r="J100" s="7"/>
    </row>
    <row r="101" ht="15.75" customHeight="1">
      <c r="A101" s="46" t="s">
        <v>606</v>
      </c>
      <c r="B101" s="47" t="s">
        <v>634</v>
      </c>
      <c r="D101" s="7"/>
      <c r="J101" s="7"/>
    </row>
    <row r="102" ht="15.75" customHeight="1">
      <c r="A102" s="45"/>
      <c r="B102" s="47" t="s">
        <v>613</v>
      </c>
      <c r="D102" s="7"/>
      <c r="J102" s="7"/>
    </row>
    <row r="103" ht="15.75" customHeight="1">
      <c r="A103" s="45"/>
      <c r="B103" s="47" t="s">
        <v>537</v>
      </c>
      <c r="D103" s="7"/>
      <c r="J103" s="7"/>
    </row>
    <row r="104" ht="15.75" customHeight="1">
      <c r="A104" s="46" t="s">
        <v>608</v>
      </c>
      <c r="B104" s="54"/>
      <c r="D104" s="7"/>
      <c r="J104" s="7"/>
    </row>
    <row r="105" ht="15.75" customHeight="1">
      <c r="A105" s="45"/>
      <c r="D105" s="7"/>
      <c r="J105" s="7"/>
    </row>
    <row r="106" ht="15.75" customHeight="1">
      <c r="A106" s="45"/>
      <c r="D106" s="7"/>
      <c r="J106" s="7"/>
    </row>
    <row r="107" ht="15.75" customHeight="1">
      <c r="A107" s="46" t="s">
        <v>607</v>
      </c>
      <c r="D107" s="7"/>
      <c r="J107" s="7"/>
    </row>
    <row r="108" ht="15.75" customHeight="1">
      <c r="A108" s="45"/>
      <c r="D108" s="7"/>
      <c r="J108" s="7"/>
    </row>
    <row r="109" ht="15.75" customHeight="1">
      <c r="A109" s="45"/>
      <c r="D109" s="7"/>
      <c r="J109" s="7"/>
    </row>
    <row r="110" ht="15.75" customHeight="1">
      <c r="A110" s="46" t="s">
        <v>628</v>
      </c>
      <c r="D110" s="7"/>
      <c r="J110" s="7"/>
    </row>
    <row r="111" ht="15.75" customHeight="1">
      <c r="A111" s="45"/>
      <c r="D111" s="7"/>
      <c r="J111" s="7"/>
    </row>
    <row r="112" ht="15.75" customHeight="1">
      <c r="A112" s="45"/>
      <c r="D112" s="7"/>
      <c r="J112" s="7"/>
    </row>
    <row r="113" ht="15.75" customHeight="1">
      <c r="A113" s="46" t="s">
        <v>640</v>
      </c>
      <c r="D113" s="7"/>
      <c r="J113" s="7"/>
    </row>
    <row r="114" ht="15.75" customHeight="1">
      <c r="A114" s="45"/>
      <c r="D114" s="7"/>
      <c r="J114" s="7"/>
    </row>
    <row r="115" ht="15.75" customHeight="1">
      <c r="A115" s="45"/>
      <c r="D115" s="7"/>
      <c r="J115" s="7"/>
    </row>
    <row r="116" ht="15.75" customHeight="1">
      <c r="A116" s="46" t="s">
        <v>614</v>
      </c>
      <c r="D116" s="7"/>
      <c r="J116" s="7"/>
    </row>
    <row r="117" ht="15.75" customHeight="1">
      <c r="A117" s="45"/>
      <c r="D117" s="7"/>
      <c r="J117" s="7"/>
    </row>
    <row r="118" ht="15.75" customHeight="1">
      <c r="A118" s="45"/>
      <c r="D118" s="7"/>
      <c r="J118" s="7"/>
    </row>
    <row r="119" ht="15.75" customHeight="1">
      <c r="A119" s="46" t="s">
        <v>615</v>
      </c>
      <c r="D119" s="7"/>
      <c r="J119" s="7"/>
    </row>
    <row r="120" ht="15.75" customHeight="1">
      <c r="A120" s="45"/>
      <c r="D120" s="7"/>
      <c r="J120" s="7"/>
    </row>
    <row r="121" ht="15.75" customHeight="1">
      <c r="A121" s="45"/>
      <c r="D121" s="7"/>
      <c r="J121" s="7"/>
    </row>
    <row r="122" ht="15.75" customHeight="1">
      <c r="A122" s="46" t="s">
        <v>616</v>
      </c>
      <c r="D122" s="7"/>
      <c r="J122" s="7"/>
    </row>
    <row r="123" ht="15.75" customHeight="1">
      <c r="A123" s="45"/>
      <c r="D123" s="7"/>
      <c r="J123" s="7"/>
    </row>
    <row r="124" ht="15.75" customHeight="1">
      <c r="A124" s="45"/>
      <c r="D124" s="7"/>
      <c r="J124" s="7"/>
    </row>
    <row r="125" ht="15.75" customHeight="1">
      <c r="A125" s="46" t="s">
        <v>617</v>
      </c>
      <c r="D125" s="7"/>
      <c r="J125" s="7"/>
    </row>
    <row r="126" ht="15.75" customHeight="1">
      <c r="A126" s="45"/>
      <c r="D126" s="7"/>
      <c r="J126" s="7"/>
    </row>
    <row r="127" ht="15.75" customHeight="1">
      <c r="A127" s="45"/>
      <c r="D127" s="7"/>
      <c r="J127" s="7"/>
    </row>
    <row r="128" ht="15.75" customHeight="1">
      <c r="A128" s="46" t="s">
        <v>617</v>
      </c>
      <c r="D128" s="7"/>
      <c r="J128" s="7"/>
    </row>
    <row r="129" ht="15.75" customHeight="1">
      <c r="A129" s="45"/>
      <c r="D129" s="7"/>
      <c r="J129" s="7"/>
    </row>
    <row r="130" ht="15.75" customHeight="1">
      <c r="A130" s="45"/>
      <c r="D130" s="7"/>
      <c r="J130" s="7"/>
    </row>
    <row r="131" ht="15.75" customHeight="1">
      <c r="A131" s="46" t="s">
        <v>618</v>
      </c>
      <c r="D131" s="7"/>
      <c r="J131" s="7"/>
    </row>
    <row r="132" ht="15.75" customHeight="1">
      <c r="A132" s="45"/>
      <c r="D132" s="7"/>
      <c r="J132" s="7"/>
    </row>
    <row r="133" ht="15.75" customHeight="1">
      <c r="A133" s="45"/>
      <c r="D133" s="7"/>
      <c r="J133" s="7"/>
    </row>
    <row r="134" ht="15.75" customHeight="1">
      <c r="A134" s="46" t="s">
        <v>537</v>
      </c>
      <c r="D134" s="7"/>
      <c r="J134" s="7"/>
    </row>
    <row r="135" ht="15.75" customHeight="1">
      <c r="A135" s="45"/>
      <c r="D135" s="7"/>
      <c r="J135" s="7"/>
    </row>
    <row r="136" ht="15.75" customHeight="1">
      <c r="A136" s="45"/>
      <c r="D136" s="7"/>
      <c r="J136" s="7"/>
    </row>
    <row r="137" ht="15.75" customHeight="1">
      <c r="A137" s="46" t="s">
        <v>537</v>
      </c>
      <c r="D137" s="7"/>
      <c r="J137" s="7"/>
    </row>
    <row r="138" ht="15.75" customHeight="1">
      <c r="A138" s="45"/>
      <c r="D138" s="7"/>
      <c r="J138" s="7"/>
    </row>
    <row r="139" ht="15.75" customHeight="1">
      <c r="A139" s="45"/>
      <c r="D139" s="7"/>
      <c r="J139" s="7"/>
    </row>
    <row r="140" ht="15.75" customHeight="1">
      <c r="A140" s="46" t="s">
        <v>641</v>
      </c>
      <c r="D140" s="7"/>
      <c r="J140" s="7"/>
    </row>
    <row r="141" ht="15.75" customHeight="1">
      <c r="A141" s="45"/>
      <c r="D141" s="7"/>
      <c r="J141" s="7"/>
    </row>
    <row r="142" ht="15.75" customHeight="1">
      <c r="A142" s="45"/>
      <c r="D142" s="7"/>
      <c r="J142" s="7"/>
    </row>
    <row r="143" ht="15.75" customHeight="1">
      <c r="A143" s="46" t="s">
        <v>537</v>
      </c>
      <c r="D143" s="7"/>
      <c r="J143" s="7"/>
    </row>
    <row r="144" ht="15.75" customHeight="1">
      <c r="A144" s="45"/>
      <c r="D144" s="7"/>
      <c r="J144" s="7"/>
    </row>
    <row r="145" ht="15.75" customHeight="1">
      <c r="A145" s="45"/>
      <c r="D145" s="7"/>
      <c r="J145" s="7"/>
    </row>
    <row r="146" ht="15.75" customHeight="1">
      <c r="A146" s="46" t="s">
        <v>537</v>
      </c>
      <c r="D146" s="7"/>
      <c r="J146" s="7"/>
    </row>
    <row r="147" ht="15.75" customHeight="1">
      <c r="A147" s="45"/>
      <c r="D147" s="7"/>
      <c r="J147" s="7"/>
    </row>
    <row r="148" ht="15.75" customHeight="1">
      <c r="A148" s="45"/>
      <c r="D148" s="7"/>
      <c r="J148" s="7"/>
    </row>
    <row r="149" ht="15.75" customHeight="1">
      <c r="A149" s="46" t="s">
        <v>537</v>
      </c>
      <c r="D149" s="7"/>
      <c r="J149" s="7"/>
    </row>
    <row r="150" ht="15.75" customHeight="1">
      <c r="A150" s="45"/>
      <c r="D150" s="7"/>
      <c r="J150" s="7"/>
    </row>
    <row r="151" ht="15.75" customHeight="1">
      <c r="A151" s="45"/>
      <c r="D151" s="7"/>
      <c r="J151" s="7"/>
    </row>
    <row r="152" ht="15.75" customHeight="1">
      <c r="A152" s="46" t="s">
        <v>537</v>
      </c>
      <c r="D152" s="7"/>
      <c r="J152" s="7"/>
    </row>
    <row r="153" ht="15.75" customHeight="1">
      <c r="A153" s="45"/>
      <c r="D153" s="7"/>
      <c r="J153" s="7"/>
    </row>
    <row r="154" ht="15.75" customHeight="1">
      <c r="A154" s="45"/>
      <c r="D154" s="7"/>
      <c r="J154" s="7"/>
    </row>
    <row r="155" ht="15.75" customHeight="1">
      <c r="A155" s="46" t="s">
        <v>537</v>
      </c>
      <c r="D155" s="7"/>
      <c r="J155" s="7"/>
    </row>
    <row r="156" ht="15.75" customHeight="1">
      <c r="A156" s="45"/>
      <c r="D156" s="7"/>
      <c r="J156" s="7"/>
    </row>
    <row r="157" ht="15.75" customHeight="1">
      <c r="A157" s="45"/>
      <c r="D157" s="7"/>
      <c r="J157" s="7"/>
    </row>
    <row r="158" ht="15.75" customHeight="1">
      <c r="A158" s="46" t="s">
        <v>537</v>
      </c>
      <c r="D158" s="7"/>
      <c r="J158" s="7"/>
    </row>
    <row r="159" ht="15.75" customHeight="1">
      <c r="A159" s="45"/>
      <c r="D159" s="7"/>
      <c r="J159" s="7"/>
    </row>
    <row r="160" ht="15.75" customHeight="1">
      <c r="A160" s="45"/>
      <c r="D160" s="7"/>
      <c r="J160" s="7"/>
    </row>
    <row r="161" ht="15.75" customHeight="1">
      <c r="A161" s="46" t="s">
        <v>610</v>
      </c>
      <c r="D161" s="7"/>
      <c r="J161" s="7"/>
    </row>
    <row r="162" ht="15.75" customHeight="1">
      <c r="A162" s="45"/>
      <c r="D162" s="7"/>
      <c r="J162" s="7"/>
    </row>
    <row r="163" ht="15.75" customHeight="1">
      <c r="A163" s="45"/>
      <c r="D163" s="7"/>
      <c r="J163" s="7"/>
    </row>
    <row r="164" ht="15.75" customHeight="1">
      <c r="A164" s="46" t="s">
        <v>584</v>
      </c>
      <c r="D164" s="7"/>
      <c r="J164" s="7"/>
    </row>
    <row r="165" ht="15.75" customHeight="1">
      <c r="A165" s="45"/>
      <c r="D165" s="7"/>
      <c r="J165" s="7"/>
    </row>
    <row r="166" ht="15.75" customHeight="1">
      <c r="A166" s="45"/>
      <c r="D166" s="7"/>
      <c r="J166" s="7"/>
    </row>
    <row r="167" ht="15.75" customHeight="1">
      <c r="A167" s="46" t="s">
        <v>584</v>
      </c>
      <c r="D167" s="7"/>
      <c r="J167" s="7"/>
    </row>
    <row r="168" ht="15.75" customHeight="1">
      <c r="A168" s="45"/>
      <c r="D168" s="7"/>
      <c r="J168" s="7"/>
    </row>
    <row r="169" ht="15.75" customHeight="1">
      <c r="A169" s="45"/>
      <c r="D169" s="7"/>
      <c r="J169" s="7"/>
    </row>
    <row r="170" ht="15.75" customHeight="1">
      <c r="A170" s="46" t="s">
        <v>619</v>
      </c>
      <c r="D170" s="7"/>
      <c r="J170" s="7"/>
    </row>
    <row r="171" ht="15.75" customHeight="1">
      <c r="A171" s="45"/>
      <c r="D171" s="7"/>
      <c r="J171" s="7"/>
    </row>
    <row r="172" ht="15.75" customHeight="1">
      <c r="A172" s="45"/>
      <c r="D172" s="7"/>
      <c r="J172" s="7"/>
    </row>
    <row r="173" ht="15.75" customHeight="1">
      <c r="A173" s="46" t="s">
        <v>612</v>
      </c>
      <c r="D173" s="7"/>
      <c r="J173" s="7"/>
    </row>
    <row r="174" ht="15.75" customHeight="1">
      <c r="A174" s="45"/>
      <c r="D174" s="7"/>
      <c r="J174" s="7"/>
    </row>
    <row r="175" ht="15.75" customHeight="1">
      <c r="A175" s="45"/>
      <c r="D175" s="7"/>
      <c r="J175" s="7"/>
    </row>
    <row r="176" ht="15.75" customHeight="1">
      <c r="A176" s="46" t="s">
        <v>620</v>
      </c>
      <c r="D176" s="7"/>
      <c r="J176" s="7"/>
    </row>
    <row r="177" ht="15.75" customHeight="1">
      <c r="A177" s="45"/>
      <c r="D177" s="7"/>
      <c r="J177" s="7"/>
    </row>
    <row r="178" ht="15.75" customHeight="1">
      <c r="A178" s="45"/>
      <c r="D178" s="7"/>
      <c r="J178" s="7"/>
    </row>
    <row r="179" ht="15.75" customHeight="1">
      <c r="A179" s="46" t="s">
        <v>620</v>
      </c>
      <c r="D179" s="7"/>
      <c r="J179" s="7"/>
    </row>
    <row r="180" ht="15.75" customHeight="1">
      <c r="A180" s="45"/>
      <c r="D180" s="7"/>
      <c r="J180" s="7"/>
    </row>
    <row r="181" ht="15.75" customHeight="1">
      <c r="A181" s="45"/>
      <c r="D181" s="7"/>
      <c r="J181" s="7"/>
    </row>
    <row r="182" ht="15.75" customHeight="1">
      <c r="A182" s="46" t="s">
        <v>537</v>
      </c>
      <c r="D182" s="7"/>
      <c r="J182" s="7"/>
    </row>
    <row r="183" ht="15.75" customHeight="1">
      <c r="A183" s="45"/>
      <c r="D183" s="7"/>
      <c r="J183" s="7"/>
    </row>
    <row r="184" ht="15.75" customHeight="1">
      <c r="A184" s="45"/>
      <c r="D184" s="7"/>
      <c r="J184" s="7"/>
    </row>
    <row r="185" ht="15.75" customHeight="1">
      <c r="A185" s="46" t="s">
        <v>537</v>
      </c>
      <c r="D185" s="7"/>
      <c r="J185" s="7"/>
    </row>
    <row r="186" ht="15.75" customHeight="1">
      <c r="A186" s="45"/>
      <c r="D186" s="7"/>
      <c r="J186" s="7"/>
    </row>
    <row r="187" ht="15.75" customHeight="1">
      <c r="A187" s="45"/>
      <c r="D187" s="7"/>
      <c r="J187" s="7"/>
    </row>
    <row r="188" ht="15.75" customHeight="1">
      <c r="A188" s="46" t="s">
        <v>537</v>
      </c>
      <c r="D188" s="7"/>
      <c r="J188" s="7"/>
    </row>
    <row r="189" ht="15.75" customHeight="1">
      <c r="A189" s="45"/>
      <c r="D189" s="7"/>
      <c r="J189" s="7"/>
    </row>
    <row r="190" ht="15.75" customHeight="1">
      <c r="A190" s="45"/>
      <c r="D190" s="7"/>
      <c r="J190" s="7"/>
    </row>
    <row r="191" ht="15.75" customHeight="1">
      <c r="A191" s="46" t="s">
        <v>537</v>
      </c>
      <c r="D191" s="7"/>
      <c r="J191" s="7"/>
    </row>
    <row r="192" ht="15.75" customHeight="1">
      <c r="A192" s="45"/>
      <c r="D192" s="7"/>
      <c r="J192" s="7"/>
    </row>
    <row r="193" ht="15.75" customHeight="1">
      <c r="A193" s="45"/>
      <c r="D193" s="7"/>
      <c r="J193" s="7"/>
    </row>
    <row r="194" ht="15.75" customHeight="1">
      <c r="A194" s="46" t="s">
        <v>537</v>
      </c>
      <c r="D194" s="7"/>
      <c r="J194" s="7"/>
    </row>
    <row r="195" ht="15.75" customHeight="1">
      <c r="A195" s="45"/>
      <c r="D195" s="7"/>
      <c r="J195" s="7"/>
    </row>
    <row r="196" ht="15.75" customHeight="1">
      <c r="A196" s="45"/>
      <c r="D196" s="7"/>
      <c r="J196" s="7"/>
    </row>
    <row r="197" ht="15.75" customHeight="1">
      <c r="A197" s="46" t="s">
        <v>621</v>
      </c>
      <c r="D197" s="7"/>
      <c r="J197" s="7"/>
    </row>
    <row r="198" ht="15.75" customHeight="1">
      <c r="A198" s="45"/>
      <c r="D198" s="7"/>
      <c r="J198" s="7"/>
    </row>
    <row r="199" ht="15.75" customHeight="1">
      <c r="A199" s="45"/>
      <c r="D199" s="7"/>
      <c r="J199" s="7"/>
    </row>
    <row r="200" ht="15.75" customHeight="1">
      <c r="A200" s="46" t="s">
        <v>637</v>
      </c>
      <c r="D200" s="7"/>
      <c r="J200" s="7"/>
    </row>
    <row r="201" ht="15.75" customHeight="1">
      <c r="A201" s="45"/>
      <c r="D201" s="7"/>
      <c r="J201" s="7"/>
    </row>
    <row r="202" ht="15.75" customHeight="1">
      <c r="A202" s="45"/>
      <c r="D202" s="7"/>
      <c r="J202" s="7"/>
    </row>
    <row r="203" ht="15.75" customHeight="1">
      <c r="A203" s="46" t="s">
        <v>637</v>
      </c>
      <c r="D203" s="7"/>
      <c r="J203" s="7"/>
    </row>
    <row r="204" ht="15.75" customHeight="1">
      <c r="A204" s="45"/>
      <c r="D204" s="7"/>
      <c r="J204" s="7"/>
    </row>
    <row r="205" ht="15.75" customHeight="1">
      <c r="A205" s="45"/>
      <c r="D205" s="7"/>
      <c r="J205" s="7"/>
    </row>
    <row r="206" ht="15.75" customHeight="1">
      <c r="A206" s="46" t="s">
        <v>637</v>
      </c>
      <c r="D206" s="7"/>
      <c r="J206" s="7"/>
    </row>
    <row r="207" ht="15.75" customHeight="1">
      <c r="A207" s="45"/>
      <c r="D207" s="7"/>
      <c r="J207" s="7"/>
    </row>
    <row r="208" ht="15.75" customHeight="1">
      <c r="A208" s="45"/>
      <c r="D208" s="7"/>
      <c r="J208" s="7"/>
    </row>
    <row r="209" ht="15.75" customHeight="1">
      <c r="A209" s="46" t="s">
        <v>637</v>
      </c>
      <c r="D209" s="7"/>
      <c r="J209" s="7"/>
    </row>
    <row r="210" ht="15.75" customHeight="1">
      <c r="A210" s="45"/>
      <c r="D210" s="7"/>
      <c r="J210" s="7"/>
    </row>
    <row r="211" ht="15.75" customHeight="1">
      <c r="A211" s="45"/>
      <c r="D211" s="7"/>
      <c r="J211" s="7"/>
    </row>
    <row r="212" ht="15.75" customHeight="1">
      <c r="A212" s="46" t="s">
        <v>637</v>
      </c>
      <c r="D212" s="7"/>
      <c r="J212" s="7"/>
    </row>
    <row r="213" ht="15.75" customHeight="1">
      <c r="A213" s="45"/>
      <c r="D213" s="7"/>
      <c r="J213" s="7"/>
    </row>
    <row r="214" ht="15.75" customHeight="1">
      <c r="A214" s="45"/>
      <c r="D214" s="7"/>
      <c r="J214" s="7"/>
    </row>
    <row r="215" ht="15.75" customHeight="1">
      <c r="A215" s="46" t="s">
        <v>622</v>
      </c>
      <c r="D215" s="7"/>
      <c r="J215" s="7"/>
    </row>
    <row r="216" ht="15.75" customHeight="1">
      <c r="A216" s="45"/>
      <c r="D216" s="7"/>
      <c r="J216" s="7"/>
    </row>
    <row r="217" ht="15.75" customHeight="1">
      <c r="A217" s="45"/>
      <c r="D217" s="7"/>
      <c r="J217" s="7"/>
    </row>
    <row r="218" ht="15.75" customHeight="1">
      <c r="A218" s="46" t="s">
        <v>537</v>
      </c>
      <c r="D218" s="7"/>
      <c r="J218" s="7"/>
    </row>
    <row r="219" ht="15.75" customHeight="1">
      <c r="A219" s="45"/>
      <c r="D219" s="7"/>
      <c r="J219" s="7"/>
    </row>
    <row r="220" ht="15.75" customHeight="1">
      <c r="A220" s="45"/>
      <c r="D220" s="7"/>
      <c r="J220" s="7"/>
    </row>
    <row r="221" ht="15.75" customHeight="1">
      <c r="A221" s="46" t="s">
        <v>638</v>
      </c>
      <c r="D221" s="7"/>
      <c r="J221" s="7"/>
    </row>
    <row r="222" ht="15.75" customHeight="1">
      <c r="A222" s="45"/>
      <c r="D222" s="7"/>
      <c r="J222" s="7"/>
    </row>
    <row r="223" ht="15.75" customHeight="1">
      <c r="A223" s="45"/>
      <c r="D223" s="7"/>
      <c r="J223" s="7"/>
    </row>
    <row r="224" ht="15.75" customHeight="1">
      <c r="A224" s="46" t="s">
        <v>537</v>
      </c>
      <c r="D224" s="7"/>
      <c r="J224" s="7"/>
    </row>
    <row r="225" ht="15.75" customHeight="1">
      <c r="A225" s="45"/>
      <c r="D225" s="7"/>
      <c r="J225" s="7"/>
    </row>
    <row r="226" ht="15.75" customHeight="1">
      <c r="A226" s="45"/>
      <c r="D226" s="7"/>
      <c r="J226" s="7"/>
    </row>
    <row r="227" ht="15.75" customHeight="1">
      <c r="A227" s="46" t="s">
        <v>537</v>
      </c>
      <c r="D227" s="7"/>
      <c r="J227" s="7"/>
    </row>
    <row r="228" ht="15.75" customHeight="1">
      <c r="A228" s="45"/>
      <c r="D228" s="7"/>
      <c r="J228" s="7"/>
    </row>
    <row r="229" ht="15.75" customHeight="1">
      <c r="A229" s="45"/>
      <c r="D229" s="7"/>
      <c r="J229" s="7"/>
    </row>
    <row r="230" ht="15.75" customHeight="1">
      <c r="A230" s="46" t="s">
        <v>569</v>
      </c>
      <c r="D230" s="7"/>
      <c r="J230" s="7"/>
    </row>
    <row r="231" ht="15.75" customHeight="1">
      <c r="A231" s="45"/>
      <c r="D231" s="7"/>
      <c r="J231" s="7"/>
    </row>
    <row r="232" ht="15.75" customHeight="1">
      <c r="A232" s="56"/>
      <c r="D232" s="7"/>
      <c r="J232" s="7"/>
    </row>
    <row r="233" ht="15.75" customHeight="1">
      <c r="A233" s="46" t="s">
        <v>625</v>
      </c>
      <c r="D233" s="7"/>
      <c r="J233" s="7"/>
    </row>
    <row r="234" ht="15.75" customHeight="1">
      <c r="A234" s="45"/>
      <c r="D234" s="7"/>
      <c r="J234" s="7"/>
    </row>
    <row r="235" ht="15.75" customHeight="1">
      <c r="A235" s="45"/>
      <c r="D235" s="7"/>
      <c r="J235" s="7"/>
    </row>
    <row r="236" ht="15.75" customHeight="1">
      <c r="A236" s="46" t="s">
        <v>626</v>
      </c>
      <c r="D236" s="7"/>
      <c r="J236" s="7"/>
    </row>
    <row r="237" ht="15.75" customHeight="1">
      <c r="A237" s="45"/>
      <c r="D237" s="7"/>
      <c r="J237" s="7"/>
    </row>
    <row r="238" ht="15.75" customHeight="1">
      <c r="A238" s="45"/>
      <c r="D238" s="7"/>
      <c r="J238" s="7"/>
    </row>
    <row r="239" ht="15.75" customHeight="1">
      <c r="A239" s="46" t="s">
        <v>537</v>
      </c>
      <c r="D239" s="7"/>
      <c r="J239" s="7"/>
    </row>
    <row r="240" ht="15.75" customHeight="1">
      <c r="A240" s="45"/>
      <c r="D240" s="7"/>
      <c r="J240" s="7"/>
    </row>
    <row r="241" ht="15.75" customHeight="1">
      <c r="A241" s="45"/>
      <c r="D241" s="7"/>
      <c r="J241" s="7"/>
    </row>
    <row r="242" ht="15.75" customHeight="1">
      <c r="A242" s="46" t="s">
        <v>627</v>
      </c>
      <c r="D242" s="7"/>
      <c r="J242" s="7"/>
    </row>
    <row r="243" ht="15.75" customHeight="1">
      <c r="A243" s="45"/>
      <c r="D243" s="7"/>
      <c r="J243" s="7"/>
    </row>
    <row r="244" ht="15.75" customHeight="1">
      <c r="A244" s="45"/>
      <c r="D244" s="7"/>
      <c r="J244" s="7"/>
    </row>
    <row r="245" ht="15.75" customHeight="1">
      <c r="A245" s="46" t="s">
        <v>537</v>
      </c>
      <c r="D245" s="7"/>
      <c r="J245" s="7"/>
    </row>
    <row r="246" ht="15.75" customHeight="1">
      <c r="A246" s="45"/>
      <c r="D246" s="7"/>
      <c r="J246" s="7"/>
    </row>
    <row r="247" ht="15.75" customHeight="1">
      <c r="A247" s="45"/>
      <c r="D247" s="7"/>
      <c r="J247" s="7"/>
    </row>
    <row r="248" ht="15.75" customHeight="1">
      <c r="A248" s="46" t="s">
        <v>537</v>
      </c>
      <c r="D248" s="7"/>
      <c r="J248" s="7"/>
    </row>
    <row r="249" ht="15.75" customHeight="1">
      <c r="A249" s="45"/>
      <c r="D249" s="7"/>
      <c r="J249" s="7"/>
    </row>
    <row r="250" ht="15.75" customHeight="1">
      <c r="A250" s="45"/>
      <c r="D250" s="7"/>
      <c r="J250" s="7"/>
    </row>
    <row r="251" ht="15.75" customHeight="1">
      <c r="A251" s="46" t="s">
        <v>577</v>
      </c>
      <c r="D251" s="7"/>
      <c r="J251" s="7"/>
    </row>
    <row r="252" ht="15.75" customHeight="1">
      <c r="A252" s="45"/>
      <c r="D252" s="7"/>
      <c r="J252" s="7"/>
    </row>
    <row r="253" ht="15.75" customHeight="1">
      <c r="A253" s="45"/>
      <c r="D253" s="7"/>
      <c r="J253" s="7"/>
    </row>
    <row r="254" ht="15.75" customHeight="1">
      <c r="A254" s="46" t="s">
        <v>537</v>
      </c>
      <c r="D254" s="7"/>
      <c r="J254" s="7"/>
    </row>
    <row r="255" ht="15.75" customHeight="1">
      <c r="A255" s="45"/>
      <c r="D255" s="7"/>
      <c r="J255" s="7"/>
    </row>
    <row r="256" ht="15.75" customHeight="1">
      <c r="A256" s="45"/>
      <c r="D256" s="7"/>
      <c r="J256" s="7"/>
    </row>
    <row r="257" ht="15.75" customHeight="1">
      <c r="A257" s="46" t="s">
        <v>537</v>
      </c>
      <c r="D257" s="7"/>
      <c r="J257" s="7"/>
    </row>
    <row r="258" ht="15.75" customHeight="1">
      <c r="A258" s="45"/>
      <c r="D258" s="7"/>
      <c r="J258" s="7"/>
    </row>
    <row r="259" ht="15.75" customHeight="1">
      <c r="A259" s="45"/>
      <c r="D259" s="7"/>
      <c r="J259" s="7"/>
    </row>
    <row r="260" ht="15.75" customHeight="1">
      <c r="A260" s="46" t="s">
        <v>629</v>
      </c>
      <c r="D260" s="7"/>
      <c r="J260" s="7"/>
    </row>
    <row r="261" ht="15.75" customHeight="1">
      <c r="A261" s="45"/>
      <c r="D261" s="7"/>
      <c r="J261" s="7"/>
    </row>
    <row r="262" ht="15.75" customHeight="1">
      <c r="A262" s="45"/>
      <c r="D262" s="7"/>
      <c r="J262" s="7"/>
    </row>
    <row r="263" ht="15.75" customHeight="1">
      <c r="A263" s="46" t="s">
        <v>629</v>
      </c>
      <c r="D263" s="7"/>
      <c r="J263" s="7"/>
    </row>
    <row r="264" ht="15.75" customHeight="1">
      <c r="A264" s="45"/>
      <c r="D264" s="7"/>
      <c r="J264" s="7"/>
    </row>
    <row r="265" ht="15.75" customHeight="1">
      <c r="A265" s="45"/>
      <c r="D265" s="7"/>
      <c r="J265" s="7"/>
    </row>
    <row r="266" ht="15.75" customHeight="1">
      <c r="A266" s="46" t="s">
        <v>629</v>
      </c>
      <c r="D266" s="7"/>
      <c r="J266" s="7"/>
    </row>
    <row r="267" ht="15.75" customHeight="1">
      <c r="A267" s="45"/>
      <c r="D267" s="7"/>
      <c r="J267" s="7"/>
    </row>
    <row r="268" ht="15.75" customHeight="1">
      <c r="A268" s="45"/>
      <c r="D268" s="7"/>
      <c r="J268" s="7"/>
    </row>
    <row r="269" ht="15.75" customHeight="1">
      <c r="A269" s="46" t="s">
        <v>630</v>
      </c>
      <c r="D269" s="7"/>
      <c r="J269" s="7"/>
    </row>
    <row r="270" ht="15.75" customHeight="1">
      <c r="A270" s="45"/>
      <c r="D270" s="7"/>
      <c r="J270" s="7"/>
    </row>
    <row r="271" ht="15.75" customHeight="1">
      <c r="A271" s="45"/>
      <c r="D271" s="7"/>
      <c r="J271" s="7"/>
    </row>
    <row r="272" ht="15.75" customHeight="1">
      <c r="A272" s="46" t="s">
        <v>630</v>
      </c>
      <c r="D272" s="7"/>
      <c r="J272" s="7"/>
    </row>
    <row r="273" ht="15.75" customHeight="1">
      <c r="A273" s="45"/>
      <c r="D273" s="7"/>
      <c r="J273" s="7"/>
    </row>
    <row r="274" ht="15.75" customHeight="1">
      <c r="A274" s="45"/>
      <c r="D274" s="7"/>
      <c r="J274" s="7"/>
    </row>
    <row r="275" ht="15.75" customHeight="1">
      <c r="A275" s="46" t="s">
        <v>668</v>
      </c>
      <c r="D275" s="7"/>
      <c r="J275" s="7"/>
    </row>
    <row r="276" ht="15.75" customHeight="1">
      <c r="A276" s="45"/>
      <c r="D276" s="7"/>
      <c r="J276" s="7"/>
    </row>
    <row r="277" ht="15.75" customHeight="1">
      <c r="A277" s="45"/>
      <c r="D277" s="7"/>
      <c r="J277" s="7"/>
    </row>
    <row r="278" ht="15.75" customHeight="1">
      <c r="A278" s="46" t="s">
        <v>585</v>
      </c>
      <c r="D278" s="7"/>
      <c r="J278" s="7"/>
    </row>
    <row r="279" ht="15.75" customHeight="1">
      <c r="A279" s="45"/>
      <c r="D279" s="7"/>
      <c r="J279" s="7"/>
    </row>
    <row r="280" ht="15.75" customHeight="1">
      <c r="A280" s="45"/>
      <c r="D280" s="7"/>
      <c r="J280" s="7"/>
    </row>
    <row r="281" ht="15.75" customHeight="1">
      <c r="A281" s="46" t="s">
        <v>585</v>
      </c>
      <c r="D281" s="7"/>
      <c r="J281" s="7"/>
    </row>
    <row r="282" ht="15.75" customHeight="1">
      <c r="A282" s="45"/>
      <c r="D282" s="7"/>
      <c r="J282" s="7"/>
    </row>
    <row r="283" ht="15.75" customHeight="1">
      <c r="A283" s="45"/>
      <c r="D283" s="7"/>
      <c r="J283" s="7"/>
    </row>
    <row r="284" ht="15.75" customHeight="1">
      <c r="A284" s="46" t="s">
        <v>585</v>
      </c>
      <c r="D284" s="7"/>
      <c r="J284" s="7"/>
    </row>
    <row r="285" ht="15.75" customHeight="1">
      <c r="A285" s="45"/>
      <c r="D285" s="7"/>
      <c r="J285" s="7"/>
    </row>
    <row r="286" ht="15.75" customHeight="1">
      <c r="A286" s="45"/>
      <c r="D286" s="7"/>
      <c r="J286" s="7"/>
    </row>
    <row r="287" ht="15.75" customHeight="1">
      <c r="A287" s="46" t="s">
        <v>585</v>
      </c>
      <c r="D287" s="7"/>
      <c r="J287" s="7"/>
    </row>
    <row r="288" ht="15.75" customHeight="1">
      <c r="A288" s="45"/>
      <c r="D288" s="7"/>
      <c r="J288" s="7"/>
    </row>
    <row r="289" ht="15.75" customHeight="1">
      <c r="A289" s="45"/>
      <c r="D289" s="7"/>
      <c r="J289" s="7"/>
    </row>
    <row r="290" ht="15.75" customHeight="1">
      <c r="A290" s="46" t="s">
        <v>632</v>
      </c>
      <c r="D290" s="7"/>
      <c r="J290" s="7"/>
    </row>
    <row r="291" ht="15.75" customHeight="1">
      <c r="A291" s="45"/>
      <c r="D291" s="7"/>
      <c r="J291" s="7"/>
    </row>
    <row r="292" ht="15.75" customHeight="1">
      <c r="A292" s="45"/>
      <c r="D292" s="7"/>
      <c r="J292" s="7"/>
    </row>
    <row r="293" ht="15.75" customHeight="1">
      <c r="A293" s="46" t="s">
        <v>633</v>
      </c>
      <c r="D293" s="7"/>
      <c r="J293" s="7"/>
    </row>
    <row r="294" ht="15.75" customHeight="1">
      <c r="A294" s="45"/>
      <c r="D294" s="7"/>
      <c r="J294" s="7"/>
    </row>
    <row r="295" ht="15.75" customHeight="1">
      <c r="A295" s="45"/>
      <c r="D295" s="7"/>
      <c r="J295" s="7"/>
    </row>
    <row r="296" ht="15.75" customHeight="1">
      <c r="A296" s="46" t="s">
        <v>633</v>
      </c>
      <c r="D296" s="7"/>
      <c r="J296" s="7"/>
    </row>
    <row r="297" ht="15.75" customHeight="1">
      <c r="A297" s="45"/>
      <c r="D297" s="7"/>
      <c r="J297" s="7"/>
    </row>
    <row r="298" ht="15.75" customHeight="1">
      <c r="A298" s="45"/>
      <c r="D298" s="7"/>
      <c r="J298" s="7"/>
    </row>
    <row r="299" ht="15.75" customHeight="1">
      <c r="A299" s="46" t="s">
        <v>634</v>
      </c>
      <c r="D299" s="7"/>
      <c r="J299" s="7"/>
    </row>
    <row r="300" ht="15.75" customHeight="1">
      <c r="A300" s="45"/>
      <c r="D300" s="7"/>
      <c r="J300" s="7"/>
    </row>
    <row r="301" ht="15.75" customHeight="1">
      <c r="A301" s="45"/>
      <c r="D301" s="7"/>
      <c r="J301" s="7"/>
    </row>
    <row r="302" ht="15.75" customHeight="1">
      <c r="A302" s="46" t="s">
        <v>613</v>
      </c>
      <c r="D302" s="7"/>
      <c r="J302" s="7"/>
    </row>
    <row r="303" ht="15.75" customHeight="1">
      <c r="A303" s="45"/>
      <c r="D303" s="7"/>
      <c r="J303" s="7"/>
    </row>
    <row r="304" ht="15.75" customHeight="1">
      <c r="A304" s="45"/>
      <c r="D304" s="7"/>
      <c r="J304" s="7"/>
    </row>
    <row r="305" ht="15.75" customHeight="1">
      <c r="A305" s="46" t="s">
        <v>537</v>
      </c>
      <c r="D305" s="7"/>
      <c r="J305" s="7"/>
    </row>
    <row r="306" ht="15.75" customHeight="1">
      <c r="A306" s="45"/>
      <c r="D306" s="7"/>
      <c r="J306" s="7"/>
    </row>
    <row r="307" ht="15.75" customHeight="1">
      <c r="A307" s="45"/>
      <c r="D307" s="7"/>
      <c r="J307" s="7"/>
    </row>
    <row r="308" ht="15.75" customHeight="1">
      <c r="D308" s="7"/>
      <c r="J308" s="7"/>
    </row>
    <row r="309" ht="15.75" customHeight="1">
      <c r="D309" s="7"/>
      <c r="J309" s="7"/>
    </row>
    <row r="310" ht="15.75" customHeight="1">
      <c r="D310" s="7"/>
      <c r="J310" s="7"/>
    </row>
    <row r="311" ht="15.75" customHeight="1">
      <c r="D311" s="7"/>
      <c r="J311" s="7"/>
    </row>
    <row r="312" ht="15.75" customHeight="1">
      <c r="D312" s="7"/>
      <c r="J312" s="7"/>
    </row>
    <row r="313" ht="15.75" customHeight="1">
      <c r="D313" s="7"/>
      <c r="J313" s="7"/>
    </row>
    <row r="314" ht="15.75" customHeight="1">
      <c r="D314" s="7"/>
      <c r="J314" s="7"/>
    </row>
    <row r="315" ht="15.75" customHeight="1">
      <c r="D315" s="7"/>
      <c r="J315" s="7"/>
    </row>
    <row r="316" ht="15.75" customHeight="1">
      <c r="D316" s="7"/>
      <c r="J316" s="7"/>
    </row>
    <row r="317" ht="15.75" customHeight="1">
      <c r="D317" s="7"/>
      <c r="J317" s="7"/>
    </row>
    <row r="318" ht="15.75" customHeight="1">
      <c r="D318" s="7"/>
      <c r="J318" s="7"/>
    </row>
    <row r="319" ht="15.75" customHeight="1">
      <c r="D319" s="7"/>
      <c r="J319" s="7"/>
    </row>
    <row r="320" ht="15.75" customHeight="1">
      <c r="D320" s="7"/>
      <c r="J320" s="7"/>
    </row>
    <row r="321" ht="15.75" customHeight="1">
      <c r="D321" s="7"/>
      <c r="J321" s="7"/>
    </row>
    <row r="322" ht="15.75" customHeight="1">
      <c r="D322" s="7"/>
      <c r="J322" s="7"/>
    </row>
    <row r="323" ht="15.75" customHeight="1">
      <c r="D323" s="7"/>
      <c r="J323" s="7"/>
    </row>
    <row r="324" ht="15.75" customHeight="1">
      <c r="D324" s="7"/>
      <c r="J324" s="7"/>
    </row>
    <row r="325" ht="15.75" customHeight="1">
      <c r="D325" s="7"/>
      <c r="J325" s="7"/>
    </row>
    <row r="326" ht="15.75" customHeight="1">
      <c r="D326" s="7"/>
      <c r="J326" s="7"/>
    </row>
    <row r="327" ht="15.75" customHeight="1">
      <c r="D327" s="7"/>
      <c r="J327" s="7"/>
    </row>
    <row r="328" ht="15.75" customHeight="1">
      <c r="D328" s="7"/>
      <c r="J328" s="7"/>
    </row>
    <row r="329" ht="15.75" customHeight="1">
      <c r="D329" s="7"/>
      <c r="J329" s="7"/>
    </row>
    <row r="330" ht="15.75" customHeight="1">
      <c r="D330" s="7"/>
      <c r="J330" s="7"/>
    </row>
    <row r="331" ht="15.75" customHeight="1">
      <c r="D331" s="7"/>
      <c r="J331" s="7"/>
    </row>
    <row r="332" ht="15.75" customHeight="1">
      <c r="D332" s="7"/>
      <c r="J332" s="7"/>
    </row>
    <row r="333" ht="15.75" customHeight="1">
      <c r="D333" s="7"/>
      <c r="J333" s="7"/>
    </row>
    <row r="334" ht="15.75" customHeight="1">
      <c r="D334" s="7"/>
      <c r="J334" s="7"/>
    </row>
    <row r="335" ht="15.75" customHeight="1">
      <c r="D335" s="7"/>
      <c r="J335" s="7"/>
    </row>
    <row r="336" ht="15.75" customHeight="1">
      <c r="D336" s="7"/>
      <c r="J336" s="7"/>
    </row>
    <row r="337" ht="15.75" customHeight="1">
      <c r="D337" s="7"/>
      <c r="J337" s="7"/>
    </row>
    <row r="338" ht="15.75" customHeight="1">
      <c r="D338" s="7"/>
      <c r="J338" s="7"/>
    </row>
    <row r="339" ht="15.75" customHeight="1">
      <c r="D339" s="7"/>
      <c r="J339" s="7"/>
    </row>
    <row r="340" ht="15.75" customHeight="1">
      <c r="D340" s="7"/>
      <c r="J340" s="7"/>
    </row>
    <row r="341" ht="15.75" customHeight="1">
      <c r="D341" s="7"/>
      <c r="J341" s="7"/>
    </row>
    <row r="342" ht="15.75" customHeight="1">
      <c r="D342" s="7"/>
      <c r="J342" s="7"/>
    </row>
    <row r="343" ht="15.75" customHeight="1">
      <c r="D343" s="7"/>
      <c r="J343" s="7"/>
    </row>
    <row r="344" ht="15.75" customHeight="1">
      <c r="D344" s="7"/>
      <c r="J344" s="7"/>
    </row>
    <row r="345" ht="15.75" customHeight="1">
      <c r="D345" s="7"/>
      <c r="J345" s="7"/>
    </row>
    <row r="346" ht="15.75" customHeight="1">
      <c r="D346" s="7"/>
      <c r="J346" s="7"/>
    </row>
    <row r="347" ht="15.75" customHeight="1">
      <c r="D347" s="7"/>
      <c r="J347" s="7"/>
    </row>
    <row r="348" ht="15.75" customHeight="1">
      <c r="D348" s="7"/>
      <c r="J348" s="7"/>
    </row>
    <row r="349" ht="15.75" customHeight="1">
      <c r="D349" s="7"/>
      <c r="J349" s="7"/>
    </row>
    <row r="350" ht="15.75" customHeight="1">
      <c r="D350" s="7"/>
      <c r="J350" s="7"/>
    </row>
    <row r="351" ht="15.75" customHeight="1">
      <c r="D351" s="7"/>
      <c r="J351" s="7"/>
    </row>
    <row r="352" ht="15.75" customHeight="1">
      <c r="D352" s="7"/>
      <c r="J352" s="7"/>
    </row>
    <row r="353" ht="15.75" customHeight="1">
      <c r="D353" s="7"/>
      <c r="J353" s="7"/>
    </row>
    <row r="354" ht="15.75" customHeight="1">
      <c r="D354" s="7"/>
      <c r="J354" s="7"/>
    </row>
    <row r="355" ht="15.75" customHeight="1">
      <c r="D355" s="7"/>
      <c r="J355" s="7"/>
    </row>
    <row r="356" ht="15.75" customHeight="1">
      <c r="D356" s="7"/>
      <c r="J356" s="7"/>
    </row>
    <row r="357" ht="15.75" customHeight="1">
      <c r="D357" s="7"/>
      <c r="J357" s="7"/>
    </row>
    <row r="358" ht="15.75" customHeight="1">
      <c r="D358" s="7"/>
      <c r="J358" s="7"/>
    </row>
    <row r="359" ht="15.75" customHeight="1">
      <c r="D359" s="7"/>
      <c r="J359" s="7"/>
    </row>
    <row r="360" ht="15.75" customHeight="1">
      <c r="D360" s="7"/>
      <c r="J360" s="7"/>
    </row>
    <row r="361" ht="15.75" customHeight="1">
      <c r="D361" s="7"/>
      <c r="J361" s="7"/>
    </row>
    <row r="362" ht="15.75" customHeight="1">
      <c r="D362" s="7"/>
      <c r="J362" s="7"/>
    </row>
    <row r="363" ht="15.75" customHeight="1">
      <c r="D363" s="7"/>
      <c r="J363" s="7"/>
    </row>
    <row r="364" ht="15.75" customHeight="1">
      <c r="D364" s="7"/>
      <c r="J364" s="7"/>
    </row>
    <row r="365" ht="15.75" customHeight="1">
      <c r="D365" s="7"/>
      <c r="J365" s="7"/>
    </row>
    <row r="366" ht="15.75" customHeight="1">
      <c r="D366" s="7"/>
      <c r="J366" s="7"/>
    </row>
    <row r="367" ht="15.75" customHeight="1">
      <c r="D367" s="7"/>
      <c r="J367" s="7"/>
    </row>
    <row r="368" ht="15.75" customHeight="1">
      <c r="D368" s="7"/>
      <c r="J368" s="7"/>
    </row>
    <row r="369" ht="15.75" customHeight="1">
      <c r="D369" s="7"/>
      <c r="J369" s="7"/>
    </row>
    <row r="370" ht="15.75" customHeight="1">
      <c r="D370" s="7"/>
      <c r="J370" s="7"/>
    </row>
    <row r="371" ht="15.75" customHeight="1">
      <c r="D371" s="7"/>
      <c r="J371" s="7"/>
    </row>
    <row r="372" ht="15.75" customHeight="1">
      <c r="D372" s="7"/>
      <c r="J372" s="7"/>
    </row>
    <row r="373" ht="15.75" customHeight="1">
      <c r="D373" s="7"/>
      <c r="J373" s="7"/>
    </row>
    <row r="374" ht="15.75" customHeight="1">
      <c r="D374" s="7"/>
      <c r="J374" s="7"/>
    </row>
    <row r="375" ht="15.75" customHeight="1">
      <c r="D375" s="7"/>
      <c r="J375" s="7"/>
    </row>
    <row r="376" ht="15.75" customHeight="1">
      <c r="D376" s="7"/>
      <c r="J376" s="7"/>
    </row>
    <row r="377" ht="15.75" customHeight="1">
      <c r="D377" s="7"/>
      <c r="J377" s="7"/>
    </row>
    <row r="378" ht="15.75" customHeight="1">
      <c r="D378" s="7"/>
      <c r="J378" s="7"/>
    </row>
    <row r="379" ht="15.75" customHeight="1">
      <c r="D379" s="7"/>
      <c r="J379" s="7"/>
    </row>
    <row r="380" ht="15.75" customHeight="1">
      <c r="D380" s="7"/>
      <c r="J380" s="7"/>
    </row>
    <row r="381" ht="15.75" customHeight="1">
      <c r="D381" s="7"/>
      <c r="J381" s="7"/>
    </row>
    <row r="382" ht="15.75" customHeight="1">
      <c r="D382" s="7"/>
      <c r="J382" s="7"/>
    </row>
    <row r="383" ht="15.75" customHeight="1">
      <c r="D383" s="7"/>
      <c r="J383" s="7"/>
    </row>
    <row r="384" ht="15.75" customHeight="1">
      <c r="D384" s="7"/>
      <c r="J384" s="7"/>
    </row>
    <row r="385" ht="15.75" customHeight="1">
      <c r="D385" s="7"/>
      <c r="J385" s="7"/>
    </row>
    <row r="386" ht="15.75" customHeight="1">
      <c r="D386" s="7"/>
      <c r="J386" s="7"/>
    </row>
    <row r="387" ht="15.75" customHeight="1">
      <c r="D387" s="7"/>
      <c r="J387" s="7"/>
    </row>
    <row r="388" ht="15.75" customHeight="1">
      <c r="D388" s="7"/>
      <c r="J388" s="7"/>
    </row>
    <row r="389" ht="15.75" customHeight="1">
      <c r="D389" s="7"/>
      <c r="J389" s="7"/>
    </row>
    <row r="390" ht="15.75" customHeight="1">
      <c r="D390" s="7"/>
      <c r="J390" s="7"/>
    </row>
    <row r="391" ht="15.75" customHeight="1">
      <c r="D391" s="7"/>
      <c r="J391" s="7"/>
    </row>
    <row r="392" ht="15.75" customHeight="1">
      <c r="D392" s="7"/>
      <c r="J392" s="7"/>
    </row>
    <row r="393" ht="15.75" customHeight="1">
      <c r="D393" s="7"/>
      <c r="J393" s="7"/>
    </row>
    <row r="394" ht="15.75" customHeight="1">
      <c r="D394" s="7"/>
      <c r="J394" s="7"/>
    </row>
    <row r="395" ht="15.75" customHeight="1">
      <c r="D395" s="7"/>
      <c r="J395" s="7"/>
    </row>
    <row r="396" ht="15.75" customHeight="1">
      <c r="D396" s="7"/>
      <c r="J396" s="7"/>
    </row>
    <row r="397" ht="15.75" customHeight="1">
      <c r="D397" s="7"/>
      <c r="J397" s="7"/>
    </row>
    <row r="398" ht="15.75" customHeight="1">
      <c r="D398" s="7"/>
      <c r="J398" s="7"/>
    </row>
    <row r="399" ht="15.75" customHeight="1">
      <c r="D399" s="7"/>
      <c r="J399" s="7"/>
    </row>
    <row r="400" ht="15.75" customHeight="1">
      <c r="D400" s="7"/>
      <c r="J400" s="7"/>
    </row>
    <row r="401" ht="15.75" customHeight="1">
      <c r="D401" s="7"/>
      <c r="J401" s="7"/>
    </row>
    <row r="402" ht="15.75" customHeight="1">
      <c r="D402" s="7"/>
      <c r="J402" s="7"/>
    </row>
    <row r="403" ht="15.75" customHeight="1">
      <c r="D403" s="7"/>
      <c r="J403" s="7"/>
    </row>
    <row r="404" ht="15.75" customHeight="1">
      <c r="D404" s="7"/>
      <c r="J404" s="7"/>
    </row>
    <row r="405" ht="15.75" customHeight="1">
      <c r="D405" s="7"/>
      <c r="J405" s="7"/>
    </row>
    <row r="406" ht="15.75" customHeight="1">
      <c r="D406" s="7"/>
      <c r="J406" s="7"/>
    </row>
    <row r="407" ht="15.75" customHeight="1">
      <c r="D407" s="7"/>
      <c r="J407" s="7"/>
    </row>
    <row r="408" ht="15.75" customHeight="1">
      <c r="D408" s="7"/>
      <c r="J408" s="7"/>
    </row>
    <row r="409" ht="15.75" customHeight="1">
      <c r="D409" s="7"/>
      <c r="J409" s="7"/>
    </row>
    <row r="410" ht="15.75" customHeight="1">
      <c r="D410" s="7"/>
      <c r="J410" s="7"/>
    </row>
    <row r="411" ht="15.75" customHeight="1">
      <c r="D411" s="7"/>
      <c r="J411" s="7"/>
    </row>
    <row r="412" ht="15.75" customHeight="1">
      <c r="D412" s="7"/>
      <c r="J412" s="7"/>
    </row>
    <row r="413" ht="15.75" customHeight="1">
      <c r="D413" s="7"/>
      <c r="J413" s="7"/>
    </row>
    <row r="414" ht="15.75" customHeight="1">
      <c r="D414" s="7"/>
      <c r="J414" s="7"/>
    </row>
    <row r="415" ht="15.75" customHeight="1">
      <c r="D415" s="7"/>
      <c r="J415" s="7"/>
    </row>
    <row r="416" ht="15.75" customHeight="1">
      <c r="D416" s="7"/>
      <c r="J416" s="7"/>
    </row>
    <row r="417" ht="15.75" customHeight="1">
      <c r="D417" s="7"/>
      <c r="J417" s="7"/>
    </row>
    <row r="418" ht="15.75" customHeight="1">
      <c r="D418" s="7"/>
      <c r="J418" s="7"/>
    </row>
    <row r="419" ht="15.75" customHeight="1">
      <c r="D419" s="7"/>
      <c r="J419" s="7"/>
    </row>
    <row r="420" ht="15.75" customHeight="1">
      <c r="D420" s="7"/>
      <c r="J420" s="7"/>
    </row>
    <row r="421" ht="15.75" customHeight="1">
      <c r="D421" s="7"/>
      <c r="J421" s="7"/>
    </row>
    <row r="422" ht="15.75" customHeight="1">
      <c r="D422" s="7"/>
      <c r="J422" s="7"/>
    </row>
    <row r="423" ht="15.75" customHeight="1">
      <c r="D423" s="7"/>
      <c r="J423" s="7"/>
    </row>
    <row r="424" ht="15.75" customHeight="1">
      <c r="D424" s="7"/>
      <c r="J424" s="7"/>
    </row>
    <row r="425" ht="15.75" customHeight="1">
      <c r="D425" s="7"/>
      <c r="J425" s="7"/>
    </row>
    <row r="426" ht="15.75" customHeight="1">
      <c r="D426" s="7"/>
      <c r="J426" s="7"/>
    </row>
    <row r="427" ht="15.75" customHeight="1">
      <c r="D427" s="7"/>
      <c r="J427" s="7"/>
    </row>
    <row r="428" ht="15.75" customHeight="1">
      <c r="D428" s="7"/>
      <c r="J428" s="7"/>
    </row>
    <row r="429" ht="15.75" customHeight="1">
      <c r="D429" s="7"/>
      <c r="J429" s="7"/>
    </row>
    <row r="430" ht="15.75" customHeight="1">
      <c r="D430" s="7"/>
      <c r="J430" s="7"/>
    </row>
    <row r="431" ht="15.75" customHeight="1">
      <c r="D431" s="7"/>
      <c r="J431" s="7"/>
    </row>
    <row r="432" ht="15.75" customHeight="1">
      <c r="D432" s="7"/>
      <c r="J432" s="7"/>
    </row>
    <row r="433" ht="15.75" customHeight="1">
      <c r="D433" s="7"/>
      <c r="J433" s="7"/>
    </row>
    <row r="434" ht="15.75" customHeight="1">
      <c r="D434" s="7"/>
      <c r="J434" s="7"/>
    </row>
    <row r="435" ht="15.75" customHeight="1">
      <c r="D435" s="7"/>
      <c r="J435" s="7"/>
    </row>
    <row r="436" ht="15.75" customHeight="1">
      <c r="D436" s="7"/>
      <c r="J436" s="7"/>
    </row>
    <row r="437" ht="15.75" customHeight="1">
      <c r="D437" s="7"/>
      <c r="J437" s="7"/>
    </row>
    <row r="438" ht="15.75" customHeight="1">
      <c r="D438" s="7"/>
      <c r="J438" s="7"/>
    </row>
    <row r="439" ht="15.75" customHeight="1">
      <c r="D439" s="7"/>
      <c r="J439" s="7"/>
    </row>
    <row r="440" ht="15.75" customHeight="1">
      <c r="D440" s="7"/>
      <c r="J440" s="7"/>
    </row>
    <row r="441" ht="15.75" customHeight="1">
      <c r="D441" s="7"/>
      <c r="J441" s="7"/>
    </row>
    <row r="442" ht="15.75" customHeight="1">
      <c r="D442" s="7"/>
      <c r="J442" s="7"/>
    </row>
    <row r="443" ht="15.75" customHeight="1">
      <c r="D443" s="7"/>
      <c r="J443" s="7"/>
    </row>
    <row r="444" ht="15.75" customHeight="1">
      <c r="D444" s="7"/>
      <c r="J444" s="7"/>
    </row>
    <row r="445" ht="15.75" customHeight="1">
      <c r="D445" s="7"/>
      <c r="J445" s="7"/>
    </row>
    <row r="446" ht="15.75" customHeight="1">
      <c r="D446" s="7"/>
      <c r="J446" s="7"/>
    </row>
    <row r="447" ht="15.75" customHeight="1">
      <c r="D447" s="7"/>
      <c r="J447" s="7"/>
    </row>
    <row r="448" ht="15.75" customHeight="1">
      <c r="D448" s="7"/>
      <c r="J448" s="7"/>
    </row>
    <row r="449" ht="15.75" customHeight="1">
      <c r="D449" s="7"/>
      <c r="J449" s="7"/>
    </row>
    <row r="450" ht="15.75" customHeight="1">
      <c r="D450" s="7"/>
      <c r="J450" s="7"/>
    </row>
    <row r="451" ht="15.75" customHeight="1">
      <c r="D451" s="7"/>
      <c r="J451" s="7"/>
    </row>
    <row r="452" ht="15.75" customHeight="1">
      <c r="D452" s="7"/>
      <c r="J452" s="7"/>
    </row>
    <row r="453" ht="15.75" customHeight="1">
      <c r="D453" s="7"/>
      <c r="J453" s="7"/>
    </row>
    <row r="454" ht="15.75" customHeight="1">
      <c r="D454" s="7"/>
      <c r="J454" s="7"/>
    </row>
    <row r="455" ht="15.75" customHeight="1">
      <c r="D455" s="7"/>
      <c r="J455" s="7"/>
    </row>
    <row r="456" ht="15.75" customHeight="1">
      <c r="D456" s="7"/>
      <c r="J456" s="7"/>
    </row>
    <row r="457" ht="15.75" customHeight="1">
      <c r="D457" s="7"/>
      <c r="J457" s="7"/>
    </row>
    <row r="458" ht="15.75" customHeight="1">
      <c r="D458" s="7"/>
      <c r="J458" s="7"/>
    </row>
    <row r="459" ht="15.75" customHeight="1">
      <c r="D459" s="7"/>
      <c r="J459" s="7"/>
    </row>
    <row r="460" ht="15.75" customHeight="1">
      <c r="D460" s="7"/>
      <c r="J460" s="7"/>
    </row>
    <row r="461" ht="15.75" customHeight="1">
      <c r="D461" s="7"/>
      <c r="J461" s="7"/>
    </row>
    <row r="462" ht="15.75" customHeight="1">
      <c r="D462" s="7"/>
      <c r="J462" s="7"/>
    </row>
    <row r="463" ht="15.75" customHeight="1">
      <c r="D463" s="7"/>
      <c r="J463" s="7"/>
    </row>
    <row r="464" ht="15.75" customHeight="1">
      <c r="D464" s="7"/>
      <c r="J464" s="7"/>
    </row>
    <row r="465" ht="15.75" customHeight="1">
      <c r="D465" s="7"/>
      <c r="J465" s="7"/>
    </row>
    <row r="466" ht="15.75" customHeight="1">
      <c r="D466" s="7"/>
      <c r="J466" s="7"/>
    </row>
    <row r="467" ht="15.75" customHeight="1">
      <c r="D467" s="7"/>
      <c r="J467" s="7"/>
    </row>
    <row r="468" ht="15.75" customHeight="1">
      <c r="D468" s="7"/>
      <c r="J468" s="7"/>
    </row>
    <row r="469" ht="15.75" customHeight="1">
      <c r="D469" s="7"/>
      <c r="J469" s="7"/>
    </row>
    <row r="470" ht="15.75" customHeight="1">
      <c r="D470" s="7"/>
      <c r="J470" s="7"/>
    </row>
    <row r="471" ht="15.75" customHeight="1">
      <c r="D471" s="7"/>
      <c r="J471" s="7"/>
    </row>
    <row r="472" ht="15.75" customHeight="1">
      <c r="D472" s="7"/>
      <c r="J472" s="7"/>
    </row>
    <row r="473" ht="15.75" customHeight="1">
      <c r="D473" s="7"/>
      <c r="J473" s="7"/>
    </row>
    <row r="474" ht="15.75" customHeight="1">
      <c r="D474" s="7"/>
      <c r="J474" s="7"/>
    </row>
    <row r="475" ht="15.75" customHeight="1">
      <c r="D475" s="7"/>
      <c r="J475" s="7"/>
    </row>
    <row r="476" ht="15.75" customHeight="1">
      <c r="D476" s="7"/>
      <c r="J476" s="7"/>
    </row>
    <row r="477" ht="15.75" customHeight="1">
      <c r="D477" s="7"/>
      <c r="J477" s="7"/>
    </row>
    <row r="478" ht="15.75" customHeight="1">
      <c r="D478" s="7"/>
      <c r="J478" s="7"/>
    </row>
    <row r="479" ht="15.75" customHeight="1">
      <c r="D479" s="7"/>
      <c r="J479" s="7"/>
    </row>
    <row r="480" ht="15.75" customHeight="1">
      <c r="D480" s="7"/>
      <c r="J480" s="7"/>
    </row>
    <row r="481" ht="15.75" customHeight="1">
      <c r="D481" s="7"/>
      <c r="J481" s="7"/>
    </row>
    <row r="482" ht="15.75" customHeight="1">
      <c r="D482" s="7"/>
      <c r="J482" s="7"/>
    </row>
    <row r="483" ht="15.75" customHeight="1">
      <c r="D483" s="7"/>
      <c r="J483" s="7"/>
    </row>
    <row r="484" ht="15.75" customHeight="1">
      <c r="D484" s="7"/>
      <c r="J484" s="7"/>
    </row>
    <row r="485" ht="15.75" customHeight="1">
      <c r="D485" s="7"/>
      <c r="J485" s="7"/>
    </row>
    <row r="486" ht="15.75" customHeight="1">
      <c r="D486" s="7"/>
      <c r="J486" s="7"/>
    </row>
    <row r="487" ht="15.75" customHeight="1">
      <c r="D487" s="7"/>
      <c r="J487" s="7"/>
    </row>
    <row r="488" ht="15.75" customHeight="1">
      <c r="D488" s="7"/>
      <c r="J488" s="7"/>
    </row>
    <row r="489" ht="15.75" customHeight="1">
      <c r="D489" s="7"/>
      <c r="J489" s="7"/>
    </row>
    <row r="490" ht="15.75" customHeight="1">
      <c r="D490" s="7"/>
      <c r="J490" s="7"/>
    </row>
    <row r="491" ht="15.75" customHeight="1">
      <c r="D491" s="7"/>
      <c r="J491" s="7"/>
    </row>
    <row r="492" ht="15.75" customHeight="1">
      <c r="D492" s="7"/>
      <c r="J492" s="7"/>
    </row>
    <row r="493" ht="15.75" customHeight="1">
      <c r="D493" s="7"/>
      <c r="J493" s="7"/>
    </row>
    <row r="494" ht="15.75" customHeight="1">
      <c r="D494" s="7"/>
      <c r="J494" s="7"/>
    </row>
    <row r="495" ht="15.75" customHeight="1">
      <c r="D495" s="7"/>
      <c r="J495" s="7"/>
    </row>
    <row r="496" ht="15.75" customHeight="1">
      <c r="D496" s="7"/>
      <c r="J496" s="7"/>
    </row>
    <row r="497" ht="15.75" customHeight="1">
      <c r="D497" s="7"/>
      <c r="J497" s="7"/>
    </row>
    <row r="498" ht="15.75" customHeight="1">
      <c r="D498" s="7"/>
      <c r="J498" s="7"/>
    </row>
    <row r="499" ht="15.75" customHeight="1">
      <c r="D499" s="7"/>
      <c r="J499" s="7"/>
    </row>
    <row r="500" ht="15.75" customHeight="1">
      <c r="D500" s="7"/>
      <c r="J500" s="7"/>
    </row>
    <row r="501" ht="15.75" customHeight="1">
      <c r="D501" s="7"/>
      <c r="J501" s="7"/>
    </row>
    <row r="502" ht="15.75" customHeight="1">
      <c r="D502" s="7"/>
      <c r="J502" s="7"/>
    </row>
    <row r="503" ht="15.75" customHeight="1">
      <c r="D503" s="7"/>
      <c r="J503" s="7"/>
    </row>
    <row r="504" ht="15.75" customHeight="1">
      <c r="D504" s="7"/>
      <c r="J504" s="7"/>
    </row>
    <row r="505" ht="15.75" customHeight="1">
      <c r="D505" s="7"/>
      <c r="J505" s="7"/>
    </row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4">
    <mergeCell ref="A101:A103"/>
    <mergeCell ref="A104:A106"/>
    <mergeCell ref="A128:A130"/>
    <mergeCell ref="A125:A127"/>
    <mergeCell ref="A2:A4"/>
    <mergeCell ref="A20:A22"/>
    <mergeCell ref="A17:A19"/>
    <mergeCell ref="A8:A10"/>
    <mergeCell ref="A11:A13"/>
    <mergeCell ref="A5:A7"/>
    <mergeCell ref="A14:A16"/>
    <mergeCell ref="A107:A109"/>
    <mergeCell ref="A110:A112"/>
    <mergeCell ref="A92:A94"/>
    <mergeCell ref="A83:A85"/>
    <mergeCell ref="A89:A91"/>
    <mergeCell ref="A86:A88"/>
    <mergeCell ref="A29:A31"/>
    <mergeCell ref="A23:A25"/>
    <mergeCell ref="A26:A28"/>
    <mergeCell ref="A68:A70"/>
    <mergeCell ref="A71:A73"/>
    <mergeCell ref="A212:A214"/>
    <mergeCell ref="A215:A217"/>
    <mergeCell ref="A194:A196"/>
    <mergeCell ref="A197:A199"/>
    <mergeCell ref="A227:A229"/>
    <mergeCell ref="A230:A232"/>
    <mergeCell ref="A221:A223"/>
    <mergeCell ref="A158:A160"/>
    <mergeCell ref="A155:A157"/>
    <mergeCell ref="A161:A163"/>
    <mergeCell ref="A164:A166"/>
    <mergeCell ref="A122:A124"/>
    <mergeCell ref="A119:A121"/>
    <mergeCell ref="A113:A115"/>
    <mergeCell ref="A116:A118"/>
    <mergeCell ref="A254:A256"/>
    <mergeCell ref="A248:A250"/>
    <mergeCell ref="A203:A205"/>
    <mergeCell ref="A200:A202"/>
    <mergeCell ref="A191:A193"/>
    <mergeCell ref="A188:A190"/>
    <mergeCell ref="A176:A178"/>
    <mergeCell ref="A173:A175"/>
    <mergeCell ref="A179:A181"/>
    <mergeCell ref="A182:A184"/>
    <mergeCell ref="A185:A187"/>
    <mergeCell ref="A77:A79"/>
    <mergeCell ref="A41:A43"/>
    <mergeCell ref="A59:A61"/>
    <mergeCell ref="A53:A55"/>
    <mergeCell ref="A50:A52"/>
    <mergeCell ref="A56:A58"/>
    <mergeCell ref="A44:A46"/>
    <mergeCell ref="A47:A49"/>
    <mergeCell ref="A80:A82"/>
    <mergeCell ref="A32:A34"/>
    <mergeCell ref="A38:A40"/>
    <mergeCell ref="A35:A37"/>
    <mergeCell ref="A62:A64"/>
    <mergeCell ref="A65:A67"/>
    <mergeCell ref="A74:A76"/>
    <mergeCell ref="A137:A139"/>
    <mergeCell ref="A134:A136"/>
    <mergeCell ref="A131:A133"/>
    <mergeCell ref="A140:A142"/>
    <mergeCell ref="A152:A154"/>
    <mergeCell ref="A149:A151"/>
    <mergeCell ref="E1:J1"/>
    <mergeCell ref="C1:D1"/>
    <mergeCell ref="A95:A97"/>
    <mergeCell ref="A98:A100"/>
    <mergeCell ref="A167:A169"/>
    <mergeCell ref="A170:A172"/>
    <mergeCell ref="A143:A145"/>
    <mergeCell ref="A146:A148"/>
    <mergeCell ref="A251:A253"/>
    <mergeCell ref="A236:A238"/>
    <mergeCell ref="A245:A247"/>
    <mergeCell ref="A239:A241"/>
    <mergeCell ref="A242:A244"/>
    <mergeCell ref="A299:A301"/>
    <mergeCell ref="A302:A304"/>
    <mergeCell ref="A305:A307"/>
    <mergeCell ref="A206:A208"/>
    <mergeCell ref="A290:A292"/>
    <mergeCell ref="A266:A268"/>
    <mergeCell ref="A263:A265"/>
    <mergeCell ref="A224:A226"/>
    <mergeCell ref="A233:A235"/>
    <mergeCell ref="A296:A298"/>
    <mergeCell ref="A293:A295"/>
    <mergeCell ref="A287:A289"/>
    <mergeCell ref="A284:A286"/>
    <mergeCell ref="A269:A271"/>
    <mergeCell ref="A272:A274"/>
    <mergeCell ref="A275:A277"/>
    <mergeCell ref="A281:A283"/>
    <mergeCell ref="A278:A280"/>
    <mergeCell ref="A257:A259"/>
    <mergeCell ref="A260:A262"/>
    <mergeCell ref="A209:A211"/>
    <mergeCell ref="A218:A2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32.0"/>
    <col customWidth="1" min="3" max="3" width="19.71"/>
    <col customWidth="1" min="4" max="4" width="14.43"/>
    <col customWidth="1" min="5" max="5" width="22.57"/>
    <col customWidth="1" min="6" max="6" width="14.43"/>
    <col customWidth="1" min="7" max="7" width="10.86"/>
    <col customWidth="1" min="8" max="8" width="11.71"/>
    <col customWidth="1" min="9" max="9" width="9.86"/>
    <col customWidth="1" min="10" max="10" width="12.29"/>
    <col customWidth="1" min="11" max="11" width="12.86"/>
  </cols>
  <sheetData>
    <row r="1" ht="15.75" customHeight="1">
      <c r="A1" s="64" t="s">
        <v>642</v>
      </c>
      <c r="B1" s="64" t="s">
        <v>643</v>
      </c>
      <c r="C1" s="64" t="s">
        <v>644</v>
      </c>
      <c r="E1" s="64" t="s">
        <v>645</v>
      </c>
    </row>
    <row r="2" ht="15.75" customHeight="1">
      <c r="A2" s="65" t="s">
        <v>646</v>
      </c>
      <c r="B2" s="65" t="s">
        <v>647</v>
      </c>
      <c r="C2" s="66" t="s">
        <v>647</v>
      </c>
      <c r="D2" s="67">
        <f>COUNTIF(B2:B105, "Matrix")</f>
        <v>14</v>
      </c>
      <c r="E2" s="68"/>
      <c r="F2" s="69" t="s">
        <v>648</v>
      </c>
      <c r="G2" s="69" t="s">
        <v>649</v>
      </c>
      <c r="H2" s="69" t="s">
        <v>650</v>
      </c>
      <c r="I2" s="69" t="s">
        <v>651</v>
      </c>
      <c r="J2" s="69" t="s">
        <v>652</v>
      </c>
      <c r="K2" s="69" t="s">
        <v>653</v>
      </c>
      <c r="L2" s="70" t="s">
        <v>654</v>
      </c>
    </row>
    <row r="3" ht="15.75" customHeight="1">
      <c r="A3" s="71" t="s">
        <v>655</v>
      </c>
      <c r="B3" s="71" t="s">
        <v>655</v>
      </c>
      <c r="C3" s="72" t="s">
        <v>655</v>
      </c>
      <c r="D3" s="50">
        <f>COUNTIF(B2:B105, "i*")</f>
        <v>7</v>
      </c>
      <c r="E3" s="72" t="s">
        <v>647</v>
      </c>
      <c r="F3" s="32">
        <v>3.0</v>
      </c>
      <c r="G3" s="32"/>
      <c r="H3" s="32"/>
      <c r="I3" s="32"/>
      <c r="J3" s="32">
        <v>5.0</v>
      </c>
      <c r="K3" s="32">
        <v>4.0</v>
      </c>
      <c r="L3" s="50">
        <v>2.0</v>
      </c>
      <c r="M3" s="7">
        <f t="shared" ref="M3:M11" si="1">SUM(F3:L3)</f>
        <v>14</v>
      </c>
    </row>
    <row r="4" ht="15.75" customHeight="1">
      <c r="A4" s="71" t="s">
        <v>657</v>
      </c>
      <c r="B4" s="71" t="s">
        <v>658</v>
      </c>
      <c r="C4" s="72" t="s">
        <v>658</v>
      </c>
      <c r="D4" s="50">
        <f>COUNTIF(B2:B105, "Table")</f>
        <v>4</v>
      </c>
      <c r="E4" s="72" t="s">
        <v>655</v>
      </c>
      <c r="F4" s="32">
        <v>2.0</v>
      </c>
      <c r="G4" s="32">
        <v>4.0</v>
      </c>
      <c r="H4" s="32">
        <v>1.0</v>
      </c>
      <c r="I4" s="32"/>
      <c r="J4" s="32"/>
      <c r="K4" s="32"/>
      <c r="L4" s="50"/>
      <c r="M4" s="7">
        <f t="shared" si="1"/>
        <v>7</v>
      </c>
    </row>
    <row r="5" ht="15.75" customHeight="1">
      <c r="A5" s="71" t="s">
        <v>655</v>
      </c>
      <c r="B5" s="71" t="s">
        <v>655</v>
      </c>
      <c r="C5" s="72" t="s">
        <v>659</v>
      </c>
      <c r="D5" s="50">
        <f>COUNTIF(B2:B105, "Hierarchical Structure")</f>
        <v>22</v>
      </c>
      <c r="E5" s="72" t="s">
        <v>658</v>
      </c>
      <c r="F5" s="32"/>
      <c r="G5" s="40">
        <v>1.0</v>
      </c>
      <c r="H5" s="32"/>
      <c r="I5" s="32">
        <v>3.0</v>
      </c>
      <c r="J5" s="32"/>
      <c r="K5" s="32"/>
      <c r="L5" s="50"/>
      <c r="M5" s="7">
        <f t="shared" si="1"/>
        <v>4</v>
      </c>
    </row>
    <row r="6" ht="15.75" customHeight="1">
      <c r="A6" s="71" t="s">
        <v>655</v>
      </c>
      <c r="B6" s="71" t="s">
        <v>655</v>
      </c>
      <c r="C6" s="72" t="s">
        <v>660</v>
      </c>
      <c r="D6" s="50">
        <f>COUNTIF(B2:B105, "SIG")</f>
        <v>50</v>
      </c>
      <c r="E6" s="72" t="s">
        <v>659</v>
      </c>
      <c r="F6" s="32"/>
      <c r="G6" s="9">
        <v>16.0</v>
      </c>
      <c r="H6" s="32">
        <v>1.0</v>
      </c>
      <c r="I6" s="32">
        <v>5.0</v>
      </c>
      <c r="J6" s="32"/>
      <c r="K6" s="32"/>
      <c r="L6" s="50"/>
      <c r="M6" s="7">
        <f t="shared" si="1"/>
        <v>22</v>
      </c>
    </row>
    <row r="7" ht="15.75" customHeight="1">
      <c r="A7" s="71" t="s">
        <v>655</v>
      </c>
      <c r="B7" s="71" t="s">
        <v>655</v>
      </c>
      <c r="C7" s="72" t="s">
        <v>661</v>
      </c>
      <c r="D7" s="50">
        <f>COUNTIF(B2:B105, "SIG Adaptation")</f>
        <v>2</v>
      </c>
      <c r="E7" s="72" t="s">
        <v>660</v>
      </c>
      <c r="F7" s="32">
        <v>25.0</v>
      </c>
      <c r="G7" s="9">
        <v>5.0</v>
      </c>
      <c r="H7" s="32">
        <v>17.0</v>
      </c>
      <c r="I7" s="32"/>
      <c r="J7" s="32"/>
      <c r="K7" s="32">
        <v>3.0</v>
      </c>
      <c r="L7" s="50"/>
      <c r="M7" s="7">
        <f t="shared" si="1"/>
        <v>50</v>
      </c>
    </row>
    <row r="8" ht="15.75" customHeight="1">
      <c r="A8" s="71" t="s">
        <v>662</v>
      </c>
      <c r="B8" s="71" t="s">
        <v>662</v>
      </c>
      <c r="C8" s="72" t="s">
        <v>663</v>
      </c>
      <c r="D8" s="50">
        <f>COUNTIF(B2:B105, "List")</f>
        <v>1</v>
      </c>
      <c r="E8" s="72" t="s">
        <v>664</v>
      </c>
      <c r="F8" s="32"/>
      <c r="G8" s="9"/>
      <c r="H8" s="32">
        <v>2.0</v>
      </c>
      <c r="I8" s="32"/>
      <c r="J8" s="32"/>
      <c r="K8" s="32"/>
      <c r="L8" s="50"/>
      <c r="M8" s="7">
        <f t="shared" si="1"/>
        <v>2</v>
      </c>
    </row>
    <row r="9" ht="15.75" customHeight="1">
      <c r="A9" s="71" t="s">
        <v>662</v>
      </c>
      <c r="B9" s="71" t="s">
        <v>662</v>
      </c>
      <c r="C9" s="72" t="s">
        <v>666</v>
      </c>
      <c r="D9" s="50">
        <f>COUNTIF(B2:B105, "Template")</f>
        <v>2</v>
      </c>
      <c r="E9" s="72" t="s">
        <v>663</v>
      </c>
      <c r="F9" s="32"/>
      <c r="G9" s="9">
        <v>1.0</v>
      </c>
      <c r="H9" s="32"/>
      <c r="I9" s="32"/>
      <c r="J9" s="32"/>
      <c r="K9" s="32"/>
      <c r="L9" s="50"/>
      <c r="M9" s="7">
        <f t="shared" si="1"/>
        <v>1</v>
      </c>
    </row>
    <row r="10" ht="15.75" customHeight="1">
      <c r="A10" s="71" t="s">
        <v>662</v>
      </c>
      <c r="B10" s="71" t="s">
        <v>662</v>
      </c>
      <c r="C10" s="73" t="s">
        <v>667</v>
      </c>
      <c r="D10" s="74">
        <f>COUNTIF(B2:B105, "Pattern")</f>
        <v>1</v>
      </c>
      <c r="E10" s="72" t="s">
        <v>666</v>
      </c>
      <c r="F10" s="32"/>
      <c r="G10" s="9"/>
      <c r="H10" s="32"/>
      <c r="I10" s="32">
        <v>1.0</v>
      </c>
      <c r="J10" s="32"/>
      <c r="K10" s="32"/>
      <c r="L10" s="50">
        <v>1.0</v>
      </c>
      <c r="M10" s="7">
        <f t="shared" si="1"/>
        <v>2</v>
      </c>
    </row>
    <row r="11" ht="15.75" customHeight="1">
      <c r="A11" s="71" t="s">
        <v>662</v>
      </c>
      <c r="B11" s="71" t="s">
        <v>662</v>
      </c>
      <c r="C11" s="32"/>
      <c r="D11" s="32">
        <f>SUM(D2:D10)</f>
        <v>103</v>
      </c>
      <c r="E11" s="73" t="s">
        <v>667</v>
      </c>
      <c r="F11" s="75"/>
      <c r="G11" s="76"/>
      <c r="H11" s="75">
        <v>1.0</v>
      </c>
      <c r="I11" s="75"/>
      <c r="J11" s="75"/>
      <c r="K11" s="75"/>
      <c r="L11" s="74"/>
      <c r="M11" s="7">
        <f t="shared" si="1"/>
        <v>1</v>
      </c>
    </row>
    <row r="12" ht="15.75" customHeight="1">
      <c r="A12" s="71" t="s">
        <v>660</v>
      </c>
      <c r="B12" s="71" t="s">
        <v>660</v>
      </c>
      <c r="C12" s="32"/>
      <c r="D12" s="32"/>
      <c r="G12" s="32"/>
    </row>
    <row r="13" ht="15.75" customHeight="1">
      <c r="A13" s="71" t="s">
        <v>660</v>
      </c>
      <c r="B13" s="71" t="s">
        <v>660</v>
      </c>
      <c r="C13" s="32"/>
      <c r="D13" s="32"/>
      <c r="G13" s="32"/>
    </row>
    <row r="14" ht="15.75" customHeight="1">
      <c r="A14" s="71" t="s">
        <v>660</v>
      </c>
      <c r="B14" s="71" t="s">
        <v>660</v>
      </c>
      <c r="C14" s="32"/>
      <c r="D14" s="32"/>
      <c r="F14" s="32"/>
      <c r="G14" s="32"/>
      <c r="H14" s="32"/>
    </row>
    <row r="15" ht="15.75" customHeight="1">
      <c r="A15" s="71" t="s">
        <v>660</v>
      </c>
      <c r="B15" s="71" t="s">
        <v>660</v>
      </c>
      <c r="F15" s="32"/>
      <c r="G15" s="77"/>
      <c r="H15" s="32"/>
    </row>
    <row r="16" ht="15.75" customHeight="1">
      <c r="A16" s="71" t="s">
        <v>660</v>
      </c>
      <c r="B16" s="71" t="s">
        <v>660</v>
      </c>
      <c r="E16" s="35"/>
      <c r="F16" s="32"/>
      <c r="G16" s="77"/>
      <c r="H16" s="35"/>
      <c r="I16" s="35"/>
      <c r="J16" s="35"/>
      <c r="K16" s="35"/>
    </row>
    <row r="17" ht="15.75" customHeight="1">
      <c r="A17" s="71" t="s">
        <v>660</v>
      </c>
      <c r="B17" s="71" t="s">
        <v>660</v>
      </c>
      <c r="D17" s="58"/>
      <c r="E17" s="78"/>
      <c r="F17" s="32"/>
      <c r="G17" s="77"/>
      <c r="H17" s="79"/>
      <c r="I17" s="79"/>
      <c r="J17" s="79"/>
      <c r="K17" s="79"/>
    </row>
    <row r="18" ht="15.75" customHeight="1">
      <c r="A18" s="71" t="s">
        <v>660</v>
      </c>
      <c r="B18" s="71" t="s">
        <v>660</v>
      </c>
      <c r="D18" s="58"/>
      <c r="E18" s="78"/>
      <c r="F18" s="32"/>
      <c r="G18" s="77"/>
      <c r="H18" s="79"/>
      <c r="I18" s="79"/>
      <c r="J18" s="79"/>
      <c r="K18" s="79"/>
    </row>
    <row r="19" ht="15.75" customHeight="1">
      <c r="A19" s="71" t="s">
        <v>660</v>
      </c>
      <c r="B19" s="71" t="s">
        <v>660</v>
      </c>
      <c r="D19" s="58"/>
      <c r="E19" s="78"/>
      <c r="F19" s="32"/>
      <c r="G19" s="77"/>
      <c r="H19" s="79"/>
      <c r="I19" s="79"/>
      <c r="J19" s="79"/>
      <c r="K19" s="79"/>
    </row>
    <row r="20" ht="15.75" customHeight="1">
      <c r="A20" s="71" t="s">
        <v>660</v>
      </c>
      <c r="B20" s="71" t="s">
        <v>660</v>
      </c>
      <c r="D20" s="58"/>
      <c r="E20" s="78"/>
      <c r="F20" s="32"/>
      <c r="G20" s="77"/>
      <c r="H20" s="79"/>
      <c r="I20" s="79"/>
      <c r="J20" s="79"/>
      <c r="K20" s="79"/>
    </row>
    <row r="21" ht="15.75" customHeight="1">
      <c r="A21" s="71" t="s">
        <v>655</v>
      </c>
      <c r="B21" s="71" t="s">
        <v>655</v>
      </c>
      <c r="D21" s="58"/>
      <c r="E21" s="78"/>
      <c r="F21" s="32"/>
      <c r="G21" s="77"/>
      <c r="H21" s="79"/>
      <c r="I21" s="79"/>
      <c r="J21" s="79"/>
      <c r="K21" s="79"/>
    </row>
    <row r="22" ht="15.75" customHeight="1">
      <c r="A22" s="71" t="s">
        <v>660</v>
      </c>
      <c r="B22" s="71" t="s">
        <v>660</v>
      </c>
      <c r="D22" s="58"/>
      <c r="E22" s="78"/>
      <c r="F22" s="79"/>
      <c r="G22" s="77"/>
      <c r="H22" s="79"/>
      <c r="I22" s="79"/>
      <c r="J22" s="79"/>
      <c r="K22" s="79"/>
    </row>
    <row r="23" ht="15.75" customHeight="1">
      <c r="A23" s="71" t="s">
        <v>669</v>
      </c>
      <c r="B23" s="71"/>
      <c r="D23" s="58"/>
      <c r="E23" s="79"/>
      <c r="F23" s="79"/>
      <c r="G23" s="77"/>
      <c r="H23" s="79"/>
    </row>
    <row r="24" ht="15.75" customHeight="1">
      <c r="A24" s="71" t="s">
        <v>660</v>
      </c>
      <c r="B24" s="71" t="s">
        <v>660</v>
      </c>
      <c r="D24" s="58"/>
      <c r="E24" s="79"/>
      <c r="F24" s="79"/>
      <c r="G24" s="80"/>
      <c r="H24" s="79"/>
      <c r="I24" s="79"/>
      <c r="J24" s="79"/>
      <c r="K24" s="79"/>
    </row>
    <row r="25" ht="15.75" customHeight="1">
      <c r="A25" s="71" t="s">
        <v>660</v>
      </c>
      <c r="B25" s="71" t="s">
        <v>660</v>
      </c>
      <c r="D25" s="58"/>
      <c r="E25" s="79"/>
      <c r="F25" s="79"/>
      <c r="G25" s="80"/>
      <c r="H25" s="79"/>
      <c r="I25" s="79"/>
      <c r="J25" s="79"/>
      <c r="K25" s="79"/>
    </row>
    <row r="26" ht="15.75" customHeight="1">
      <c r="A26" s="71" t="s">
        <v>662</v>
      </c>
      <c r="B26" s="71" t="s">
        <v>662</v>
      </c>
      <c r="D26" s="58"/>
      <c r="E26" s="79"/>
      <c r="F26" s="79"/>
      <c r="G26" s="80"/>
      <c r="H26" s="79"/>
      <c r="I26" s="79"/>
      <c r="J26" s="79"/>
      <c r="K26" s="79"/>
    </row>
    <row r="27" ht="15.75" customHeight="1">
      <c r="A27" s="71" t="s">
        <v>660</v>
      </c>
      <c r="B27" s="71" t="s">
        <v>660</v>
      </c>
      <c r="G27" s="32"/>
    </row>
    <row r="28" ht="15.75" customHeight="1">
      <c r="A28" s="71" t="s">
        <v>660</v>
      </c>
      <c r="B28" s="71" t="s">
        <v>660</v>
      </c>
      <c r="G28" s="32"/>
    </row>
    <row r="29" ht="15.75" customHeight="1">
      <c r="A29" s="71" t="s">
        <v>660</v>
      </c>
      <c r="B29" s="71" t="s">
        <v>660</v>
      </c>
      <c r="G29" s="32"/>
    </row>
    <row r="30" ht="15.75" customHeight="1">
      <c r="A30" s="71" t="s">
        <v>660</v>
      </c>
      <c r="B30" s="71" t="s">
        <v>660</v>
      </c>
      <c r="G30" s="32"/>
    </row>
    <row r="31" ht="15.75" customHeight="1">
      <c r="A31" s="71" t="s">
        <v>660</v>
      </c>
      <c r="B31" s="71" t="s">
        <v>660</v>
      </c>
      <c r="G31" s="32"/>
    </row>
    <row r="32" ht="15.75" customHeight="1">
      <c r="A32" s="71" t="s">
        <v>647</v>
      </c>
      <c r="B32" s="71" t="s">
        <v>647</v>
      </c>
      <c r="G32" s="32"/>
    </row>
    <row r="33" ht="15.75" customHeight="1">
      <c r="A33" s="71" t="s">
        <v>660</v>
      </c>
      <c r="B33" s="71" t="s">
        <v>660</v>
      </c>
      <c r="G33" s="32"/>
    </row>
    <row r="34" ht="15.75" customHeight="1">
      <c r="A34" s="71" t="s">
        <v>660</v>
      </c>
      <c r="B34" s="71" t="s">
        <v>660</v>
      </c>
      <c r="G34" s="32"/>
    </row>
    <row r="35" ht="15.75" customHeight="1">
      <c r="A35" s="71" t="s">
        <v>647</v>
      </c>
      <c r="B35" s="71" t="s">
        <v>647</v>
      </c>
      <c r="G35" s="32"/>
    </row>
    <row r="36" ht="15.75" customHeight="1">
      <c r="A36" s="71" t="s">
        <v>660</v>
      </c>
      <c r="B36" s="71" t="s">
        <v>660</v>
      </c>
      <c r="G36" s="32"/>
    </row>
    <row r="37" ht="15.75" customHeight="1">
      <c r="A37" s="71" t="s">
        <v>660</v>
      </c>
      <c r="B37" s="71" t="s">
        <v>660</v>
      </c>
      <c r="G37" s="32"/>
    </row>
    <row r="38" ht="15.75" customHeight="1">
      <c r="A38" s="71" t="s">
        <v>660</v>
      </c>
      <c r="B38" s="71" t="s">
        <v>660</v>
      </c>
      <c r="G38" s="32"/>
    </row>
    <row r="39" ht="15.75" customHeight="1">
      <c r="A39" s="81" t="s">
        <v>670</v>
      </c>
      <c r="B39" s="71" t="s">
        <v>661</v>
      </c>
      <c r="G39" s="32"/>
    </row>
    <row r="40" ht="15.75" customHeight="1">
      <c r="A40" s="71" t="s">
        <v>660</v>
      </c>
      <c r="B40" s="71" t="s">
        <v>660</v>
      </c>
      <c r="G40" s="32"/>
    </row>
    <row r="41" ht="15.75" customHeight="1">
      <c r="A41" s="71" t="s">
        <v>660</v>
      </c>
      <c r="B41" s="71" t="s">
        <v>660</v>
      </c>
      <c r="G41" s="32"/>
    </row>
    <row r="42" ht="15.75" customHeight="1">
      <c r="A42" s="71" t="s">
        <v>660</v>
      </c>
      <c r="B42" s="71" t="s">
        <v>660</v>
      </c>
      <c r="G42" s="32"/>
    </row>
    <row r="43" ht="15.75" customHeight="1">
      <c r="A43" s="71" t="s">
        <v>660</v>
      </c>
      <c r="B43" s="71" t="s">
        <v>660</v>
      </c>
      <c r="G43" s="32"/>
    </row>
    <row r="44" ht="15.75" customHeight="1">
      <c r="A44" s="71" t="s">
        <v>660</v>
      </c>
      <c r="B44" s="71" t="s">
        <v>660</v>
      </c>
      <c r="G44" s="32"/>
    </row>
    <row r="45" ht="15.75" customHeight="1">
      <c r="A45" s="71" t="s">
        <v>660</v>
      </c>
      <c r="B45" s="71" t="s">
        <v>660</v>
      </c>
      <c r="G45" s="32"/>
    </row>
    <row r="46" ht="15.75" customHeight="1">
      <c r="A46" s="71" t="s">
        <v>655</v>
      </c>
      <c r="B46" s="71" t="s">
        <v>655</v>
      </c>
      <c r="G46" s="32"/>
    </row>
    <row r="47" ht="15.75" customHeight="1">
      <c r="A47" s="71" t="s">
        <v>660</v>
      </c>
      <c r="B47" s="71" t="s">
        <v>660</v>
      </c>
      <c r="G47" s="32"/>
    </row>
    <row r="48" ht="15.75" customHeight="1">
      <c r="A48" s="71" t="s">
        <v>655</v>
      </c>
      <c r="B48" s="71" t="s">
        <v>655</v>
      </c>
      <c r="G48" s="32"/>
    </row>
    <row r="49" ht="15.75" customHeight="1">
      <c r="A49" s="71" t="s">
        <v>662</v>
      </c>
      <c r="B49" s="71" t="s">
        <v>662</v>
      </c>
      <c r="G49" s="32"/>
    </row>
    <row r="50" ht="15.75" customHeight="1">
      <c r="A50" s="71" t="s">
        <v>662</v>
      </c>
      <c r="B50" s="71" t="s">
        <v>662</v>
      </c>
      <c r="G50" s="32"/>
    </row>
    <row r="51" ht="15.75" customHeight="1">
      <c r="A51" s="71" t="s">
        <v>647</v>
      </c>
      <c r="B51" s="71" t="s">
        <v>647</v>
      </c>
      <c r="G51" s="32"/>
    </row>
    <row r="52" ht="15.75" customHeight="1">
      <c r="A52" s="71" t="s">
        <v>662</v>
      </c>
      <c r="B52" s="71" t="s">
        <v>662</v>
      </c>
      <c r="G52" s="32"/>
    </row>
    <row r="53" ht="15.75" customHeight="1">
      <c r="A53" s="71" t="s">
        <v>662</v>
      </c>
      <c r="B53" s="71" t="s">
        <v>662</v>
      </c>
      <c r="G53" s="32"/>
    </row>
    <row r="54" ht="15.75" customHeight="1">
      <c r="A54" s="71" t="s">
        <v>647</v>
      </c>
      <c r="B54" s="71" t="s">
        <v>647</v>
      </c>
      <c r="G54" s="32"/>
    </row>
    <row r="55" ht="15.75" customHeight="1">
      <c r="A55" s="71" t="s">
        <v>658</v>
      </c>
      <c r="B55" s="71" t="s">
        <v>658</v>
      </c>
      <c r="C55" s="7"/>
      <c r="E55" s="79"/>
      <c r="G55" s="32"/>
    </row>
    <row r="56" ht="15.75" customHeight="1">
      <c r="A56" s="71" t="s">
        <v>660</v>
      </c>
      <c r="B56" s="71" t="s">
        <v>660</v>
      </c>
      <c r="C56" s="7"/>
      <c r="E56" s="79"/>
      <c r="G56" s="32"/>
    </row>
    <row r="57" ht="15.75" customHeight="1">
      <c r="A57" s="71" t="s">
        <v>660</v>
      </c>
      <c r="B57" s="71" t="s">
        <v>660</v>
      </c>
      <c r="C57" s="7"/>
      <c r="E57" s="79"/>
      <c r="G57" s="32"/>
    </row>
    <row r="58" ht="15.75" customHeight="1">
      <c r="A58" s="71" t="s">
        <v>660</v>
      </c>
      <c r="B58" s="71" t="s">
        <v>660</v>
      </c>
      <c r="C58" s="7"/>
      <c r="E58" s="79"/>
      <c r="G58" s="32"/>
    </row>
    <row r="59" ht="15.75" customHeight="1">
      <c r="A59" s="71" t="s">
        <v>660</v>
      </c>
      <c r="B59" s="71" t="s">
        <v>660</v>
      </c>
      <c r="C59" s="7"/>
      <c r="E59" s="79"/>
      <c r="G59" s="32"/>
    </row>
    <row r="60" ht="15.75" customHeight="1">
      <c r="A60" s="71" t="s">
        <v>662</v>
      </c>
      <c r="B60" s="71" t="s">
        <v>662</v>
      </c>
      <c r="C60" s="7"/>
      <c r="E60" s="79"/>
      <c r="G60" s="32"/>
    </row>
    <row r="61" ht="15.75" customHeight="1">
      <c r="A61" s="71" t="s">
        <v>662</v>
      </c>
      <c r="B61" s="71" t="s">
        <v>662</v>
      </c>
      <c r="G61" s="32"/>
    </row>
    <row r="62" ht="15.75" customHeight="1">
      <c r="A62" s="71" t="s">
        <v>647</v>
      </c>
      <c r="B62" s="71" t="s">
        <v>647</v>
      </c>
      <c r="C62" s="7"/>
      <c r="E62" s="79"/>
      <c r="G62" s="32"/>
    </row>
    <row r="63" ht="15.75" customHeight="1">
      <c r="A63" s="71" t="s">
        <v>647</v>
      </c>
      <c r="B63" s="71" t="s">
        <v>647</v>
      </c>
      <c r="C63" s="7"/>
      <c r="E63" s="79"/>
      <c r="G63" s="32"/>
    </row>
    <row r="64" ht="15.75" customHeight="1">
      <c r="A64" s="71" t="s">
        <v>662</v>
      </c>
      <c r="B64" s="71" t="s">
        <v>662</v>
      </c>
      <c r="C64" s="7"/>
      <c r="E64" s="79"/>
      <c r="G64" s="32"/>
    </row>
    <row r="65" ht="15.75" customHeight="1">
      <c r="A65" s="71" t="s">
        <v>646</v>
      </c>
      <c r="B65" s="71" t="s">
        <v>647</v>
      </c>
      <c r="C65" s="7"/>
      <c r="E65" s="79"/>
      <c r="G65" s="32"/>
    </row>
    <row r="66" ht="15.75" customHeight="1">
      <c r="A66" s="71" t="s">
        <v>662</v>
      </c>
      <c r="B66" s="71" t="s">
        <v>662</v>
      </c>
      <c r="G66" s="32"/>
      <c r="I66" s="32"/>
      <c r="J66" s="32"/>
      <c r="K66" s="32"/>
    </row>
    <row r="67" ht="15.75" customHeight="1">
      <c r="A67" s="71" t="s">
        <v>660</v>
      </c>
      <c r="B67" s="71" t="s">
        <v>660</v>
      </c>
      <c r="G67" s="32"/>
      <c r="I67" s="32"/>
      <c r="J67" s="32"/>
      <c r="K67" s="82"/>
    </row>
    <row r="68" ht="15.75" customHeight="1">
      <c r="A68" s="71" t="s">
        <v>660</v>
      </c>
      <c r="B68" s="71" t="s">
        <v>660</v>
      </c>
      <c r="G68" s="32"/>
      <c r="I68" s="32"/>
      <c r="J68" s="32"/>
      <c r="K68" s="82"/>
    </row>
    <row r="69" ht="15.75" customHeight="1">
      <c r="A69" s="71" t="s">
        <v>660</v>
      </c>
      <c r="B69" s="71" t="s">
        <v>660</v>
      </c>
      <c r="G69" s="32"/>
      <c r="I69" s="32"/>
      <c r="J69" s="32"/>
      <c r="K69" s="82"/>
    </row>
    <row r="70" ht="15.75" customHeight="1">
      <c r="A70" s="71" t="s">
        <v>660</v>
      </c>
      <c r="B70" s="71" t="s">
        <v>660</v>
      </c>
      <c r="G70" s="32"/>
      <c r="I70" s="32"/>
      <c r="J70" s="32"/>
      <c r="K70" s="80"/>
    </row>
    <row r="71" ht="15.75" customHeight="1">
      <c r="A71" s="71" t="s">
        <v>660</v>
      </c>
      <c r="B71" s="71" t="s">
        <v>660</v>
      </c>
      <c r="G71" s="32"/>
      <c r="I71" s="32"/>
      <c r="J71" s="32"/>
      <c r="K71" s="80"/>
    </row>
    <row r="72" ht="15.75" customHeight="1">
      <c r="A72" s="71" t="s">
        <v>660</v>
      </c>
      <c r="B72" s="71" t="s">
        <v>660</v>
      </c>
      <c r="G72" s="32"/>
      <c r="I72" s="32"/>
      <c r="J72" s="32"/>
      <c r="K72" s="80"/>
    </row>
    <row r="73" ht="15.75" customHeight="1">
      <c r="A73" s="71" t="s">
        <v>647</v>
      </c>
      <c r="B73" s="71" t="s">
        <v>647</v>
      </c>
      <c r="G73" s="32"/>
      <c r="I73" s="32"/>
      <c r="J73" s="32"/>
      <c r="K73" s="82"/>
    </row>
    <row r="74" ht="15.75" customHeight="1">
      <c r="A74" s="71" t="s">
        <v>647</v>
      </c>
      <c r="B74" s="71" t="s">
        <v>647</v>
      </c>
      <c r="C74" s="7"/>
      <c r="E74" s="79"/>
      <c r="G74" s="32"/>
      <c r="I74" s="32"/>
      <c r="J74" s="32"/>
      <c r="K74" s="80"/>
    </row>
    <row r="75" ht="15.75" customHeight="1">
      <c r="A75" s="71" t="s">
        <v>647</v>
      </c>
      <c r="B75" s="71" t="s">
        <v>647</v>
      </c>
      <c r="C75" s="7"/>
      <c r="E75" s="79"/>
      <c r="G75" s="32"/>
      <c r="I75" s="32"/>
      <c r="J75" s="32"/>
      <c r="K75" s="80"/>
    </row>
    <row r="76" ht="15.75" customHeight="1">
      <c r="A76" s="71" t="s">
        <v>662</v>
      </c>
      <c r="B76" s="71" t="s">
        <v>662</v>
      </c>
      <c r="C76" s="7"/>
      <c r="E76" s="79"/>
      <c r="G76" s="32"/>
      <c r="I76" s="32"/>
      <c r="J76" s="32"/>
      <c r="K76" s="80"/>
    </row>
    <row r="77" ht="15.75" customHeight="1">
      <c r="A77" s="71" t="s">
        <v>662</v>
      </c>
      <c r="B77" s="71" t="s">
        <v>662</v>
      </c>
      <c r="C77" s="7"/>
      <c r="E77" s="79"/>
      <c r="G77" s="32"/>
      <c r="I77" s="32"/>
      <c r="J77" s="32"/>
      <c r="K77" s="80"/>
    </row>
    <row r="78" ht="15.75" customHeight="1">
      <c r="A78" s="71" t="s">
        <v>662</v>
      </c>
      <c r="B78" s="71" t="s">
        <v>662</v>
      </c>
      <c r="C78" s="7"/>
      <c r="E78" s="79"/>
      <c r="G78" s="32"/>
      <c r="I78" s="32"/>
      <c r="J78" s="32"/>
      <c r="K78" s="80"/>
    </row>
    <row r="79" ht="15.75" customHeight="1">
      <c r="A79" s="71" t="s">
        <v>671</v>
      </c>
      <c r="B79" s="71" t="s">
        <v>671</v>
      </c>
      <c r="C79" s="7"/>
      <c r="E79" s="79"/>
      <c r="G79" s="32"/>
      <c r="I79" s="32"/>
      <c r="J79" s="32"/>
      <c r="K79" s="80"/>
    </row>
    <row r="80" ht="15.75" customHeight="1">
      <c r="A80" s="71" t="s">
        <v>660</v>
      </c>
      <c r="B80" s="71" t="s">
        <v>660</v>
      </c>
      <c r="G80" s="32"/>
      <c r="I80" s="32"/>
      <c r="J80" s="32"/>
      <c r="K80" s="80"/>
    </row>
    <row r="81" ht="15.75" customHeight="1">
      <c r="A81" s="71" t="s">
        <v>647</v>
      </c>
      <c r="B81" s="71" t="s">
        <v>647</v>
      </c>
      <c r="C81" s="7"/>
      <c r="E81" s="79"/>
      <c r="G81" s="32"/>
      <c r="I81" s="32"/>
      <c r="J81" s="32"/>
      <c r="K81" s="80"/>
    </row>
    <row r="82" ht="15.75" customHeight="1">
      <c r="A82" s="71" t="s">
        <v>662</v>
      </c>
      <c r="B82" s="71" t="s">
        <v>662</v>
      </c>
      <c r="G82" s="32"/>
      <c r="I82" s="32"/>
      <c r="J82" s="32"/>
      <c r="K82" s="80"/>
    </row>
    <row r="83" ht="15.75" customHeight="1">
      <c r="A83" s="71" t="s">
        <v>662</v>
      </c>
      <c r="B83" s="71" t="s">
        <v>662</v>
      </c>
      <c r="C83" s="7"/>
      <c r="E83" s="79"/>
      <c r="G83" s="32"/>
      <c r="I83" s="32"/>
      <c r="J83" s="32"/>
      <c r="K83" s="80"/>
    </row>
    <row r="84" ht="15.75" customHeight="1">
      <c r="A84" s="81" t="s">
        <v>672</v>
      </c>
      <c r="B84" s="83" t="s">
        <v>658</v>
      </c>
      <c r="C84" s="7"/>
      <c r="E84" s="79"/>
      <c r="G84" s="32"/>
      <c r="I84" s="32"/>
      <c r="J84" s="32"/>
      <c r="K84" s="80"/>
    </row>
    <row r="85" ht="15.75" customHeight="1">
      <c r="A85" s="81" t="s">
        <v>673</v>
      </c>
      <c r="B85" s="83" t="s">
        <v>658</v>
      </c>
      <c r="C85" s="7"/>
      <c r="E85" s="79"/>
      <c r="G85" s="32"/>
      <c r="I85" s="32"/>
      <c r="J85" s="32"/>
      <c r="K85" s="80"/>
    </row>
    <row r="86" ht="15.75" customHeight="1">
      <c r="A86" s="71" t="s">
        <v>662</v>
      </c>
      <c r="B86" s="83" t="s">
        <v>666</v>
      </c>
      <c r="C86" s="7"/>
      <c r="E86" s="79"/>
      <c r="G86" s="32"/>
      <c r="I86" s="32"/>
      <c r="J86" s="32"/>
      <c r="K86" s="80"/>
    </row>
    <row r="87" ht="15.75" customHeight="1">
      <c r="A87" s="71" t="s">
        <v>646</v>
      </c>
      <c r="B87" s="83" t="s">
        <v>666</v>
      </c>
      <c r="C87" s="7"/>
      <c r="E87" s="79"/>
      <c r="G87" s="32"/>
      <c r="I87" s="32"/>
      <c r="J87" s="32"/>
      <c r="K87" s="80"/>
    </row>
    <row r="88" ht="15.75" customHeight="1">
      <c r="A88" s="71" t="s">
        <v>660</v>
      </c>
      <c r="B88" s="71" t="s">
        <v>662</v>
      </c>
      <c r="C88" s="7"/>
      <c r="E88" s="79"/>
      <c r="G88" s="32"/>
      <c r="I88" s="32"/>
      <c r="J88" s="32"/>
      <c r="K88" s="80"/>
    </row>
    <row r="89" ht="15.75" customHeight="1">
      <c r="A89" s="71" t="s">
        <v>646</v>
      </c>
      <c r="B89" s="71" t="s">
        <v>647</v>
      </c>
      <c r="C89" s="7"/>
      <c r="E89" s="79"/>
      <c r="G89" s="32"/>
      <c r="I89" s="32"/>
      <c r="J89" s="32"/>
      <c r="K89" s="80"/>
    </row>
    <row r="90" ht="15.75" customHeight="1">
      <c r="A90" s="71" t="s">
        <v>660</v>
      </c>
      <c r="B90" s="71" t="s">
        <v>660</v>
      </c>
      <c r="C90" s="7"/>
      <c r="E90" s="79"/>
      <c r="G90" s="32"/>
    </row>
    <row r="91" ht="15.75" customHeight="1">
      <c r="A91" s="81" t="s">
        <v>674</v>
      </c>
      <c r="B91" s="71" t="s">
        <v>647</v>
      </c>
      <c r="C91" s="7"/>
      <c r="E91" s="79"/>
      <c r="G91" s="32"/>
    </row>
    <row r="92" ht="15.75" customHeight="1">
      <c r="A92" s="81" t="s">
        <v>674</v>
      </c>
      <c r="B92" s="71" t="s">
        <v>660</v>
      </c>
      <c r="G92" s="32"/>
    </row>
    <row r="93" ht="15.75" customHeight="1">
      <c r="A93" s="81" t="s">
        <v>675</v>
      </c>
      <c r="B93" s="83" t="s">
        <v>660</v>
      </c>
      <c r="G93" s="32"/>
    </row>
    <row r="94" ht="15.75" customHeight="1">
      <c r="A94" s="71" t="s">
        <v>660</v>
      </c>
      <c r="B94" s="83" t="s">
        <v>660</v>
      </c>
      <c r="G94" s="32"/>
    </row>
    <row r="95" ht="15.75" customHeight="1">
      <c r="A95" s="71" t="s">
        <v>662</v>
      </c>
      <c r="B95" s="84" t="s">
        <v>661</v>
      </c>
      <c r="G95" s="32"/>
    </row>
    <row r="96" ht="15.75" customHeight="1">
      <c r="A96" s="71" t="s">
        <v>662</v>
      </c>
      <c r="B96" s="71" t="s">
        <v>660</v>
      </c>
      <c r="G96" s="32"/>
    </row>
    <row r="97" ht="15.75" customHeight="1">
      <c r="A97" s="71" t="s">
        <v>662</v>
      </c>
      <c r="B97" s="71" t="s">
        <v>662</v>
      </c>
      <c r="C97" s="7"/>
      <c r="E97" s="79"/>
      <c r="G97" s="32"/>
    </row>
    <row r="98" ht="15.75" customHeight="1">
      <c r="A98" s="71" t="s">
        <v>660</v>
      </c>
      <c r="B98" s="71" t="s">
        <v>662</v>
      </c>
      <c r="C98" s="7"/>
      <c r="E98" s="79"/>
      <c r="G98" s="32"/>
    </row>
    <row r="99" ht="15.75" customHeight="1">
      <c r="A99" s="71" t="s">
        <v>660</v>
      </c>
      <c r="B99" s="71" t="s">
        <v>662</v>
      </c>
      <c r="C99" s="7"/>
      <c r="E99" s="79"/>
      <c r="G99" s="32"/>
    </row>
    <row r="100" ht="15.75" customHeight="1">
      <c r="A100" s="71" t="s">
        <v>660</v>
      </c>
      <c r="B100" s="71" t="s">
        <v>660</v>
      </c>
      <c r="G100" s="32"/>
    </row>
    <row r="101" ht="15.75" customHeight="1">
      <c r="A101" s="71" t="s">
        <v>660</v>
      </c>
      <c r="B101" s="71" t="s">
        <v>660</v>
      </c>
      <c r="G101" s="32"/>
    </row>
    <row r="102" ht="15.75" customHeight="1">
      <c r="A102" s="71" t="s">
        <v>660</v>
      </c>
      <c r="B102" s="71" t="s">
        <v>660</v>
      </c>
      <c r="G102" s="32"/>
    </row>
    <row r="103" ht="15.75" customHeight="1">
      <c r="A103" s="85" t="s">
        <v>676</v>
      </c>
      <c r="B103" s="71" t="s">
        <v>660</v>
      </c>
      <c r="G103" s="32"/>
    </row>
    <row r="104" ht="15.75" customHeight="1">
      <c r="A104" s="7">
        <f>COUNTA(A2:A103)</f>
        <v>102</v>
      </c>
      <c r="B104" s="71" t="s">
        <v>660</v>
      </c>
      <c r="G104" s="32"/>
    </row>
    <row r="105" ht="15.75" customHeight="1">
      <c r="B105" s="86" t="s">
        <v>667</v>
      </c>
      <c r="G105" s="32"/>
    </row>
    <row r="106" ht="15.75" customHeight="1">
      <c r="B106" s="7">
        <f>COUNTA(B2:B105)</f>
        <v>103</v>
      </c>
      <c r="G106" s="32"/>
    </row>
    <row r="107" ht="15.75" customHeight="1">
      <c r="G107" s="32"/>
    </row>
    <row r="108" ht="15.75" customHeight="1">
      <c r="G108" s="32"/>
    </row>
    <row r="109" ht="15.75" customHeight="1">
      <c r="G109" s="32"/>
    </row>
    <row r="110" ht="15.75" customHeight="1">
      <c r="G110" s="32"/>
    </row>
    <row r="111" ht="15.75" customHeight="1">
      <c r="G111" s="32"/>
    </row>
    <row r="112" ht="15.75" customHeight="1">
      <c r="G112" s="32"/>
    </row>
    <row r="113" ht="15.75" customHeight="1">
      <c r="G113" s="32"/>
    </row>
    <row r="114" ht="15.75" customHeight="1">
      <c r="G114" s="32"/>
    </row>
    <row r="115" ht="15.75" customHeight="1">
      <c r="G115" s="32"/>
    </row>
    <row r="116" ht="15.75" customHeight="1">
      <c r="G116" s="32"/>
    </row>
    <row r="117" ht="15.75" customHeight="1">
      <c r="G117" s="32"/>
    </row>
    <row r="118" ht="15.75" customHeight="1">
      <c r="G118" s="32"/>
    </row>
    <row r="119" ht="15.75" customHeight="1">
      <c r="G119" s="32"/>
    </row>
    <row r="120" ht="15.75" customHeight="1">
      <c r="G120" s="32"/>
    </row>
    <row r="121" ht="15.75" customHeight="1">
      <c r="G121" s="32"/>
    </row>
    <row r="122" ht="15.75" customHeight="1">
      <c r="G122" s="32"/>
    </row>
    <row r="123" ht="15.75" customHeight="1">
      <c r="G123" s="32"/>
    </row>
    <row r="124" ht="15.75" customHeight="1">
      <c r="G124" s="32"/>
    </row>
    <row r="125" ht="15.75" customHeight="1">
      <c r="G125" s="32"/>
    </row>
    <row r="126" ht="15.75" customHeight="1">
      <c r="G126" s="32"/>
    </row>
    <row r="127" ht="15.75" customHeight="1">
      <c r="G127" s="32"/>
    </row>
    <row r="128" ht="15.75" customHeight="1">
      <c r="G128" s="32"/>
    </row>
    <row r="129" ht="15.75" customHeight="1">
      <c r="G129" s="32"/>
    </row>
    <row r="130" ht="15.75" customHeight="1">
      <c r="G130" s="32"/>
    </row>
    <row r="131" ht="15.75" customHeight="1">
      <c r="G131" s="32"/>
    </row>
    <row r="132" ht="15.75" customHeight="1">
      <c r="G132" s="32"/>
    </row>
    <row r="133" ht="15.75" customHeight="1">
      <c r="G133" s="32"/>
    </row>
    <row r="134" ht="15.75" customHeight="1">
      <c r="G134" s="32"/>
    </row>
    <row r="135" ht="15.75" customHeight="1">
      <c r="G135" s="32"/>
    </row>
    <row r="136" ht="15.75" customHeight="1">
      <c r="G136" s="32"/>
    </row>
    <row r="137" ht="15.75" customHeight="1">
      <c r="G137" s="32"/>
    </row>
    <row r="138" ht="15.75" customHeight="1">
      <c r="G138" s="32"/>
    </row>
    <row r="139" ht="15.75" customHeight="1">
      <c r="G139" s="32"/>
    </row>
    <row r="140" ht="15.75" customHeight="1">
      <c r="G140" s="32"/>
    </row>
    <row r="141" ht="15.75" customHeight="1">
      <c r="G141" s="32"/>
    </row>
    <row r="142" ht="15.75" customHeight="1">
      <c r="G142" s="32"/>
    </row>
    <row r="143" ht="15.75" customHeight="1">
      <c r="G143" s="32"/>
    </row>
    <row r="144" ht="15.75" customHeight="1">
      <c r="G144" s="32"/>
    </row>
    <row r="145" ht="15.75" customHeight="1">
      <c r="G145" s="32"/>
    </row>
    <row r="146" ht="15.75" customHeight="1">
      <c r="G146" s="32"/>
    </row>
    <row r="147" ht="15.75" customHeight="1">
      <c r="G147" s="32"/>
    </row>
    <row r="148" ht="15.75" customHeight="1">
      <c r="G148" s="32"/>
    </row>
    <row r="149" ht="15.75" customHeight="1">
      <c r="G149" s="32"/>
    </row>
    <row r="150" ht="15.75" customHeight="1">
      <c r="G150" s="32"/>
    </row>
    <row r="151" ht="15.75" customHeight="1">
      <c r="G151" s="32"/>
    </row>
    <row r="152" ht="15.75" customHeight="1">
      <c r="G152" s="32"/>
    </row>
    <row r="153" ht="15.75" customHeight="1">
      <c r="G153" s="32"/>
    </row>
    <row r="154" ht="15.75" customHeight="1">
      <c r="G154" s="32"/>
    </row>
    <row r="155" ht="15.75" customHeight="1">
      <c r="G155" s="32"/>
    </row>
    <row r="156" ht="15.75" customHeight="1">
      <c r="G156" s="32"/>
    </row>
    <row r="157" ht="15.75" customHeight="1">
      <c r="G157" s="32"/>
    </row>
    <row r="158" ht="15.75" customHeight="1">
      <c r="G158" s="32"/>
    </row>
    <row r="159" ht="15.75" customHeight="1">
      <c r="G159" s="32"/>
    </row>
    <row r="160" ht="15.75" customHeight="1">
      <c r="G160" s="32"/>
    </row>
    <row r="161" ht="15.75" customHeight="1">
      <c r="G161" s="32"/>
    </row>
    <row r="162" ht="15.75" customHeight="1">
      <c r="G162" s="32"/>
    </row>
    <row r="163" ht="15.75" customHeight="1">
      <c r="G163" s="32"/>
    </row>
    <row r="164" ht="15.75" customHeight="1">
      <c r="G164" s="32"/>
    </row>
    <row r="165" ht="15.75" customHeight="1">
      <c r="G165" s="32"/>
    </row>
    <row r="166" ht="15.75" customHeight="1">
      <c r="G166" s="32"/>
    </row>
    <row r="167" ht="15.75" customHeight="1">
      <c r="G167" s="32"/>
    </row>
    <row r="168" ht="15.75" customHeight="1">
      <c r="G168" s="32"/>
    </row>
    <row r="169" ht="15.75" customHeight="1">
      <c r="G169" s="32"/>
    </row>
    <row r="170" ht="15.75" customHeight="1">
      <c r="G170" s="32"/>
    </row>
    <row r="171" ht="15.75" customHeight="1">
      <c r="G171" s="32"/>
    </row>
    <row r="172" ht="15.75" customHeight="1">
      <c r="G172" s="32"/>
    </row>
    <row r="173" ht="15.75" customHeight="1">
      <c r="G173" s="32"/>
    </row>
    <row r="174" ht="15.75" customHeight="1">
      <c r="G174" s="32"/>
    </row>
    <row r="175" ht="15.75" customHeight="1">
      <c r="G175" s="32"/>
    </row>
    <row r="176" ht="15.75" customHeight="1">
      <c r="G176" s="32"/>
    </row>
    <row r="177" ht="15.75" customHeight="1">
      <c r="B177" s="8"/>
      <c r="G177" s="32"/>
    </row>
    <row r="178" ht="15.75" customHeight="1">
      <c r="B178" s="8"/>
      <c r="G178" s="32"/>
    </row>
    <row r="179" ht="15.75" customHeight="1">
      <c r="G179" s="32"/>
    </row>
    <row r="180" ht="15.75" customHeight="1">
      <c r="B180" s="8"/>
      <c r="G180" s="32"/>
    </row>
    <row r="181" ht="15.75" customHeight="1">
      <c r="B181" s="8"/>
      <c r="G181" s="32"/>
    </row>
    <row r="182" ht="15.75" customHeight="1">
      <c r="G182" s="32"/>
    </row>
    <row r="183" ht="15.75" customHeight="1">
      <c r="G183" s="32"/>
    </row>
    <row r="184" ht="15.75" customHeight="1">
      <c r="G184" s="32"/>
    </row>
    <row r="185" ht="15.75" customHeight="1">
      <c r="G185" s="32"/>
    </row>
    <row r="186" ht="15.75" customHeight="1">
      <c r="G186" s="32"/>
    </row>
    <row r="187" ht="15.75" customHeight="1">
      <c r="G187" s="32"/>
    </row>
    <row r="188" ht="15.75" customHeight="1">
      <c r="G188" s="32"/>
    </row>
    <row r="189" ht="15.75" customHeight="1">
      <c r="G189" s="32"/>
    </row>
    <row r="190" ht="15.75" customHeight="1">
      <c r="G190" s="32"/>
    </row>
    <row r="191" ht="15.75" customHeight="1">
      <c r="G191" s="32"/>
    </row>
    <row r="192" ht="15.75" customHeight="1">
      <c r="G192" s="32"/>
    </row>
    <row r="193" ht="15.75" customHeight="1">
      <c r="G193" s="32"/>
    </row>
    <row r="194" ht="15.75" customHeight="1">
      <c r="G194" s="32"/>
    </row>
    <row r="195" ht="15.75" customHeight="1">
      <c r="G195" s="32"/>
    </row>
    <row r="196" ht="15.75" customHeight="1">
      <c r="G196" s="32"/>
    </row>
    <row r="197" ht="15.75" customHeight="1">
      <c r="G197" s="32"/>
    </row>
    <row r="198" ht="15.75" customHeight="1">
      <c r="B198" s="8"/>
      <c r="G198" s="32"/>
    </row>
    <row r="199" ht="15.75" customHeight="1">
      <c r="B199" s="8"/>
      <c r="G199" s="32"/>
    </row>
    <row r="200" ht="15.75" customHeight="1">
      <c r="G200" s="32"/>
    </row>
    <row r="201" ht="15.75" customHeight="1">
      <c r="B201" s="8"/>
      <c r="G201" s="32"/>
    </row>
    <row r="202" ht="15.75" customHeight="1">
      <c r="B202" s="8"/>
      <c r="G202" s="32"/>
    </row>
    <row r="203" ht="15.75" customHeight="1">
      <c r="G203" s="32"/>
    </row>
    <row r="204" ht="15.75" customHeight="1">
      <c r="B204" s="8"/>
      <c r="G204" s="32"/>
    </row>
    <row r="205" ht="15.75" customHeight="1">
      <c r="B205" s="8"/>
      <c r="G205" s="32"/>
    </row>
    <row r="206" ht="15.75" customHeight="1">
      <c r="G206" s="32"/>
    </row>
    <row r="207" ht="15.75" customHeight="1">
      <c r="B207" s="8"/>
      <c r="G207" s="32"/>
    </row>
    <row r="208" ht="15.75" customHeight="1">
      <c r="B208" s="8"/>
      <c r="G208" s="32"/>
    </row>
    <row r="209" ht="15.75" customHeight="1">
      <c r="G209" s="32"/>
    </row>
    <row r="210" ht="15.75" customHeight="1">
      <c r="B210" s="8"/>
      <c r="G210" s="32"/>
    </row>
    <row r="211" ht="15.75" customHeight="1">
      <c r="B211" s="8"/>
      <c r="G211" s="32"/>
    </row>
    <row r="212" ht="15.75" customHeight="1">
      <c r="G212" s="32"/>
    </row>
    <row r="213" ht="15.75" customHeight="1">
      <c r="B213" s="8"/>
      <c r="G213" s="32"/>
    </row>
    <row r="214" ht="15.75" customHeight="1">
      <c r="B214" s="8"/>
      <c r="G214" s="32"/>
    </row>
    <row r="215" ht="15.75" customHeight="1">
      <c r="G215" s="32"/>
    </row>
    <row r="216" ht="15.75" customHeight="1">
      <c r="B216" s="8"/>
      <c r="G216" s="32"/>
    </row>
    <row r="217" ht="15.75" customHeight="1">
      <c r="B217" s="8"/>
      <c r="G217" s="32"/>
    </row>
    <row r="218" ht="15.75" customHeight="1">
      <c r="G218" s="32"/>
    </row>
    <row r="219" ht="15.75" customHeight="1">
      <c r="G219" s="32"/>
    </row>
    <row r="220" ht="15.75" customHeight="1">
      <c r="G220" s="32"/>
    </row>
    <row r="221" ht="15.75" customHeight="1">
      <c r="G221" s="32"/>
    </row>
    <row r="222" ht="15.75" customHeight="1">
      <c r="B222" s="8"/>
      <c r="G222" s="32"/>
    </row>
    <row r="223" ht="15.75" customHeight="1">
      <c r="B223" s="8"/>
      <c r="G223" s="32"/>
    </row>
    <row r="224" ht="15.75" customHeight="1">
      <c r="G224" s="32"/>
    </row>
    <row r="225" ht="15.75" customHeight="1">
      <c r="B225" s="8"/>
      <c r="G225" s="32"/>
    </row>
    <row r="226" ht="15.75" customHeight="1">
      <c r="B226" s="8"/>
      <c r="G226" s="32"/>
    </row>
    <row r="227" ht="15.75" customHeight="1">
      <c r="G227" s="32"/>
    </row>
    <row r="228" ht="15.75" customHeight="1">
      <c r="B228" s="7"/>
      <c r="G228" s="32"/>
    </row>
    <row r="229" ht="15.75" customHeight="1">
      <c r="B229" s="7"/>
      <c r="G229" s="32"/>
    </row>
    <row r="230" ht="15.75" customHeight="1">
      <c r="B230" s="7"/>
      <c r="G230" s="32"/>
    </row>
    <row r="231" ht="15.75" customHeight="1">
      <c r="B231" s="7"/>
      <c r="G231" s="32"/>
    </row>
    <row r="232" ht="15.75" customHeight="1">
      <c r="B232" s="7"/>
      <c r="G232" s="32"/>
    </row>
    <row r="233" ht="15.75" customHeight="1">
      <c r="B233" s="7"/>
      <c r="G233" s="32"/>
    </row>
    <row r="234" ht="15.75" customHeight="1">
      <c r="B234" s="7"/>
      <c r="G234" s="32"/>
    </row>
    <row r="235" ht="15.75" customHeight="1">
      <c r="B235" s="7"/>
      <c r="G235" s="32"/>
    </row>
    <row r="236" ht="15.75" customHeight="1">
      <c r="B236" s="7"/>
      <c r="G236" s="32"/>
    </row>
    <row r="237" ht="15.75" customHeight="1">
      <c r="B237" s="7"/>
      <c r="G237" s="32"/>
    </row>
    <row r="238" ht="15.75" customHeight="1">
      <c r="B238" s="7"/>
      <c r="G238" s="32"/>
    </row>
    <row r="239" ht="15.75" customHeight="1">
      <c r="B239" s="7"/>
      <c r="G239" s="32"/>
    </row>
    <row r="240" ht="15.75" customHeight="1">
      <c r="B240" s="7"/>
      <c r="G240" s="32"/>
    </row>
    <row r="241" ht="15.75" customHeight="1">
      <c r="B241" s="7"/>
      <c r="G241" s="32"/>
    </row>
    <row r="242" ht="15.75" customHeight="1">
      <c r="B242" s="7"/>
      <c r="G242" s="32"/>
    </row>
    <row r="243" ht="15.75" customHeight="1">
      <c r="B243" s="7"/>
      <c r="G243" s="32"/>
    </row>
    <row r="244" ht="15.75" customHeight="1">
      <c r="B244" s="7"/>
      <c r="G244" s="32"/>
    </row>
    <row r="245" ht="15.75" customHeight="1">
      <c r="B245" s="7"/>
      <c r="G245" s="32"/>
    </row>
    <row r="246" ht="15.75" customHeight="1">
      <c r="B246" s="7"/>
      <c r="G246" s="32"/>
    </row>
    <row r="247" ht="15.75" customHeight="1">
      <c r="B247" s="7"/>
      <c r="G247" s="32"/>
    </row>
    <row r="248" ht="15.75" customHeight="1">
      <c r="B248" s="7"/>
      <c r="G248" s="32"/>
    </row>
    <row r="249" ht="15.75" customHeight="1">
      <c r="B249" s="7"/>
      <c r="G249" s="32"/>
    </row>
    <row r="250" ht="15.75" customHeight="1">
      <c r="B250" s="7"/>
      <c r="G250" s="32"/>
    </row>
    <row r="251" ht="15.75" customHeight="1">
      <c r="B251" s="7"/>
      <c r="G251" s="32"/>
    </row>
    <row r="252" ht="15.75" customHeight="1">
      <c r="B252" s="7"/>
      <c r="G252" s="32"/>
    </row>
    <row r="253" ht="15.75" customHeight="1">
      <c r="B253" s="7"/>
      <c r="G253" s="32"/>
    </row>
    <row r="254" ht="15.75" customHeight="1">
      <c r="B254" s="7"/>
      <c r="G254" s="32"/>
    </row>
    <row r="255" ht="15.75" customHeight="1">
      <c r="B255" s="7"/>
      <c r="G255" s="32"/>
    </row>
    <row r="256" ht="15.75" customHeight="1">
      <c r="B256" s="7"/>
      <c r="G256" s="32"/>
    </row>
    <row r="257" ht="15.75" customHeight="1">
      <c r="B257" s="7"/>
      <c r="G257" s="32"/>
    </row>
    <row r="258" ht="15.75" customHeight="1">
      <c r="B258" s="7"/>
      <c r="G258" s="32"/>
    </row>
    <row r="259" ht="15.75" customHeight="1">
      <c r="B259" s="7"/>
      <c r="G259" s="32"/>
    </row>
    <row r="260" ht="15.75" customHeight="1">
      <c r="B260" s="7"/>
      <c r="G260" s="32"/>
    </row>
    <row r="261" ht="15.75" customHeight="1">
      <c r="B261" s="7"/>
      <c r="G261" s="32"/>
    </row>
    <row r="262" ht="15.75" customHeight="1">
      <c r="B262" s="7"/>
      <c r="G262" s="32"/>
    </row>
    <row r="263" ht="15.75" customHeight="1">
      <c r="B263" s="7"/>
      <c r="G263" s="32"/>
    </row>
    <row r="264" ht="15.75" customHeight="1">
      <c r="B264" s="7"/>
      <c r="G264" s="32"/>
    </row>
    <row r="265" ht="15.75" customHeight="1">
      <c r="B265" s="7"/>
      <c r="G265" s="32"/>
    </row>
    <row r="266" ht="15.75" customHeight="1">
      <c r="B266" s="7"/>
      <c r="G266" s="32"/>
    </row>
    <row r="267" ht="15.75" customHeight="1">
      <c r="B267" s="7"/>
      <c r="G267" s="32"/>
    </row>
    <row r="268" ht="15.75" customHeight="1">
      <c r="B268" s="7"/>
      <c r="G268" s="32"/>
    </row>
    <row r="269" ht="15.75" customHeight="1">
      <c r="B269" s="7"/>
      <c r="G269" s="32"/>
    </row>
    <row r="270" ht="15.75" customHeight="1">
      <c r="B270" s="7"/>
      <c r="G270" s="32"/>
    </row>
    <row r="271" ht="15.75" customHeight="1">
      <c r="B271" s="7"/>
      <c r="G271" s="32"/>
    </row>
    <row r="272" ht="15.75" customHeight="1">
      <c r="B272" s="7"/>
      <c r="G272" s="32"/>
    </row>
    <row r="273" ht="15.75" customHeight="1">
      <c r="B273" s="7"/>
      <c r="G273" s="32"/>
    </row>
    <row r="274" ht="15.75" customHeight="1">
      <c r="B274" s="7"/>
      <c r="G274" s="32"/>
    </row>
    <row r="275" ht="15.75" customHeight="1">
      <c r="B275" s="7"/>
      <c r="G275" s="32"/>
    </row>
    <row r="276" ht="15.75" customHeight="1">
      <c r="B276" s="7"/>
      <c r="G276" s="32"/>
    </row>
    <row r="277" ht="15.75" customHeight="1">
      <c r="B277" s="7"/>
      <c r="G277" s="32"/>
    </row>
    <row r="278" ht="15.75" customHeight="1">
      <c r="B278" s="7"/>
      <c r="G278" s="32"/>
    </row>
    <row r="279" ht="15.75" customHeight="1">
      <c r="B279" s="7"/>
      <c r="G279" s="32"/>
    </row>
    <row r="280" ht="15.75" customHeight="1">
      <c r="B280" s="7"/>
      <c r="G280" s="32"/>
    </row>
    <row r="281" ht="15.75" customHeight="1">
      <c r="B281" s="7"/>
      <c r="G281" s="32"/>
    </row>
    <row r="282" ht="15.75" customHeight="1">
      <c r="B282" s="7"/>
      <c r="G282" s="32"/>
    </row>
    <row r="283" ht="15.75" customHeight="1">
      <c r="B283" s="7"/>
      <c r="G283" s="32"/>
    </row>
    <row r="284" ht="15.75" customHeight="1">
      <c r="B284" s="7"/>
      <c r="G284" s="32"/>
    </row>
    <row r="285" ht="15.75" customHeight="1">
      <c r="B285" s="7"/>
      <c r="G285" s="32"/>
    </row>
    <row r="286" ht="15.75" customHeight="1">
      <c r="B286" s="7"/>
      <c r="G286" s="32"/>
    </row>
    <row r="287" ht="15.75" customHeight="1">
      <c r="B287" s="7"/>
      <c r="G287" s="32"/>
    </row>
    <row r="288" ht="15.75" customHeight="1">
      <c r="B288" s="7"/>
      <c r="G288" s="32"/>
    </row>
    <row r="289" ht="15.75" customHeight="1">
      <c r="B289" s="7"/>
      <c r="G289" s="32"/>
    </row>
    <row r="290" ht="15.75" customHeight="1">
      <c r="B290" s="7"/>
      <c r="G290" s="32"/>
    </row>
    <row r="291" ht="15.75" customHeight="1">
      <c r="B291" s="7"/>
      <c r="G291" s="32"/>
    </row>
    <row r="292" ht="15.75" customHeight="1">
      <c r="B292" s="7"/>
      <c r="G292" s="32"/>
    </row>
    <row r="293" ht="15.75" customHeight="1">
      <c r="B293" s="7"/>
      <c r="G293" s="32"/>
    </row>
    <row r="294" ht="15.75" customHeight="1">
      <c r="B294" s="7"/>
      <c r="G294" s="32"/>
    </row>
    <row r="295" ht="15.75" customHeight="1">
      <c r="B295" s="7"/>
      <c r="G295" s="32"/>
    </row>
    <row r="296" ht="15.75" customHeight="1">
      <c r="B296" s="7"/>
      <c r="G296" s="32"/>
    </row>
    <row r="297" ht="15.75" customHeight="1">
      <c r="B297" s="7"/>
      <c r="G297" s="32"/>
    </row>
    <row r="298" ht="15.75" customHeight="1">
      <c r="B298" s="7"/>
      <c r="G298" s="32"/>
    </row>
    <row r="299" ht="15.75" customHeight="1">
      <c r="B299" s="7"/>
      <c r="G299" s="32"/>
    </row>
    <row r="300" ht="15.75" customHeight="1">
      <c r="B300" s="7"/>
      <c r="G300" s="32"/>
    </row>
    <row r="301" ht="15.75" customHeight="1">
      <c r="B301" s="7"/>
      <c r="G301" s="32"/>
    </row>
    <row r="302" ht="15.75" customHeight="1">
      <c r="B302" s="7"/>
      <c r="G302" s="32"/>
    </row>
    <row r="303" ht="15.75" customHeight="1">
      <c r="B303" s="7"/>
      <c r="G303" s="32"/>
    </row>
    <row r="304" ht="15.75" customHeight="1">
      <c r="B304" s="7"/>
      <c r="G304" s="32"/>
    </row>
    <row r="305" ht="15.75" customHeight="1">
      <c r="B305" s="7"/>
      <c r="G305" s="32"/>
    </row>
    <row r="306" ht="15.75" customHeight="1">
      <c r="A306" s="92"/>
      <c r="B306" s="7"/>
      <c r="G306" s="32"/>
    </row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D1"/>
    <mergeCell ref="E1:L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24.71"/>
    <col customWidth="1" min="3" max="3" width="26.71"/>
    <col customWidth="1" min="4" max="4" width="21.71"/>
    <col customWidth="1" min="5" max="6" width="14.43"/>
  </cols>
  <sheetData>
    <row r="1" ht="15.75" customHeight="1">
      <c r="A1" s="90" t="s">
        <v>677</v>
      </c>
      <c r="B1" s="90" t="s">
        <v>678</v>
      </c>
      <c r="C1" s="90" t="s">
        <v>679</v>
      </c>
      <c r="D1" s="90" t="s">
        <v>680</v>
      </c>
      <c r="E1" s="7"/>
    </row>
    <row r="2" ht="15.75" customHeight="1">
      <c r="A2" s="91" t="s">
        <v>681</v>
      </c>
      <c r="B2" s="79">
        <v>23.0</v>
      </c>
      <c r="C2" s="79">
        <v>11.0</v>
      </c>
      <c r="D2" s="79">
        <v>7.0</v>
      </c>
      <c r="E2" s="7">
        <f t="shared" ref="E2:E13" si="1">SUM(B2:D2)</f>
        <v>41</v>
      </c>
    </row>
    <row r="3" ht="15.75" customHeight="1">
      <c r="A3" s="91"/>
      <c r="B3" s="93">
        <f>(B2/E2)</f>
        <v>0.5609756098</v>
      </c>
      <c r="C3" s="93">
        <f>(C2/E2)</f>
        <v>0.2682926829</v>
      </c>
      <c r="D3" s="93">
        <f>(D2/E2)</f>
        <v>0.1707317073</v>
      </c>
      <c r="E3" s="94">
        <f t="shared" si="1"/>
        <v>1</v>
      </c>
    </row>
    <row r="4" ht="15.75" customHeight="1">
      <c r="A4" s="91" t="s">
        <v>682</v>
      </c>
      <c r="B4" s="79">
        <v>15.0</v>
      </c>
      <c r="C4" s="79">
        <v>3.0</v>
      </c>
      <c r="D4" s="79">
        <v>3.0</v>
      </c>
      <c r="E4" s="7">
        <f t="shared" si="1"/>
        <v>21</v>
      </c>
    </row>
    <row r="5" ht="15.75" customHeight="1">
      <c r="A5" s="91"/>
      <c r="B5" s="93">
        <f>B4/E4</f>
        <v>0.7142857143</v>
      </c>
      <c r="C5" s="93">
        <f>C4/E4</f>
        <v>0.1428571429</v>
      </c>
      <c r="D5" s="93">
        <f>D4/E4</f>
        <v>0.1428571429</v>
      </c>
      <c r="E5" s="94">
        <f t="shared" si="1"/>
        <v>1</v>
      </c>
    </row>
    <row r="6" ht="15.75" customHeight="1">
      <c r="A6" s="91" t="s">
        <v>683</v>
      </c>
      <c r="B6" s="79">
        <v>8.0</v>
      </c>
      <c r="C6" s="79">
        <v>7.0</v>
      </c>
      <c r="D6" s="79">
        <v>9.0</v>
      </c>
      <c r="E6" s="7">
        <f t="shared" si="1"/>
        <v>24</v>
      </c>
    </row>
    <row r="7" ht="15.75" customHeight="1">
      <c r="A7" s="91"/>
      <c r="B7" s="93">
        <f>B6/E6</f>
        <v>0.3333333333</v>
      </c>
      <c r="C7" s="93">
        <f>C6/E6</f>
        <v>0.2916666667</v>
      </c>
      <c r="D7" s="93">
        <f>D6/E6</f>
        <v>0.375</v>
      </c>
      <c r="E7" s="94">
        <f t="shared" si="1"/>
        <v>1</v>
      </c>
    </row>
    <row r="8" ht="15.75" customHeight="1">
      <c r="A8" s="91" t="s">
        <v>684</v>
      </c>
      <c r="B8" s="79">
        <v>3.0</v>
      </c>
      <c r="C8" s="79">
        <v>0.0</v>
      </c>
      <c r="D8" s="79">
        <v>4.0</v>
      </c>
      <c r="E8" s="7">
        <f t="shared" si="1"/>
        <v>7</v>
      </c>
    </row>
    <row r="9" ht="15.75" customHeight="1">
      <c r="A9" s="91"/>
      <c r="B9" s="93">
        <f>B8/E8</f>
        <v>0.4285714286</v>
      </c>
      <c r="C9" s="93">
        <f>C8/E8</f>
        <v>0</v>
      </c>
      <c r="D9" s="93">
        <f>D8/E8</f>
        <v>0.5714285714</v>
      </c>
      <c r="E9" s="94">
        <f t="shared" si="1"/>
        <v>1</v>
      </c>
    </row>
    <row r="10" ht="15.75" customHeight="1">
      <c r="A10" s="91" t="s">
        <v>685</v>
      </c>
      <c r="B10" s="79">
        <v>2.0</v>
      </c>
      <c r="C10" s="79">
        <v>0.0</v>
      </c>
      <c r="D10" s="79">
        <v>0.0</v>
      </c>
      <c r="E10" s="7">
        <f t="shared" si="1"/>
        <v>2</v>
      </c>
    </row>
    <row r="11" ht="15.75" customHeight="1">
      <c r="A11" s="91"/>
      <c r="B11" s="93">
        <f>B10/E10</f>
        <v>1</v>
      </c>
      <c r="C11" s="93">
        <f>C10/E10</f>
        <v>0</v>
      </c>
      <c r="D11" s="93">
        <f>D10/E10</f>
        <v>0</v>
      </c>
      <c r="E11" s="94">
        <f t="shared" si="1"/>
        <v>1</v>
      </c>
    </row>
    <row r="12" ht="15.75" customHeight="1">
      <c r="A12" s="91" t="s">
        <v>686</v>
      </c>
      <c r="B12" s="79">
        <v>6.0</v>
      </c>
      <c r="C12" s="79">
        <v>5.0</v>
      </c>
      <c r="D12" s="79">
        <v>3.0</v>
      </c>
      <c r="E12" s="7">
        <f t="shared" si="1"/>
        <v>14</v>
      </c>
    </row>
    <row r="13" ht="15.75" customHeight="1">
      <c r="A13" s="41"/>
      <c r="B13" s="93">
        <f>B12/E12</f>
        <v>0.4285714286</v>
      </c>
      <c r="C13" s="93">
        <f>C12/E12</f>
        <v>0.3571428571</v>
      </c>
      <c r="D13" s="93">
        <f>D12/E12</f>
        <v>0.2142857143</v>
      </c>
      <c r="E13" s="94">
        <f t="shared" si="1"/>
        <v>1</v>
      </c>
    </row>
    <row r="14" ht="15.75" customHeight="1">
      <c r="A14" s="95"/>
      <c r="B14" s="95"/>
      <c r="C14" s="95"/>
      <c r="D14" s="95"/>
      <c r="E14" s="96"/>
    </row>
    <row r="15" ht="15.75" customHeight="1">
      <c r="A15" s="41"/>
      <c r="B15" s="41"/>
      <c r="C15" s="41"/>
      <c r="D15" s="41"/>
      <c r="E15" s="7"/>
    </row>
    <row r="16" ht="15.75" customHeight="1">
      <c r="A16" s="90" t="s">
        <v>687</v>
      </c>
      <c r="B16" s="90" t="s">
        <v>678</v>
      </c>
      <c r="C16" s="90" t="s">
        <v>679</v>
      </c>
      <c r="D16" s="90" t="s">
        <v>680</v>
      </c>
      <c r="E16" s="7"/>
    </row>
    <row r="17" ht="15.75" customHeight="1">
      <c r="A17" s="91" t="s">
        <v>688</v>
      </c>
      <c r="B17" s="79">
        <v>13.0</v>
      </c>
      <c r="C17" s="79">
        <v>5.0</v>
      </c>
      <c r="D17" s="79">
        <v>3.0</v>
      </c>
      <c r="E17" s="7">
        <f t="shared" ref="E17:E30" si="2">SUM(B17:D17)</f>
        <v>21</v>
      </c>
    </row>
    <row r="18" ht="15.75" customHeight="1">
      <c r="A18" s="91"/>
      <c r="B18" s="93">
        <f>B17/E17</f>
        <v>0.619047619</v>
      </c>
      <c r="C18" s="93">
        <f>C17/E17</f>
        <v>0.2380952381</v>
      </c>
      <c r="D18" s="93">
        <f>D17/E17</f>
        <v>0.1428571429</v>
      </c>
      <c r="E18" s="94">
        <f t="shared" si="2"/>
        <v>1</v>
      </c>
    </row>
    <row r="19" ht="15.75" customHeight="1">
      <c r="A19" s="91" t="s">
        <v>689</v>
      </c>
      <c r="B19" s="79">
        <v>2.0</v>
      </c>
      <c r="C19" s="79">
        <v>1.0</v>
      </c>
      <c r="D19" s="79">
        <v>1.0</v>
      </c>
      <c r="E19" s="7">
        <f t="shared" si="2"/>
        <v>4</v>
      </c>
    </row>
    <row r="20" ht="15.75" customHeight="1">
      <c r="A20" s="91"/>
      <c r="B20" s="93">
        <f>B19/E19</f>
        <v>0.5</v>
      </c>
      <c r="C20" s="93">
        <f>C19/E19</f>
        <v>0.25</v>
      </c>
      <c r="D20" s="93">
        <f>D19/E19</f>
        <v>0.25</v>
      </c>
      <c r="E20" s="94">
        <f t="shared" si="2"/>
        <v>1</v>
      </c>
    </row>
    <row r="21" ht="15.75" customHeight="1">
      <c r="A21" s="91" t="s">
        <v>690</v>
      </c>
      <c r="B21" s="79">
        <v>3.0</v>
      </c>
      <c r="C21" s="79">
        <v>1.0</v>
      </c>
      <c r="D21" s="79">
        <v>3.0</v>
      </c>
      <c r="E21" s="7">
        <f t="shared" si="2"/>
        <v>7</v>
      </c>
    </row>
    <row r="22" ht="15.75" customHeight="1">
      <c r="A22" s="91"/>
      <c r="B22" s="93">
        <f>B21/E21</f>
        <v>0.4285714286</v>
      </c>
      <c r="C22" s="93">
        <f>C21/E21</f>
        <v>0.1428571429</v>
      </c>
      <c r="D22" s="93">
        <f>D21/E21</f>
        <v>0.4285714286</v>
      </c>
      <c r="E22" s="94">
        <f t="shared" si="2"/>
        <v>1</v>
      </c>
    </row>
    <row r="23" ht="15.75" customHeight="1">
      <c r="A23" s="91" t="s">
        <v>691</v>
      </c>
      <c r="B23" s="79">
        <v>0.0</v>
      </c>
      <c r="C23" s="79">
        <v>0.0</v>
      </c>
      <c r="D23" s="79">
        <v>4.0</v>
      </c>
      <c r="E23" s="7">
        <f t="shared" si="2"/>
        <v>4</v>
      </c>
    </row>
    <row r="24" ht="15.75" customHeight="1">
      <c r="A24" s="91"/>
      <c r="B24" s="93">
        <v>0.0</v>
      </c>
      <c r="C24" s="93">
        <v>0.0</v>
      </c>
      <c r="D24" s="93">
        <f>D23/E23</f>
        <v>1</v>
      </c>
      <c r="E24" s="94">
        <f t="shared" si="2"/>
        <v>1</v>
      </c>
    </row>
    <row r="25" ht="15.75" customHeight="1">
      <c r="A25" s="91" t="s">
        <v>692</v>
      </c>
      <c r="B25" s="79">
        <v>1.0</v>
      </c>
      <c r="C25" s="79">
        <v>0.0</v>
      </c>
      <c r="D25" s="79">
        <v>1.0</v>
      </c>
      <c r="E25" s="7">
        <f t="shared" si="2"/>
        <v>2</v>
      </c>
    </row>
    <row r="26" ht="15.75" customHeight="1">
      <c r="A26" s="91"/>
      <c r="B26" s="93">
        <f>B25/E25</f>
        <v>0.5</v>
      </c>
      <c r="C26" s="93">
        <v>0.0</v>
      </c>
      <c r="D26" s="93">
        <f>D25/E25</f>
        <v>0.5</v>
      </c>
      <c r="E26" s="94">
        <f t="shared" si="2"/>
        <v>1</v>
      </c>
    </row>
    <row r="27" ht="15.75" customHeight="1">
      <c r="A27" s="91" t="s">
        <v>693</v>
      </c>
      <c r="B27" s="79">
        <v>0.0</v>
      </c>
      <c r="C27" s="79">
        <v>2.0</v>
      </c>
      <c r="D27" s="79">
        <v>0.0</v>
      </c>
      <c r="E27" s="7">
        <f t="shared" si="2"/>
        <v>2</v>
      </c>
    </row>
    <row r="28" ht="15.75" customHeight="1">
      <c r="A28" s="97"/>
      <c r="B28" s="93">
        <v>0.0</v>
      </c>
      <c r="C28" s="93">
        <f>C27/E27</f>
        <v>1</v>
      </c>
      <c r="D28" s="93">
        <v>0.0</v>
      </c>
      <c r="E28" s="94">
        <f t="shared" si="2"/>
        <v>1</v>
      </c>
    </row>
    <row r="29" ht="15.75" customHeight="1">
      <c r="A29" s="97" t="s">
        <v>694</v>
      </c>
      <c r="B29" s="79">
        <v>0.0</v>
      </c>
      <c r="C29" s="79">
        <v>1.0</v>
      </c>
      <c r="D29" s="79">
        <v>0.0</v>
      </c>
      <c r="E29" s="7">
        <f t="shared" si="2"/>
        <v>1</v>
      </c>
    </row>
    <row r="30" ht="15.75" customHeight="1">
      <c r="A30" s="91"/>
      <c r="B30" s="98">
        <v>0.0</v>
      </c>
      <c r="C30" s="98">
        <f>C29/E29</f>
        <v>1</v>
      </c>
      <c r="D30" s="98">
        <v>0.0</v>
      </c>
      <c r="E30" s="99">
        <f t="shared" si="2"/>
        <v>1</v>
      </c>
    </row>
    <row r="31" ht="15.75" customHeight="1">
      <c r="A31" s="100"/>
      <c r="B31" s="95"/>
      <c r="C31" s="95"/>
      <c r="D31" s="95"/>
      <c r="E31" s="96"/>
    </row>
    <row r="32" ht="15.75" customHeight="1">
      <c r="B32" s="41"/>
      <c r="C32" s="41"/>
      <c r="D32" s="41"/>
      <c r="E32" s="7"/>
    </row>
    <row r="33" ht="15.75" customHeight="1">
      <c r="A33" s="90" t="s">
        <v>687</v>
      </c>
      <c r="B33" s="90" t="s">
        <v>678</v>
      </c>
      <c r="C33" s="90" t="s">
        <v>679</v>
      </c>
      <c r="D33" s="90" t="s">
        <v>680</v>
      </c>
      <c r="E33" s="7"/>
    </row>
    <row r="34" ht="15.75" customHeight="1">
      <c r="A34" s="91" t="s">
        <v>695</v>
      </c>
      <c r="B34" s="79">
        <v>5.0</v>
      </c>
      <c r="C34" s="79">
        <v>3.0</v>
      </c>
      <c r="D34" s="79">
        <v>5.0</v>
      </c>
      <c r="E34" s="7">
        <f t="shared" ref="E34:E45" si="3">SUM(B34:D34)</f>
        <v>13</v>
      </c>
    </row>
    <row r="35" ht="15.75" customHeight="1">
      <c r="A35" s="97"/>
      <c r="B35" s="93">
        <f>B34/E34</f>
        <v>0.3846153846</v>
      </c>
      <c r="C35" s="93">
        <f>C34/E34</f>
        <v>0.2307692308</v>
      </c>
      <c r="D35" s="93">
        <f>D34/E34</f>
        <v>0.3846153846</v>
      </c>
      <c r="E35" s="94">
        <f t="shared" si="3"/>
        <v>1</v>
      </c>
    </row>
    <row r="36" ht="15.75" customHeight="1">
      <c r="A36" s="97" t="s">
        <v>696</v>
      </c>
      <c r="B36" s="79">
        <v>1.0</v>
      </c>
      <c r="C36" s="79">
        <v>1.0</v>
      </c>
      <c r="D36" s="79">
        <v>0.0</v>
      </c>
      <c r="E36" s="7">
        <f t="shared" si="3"/>
        <v>2</v>
      </c>
    </row>
    <row r="37" ht="15.75" customHeight="1">
      <c r="A37" s="91"/>
      <c r="B37" s="93">
        <f>B36/E36</f>
        <v>0.5</v>
      </c>
      <c r="C37" s="93">
        <f>C36/E36</f>
        <v>0.5</v>
      </c>
      <c r="D37" s="93">
        <f>D36/E36</f>
        <v>0</v>
      </c>
      <c r="E37" s="94">
        <f t="shared" si="3"/>
        <v>1</v>
      </c>
    </row>
    <row r="38" ht="15.75" customHeight="1">
      <c r="A38" s="91" t="s">
        <v>697</v>
      </c>
      <c r="B38" s="79">
        <v>1.0</v>
      </c>
      <c r="C38" s="79">
        <v>0.0</v>
      </c>
      <c r="D38" s="79">
        <v>0.0</v>
      </c>
      <c r="E38" s="7">
        <f t="shared" si="3"/>
        <v>1</v>
      </c>
    </row>
    <row r="39" ht="15.75" customHeight="1">
      <c r="A39" s="41"/>
      <c r="B39" s="93">
        <f>B38/E38</f>
        <v>1</v>
      </c>
      <c r="C39" s="93">
        <v>0.0</v>
      </c>
      <c r="D39" s="93">
        <v>0.0</v>
      </c>
      <c r="E39" s="94">
        <f t="shared" si="3"/>
        <v>1</v>
      </c>
    </row>
    <row r="40" ht="15.75" customHeight="1">
      <c r="A40" s="91" t="s">
        <v>698</v>
      </c>
      <c r="B40" s="79">
        <v>1.0</v>
      </c>
      <c r="C40" s="79">
        <v>0.0</v>
      </c>
      <c r="D40" s="79">
        <v>0.0</v>
      </c>
      <c r="E40" s="7">
        <f t="shared" si="3"/>
        <v>1</v>
      </c>
    </row>
    <row r="41" ht="15.75" customHeight="1">
      <c r="A41" s="41"/>
      <c r="B41" s="93">
        <f>B40/E40</f>
        <v>1</v>
      </c>
      <c r="C41" s="93">
        <v>0.0</v>
      </c>
      <c r="D41" s="93">
        <v>0.0</v>
      </c>
      <c r="E41" s="94">
        <f t="shared" si="3"/>
        <v>1</v>
      </c>
    </row>
    <row r="42" ht="15.75" customHeight="1">
      <c r="A42" s="79" t="s">
        <v>699</v>
      </c>
      <c r="B42" s="79">
        <v>0.0</v>
      </c>
      <c r="C42" s="79">
        <v>0.0</v>
      </c>
      <c r="D42" s="79">
        <v>1.0</v>
      </c>
      <c r="E42" s="7">
        <f t="shared" si="3"/>
        <v>1</v>
      </c>
    </row>
    <row r="43" ht="15.75" customHeight="1">
      <c r="A43" s="41"/>
      <c r="B43" s="93">
        <v>0.0</v>
      </c>
      <c r="C43" s="93">
        <v>0.0</v>
      </c>
      <c r="D43" s="93">
        <f>D42/E42</f>
        <v>1</v>
      </c>
      <c r="E43" s="94">
        <f t="shared" si="3"/>
        <v>1</v>
      </c>
    </row>
    <row r="44" ht="15.75" customHeight="1">
      <c r="A44" s="79" t="s">
        <v>700</v>
      </c>
      <c r="B44" s="79">
        <v>0.0</v>
      </c>
      <c r="C44" s="79">
        <v>0.0</v>
      </c>
      <c r="D44" s="79">
        <v>1.0</v>
      </c>
      <c r="E44" s="7">
        <f t="shared" si="3"/>
        <v>1</v>
      </c>
    </row>
    <row r="45" ht="15.75" customHeight="1">
      <c r="A45" s="41"/>
      <c r="B45" s="93">
        <v>0.0</v>
      </c>
      <c r="C45" s="93">
        <v>0.0</v>
      </c>
      <c r="D45" s="93">
        <f>D44/E44</f>
        <v>1</v>
      </c>
      <c r="E45" s="94">
        <f t="shared" si="3"/>
        <v>1</v>
      </c>
    </row>
    <row r="46" ht="15.75" customHeight="1">
      <c r="A46" s="41"/>
      <c r="B46" s="41"/>
      <c r="C46" s="41"/>
      <c r="D46" s="41"/>
      <c r="E46" s="7"/>
    </row>
    <row r="47" ht="15.75" customHeight="1">
      <c r="A47" s="41"/>
      <c r="B47" s="41"/>
      <c r="C47" s="41"/>
      <c r="D47" s="41"/>
      <c r="E47" s="7"/>
    </row>
    <row r="48" ht="15.75" customHeight="1">
      <c r="A48" s="41"/>
      <c r="B48" s="41"/>
      <c r="C48" s="41"/>
      <c r="D48" s="41"/>
      <c r="E48" s="7"/>
    </row>
    <row r="49" ht="15.75" customHeight="1">
      <c r="A49" s="41"/>
      <c r="B49" s="41"/>
      <c r="C49" s="41"/>
      <c r="D49" s="41"/>
      <c r="E49" s="7"/>
    </row>
    <row r="50" ht="15.75" customHeight="1">
      <c r="A50" s="41"/>
      <c r="B50" s="41"/>
      <c r="C50" s="41"/>
      <c r="D50" s="41"/>
      <c r="E50" s="7"/>
    </row>
    <row r="51" ht="15.75" customHeight="1">
      <c r="A51" s="41"/>
      <c r="B51" s="41"/>
      <c r="C51" s="41"/>
      <c r="D51" s="41"/>
      <c r="E51" s="7"/>
    </row>
    <row r="52" ht="15.75" customHeight="1">
      <c r="A52" s="41"/>
      <c r="B52" s="41"/>
      <c r="C52" s="41"/>
      <c r="D52" s="41"/>
      <c r="E52" s="7"/>
    </row>
    <row r="53" ht="15.75" customHeight="1">
      <c r="A53" s="41"/>
      <c r="B53" s="41"/>
      <c r="C53" s="41"/>
      <c r="D53" s="41"/>
      <c r="E53" s="7"/>
    </row>
    <row r="54" ht="15.75" customHeight="1">
      <c r="A54" s="41"/>
      <c r="B54" s="41"/>
      <c r="C54" s="41"/>
      <c r="D54" s="41"/>
      <c r="E54" s="7"/>
    </row>
    <row r="55" ht="15.75" customHeight="1">
      <c r="A55" s="41"/>
      <c r="B55" s="41"/>
      <c r="C55" s="41"/>
      <c r="D55" s="41"/>
      <c r="E55" s="7"/>
    </row>
    <row r="56" ht="15.75" customHeight="1">
      <c r="A56" s="41"/>
      <c r="B56" s="41"/>
      <c r="C56" s="41"/>
      <c r="D56" s="41"/>
      <c r="E56" s="7"/>
    </row>
    <row r="57" ht="15.75" customHeight="1">
      <c r="A57" s="41"/>
      <c r="B57" s="41"/>
      <c r="C57" s="41"/>
      <c r="D57" s="41"/>
      <c r="E57" s="7"/>
    </row>
    <row r="58" ht="15.75" customHeight="1">
      <c r="A58" s="41"/>
      <c r="B58" s="41"/>
      <c r="C58" s="41"/>
      <c r="D58" s="41"/>
      <c r="E58" s="7"/>
    </row>
    <row r="59" ht="15.75" customHeight="1">
      <c r="A59" s="41"/>
      <c r="B59" s="41"/>
      <c r="C59" s="41"/>
      <c r="D59" s="41"/>
      <c r="E59" s="7"/>
    </row>
    <row r="60" ht="15.75" customHeight="1">
      <c r="A60" s="41"/>
      <c r="B60" s="41"/>
      <c r="C60" s="41"/>
      <c r="D60" s="41"/>
      <c r="E60" s="7"/>
    </row>
    <row r="61" ht="15.75" customHeight="1">
      <c r="A61" s="41"/>
      <c r="B61" s="41"/>
      <c r="C61" s="41"/>
      <c r="D61" s="41"/>
      <c r="E61" s="7"/>
    </row>
    <row r="62" ht="15.75" customHeight="1">
      <c r="A62" s="41"/>
      <c r="B62" s="41"/>
      <c r="C62" s="41"/>
      <c r="D62" s="41"/>
      <c r="E62" s="7"/>
    </row>
    <row r="63" ht="15.75" customHeight="1">
      <c r="A63" s="41"/>
      <c r="B63" s="41"/>
      <c r="C63" s="41"/>
      <c r="D63" s="41"/>
      <c r="E63" s="7"/>
    </row>
    <row r="64" ht="15.75" customHeight="1">
      <c r="A64" s="41"/>
      <c r="B64" s="41"/>
      <c r="C64" s="41"/>
      <c r="D64" s="41"/>
      <c r="E64" s="7"/>
    </row>
    <row r="65" ht="15.75" customHeight="1">
      <c r="A65" s="41"/>
      <c r="B65" s="41"/>
      <c r="C65" s="41"/>
      <c r="D65" s="41"/>
      <c r="E65" s="7"/>
    </row>
    <row r="66" ht="15.75" customHeight="1">
      <c r="A66" s="41"/>
      <c r="B66" s="41"/>
      <c r="C66" s="41"/>
      <c r="D66" s="41"/>
      <c r="E66" s="7"/>
    </row>
    <row r="67" ht="15.75" customHeight="1">
      <c r="A67" s="41"/>
      <c r="B67" s="41"/>
      <c r="C67" s="41"/>
      <c r="D67" s="41"/>
      <c r="E67" s="7"/>
    </row>
    <row r="68" ht="15.75" customHeight="1">
      <c r="A68" s="41"/>
      <c r="B68" s="41"/>
      <c r="C68" s="41"/>
      <c r="D68" s="41"/>
      <c r="E68" s="7"/>
    </row>
    <row r="69" ht="15.75" customHeight="1">
      <c r="A69" s="41"/>
      <c r="B69" s="41"/>
      <c r="C69" s="41"/>
      <c r="D69" s="41"/>
      <c r="E69" s="7"/>
    </row>
    <row r="70" ht="15.75" customHeight="1">
      <c r="A70" s="41"/>
      <c r="B70" s="41"/>
      <c r="C70" s="41"/>
      <c r="D70" s="41"/>
      <c r="E70" s="7"/>
    </row>
    <row r="71" ht="15.75" customHeight="1">
      <c r="A71" s="41"/>
      <c r="B71" s="41"/>
      <c r="C71" s="41"/>
      <c r="D71" s="41"/>
      <c r="E71" s="7"/>
    </row>
    <row r="72" ht="15.75" customHeight="1">
      <c r="A72" s="41"/>
      <c r="B72" s="41"/>
      <c r="C72" s="41"/>
      <c r="D72" s="41"/>
      <c r="E72" s="7"/>
    </row>
    <row r="73" ht="15.75" customHeight="1">
      <c r="A73" s="41"/>
      <c r="B73" s="41"/>
      <c r="C73" s="41"/>
      <c r="D73" s="41"/>
      <c r="E73" s="7"/>
    </row>
    <row r="74" ht="15.75" customHeight="1">
      <c r="A74" s="41"/>
      <c r="B74" s="41"/>
      <c r="C74" s="41"/>
      <c r="D74" s="41"/>
      <c r="E74" s="7"/>
    </row>
    <row r="75" ht="15.75" customHeight="1">
      <c r="A75" s="41"/>
      <c r="B75" s="41"/>
      <c r="C75" s="41"/>
      <c r="D75" s="41"/>
      <c r="E75" s="7"/>
    </row>
    <row r="76" ht="15.75" customHeight="1">
      <c r="A76" s="41"/>
      <c r="B76" s="41"/>
      <c r="C76" s="41"/>
      <c r="D76" s="41"/>
      <c r="E76" s="7"/>
    </row>
    <row r="77" ht="15.75" customHeight="1">
      <c r="A77" s="41"/>
      <c r="B77" s="41"/>
      <c r="C77" s="41"/>
      <c r="D77" s="41"/>
      <c r="E77" s="7"/>
    </row>
    <row r="78" ht="15.75" customHeight="1">
      <c r="A78" s="41"/>
      <c r="B78" s="41"/>
      <c r="C78" s="41"/>
      <c r="D78" s="41"/>
      <c r="E78" s="7"/>
    </row>
    <row r="79" ht="15.75" customHeight="1">
      <c r="A79" s="41"/>
      <c r="B79" s="41"/>
      <c r="C79" s="41"/>
      <c r="D79" s="41"/>
      <c r="E79" s="7"/>
    </row>
    <row r="80" ht="15.75" customHeight="1">
      <c r="A80" s="41"/>
      <c r="B80" s="41"/>
      <c r="C80" s="41"/>
      <c r="D80" s="41"/>
      <c r="E80" s="7"/>
    </row>
    <row r="81" ht="15.75" customHeight="1">
      <c r="A81" s="41"/>
      <c r="B81" s="41"/>
      <c r="C81" s="41"/>
      <c r="D81" s="41"/>
      <c r="E81" s="7"/>
    </row>
    <row r="82" ht="15.75" customHeight="1">
      <c r="A82" s="41"/>
      <c r="B82" s="41"/>
      <c r="C82" s="41"/>
      <c r="D82" s="41"/>
      <c r="E82" s="7"/>
    </row>
    <row r="83" ht="15.75" customHeight="1">
      <c r="A83" s="41"/>
      <c r="B83" s="41"/>
      <c r="C83" s="41"/>
      <c r="D83" s="41"/>
      <c r="E83" s="7"/>
    </row>
    <row r="84" ht="15.75" customHeight="1">
      <c r="A84" s="41"/>
      <c r="B84" s="41"/>
      <c r="C84" s="41"/>
      <c r="D84" s="41"/>
      <c r="E84" s="7"/>
    </row>
    <row r="85" ht="15.75" customHeight="1">
      <c r="A85" s="41"/>
      <c r="B85" s="41"/>
      <c r="C85" s="41"/>
      <c r="D85" s="41"/>
      <c r="E85" s="7"/>
    </row>
    <row r="86" ht="15.75" customHeight="1">
      <c r="A86" s="41"/>
      <c r="B86" s="41"/>
      <c r="C86" s="41"/>
      <c r="D86" s="41"/>
      <c r="E86" s="7"/>
    </row>
    <row r="87" ht="15.75" customHeight="1">
      <c r="A87" s="41"/>
      <c r="B87" s="41"/>
      <c r="C87" s="41"/>
      <c r="D87" s="41"/>
      <c r="E87" s="7"/>
    </row>
    <row r="88" ht="15.75" customHeight="1">
      <c r="A88" s="41"/>
      <c r="B88" s="41"/>
      <c r="C88" s="41"/>
      <c r="D88" s="41"/>
      <c r="E88" s="7"/>
    </row>
    <row r="89" ht="15.75" customHeight="1">
      <c r="A89" s="41"/>
      <c r="B89" s="41"/>
      <c r="C89" s="41"/>
      <c r="D89" s="41"/>
      <c r="E89" s="7"/>
    </row>
    <row r="90" ht="15.75" customHeight="1">
      <c r="A90" s="41"/>
      <c r="B90" s="41"/>
      <c r="C90" s="41"/>
      <c r="D90" s="41"/>
      <c r="E90" s="7"/>
    </row>
    <row r="91" ht="15.75" customHeight="1">
      <c r="A91" s="41"/>
      <c r="B91" s="41"/>
      <c r="C91" s="41"/>
      <c r="D91" s="41"/>
      <c r="E91" s="7"/>
    </row>
    <row r="92" ht="15.75" customHeight="1">
      <c r="A92" s="41"/>
      <c r="B92" s="41"/>
      <c r="C92" s="41"/>
      <c r="D92" s="41"/>
      <c r="E92" s="7"/>
    </row>
    <row r="93" ht="15.75" customHeight="1">
      <c r="A93" s="41"/>
      <c r="B93" s="41"/>
      <c r="C93" s="41"/>
      <c r="D93" s="41"/>
      <c r="E93" s="7"/>
    </row>
    <row r="94" ht="15.75" customHeight="1">
      <c r="A94" s="41"/>
      <c r="B94" s="41"/>
      <c r="C94" s="41"/>
      <c r="D94" s="41"/>
      <c r="E94" s="7"/>
    </row>
    <row r="95" ht="15.75" customHeight="1">
      <c r="A95" s="41"/>
      <c r="B95" s="41"/>
      <c r="C95" s="41"/>
      <c r="D95" s="41"/>
      <c r="E95" s="7"/>
    </row>
    <row r="96" ht="15.75" customHeight="1">
      <c r="A96" s="41"/>
      <c r="B96" s="41"/>
      <c r="C96" s="41"/>
      <c r="D96" s="41"/>
      <c r="E96" s="7"/>
    </row>
    <row r="97" ht="15.75" customHeight="1">
      <c r="A97" s="41"/>
      <c r="B97" s="41"/>
      <c r="C97" s="41"/>
      <c r="D97" s="41"/>
      <c r="E97" s="7"/>
    </row>
    <row r="98" ht="15.75" customHeight="1">
      <c r="A98" s="41"/>
      <c r="B98" s="41"/>
      <c r="C98" s="41"/>
      <c r="D98" s="41"/>
      <c r="E98" s="7"/>
    </row>
    <row r="99" ht="15.75" customHeight="1">
      <c r="A99" s="41"/>
      <c r="B99" s="41"/>
      <c r="C99" s="41"/>
      <c r="D99" s="41"/>
      <c r="E99" s="7"/>
    </row>
    <row r="100" ht="15.75" customHeight="1">
      <c r="A100" s="41"/>
      <c r="B100" s="41"/>
      <c r="C100" s="41"/>
      <c r="D100" s="41"/>
      <c r="E100" s="7"/>
    </row>
    <row r="101" ht="15.75" customHeight="1">
      <c r="A101" s="41"/>
      <c r="B101" s="41"/>
      <c r="C101" s="41"/>
      <c r="D101" s="41"/>
      <c r="E101" s="7"/>
    </row>
    <row r="102" ht="15.75" customHeight="1">
      <c r="A102" s="41"/>
      <c r="B102" s="41"/>
      <c r="C102" s="41"/>
      <c r="D102" s="41"/>
      <c r="E102" s="7"/>
    </row>
    <row r="103" ht="15.75" customHeight="1">
      <c r="A103" s="41"/>
      <c r="B103" s="41"/>
      <c r="C103" s="41"/>
      <c r="D103" s="41"/>
      <c r="E103" s="7"/>
    </row>
    <row r="104" ht="15.75" customHeight="1">
      <c r="A104" s="41"/>
      <c r="B104" s="41"/>
      <c r="C104" s="41"/>
      <c r="D104" s="41"/>
      <c r="E104" s="7"/>
    </row>
    <row r="105" ht="15.75" customHeight="1">
      <c r="A105" s="41"/>
      <c r="B105" s="41"/>
      <c r="C105" s="41"/>
      <c r="D105" s="41"/>
      <c r="E105" s="7"/>
    </row>
    <row r="106" ht="15.75" customHeight="1">
      <c r="A106" s="41"/>
      <c r="B106" s="41"/>
      <c r="C106" s="41"/>
      <c r="D106" s="41"/>
      <c r="E106" s="7"/>
    </row>
    <row r="107" ht="15.75" customHeight="1">
      <c r="A107" s="41"/>
      <c r="B107" s="41"/>
      <c r="C107" s="41"/>
      <c r="D107" s="41"/>
      <c r="E107" s="7"/>
    </row>
    <row r="108" ht="15.75" customHeight="1">
      <c r="A108" s="41"/>
      <c r="B108" s="41"/>
      <c r="C108" s="41"/>
      <c r="D108" s="41"/>
      <c r="E108" s="7"/>
    </row>
    <row r="109" ht="15.75" customHeight="1">
      <c r="A109" s="41"/>
      <c r="B109" s="41"/>
      <c r="C109" s="41"/>
      <c r="D109" s="41"/>
      <c r="E109" s="7"/>
    </row>
    <row r="110" ht="15.75" customHeight="1">
      <c r="A110" s="41"/>
      <c r="B110" s="41"/>
      <c r="C110" s="41"/>
      <c r="D110" s="41"/>
      <c r="E110" s="7"/>
    </row>
    <row r="111" ht="15.75" customHeight="1">
      <c r="A111" s="41"/>
      <c r="B111" s="41"/>
      <c r="C111" s="41"/>
      <c r="D111" s="41"/>
      <c r="E111" s="7"/>
    </row>
    <row r="112" ht="15.75" customHeight="1">
      <c r="A112" s="41"/>
      <c r="B112" s="41"/>
      <c r="C112" s="41"/>
      <c r="D112" s="41"/>
      <c r="E112" s="7"/>
    </row>
    <row r="113" ht="15.75" customHeight="1">
      <c r="A113" s="41"/>
      <c r="B113" s="41"/>
      <c r="C113" s="41"/>
      <c r="D113" s="41"/>
      <c r="E113" s="7"/>
    </row>
    <row r="114" ht="15.75" customHeight="1">
      <c r="A114" s="41"/>
      <c r="B114" s="41"/>
      <c r="C114" s="41"/>
      <c r="D114" s="41"/>
      <c r="E114" s="7"/>
    </row>
    <row r="115" ht="15.75" customHeight="1">
      <c r="A115" s="41"/>
      <c r="B115" s="41"/>
      <c r="C115" s="41"/>
      <c r="D115" s="41"/>
      <c r="E115" s="7"/>
    </row>
    <row r="116" ht="15.75" customHeight="1">
      <c r="A116" s="41"/>
      <c r="B116" s="41"/>
      <c r="C116" s="41"/>
      <c r="D116" s="41"/>
      <c r="E116" s="7"/>
    </row>
    <row r="117" ht="15.75" customHeight="1">
      <c r="A117" s="41"/>
      <c r="B117" s="41"/>
      <c r="C117" s="41"/>
      <c r="D117" s="41"/>
      <c r="E117" s="7"/>
    </row>
    <row r="118" ht="15.75" customHeight="1">
      <c r="A118" s="41"/>
      <c r="B118" s="41"/>
      <c r="C118" s="41"/>
      <c r="D118" s="41"/>
      <c r="E118" s="7"/>
    </row>
    <row r="119" ht="15.75" customHeight="1">
      <c r="A119" s="41"/>
      <c r="B119" s="41"/>
      <c r="C119" s="41"/>
      <c r="D119" s="41"/>
      <c r="E119" s="7"/>
    </row>
    <row r="120" ht="15.75" customHeight="1">
      <c r="A120" s="41"/>
      <c r="B120" s="41"/>
      <c r="C120" s="41"/>
      <c r="D120" s="41"/>
      <c r="E120" s="7"/>
    </row>
    <row r="121" ht="15.75" customHeight="1">
      <c r="A121" s="41"/>
      <c r="B121" s="41"/>
      <c r="C121" s="41"/>
      <c r="D121" s="41"/>
      <c r="E121" s="7"/>
    </row>
    <row r="122" ht="15.75" customHeight="1">
      <c r="A122" s="41"/>
      <c r="B122" s="41"/>
      <c r="C122" s="41"/>
      <c r="D122" s="41"/>
      <c r="E122" s="7"/>
    </row>
    <row r="123" ht="15.75" customHeight="1">
      <c r="A123" s="41"/>
      <c r="B123" s="41"/>
      <c r="C123" s="41"/>
      <c r="D123" s="41"/>
      <c r="E123" s="7"/>
    </row>
    <row r="124" ht="15.75" customHeight="1">
      <c r="A124" s="41"/>
      <c r="B124" s="41"/>
      <c r="C124" s="41"/>
      <c r="D124" s="41"/>
      <c r="E124" s="7"/>
    </row>
    <row r="125" ht="15.75" customHeight="1">
      <c r="A125" s="41"/>
      <c r="B125" s="41"/>
      <c r="C125" s="41"/>
      <c r="D125" s="41"/>
      <c r="E125" s="7"/>
    </row>
    <row r="126" ht="15.75" customHeight="1">
      <c r="A126" s="41"/>
      <c r="B126" s="41"/>
      <c r="C126" s="41"/>
      <c r="D126" s="41"/>
      <c r="E126" s="7"/>
    </row>
    <row r="127" ht="15.75" customHeight="1">
      <c r="A127" s="41"/>
      <c r="B127" s="41"/>
      <c r="C127" s="41"/>
      <c r="D127" s="41"/>
      <c r="E127" s="7"/>
    </row>
    <row r="128" ht="15.75" customHeight="1">
      <c r="A128" s="41"/>
      <c r="B128" s="41"/>
      <c r="C128" s="41"/>
      <c r="D128" s="41"/>
      <c r="E128" s="7"/>
    </row>
    <row r="129" ht="15.75" customHeight="1">
      <c r="A129" s="41"/>
      <c r="B129" s="41"/>
      <c r="C129" s="41"/>
      <c r="D129" s="41"/>
      <c r="E129" s="7"/>
    </row>
    <row r="130" ht="15.75" customHeight="1">
      <c r="A130" s="41"/>
      <c r="B130" s="41"/>
      <c r="C130" s="41"/>
      <c r="D130" s="41"/>
      <c r="E130" s="7"/>
    </row>
    <row r="131" ht="15.75" customHeight="1">
      <c r="A131" s="41"/>
      <c r="B131" s="41"/>
      <c r="C131" s="41"/>
      <c r="D131" s="41"/>
      <c r="E131" s="7"/>
    </row>
    <row r="132" ht="15.75" customHeight="1">
      <c r="A132" s="41"/>
      <c r="B132" s="41"/>
      <c r="C132" s="41"/>
      <c r="D132" s="41"/>
      <c r="E132" s="7"/>
    </row>
    <row r="133" ht="15.75" customHeight="1">
      <c r="A133" s="41"/>
      <c r="B133" s="41"/>
      <c r="C133" s="41"/>
      <c r="D133" s="41"/>
      <c r="E133" s="7"/>
    </row>
    <row r="134" ht="15.75" customHeight="1">
      <c r="A134" s="41"/>
      <c r="B134" s="41"/>
      <c r="C134" s="41"/>
      <c r="D134" s="41"/>
      <c r="E134" s="7"/>
    </row>
    <row r="135" ht="15.75" customHeight="1">
      <c r="A135" s="41"/>
      <c r="B135" s="41"/>
      <c r="C135" s="41"/>
      <c r="D135" s="41"/>
      <c r="E135" s="7"/>
    </row>
    <row r="136" ht="15.75" customHeight="1">
      <c r="A136" s="41"/>
      <c r="B136" s="41"/>
      <c r="C136" s="41"/>
      <c r="D136" s="41"/>
      <c r="E136" s="7"/>
    </row>
    <row r="137" ht="15.75" customHeight="1">
      <c r="A137" s="41"/>
      <c r="B137" s="41"/>
      <c r="C137" s="41"/>
      <c r="D137" s="41"/>
      <c r="E137" s="7"/>
    </row>
    <row r="138" ht="15.75" customHeight="1">
      <c r="A138" s="41"/>
      <c r="B138" s="41"/>
      <c r="C138" s="41"/>
      <c r="D138" s="41"/>
      <c r="E138" s="7"/>
    </row>
    <row r="139" ht="15.75" customHeight="1">
      <c r="A139" s="41"/>
      <c r="B139" s="41"/>
      <c r="C139" s="41"/>
      <c r="D139" s="41"/>
      <c r="E139" s="7"/>
    </row>
    <row r="140" ht="15.75" customHeight="1">
      <c r="A140" s="41"/>
      <c r="B140" s="41"/>
      <c r="C140" s="41"/>
      <c r="D140" s="41"/>
      <c r="E140" s="7"/>
    </row>
    <row r="141" ht="15.75" customHeight="1">
      <c r="A141" s="41"/>
      <c r="B141" s="41"/>
      <c r="C141" s="41"/>
      <c r="D141" s="41"/>
      <c r="E141" s="7"/>
    </row>
    <row r="142" ht="15.75" customHeight="1">
      <c r="A142" s="41"/>
      <c r="B142" s="41"/>
      <c r="C142" s="41"/>
      <c r="D142" s="41"/>
      <c r="E142" s="7"/>
    </row>
    <row r="143" ht="15.75" customHeight="1">
      <c r="A143" s="41"/>
      <c r="B143" s="41"/>
      <c r="C143" s="41"/>
      <c r="D143" s="41"/>
      <c r="E143" s="7"/>
    </row>
    <row r="144" ht="15.75" customHeight="1">
      <c r="A144" s="41"/>
      <c r="B144" s="41"/>
      <c r="C144" s="41"/>
      <c r="D144" s="41"/>
      <c r="E144" s="7"/>
    </row>
    <row r="145" ht="15.75" customHeight="1">
      <c r="A145" s="41"/>
      <c r="B145" s="41"/>
      <c r="C145" s="41"/>
      <c r="D145" s="41"/>
      <c r="E145" s="7"/>
    </row>
    <row r="146" ht="15.75" customHeight="1">
      <c r="A146" s="41"/>
      <c r="B146" s="41"/>
      <c r="C146" s="41"/>
      <c r="D146" s="41"/>
      <c r="E146" s="7"/>
    </row>
    <row r="147" ht="15.75" customHeight="1">
      <c r="A147" s="41"/>
      <c r="B147" s="41"/>
      <c r="C147" s="41"/>
      <c r="D147" s="41"/>
      <c r="E147" s="7"/>
    </row>
    <row r="148" ht="15.75" customHeight="1">
      <c r="A148" s="41"/>
      <c r="B148" s="41"/>
      <c r="C148" s="41"/>
      <c r="D148" s="41"/>
      <c r="E148" s="7"/>
    </row>
    <row r="149" ht="15.75" customHeight="1">
      <c r="A149" s="41"/>
      <c r="B149" s="41"/>
      <c r="C149" s="41"/>
      <c r="D149" s="41"/>
      <c r="E149" s="7"/>
    </row>
    <row r="150" ht="15.75" customHeight="1">
      <c r="A150" s="41"/>
      <c r="B150" s="41"/>
      <c r="C150" s="41"/>
      <c r="D150" s="41"/>
      <c r="E150" s="7"/>
    </row>
    <row r="151" ht="15.75" customHeight="1">
      <c r="A151" s="41"/>
      <c r="B151" s="41"/>
      <c r="C151" s="41"/>
      <c r="D151" s="41"/>
      <c r="E151" s="7"/>
    </row>
    <row r="152" ht="15.75" customHeight="1">
      <c r="A152" s="41"/>
      <c r="B152" s="41"/>
      <c r="C152" s="41"/>
      <c r="D152" s="41"/>
      <c r="E152" s="7"/>
    </row>
    <row r="153" ht="15.75" customHeight="1">
      <c r="A153" s="41"/>
      <c r="B153" s="41"/>
      <c r="C153" s="41"/>
      <c r="D153" s="41"/>
      <c r="E153" s="7"/>
    </row>
    <row r="154" ht="15.75" customHeight="1">
      <c r="A154" s="41"/>
      <c r="B154" s="41"/>
      <c r="C154" s="41"/>
      <c r="D154" s="41"/>
      <c r="E154" s="7"/>
    </row>
    <row r="155" ht="15.75" customHeight="1">
      <c r="A155" s="41"/>
      <c r="B155" s="41"/>
      <c r="C155" s="41"/>
      <c r="D155" s="41"/>
      <c r="E155" s="7"/>
    </row>
    <row r="156" ht="15.75" customHeight="1">
      <c r="A156" s="41"/>
      <c r="B156" s="41"/>
      <c r="C156" s="41"/>
      <c r="D156" s="41"/>
      <c r="E156" s="7"/>
    </row>
    <row r="157" ht="15.75" customHeight="1">
      <c r="A157" s="41"/>
      <c r="B157" s="41"/>
      <c r="C157" s="41"/>
      <c r="D157" s="41"/>
      <c r="E157" s="7"/>
    </row>
    <row r="158" ht="15.75" customHeight="1">
      <c r="A158" s="41"/>
      <c r="B158" s="41"/>
      <c r="C158" s="41"/>
      <c r="D158" s="41"/>
      <c r="E158" s="7"/>
    </row>
    <row r="159" ht="15.75" customHeight="1">
      <c r="A159" s="41"/>
      <c r="B159" s="41"/>
      <c r="C159" s="41"/>
      <c r="D159" s="41"/>
      <c r="E159" s="7"/>
    </row>
    <row r="160" ht="15.75" customHeight="1">
      <c r="A160" s="41"/>
      <c r="B160" s="41"/>
      <c r="C160" s="41"/>
      <c r="D160" s="41"/>
      <c r="E160" s="7"/>
    </row>
    <row r="161" ht="15.75" customHeight="1">
      <c r="A161" s="41"/>
      <c r="B161" s="41"/>
      <c r="C161" s="41"/>
      <c r="D161" s="41"/>
      <c r="E161" s="7"/>
    </row>
    <row r="162" ht="15.75" customHeight="1">
      <c r="A162" s="41"/>
      <c r="B162" s="41"/>
      <c r="C162" s="41"/>
      <c r="D162" s="41"/>
      <c r="E162" s="7"/>
    </row>
    <row r="163" ht="15.75" customHeight="1">
      <c r="A163" s="41"/>
      <c r="B163" s="41"/>
      <c r="C163" s="41"/>
      <c r="D163" s="41"/>
      <c r="E163" s="7"/>
    </row>
    <row r="164" ht="15.75" customHeight="1">
      <c r="A164" s="41"/>
      <c r="B164" s="41"/>
      <c r="C164" s="41"/>
      <c r="D164" s="41"/>
      <c r="E164" s="7"/>
    </row>
    <row r="165" ht="15.75" customHeight="1">
      <c r="A165" s="41"/>
      <c r="B165" s="41"/>
      <c r="C165" s="41"/>
      <c r="D165" s="41"/>
      <c r="E165" s="7"/>
    </row>
    <row r="166" ht="15.75" customHeight="1">
      <c r="A166" s="41"/>
      <c r="B166" s="41"/>
      <c r="C166" s="41"/>
      <c r="D166" s="41"/>
      <c r="E166" s="7"/>
    </row>
    <row r="167" ht="15.75" customHeight="1">
      <c r="A167" s="41"/>
      <c r="B167" s="41"/>
      <c r="C167" s="41"/>
      <c r="D167" s="41"/>
      <c r="E167" s="7"/>
    </row>
    <row r="168" ht="15.75" customHeight="1">
      <c r="A168" s="41"/>
      <c r="B168" s="41"/>
      <c r="C168" s="41"/>
      <c r="D168" s="41"/>
      <c r="E168" s="7"/>
    </row>
    <row r="169" ht="15.75" customHeight="1">
      <c r="A169" s="41"/>
      <c r="B169" s="41"/>
      <c r="C169" s="41"/>
      <c r="D169" s="41"/>
      <c r="E169" s="7"/>
    </row>
    <row r="170" ht="15.75" customHeight="1">
      <c r="A170" s="41"/>
      <c r="B170" s="41"/>
      <c r="C170" s="41"/>
      <c r="D170" s="41"/>
      <c r="E170" s="7"/>
    </row>
    <row r="171" ht="15.75" customHeight="1">
      <c r="A171" s="41"/>
      <c r="B171" s="41"/>
      <c r="C171" s="41"/>
      <c r="D171" s="41"/>
      <c r="E171" s="7"/>
    </row>
    <row r="172" ht="15.75" customHeight="1">
      <c r="A172" s="41"/>
      <c r="B172" s="41"/>
      <c r="C172" s="41"/>
      <c r="D172" s="41"/>
      <c r="E172" s="7"/>
    </row>
    <row r="173" ht="15.75" customHeight="1">
      <c r="A173" s="41"/>
      <c r="B173" s="41"/>
      <c r="C173" s="41"/>
      <c r="D173" s="41"/>
      <c r="E173" s="7"/>
    </row>
    <row r="174" ht="15.75" customHeight="1">
      <c r="A174" s="41"/>
      <c r="B174" s="41"/>
      <c r="C174" s="41"/>
      <c r="D174" s="41"/>
      <c r="E174" s="7"/>
    </row>
    <row r="175" ht="15.75" customHeight="1">
      <c r="A175" s="41"/>
      <c r="B175" s="41"/>
      <c r="C175" s="41"/>
      <c r="D175" s="41"/>
      <c r="E175" s="7"/>
    </row>
    <row r="176" ht="15.75" customHeight="1">
      <c r="A176" s="41"/>
      <c r="B176" s="41"/>
      <c r="C176" s="41"/>
      <c r="D176" s="41"/>
      <c r="E176" s="7"/>
    </row>
    <row r="177" ht="15.75" customHeight="1">
      <c r="A177" s="41"/>
      <c r="B177" s="41"/>
      <c r="C177" s="41"/>
      <c r="D177" s="41"/>
      <c r="E177" s="7"/>
    </row>
    <row r="178" ht="15.75" customHeight="1">
      <c r="A178" s="41"/>
      <c r="B178" s="41"/>
      <c r="C178" s="41"/>
      <c r="D178" s="41"/>
      <c r="E178" s="7"/>
    </row>
    <row r="179" ht="15.75" customHeight="1">
      <c r="A179" s="41"/>
      <c r="B179" s="41"/>
      <c r="C179" s="41"/>
      <c r="D179" s="41"/>
      <c r="E179" s="7"/>
    </row>
    <row r="180" ht="15.75" customHeight="1">
      <c r="A180" s="41"/>
      <c r="B180" s="41"/>
      <c r="C180" s="41"/>
      <c r="D180" s="41"/>
      <c r="E180" s="7"/>
    </row>
    <row r="181" ht="15.75" customHeight="1">
      <c r="A181" s="41"/>
      <c r="B181" s="41"/>
      <c r="C181" s="41"/>
      <c r="D181" s="41"/>
      <c r="E181" s="7"/>
    </row>
    <row r="182" ht="15.75" customHeight="1">
      <c r="A182" s="41"/>
      <c r="B182" s="41"/>
      <c r="C182" s="41"/>
      <c r="D182" s="41"/>
      <c r="E182" s="7"/>
    </row>
    <row r="183" ht="15.75" customHeight="1">
      <c r="A183" s="41"/>
      <c r="B183" s="41"/>
      <c r="C183" s="41"/>
      <c r="D183" s="41"/>
      <c r="E183" s="7"/>
    </row>
    <row r="184" ht="15.75" customHeight="1">
      <c r="A184" s="41"/>
      <c r="B184" s="41"/>
      <c r="C184" s="41"/>
      <c r="D184" s="41"/>
      <c r="E184" s="7"/>
    </row>
    <row r="185" ht="15.75" customHeight="1">
      <c r="A185" s="41"/>
      <c r="B185" s="41"/>
      <c r="C185" s="41"/>
      <c r="D185" s="41"/>
      <c r="E185" s="7"/>
    </row>
    <row r="186" ht="15.75" customHeight="1">
      <c r="A186" s="41"/>
      <c r="B186" s="41"/>
      <c r="C186" s="41"/>
      <c r="D186" s="41"/>
      <c r="E186" s="7"/>
    </row>
    <row r="187" ht="15.75" customHeight="1">
      <c r="A187" s="41"/>
      <c r="B187" s="41"/>
      <c r="C187" s="41"/>
      <c r="D187" s="41"/>
      <c r="E187" s="7"/>
    </row>
    <row r="188" ht="15.75" customHeight="1">
      <c r="A188" s="41"/>
      <c r="B188" s="41"/>
      <c r="C188" s="41"/>
      <c r="D188" s="41"/>
      <c r="E188" s="7"/>
    </row>
    <row r="189" ht="15.75" customHeight="1">
      <c r="A189" s="41"/>
      <c r="B189" s="41"/>
      <c r="C189" s="41"/>
      <c r="D189" s="41"/>
      <c r="E189" s="7"/>
    </row>
    <row r="190" ht="15.75" customHeight="1">
      <c r="A190" s="41"/>
      <c r="B190" s="41"/>
      <c r="C190" s="41"/>
      <c r="D190" s="41"/>
      <c r="E190" s="7"/>
    </row>
    <row r="191" ht="15.75" customHeight="1">
      <c r="A191" s="41"/>
      <c r="B191" s="41"/>
      <c r="C191" s="41"/>
      <c r="D191" s="41"/>
      <c r="E191" s="7"/>
    </row>
    <row r="192" ht="15.75" customHeight="1">
      <c r="A192" s="41"/>
      <c r="B192" s="41"/>
      <c r="C192" s="41"/>
      <c r="D192" s="41"/>
      <c r="E192" s="7"/>
    </row>
    <row r="193" ht="15.75" customHeight="1">
      <c r="A193" s="41"/>
      <c r="B193" s="41"/>
      <c r="C193" s="41"/>
      <c r="D193" s="41"/>
      <c r="E193" s="7"/>
    </row>
    <row r="194" ht="15.75" customHeight="1">
      <c r="A194" s="41"/>
      <c r="B194" s="41"/>
      <c r="C194" s="41"/>
      <c r="D194" s="41"/>
      <c r="E194" s="7"/>
    </row>
    <row r="195" ht="15.75" customHeight="1">
      <c r="A195" s="41"/>
      <c r="B195" s="41"/>
      <c r="C195" s="41"/>
      <c r="D195" s="41"/>
      <c r="E195" s="7"/>
    </row>
    <row r="196" ht="15.75" customHeight="1">
      <c r="A196" s="41"/>
      <c r="B196" s="41"/>
      <c r="C196" s="41"/>
      <c r="D196" s="41"/>
      <c r="E196" s="7"/>
    </row>
    <row r="197" ht="15.75" customHeight="1">
      <c r="A197" s="41"/>
      <c r="B197" s="41"/>
      <c r="C197" s="41"/>
      <c r="D197" s="41"/>
      <c r="E197" s="7"/>
    </row>
    <row r="198" ht="15.75" customHeight="1">
      <c r="A198" s="41"/>
      <c r="B198" s="41"/>
      <c r="C198" s="41"/>
      <c r="D198" s="41"/>
      <c r="E198" s="7"/>
    </row>
    <row r="199" ht="15.75" customHeight="1">
      <c r="A199" s="41"/>
      <c r="B199" s="41"/>
      <c r="C199" s="41"/>
      <c r="D199" s="41"/>
      <c r="E199" s="7"/>
    </row>
    <row r="200" ht="15.75" customHeight="1">
      <c r="A200" s="41"/>
      <c r="B200" s="41"/>
      <c r="C200" s="41"/>
      <c r="D200" s="41"/>
      <c r="E200" s="7"/>
    </row>
    <row r="201" ht="15.75" customHeight="1">
      <c r="A201" s="41"/>
      <c r="B201" s="41"/>
      <c r="C201" s="41"/>
      <c r="D201" s="41"/>
      <c r="E201" s="7"/>
    </row>
    <row r="202" ht="15.75" customHeight="1">
      <c r="A202" s="41"/>
      <c r="B202" s="41"/>
      <c r="C202" s="41"/>
      <c r="D202" s="41"/>
      <c r="E202" s="7"/>
    </row>
    <row r="203" ht="15.75" customHeight="1">
      <c r="A203" s="41"/>
      <c r="B203" s="41"/>
      <c r="C203" s="41"/>
      <c r="D203" s="41"/>
      <c r="E203" s="7"/>
    </row>
    <row r="204" ht="15.75" customHeight="1">
      <c r="A204" s="41"/>
      <c r="B204" s="41"/>
      <c r="C204" s="41"/>
      <c r="D204" s="41"/>
      <c r="E204" s="7"/>
    </row>
    <row r="205" ht="15.75" customHeight="1">
      <c r="A205" s="41"/>
      <c r="B205" s="41"/>
      <c r="C205" s="41"/>
      <c r="D205" s="41"/>
      <c r="E205" s="7"/>
    </row>
    <row r="206" ht="15.75" customHeight="1">
      <c r="A206" s="41"/>
      <c r="B206" s="41"/>
      <c r="C206" s="41"/>
      <c r="D206" s="41"/>
      <c r="E206" s="7"/>
    </row>
    <row r="207" ht="15.75" customHeight="1">
      <c r="A207" s="41"/>
      <c r="B207" s="41"/>
      <c r="C207" s="41"/>
      <c r="D207" s="41"/>
      <c r="E207" s="7"/>
    </row>
    <row r="208" ht="15.75" customHeight="1">
      <c r="A208" s="41"/>
      <c r="B208" s="41"/>
      <c r="C208" s="41"/>
      <c r="D208" s="41"/>
      <c r="E208" s="7"/>
    </row>
    <row r="209" ht="15.75" customHeight="1">
      <c r="A209" s="41"/>
      <c r="B209" s="41"/>
      <c r="C209" s="41"/>
      <c r="D209" s="41"/>
      <c r="E209" s="7"/>
    </row>
    <row r="210" ht="15.75" customHeight="1">
      <c r="A210" s="41"/>
      <c r="B210" s="41"/>
      <c r="C210" s="41"/>
      <c r="D210" s="41"/>
      <c r="E210" s="7"/>
    </row>
    <row r="211" ht="15.75" customHeight="1">
      <c r="A211" s="41"/>
      <c r="B211" s="41"/>
      <c r="C211" s="41"/>
      <c r="D211" s="41"/>
      <c r="E211" s="7"/>
    </row>
    <row r="212" ht="15.75" customHeight="1">
      <c r="A212" s="41"/>
      <c r="B212" s="41"/>
      <c r="C212" s="41"/>
      <c r="D212" s="41"/>
      <c r="E212" s="7"/>
    </row>
    <row r="213" ht="15.75" customHeight="1">
      <c r="A213" s="41"/>
      <c r="B213" s="41"/>
      <c r="C213" s="41"/>
      <c r="D213" s="41"/>
      <c r="E213" s="7"/>
    </row>
    <row r="214" ht="15.75" customHeight="1">
      <c r="A214" s="41"/>
      <c r="B214" s="41"/>
      <c r="C214" s="41"/>
      <c r="D214" s="41"/>
      <c r="E214" s="7"/>
    </row>
    <row r="215" ht="15.75" customHeight="1">
      <c r="A215" s="41"/>
      <c r="B215" s="41"/>
      <c r="C215" s="41"/>
      <c r="D215" s="41"/>
      <c r="E215" s="7"/>
    </row>
    <row r="216" ht="15.75" customHeight="1">
      <c r="A216" s="41"/>
      <c r="B216" s="41"/>
      <c r="C216" s="41"/>
      <c r="D216" s="41"/>
      <c r="E216" s="7"/>
    </row>
    <row r="217" ht="15.75" customHeight="1">
      <c r="A217" s="41"/>
      <c r="B217" s="41"/>
      <c r="C217" s="41"/>
      <c r="D217" s="41"/>
      <c r="E217" s="7"/>
    </row>
    <row r="218" ht="15.75" customHeight="1">
      <c r="A218" s="41"/>
      <c r="B218" s="41"/>
      <c r="C218" s="41"/>
      <c r="D218" s="41"/>
      <c r="E218" s="7"/>
    </row>
    <row r="219" ht="15.75" customHeight="1">
      <c r="A219" s="41"/>
      <c r="B219" s="41"/>
      <c r="C219" s="41"/>
      <c r="D219" s="41"/>
      <c r="E219" s="7"/>
    </row>
    <row r="220" ht="15.75" customHeight="1">
      <c r="A220" s="41"/>
      <c r="B220" s="41"/>
      <c r="C220" s="41"/>
      <c r="D220" s="41"/>
      <c r="E220" s="7"/>
    </row>
    <row r="221" ht="15.75" customHeight="1">
      <c r="A221" s="41"/>
      <c r="B221" s="41"/>
      <c r="C221" s="41"/>
      <c r="D221" s="41"/>
      <c r="E221" s="7"/>
    </row>
    <row r="222" ht="15.75" customHeight="1">
      <c r="A222" s="41"/>
      <c r="B222" s="41"/>
      <c r="C222" s="41"/>
      <c r="D222" s="41"/>
      <c r="E222" s="7"/>
    </row>
    <row r="223" ht="15.75" customHeight="1">
      <c r="A223" s="41"/>
      <c r="B223" s="41"/>
      <c r="C223" s="41"/>
      <c r="D223" s="41"/>
      <c r="E223" s="7"/>
    </row>
    <row r="224" ht="15.75" customHeight="1">
      <c r="A224" s="41"/>
      <c r="B224" s="41"/>
      <c r="C224" s="41"/>
      <c r="D224" s="41"/>
      <c r="E224" s="7"/>
    </row>
    <row r="225" ht="15.75" customHeight="1">
      <c r="A225" s="41"/>
      <c r="B225" s="41"/>
      <c r="C225" s="41"/>
      <c r="D225" s="41"/>
      <c r="E225" s="7"/>
    </row>
    <row r="226" ht="15.75" customHeight="1">
      <c r="A226" s="41"/>
      <c r="B226" s="41"/>
      <c r="C226" s="41"/>
      <c r="D226" s="41"/>
      <c r="E226" s="7"/>
    </row>
    <row r="227" ht="15.75" customHeight="1">
      <c r="A227" s="41"/>
      <c r="B227" s="41"/>
      <c r="C227" s="41"/>
      <c r="D227" s="41"/>
      <c r="E227" s="7"/>
    </row>
    <row r="228" ht="15.75" customHeight="1">
      <c r="A228" s="41"/>
      <c r="B228" s="41"/>
      <c r="C228" s="41"/>
      <c r="D228" s="41"/>
      <c r="E228" s="7"/>
    </row>
    <row r="229" ht="15.75" customHeight="1">
      <c r="A229" s="41"/>
      <c r="B229" s="41"/>
      <c r="C229" s="41"/>
      <c r="D229" s="41"/>
      <c r="E229" s="7"/>
    </row>
    <row r="230" ht="15.75" customHeight="1">
      <c r="A230" s="41"/>
      <c r="B230" s="41"/>
      <c r="C230" s="41"/>
      <c r="D230" s="41"/>
      <c r="E230" s="7"/>
    </row>
    <row r="231" ht="15.75" customHeight="1">
      <c r="A231" s="41"/>
      <c r="B231" s="41"/>
      <c r="C231" s="41"/>
      <c r="D231" s="41"/>
      <c r="E231" s="7"/>
    </row>
    <row r="232" ht="15.75" customHeight="1">
      <c r="A232" s="41"/>
      <c r="B232" s="41"/>
      <c r="C232" s="41"/>
      <c r="D232" s="41"/>
      <c r="E232" s="7"/>
    </row>
    <row r="233" ht="15.75" customHeight="1">
      <c r="A233" s="41"/>
      <c r="B233" s="41"/>
      <c r="C233" s="41"/>
      <c r="D233" s="41"/>
      <c r="E233" s="7"/>
    </row>
    <row r="234" ht="15.75" customHeight="1">
      <c r="A234" s="41"/>
      <c r="B234" s="41"/>
      <c r="C234" s="41"/>
      <c r="D234" s="41"/>
      <c r="E234" s="7"/>
    </row>
    <row r="235" ht="15.75" customHeight="1">
      <c r="A235" s="41"/>
      <c r="B235" s="41"/>
      <c r="C235" s="41"/>
      <c r="D235" s="41"/>
      <c r="E235" s="7"/>
    </row>
    <row r="236" ht="15.75" customHeight="1">
      <c r="A236" s="41"/>
      <c r="B236" s="41"/>
      <c r="C236" s="41"/>
      <c r="D236" s="41"/>
      <c r="E236" s="7"/>
    </row>
    <row r="237" ht="15.75" customHeight="1">
      <c r="A237" s="41"/>
      <c r="B237" s="41"/>
      <c r="C237" s="41"/>
      <c r="D237" s="41"/>
      <c r="E237" s="7"/>
    </row>
    <row r="238" ht="15.75" customHeight="1">
      <c r="A238" s="41"/>
      <c r="B238" s="41"/>
      <c r="C238" s="41"/>
      <c r="D238" s="41"/>
      <c r="E238" s="7"/>
    </row>
    <row r="239" ht="15.75" customHeight="1">
      <c r="A239" s="41"/>
      <c r="B239" s="41"/>
      <c r="C239" s="41"/>
      <c r="D239" s="41"/>
      <c r="E239" s="7"/>
    </row>
    <row r="240" ht="15.75" customHeight="1">
      <c r="A240" s="41"/>
      <c r="B240" s="41"/>
      <c r="C240" s="41"/>
      <c r="D240" s="41"/>
      <c r="E240" s="7"/>
    </row>
    <row r="241" ht="15.75" customHeight="1">
      <c r="A241" s="41"/>
      <c r="B241" s="41"/>
      <c r="C241" s="41"/>
      <c r="D241" s="41"/>
      <c r="E241" s="7"/>
    </row>
    <row r="242" ht="15.75" customHeight="1">
      <c r="A242" s="41"/>
      <c r="B242" s="41"/>
      <c r="C242" s="41"/>
      <c r="D242" s="41"/>
      <c r="E242" s="7"/>
    </row>
    <row r="243" ht="15.75" customHeight="1">
      <c r="A243" s="41"/>
      <c r="B243" s="41"/>
      <c r="C243" s="41"/>
      <c r="D243" s="41"/>
      <c r="E243" s="7"/>
    </row>
    <row r="244" ht="15.75" customHeight="1">
      <c r="A244" s="41"/>
      <c r="B244" s="41"/>
      <c r="C244" s="41"/>
      <c r="D244" s="41"/>
      <c r="E244" s="7"/>
    </row>
    <row r="245" ht="15.75" customHeight="1">
      <c r="A245" s="41"/>
      <c r="B245" s="41"/>
      <c r="C245" s="41"/>
      <c r="D245" s="41"/>
      <c r="E245" s="7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