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ty/Desktop/Analisis Experimentos/Individualmente/PT/"/>
    </mc:Choice>
  </mc:AlternateContent>
  <xr:revisionPtr revIDLastSave="0" documentId="13_ncr:1_{75890885-EE4F-0C40-A6C3-E6E95A6A8513}" xr6:coauthVersionLast="43" xr6:coauthVersionMax="43" xr10:uidLastSave="{00000000-0000-0000-0000-000000000000}"/>
  <bookViews>
    <workbookView xWindow="-28800" yWindow="460" windowWidth="28800" windowHeight="17540" xr2:uid="{28370989-D3E6-514F-9EB4-FE5F149702CE}"/>
  </bookViews>
  <sheets>
    <sheet name="ProductivityPart2" sheetId="2" r:id="rId1"/>
  </sheets>
  <definedNames>
    <definedName name="_xlnm._FilterDatabase" localSheetId="0" hidden="1">ProductivityPart2!$A$1:$AL$55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2" i="2"/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2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2" i="2"/>
  <c r="N3" i="2" l="1"/>
  <c r="N2" i="2"/>
  <c r="M2" i="2"/>
  <c r="L3" i="2"/>
  <c r="L54" i="2"/>
  <c r="L51" i="2"/>
  <c r="L48" i="2"/>
  <c r="L45" i="2"/>
  <c r="L42" i="2"/>
  <c r="L39" i="2"/>
  <c r="L36" i="2"/>
  <c r="L33" i="2"/>
  <c r="L32" i="2"/>
  <c r="L30" i="2"/>
  <c r="L27" i="2"/>
  <c r="L24" i="2"/>
  <c r="L21" i="2"/>
  <c r="L18" i="2"/>
  <c r="L15" i="2"/>
  <c r="L12" i="2"/>
  <c r="L6" i="2"/>
  <c r="L53" i="2"/>
  <c r="L50" i="2"/>
  <c r="L47" i="2"/>
  <c r="L44" i="2"/>
  <c r="L41" i="2"/>
  <c r="L38" i="2"/>
  <c r="L35" i="2"/>
  <c r="L29" i="2"/>
  <c r="L26" i="2"/>
  <c r="L23" i="2"/>
  <c r="L20" i="2"/>
  <c r="L17" i="2"/>
  <c r="L14" i="2"/>
  <c r="L11" i="2"/>
  <c r="L5" i="2"/>
  <c r="L2" i="2"/>
  <c r="AG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2" i="2"/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D2" i="2"/>
  <c r="AC2" i="2"/>
  <c r="U54" i="2"/>
  <c r="U55" i="2"/>
  <c r="U47" i="2"/>
  <c r="U48" i="2"/>
  <c r="U49" i="2"/>
  <c r="U50" i="2"/>
  <c r="U51" i="2"/>
  <c r="U52" i="2"/>
  <c r="U5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2" i="2"/>
</calcChain>
</file>

<file path=xl/sharedStrings.xml><?xml version="1.0" encoding="utf-8"?>
<sst xmlns="http://schemas.openxmlformats.org/spreadsheetml/2006/main" count="537" uniqueCount="72">
  <si>
    <t>Experimento</t>
  </si>
  <si>
    <t>Sujeto</t>
  </si>
  <si>
    <t>Sesión</t>
  </si>
  <si>
    <t>Tarea</t>
  </si>
  <si>
    <t>DevAppr</t>
  </si>
  <si>
    <t>DevAppr1</t>
  </si>
  <si>
    <t>PROD</t>
  </si>
  <si>
    <t>Medición</t>
  </si>
  <si>
    <t>S1</t>
  </si>
  <si>
    <t>MR</t>
  </si>
  <si>
    <t>ITL1</t>
  </si>
  <si>
    <t>SintacticaManualFernando</t>
  </si>
  <si>
    <t>S2</t>
  </si>
  <si>
    <t>BSK</t>
  </si>
  <si>
    <t>TDD</t>
  </si>
  <si>
    <t>TDD1</t>
  </si>
  <si>
    <t>S3</t>
  </si>
  <si>
    <t>MF</t>
  </si>
  <si>
    <t>TDD2</t>
  </si>
  <si>
    <t>NA</t>
  </si>
  <si>
    <t>BSK_S</t>
  </si>
  <si>
    <t>PT</t>
  </si>
  <si>
    <t>PTE001</t>
  </si>
  <si>
    <t>PTE002</t>
  </si>
  <si>
    <t>PTE003</t>
  </si>
  <si>
    <t>PTE004</t>
  </si>
  <si>
    <t>PTE005</t>
  </si>
  <si>
    <t>PTE006</t>
  </si>
  <si>
    <t>PTE007</t>
  </si>
  <si>
    <t>PTE008</t>
  </si>
  <si>
    <t>PTE009</t>
  </si>
  <si>
    <t>PTE010</t>
  </si>
  <si>
    <t>PTE011</t>
  </si>
  <si>
    <t>PTE012</t>
  </si>
  <si>
    <t>PTE013</t>
  </si>
  <si>
    <t>PTE014</t>
  </si>
  <si>
    <t>PTE015</t>
  </si>
  <si>
    <t>PTE016</t>
  </si>
  <si>
    <t>PTE017</t>
  </si>
  <si>
    <t>PTE018</t>
  </si>
  <si>
    <t>No hay codigo</t>
  </si>
  <si>
    <t>Tarea1</t>
  </si>
  <si>
    <t>MR_NS</t>
  </si>
  <si>
    <t>MF_NS</t>
  </si>
  <si>
    <t>Exp</t>
  </si>
  <si>
    <t>Sesion</t>
  </si>
  <si>
    <t>1=&gt;S1, 2=&gt;S2, 3=&gt;S3, 4=&gt;S4</t>
  </si>
  <si>
    <t>1=&gt;MR, 2=&gt;BSK2, 3=&gt;=MF, 4=&gt;Sudoku, 5=&gt;SS</t>
  </si>
  <si>
    <t>10=&gt;MR_NS, 11=&gt;MR_S, 20=&gt;BSK_NS, 21=&gt;BSK_S, 30=&gt;MF_NS, 31=&gt;MF_S, 40=&gt;Sudoku_NS, 41=&gt;Sudoku_S</t>
  </si>
  <si>
    <t>1=&gt;PT, 2=&gt;UPV, 3=&gt;Ericsson, 4=&gt;PAF</t>
  </si>
  <si>
    <t>Exp1</t>
  </si>
  <si>
    <t>=</t>
  </si>
  <si>
    <t>0=&gt;ITL, 1=&gt;TDD, 2=&gt;YW</t>
  </si>
  <si>
    <t>0=&gt;ITL1, 1=&gt;ITL2, 2=&gt;TDD1, 3=&gt;TDD2, 4=&gt;YW1</t>
  </si>
  <si>
    <t>Grupo</t>
  </si>
  <si>
    <t>AvgeScore_Sub</t>
  </si>
  <si>
    <t>AvgScore_Exp</t>
  </si>
  <si>
    <t>AvgScoreE_ITL_TDD</t>
  </si>
  <si>
    <t>Programing</t>
  </si>
  <si>
    <t>Java</t>
  </si>
  <si>
    <t>UnitTesting</t>
  </si>
  <si>
    <t>Junit</t>
  </si>
  <si>
    <t>NS</t>
  </si>
  <si>
    <t>S</t>
  </si>
  <si>
    <t>Granularity</t>
  </si>
  <si>
    <t>ITL</t>
  </si>
  <si>
    <t>Experiencias</t>
  </si>
  <si>
    <t>1 "No experience (&lt;2 years)"</t>
  </si>
  <si>
    <t>2 "Novice (2-5 years)"</t>
  </si>
  <si>
    <t>3 "Intermediate (5-10 years)</t>
  </si>
  <si>
    <t>4 "Expert (&gt;10 years)"</t>
  </si>
  <si>
    <t>0 "Unknown"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</si>
</sst>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C1B9-EC70-4A48-BB8B-6D55423FE5BC}">
  <dimension ref="A1:AL59"/>
  <sheetViews>
    <sheetView tabSelected="1" topLeftCell="H1" zoomScaleNormal="100" workbookViewId="0">
      <selection activeCell="AL17" sqref="AL17"/>
    </sheetView>
  </sheetViews>
  <sheetFormatPr baseColWidth="10" defaultRowHeight="16"/>
  <cols>
    <col min="1" max="1" width="11.5" bestFit="1" customWidth="1"/>
    <col min="2" max="2" width="10.6640625" bestFit="1" customWidth="1"/>
    <col min="3" max="3" width="6.33203125" bestFit="1" customWidth="1"/>
    <col min="4" max="4" width="7" bestFit="1" customWidth="1"/>
    <col min="5" max="5" width="10.33203125" bestFit="1" customWidth="1"/>
    <col min="6" max="6" width="13" bestFit="1" customWidth="1"/>
    <col min="7" max="7" width="13" customWidth="1"/>
    <col min="8" max="8" width="9" bestFit="1" customWidth="1"/>
    <col min="9" max="9" width="13" bestFit="1" customWidth="1"/>
    <col min="10" max="10" width="23.33203125" bestFit="1" customWidth="1"/>
    <col min="11" max="11" width="9" bestFit="1" customWidth="1"/>
    <col min="12" max="12" width="16.5" bestFit="1" customWidth="1"/>
    <col min="13" max="13" width="15.33203125" bestFit="1" customWidth="1"/>
    <col min="14" max="14" width="20.5" bestFit="1" customWidth="1"/>
    <col min="15" max="15" width="13.33203125" bestFit="1" customWidth="1"/>
    <col min="16" max="16" width="7.33203125" bestFit="1" customWidth="1"/>
    <col min="17" max="17" width="13.33203125" bestFit="1" customWidth="1"/>
    <col min="18" max="18" width="8" bestFit="1" customWidth="1"/>
    <col min="19" max="19" width="7.33203125" bestFit="1" customWidth="1"/>
    <col min="20" max="20" width="4.33203125" customWidth="1"/>
    <col min="21" max="21" width="10.33203125" hidden="1" customWidth="1"/>
    <col min="22" max="22" width="9.33203125" hidden="1" customWidth="1"/>
    <col min="23" max="23" width="12.1640625" hidden="1" customWidth="1"/>
    <col min="24" max="24" width="12.6640625" hidden="1" customWidth="1"/>
    <col min="25" max="25" width="0" hidden="1" customWidth="1"/>
    <col min="37" max="37" width="11.5" bestFit="1" customWidth="1"/>
  </cols>
  <sheetData>
    <row r="1" spans="1:38">
      <c r="A1" s="1" t="s">
        <v>0</v>
      </c>
      <c r="B1" s="2" t="s">
        <v>1</v>
      </c>
      <c r="C1" s="1" t="s">
        <v>2</v>
      </c>
      <c r="D1" s="1" t="s">
        <v>3</v>
      </c>
      <c r="E1" s="1" t="s">
        <v>41</v>
      </c>
      <c r="F1" s="1" t="s">
        <v>64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14</v>
      </c>
      <c r="Z1" s="1" t="s">
        <v>50</v>
      </c>
      <c r="AA1" s="1" t="s">
        <v>44</v>
      </c>
      <c r="AB1" s="1" t="s">
        <v>1</v>
      </c>
      <c r="AC1" s="1" t="s">
        <v>2</v>
      </c>
      <c r="AD1" s="1" t="s">
        <v>3</v>
      </c>
      <c r="AE1" s="1" t="s">
        <v>41</v>
      </c>
      <c r="AF1" s="1" t="s">
        <v>4</v>
      </c>
      <c r="AG1" s="1" t="s">
        <v>5</v>
      </c>
      <c r="AI1" s="1" t="s">
        <v>64</v>
      </c>
    </row>
    <row r="2" spans="1:38">
      <c r="A2" t="s">
        <v>21</v>
      </c>
      <c r="B2" t="s">
        <v>22</v>
      </c>
      <c r="C2" t="s">
        <v>8</v>
      </c>
      <c r="D2" t="s">
        <v>9</v>
      </c>
      <c r="E2" t="s">
        <v>42</v>
      </c>
      <c r="F2" t="s">
        <v>62</v>
      </c>
      <c r="G2" t="s">
        <v>65</v>
      </c>
      <c r="H2" t="s">
        <v>10</v>
      </c>
      <c r="I2">
        <v>100</v>
      </c>
      <c r="J2" t="s">
        <v>11</v>
      </c>
      <c r="L2">
        <f>(I2+I3)/2</f>
        <v>94.64500000000001</v>
      </c>
      <c r="M2">
        <f>SUBTOTAL(109,I2:I54)/34</f>
        <v>71.89941176470586</v>
      </c>
      <c r="N2">
        <f>SUBTOTAL(109,I2:I53)/17</f>
        <v>139.59705882352938</v>
      </c>
      <c r="O2">
        <v>3</v>
      </c>
      <c r="P2">
        <v>3</v>
      </c>
      <c r="Q2">
        <v>1</v>
      </c>
      <c r="R2">
        <v>1</v>
      </c>
      <c r="S2">
        <v>0</v>
      </c>
      <c r="U2" t="str">
        <f t="shared" ref="U2:U33" si="0">CONCATENATE(D2,"_",IF(D2="BSK","S","NS"))</f>
        <v>MR_NS</v>
      </c>
      <c r="Z2">
        <f t="shared" ref="Z2:Z55" si="1">IF(A2="PT",21,IF(A2="UPV",22,IF(A2="Ericsson",23,IF(A2="PAF",24,IF(A2="ETAPA",25,26)))))</f>
        <v>21</v>
      </c>
      <c r="AA2">
        <f t="shared" ref="AA2:AA55" si="2">IF(A2="PT",1,IF(A2="UPV",2,IF(A2="Ericsson",3,IF(A2="PAF",4,IF(A2="ETAPA",5,6)))))</f>
        <v>1</v>
      </c>
      <c r="AB2">
        <v>1</v>
      </c>
      <c r="AC2">
        <f t="shared" ref="AC2:AC55" si="3">IF(C2="S1",1,IF(C2="S2",2,3))</f>
        <v>1</v>
      </c>
      <c r="AD2">
        <f t="shared" ref="AD2:AD55" si="4">IF(D2="MR",1,IF(D2="BSK",2,IF(D2="MF",3,IF(D2="Sudoku",4,5))))</f>
        <v>1</v>
      </c>
      <c r="AE2">
        <f t="shared" ref="AE2:AE55" si="5">IF(E2="MR_NS",10,IF(E2="MR_S",11,IF(E2="BSK_NS",20,IF(E2="BSK_S",21,IF(E2="MF_NS",30,IF(E2="MF_S",31,IF(E2="Sudoku_NS",40,IF(E2="Sudoku_S",41,IF(E2="SS_NS",50,51)))))))))</f>
        <v>10</v>
      </c>
      <c r="AF2">
        <f>IF(G2="ITL",0,IF(G2="TDD",1,2))</f>
        <v>0</v>
      </c>
      <c r="AG2">
        <f t="shared" ref="AG2:AG33" si="6">IF(H2="ITL1",0,IF(H2="ITL2",1,IF(H2="TDD1",2,IF(H2="TDD2",3,4))))</f>
        <v>0</v>
      </c>
      <c r="AI2">
        <f>IF(F2="NS",0,1)</f>
        <v>0</v>
      </c>
      <c r="AK2" s="3" t="s">
        <v>44</v>
      </c>
      <c r="AL2" t="s">
        <v>49</v>
      </c>
    </row>
    <row r="3" spans="1:38">
      <c r="A3" t="s">
        <v>21</v>
      </c>
      <c r="B3" t="s">
        <v>22</v>
      </c>
      <c r="C3" t="s">
        <v>12</v>
      </c>
      <c r="D3" t="s">
        <v>13</v>
      </c>
      <c r="E3" t="s">
        <v>20</v>
      </c>
      <c r="F3" t="s">
        <v>63</v>
      </c>
      <c r="G3" t="s">
        <v>14</v>
      </c>
      <c r="H3" t="s">
        <v>15</v>
      </c>
      <c r="I3">
        <v>89.29</v>
      </c>
      <c r="J3" t="s">
        <v>11</v>
      </c>
      <c r="L3">
        <f>(I2+I3)/2</f>
        <v>94.64500000000001</v>
      </c>
      <c r="N3">
        <f>SUBTOTAL(109,I3:I54)/17</f>
        <v>137.91647058823528</v>
      </c>
      <c r="O3">
        <v>3</v>
      </c>
      <c r="P3">
        <v>3</v>
      </c>
      <c r="Q3">
        <v>1</v>
      </c>
      <c r="R3">
        <v>1</v>
      </c>
      <c r="S3">
        <v>0</v>
      </c>
      <c r="U3" t="str">
        <f t="shared" si="0"/>
        <v>BSK_S</v>
      </c>
      <c r="Z3">
        <f t="shared" si="1"/>
        <v>21</v>
      </c>
      <c r="AA3">
        <f t="shared" si="2"/>
        <v>1</v>
      </c>
      <c r="AB3">
        <v>1</v>
      </c>
      <c r="AC3">
        <f t="shared" si="3"/>
        <v>2</v>
      </c>
      <c r="AD3">
        <f t="shared" si="4"/>
        <v>2</v>
      </c>
      <c r="AE3">
        <f t="shared" si="5"/>
        <v>21</v>
      </c>
      <c r="AF3">
        <f t="shared" ref="AF3:AF55" si="7">IF(G3="ITL",0,IF(G3="TDD",1,2))</f>
        <v>1</v>
      </c>
      <c r="AG3">
        <f t="shared" si="6"/>
        <v>2</v>
      </c>
      <c r="AI3">
        <f t="shared" ref="AI3:AI55" si="8">IF(F3="NS",0,1)</f>
        <v>1</v>
      </c>
      <c r="AK3" s="3" t="s">
        <v>45</v>
      </c>
      <c r="AL3" t="s">
        <v>46</v>
      </c>
    </row>
    <row r="4" spans="1:38">
      <c r="A4" t="s">
        <v>21</v>
      </c>
      <c r="B4" t="s">
        <v>22</v>
      </c>
      <c r="C4" t="s">
        <v>16</v>
      </c>
      <c r="D4" t="s">
        <v>17</v>
      </c>
      <c r="E4" t="s">
        <v>43</v>
      </c>
      <c r="F4" t="s">
        <v>62</v>
      </c>
      <c r="G4" t="s">
        <v>14</v>
      </c>
      <c r="H4" t="s">
        <v>18</v>
      </c>
      <c r="I4">
        <v>44.7</v>
      </c>
      <c r="J4" t="s">
        <v>11</v>
      </c>
      <c r="O4">
        <v>3</v>
      </c>
      <c r="P4">
        <v>3</v>
      </c>
      <c r="Q4">
        <v>1</v>
      </c>
      <c r="R4">
        <v>1</v>
      </c>
      <c r="S4">
        <v>0</v>
      </c>
      <c r="U4" t="str">
        <f t="shared" si="0"/>
        <v>MF_NS</v>
      </c>
      <c r="Z4">
        <f t="shared" si="1"/>
        <v>21</v>
      </c>
      <c r="AA4">
        <f t="shared" si="2"/>
        <v>1</v>
      </c>
      <c r="AB4">
        <v>1</v>
      </c>
      <c r="AC4">
        <f t="shared" si="3"/>
        <v>3</v>
      </c>
      <c r="AD4">
        <f t="shared" si="4"/>
        <v>3</v>
      </c>
      <c r="AE4">
        <f t="shared" si="5"/>
        <v>30</v>
      </c>
      <c r="AF4">
        <f t="shared" si="7"/>
        <v>1</v>
      </c>
      <c r="AG4">
        <f t="shared" si="6"/>
        <v>3</v>
      </c>
      <c r="AI4">
        <f t="shared" si="8"/>
        <v>0</v>
      </c>
      <c r="AK4" s="3" t="s">
        <v>3</v>
      </c>
      <c r="AL4" t="s">
        <v>47</v>
      </c>
    </row>
    <row r="5" spans="1:38">
      <c r="A5" t="s">
        <v>21</v>
      </c>
      <c r="B5" t="s">
        <v>23</v>
      </c>
      <c r="C5" t="s">
        <v>8</v>
      </c>
      <c r="D5" t="s">
        <v>9</v>
      </c>
      <c r="E5" t="s">
        <v>42</v>
      </c>
      <c r="F5" t="s">
        <v>62</v>
      </c>
      <c r="G5" t="s">
        <v>65</v>
      </c>
      <c r="H5" t="s">
        <v>10</v>
      </c>
      <c r="I5">
        <v>71.91</v>
      </c>
      <c r="J5" t="s">
        <v>11</v>
      </c>
      <c r="L5">
        <f>(I5+I6)/2</f>
        <v>42.204999999999998</v>
      </c>
      <c r="O5">
        <v>3</v>
      </c>
      <c r="P5">
        <v>3</v>
      </c>
      <c r="Q5">
        <v>2</v>
      </c>
      <c r="R5">
        <v>2</v>
      </c>
      <c r="S5">
        <v>0</v>
      </c>
      <c r="U5" t="str">
        <f t="shared" si="0"/>
        <v>MR_NS</v>
      </c>
      <c r="Z5">
        <f t="shared" si="1"/>
        <v>21</v>
      </c>
      <c r="AA5">
        <f t="shared" si="2"/>
        <v>1</v>
      </c>
      <c r="AB5">
        <v>2</v>
      </c>
      <c r="AC5">
        <f t="shared" si="3"/>
        <v>1</v>
      </c>
      <c r="AD5">
        <f t="shared" si="4"/>
        <v>1</v>
      </c>
      <c r="AE5">
        <f t="shared" si="5"/>
        <v>10</v>
      </c>
      <c r="AF5">
        <f t="shared" si="7"/>
        <v>0</v>
      </c>
      <c r="AG5">
        <f t="shared" si="6"/>
        <v>0</v>
      </c>
      <c r="AI5">
        <f t="shared" si="8"/>
        <v>0</v>
      </c>
      <c r="AK5" s="3" t="s">
        <v>41</v>
      </c>
      <c r="AL5" t="s">
        <v>48</v>
      </c>
    </row>
    <row r="6" spans="1:38">
      <c r="A6" t="s">
        <v>21</v>
      </c>
      <c r="B6" t="s">
        <v>23</v>
      </c>
      <c r="C6" t="s">
        <v>12</v>
      </c>
      <c r="D6" t="s">
        <v>13</v>
      </c>
      <c r="E6" t="s">
        <v>20</v>
      </c>
      <c r="F6" t="s">
        <v>63</v>
      </c>
      <c r="G6" t="s">
        <v>14</v>
      </c>
      <c r="H6" t="s">
        <v>15</v>
      </c>
      <c r="I6">
        <v>12.5</v>
      </c>
      <c r="J6" t="s">
        <v>11</v>
      </c>
      <c r="L6">
        <f>(I5+I6)/2</f>
        <v>42.204999999999998</v>
      </c>
      <c r="O6">
        <v>3</v>
      </c>
      <c r="P6">
        <v>3</v>
      </c>
      <c r="Q6">
        <v>2</v>
      </c>
      <c r="R6">
        <v>2</v>
      </c>
      <c r="S6">
        <v>0</v>
      </c>
      <c r="U6" t="str">
        <f t="shared" si="0"/>
        <v>BSK_S</v>
      </c>
      <c r="Z6">
        <f t="shared" si="1"/>
        <v>21</v>
      </c>
      <c r="AA6">
        <f t="shared" si="2"/>
        <v>1</v>
      </c>
      <c r="AB6">
        <v>2</v>
      </c>
      <c r="AC6">
        <f t="shared" si="3"/>
        <v>2</v>
      </c>
      <c r="AD6">
        <f t="shared" si="4"/>
        <v>2</v>
      </c>
      <c r="AE6">
        <f t="shared" si="5"/>
        <v>21</v>
      </c>
      <c r="AF6">
        <f t="shared" si="7"/>
        <v>1</v>
      </c>
      <c r="AG6">
        <f t="shared" si="6"/>
        <v>2</v>
      </c>
      <c r="AI6">
        <f t="shared" si="8"/>
        <v>1</v>
      </c>
      <c r="AK6" s="3" t="s">
        <v>4</v>
      </c>
      <c r="AL6" t="s">
        <v>52</v>
      </c>
    </row>
    <row r="7" spans="1:38">
      <c r="A7" t="s">
        <v>21</v>
      </c>
      <c r="B7" t="s">
        <v>23</v>
      </c>
      <c r="C7" t="s">
        <v>16</v>
      </c>
      <c r="D7" t="s">
        <v>17</v>
      </c>
      <c r="E7" t="s">
        <v>43</v>
      </c>
      <c r="F7" t="s">
        <v>62</v>
      </c>
      <c r="G7" t="s">
        <v>14</v>
      </c>
      <c r="H7" t="s">
        <v>18</v>
      </c>
      <c r="I7">
        <v>66.67</v>
      </c>
      <c r="J7" t="s">
        <v>11</v>
      </c>
      <c r="O7">
        <v>3</v>
      </c>
      <c r="P7">
        <v>3</v>
      </c>
      <c r="Q7">
        <v>2</v>
      </c>
      <c r="R7">
        <v>2</v>
      </c>
      <c r="S7">
        <v>0</v>
      </c>
      <c r="U7" t="str">
        <f t="shared" si="0"/>
        <v>MF_NS</v>
      </c>
      <c r="Z7">
        <f t="shared" si="1"/>
        <v>21</v>
      </c>
      <c r="AA7">
        <f t="shared" si="2"/>
        <v>1</v>
      </c>
      <c r="AB7">
        <v>2</v>
      </c>
      <c r="AC7">
        <f t="shared" si="3"/>
        <v>3</v>
      </c>
      <c r="AD7">
        <f t="shared" si="4"/>
        <v>3</v>
      </c>
      <c r="AE7">
        <f t="shared" si="5"/>
        <v>30</v>
      </c>
      <c r="AF7">
        <f t="shared" si="7"/>
        <v>1</v>
      </c>
      <c r="AG7">
        <f t="shared" si="6"/>
        <v>3</v>
      </c>
      <c r="AI7">
        <f t="shared" si="8"/>
        <v>0</v>
      </c>
      <c r="AK7" s="3" t="s">
        <v>5</v>
      </c>
      <c r="AL7" t="s">
        <v>53</v>
      </c>
    </row>
    <row r="8" spans="1:38">
      <c r="A8" t="s">
        <v>21</v>
      </c>
      <c r="B8" t="s">
        <v>24</v>
      </c>
      <c r="D8" t="s">
        <v>9</v>
      </c>
      <c r="E8" t="s">
        <v>42</v>
      </c>
      <c r="F8" t="s">
        <v>62</v>
      </c>
      <c r="G8" t="s">
        <v>65</v>
      </c>
      <c r="H8" t="s">
        <v>10</v>
      </c>
      <c r="I8" t="s">
        <v>19</v>
      </c>
      <c r="J8" t="s">
        <v>11</v>
      </c>
      <c r="O8">
        <v>3</v>
      </c>
      <c r="P8">
        <v>3</v>
      </c>
      <c r="Q8">
        <v>2</v>
      </c>
      <c r="R8">
        <v>1</v>
      </c>
      <c r="S8">
        <v>0</v>
      </c>
      <c r="U8" t="str">
        <f t="shared" si="0"/>
        <v>MR_NS</v>
      </c>
      <c r="X8" t="s">
        <v>40</v>
      </c>
      <c r="Z8">
        <f t="shared" si="1"/>
        <v>21</v>
      </c>
      <c r="AA8">
        <f t="shared" si="2"/>
        <v>1</v>
      </c>
      <c r="AB8">
        <v>3</v>
      </c>
      <c r="AC8">
        <f t="shared" si="3"/>
        <v>3</v>
      </c>
      <c r="AD8">
        <f t="shared" si="4"/>
        <v>1</v>
      </c>
      <c r="AE8">
        <f t="shared" si="5"/>
        <v>10</v>
      </c>
      <c r="AF8">
        <f t="shared" si="7"/>
        <v>0</v>
      </c>
      <c r="AG8">
        <f t="shared" si="6"/>
        <v>0</v>
      </c>
      <c r="AI8">
        <f t="shared" si="8"/>
        <v>0</v>
      </c>
    </row>
    <row r="9" spans="1:38">
      <c r="A9" t="s">
        <v>21</v>
      </c>
      <c r="B9" t="s">
        <v>24</v>
      </c>
      <c r="D9" t="s">
        <v>13</v>
      </c>
      <c r="E9" t="s">
        <v>20</v>
      </c>
      <c r="F9" t="s">
        <v>63</v>
      </c>
      <c r="G9" t="s">
        <v>14</v>
      </c>
      <c r="H9" t="s">
        <v>15</v>
      </c>
      <c r="I9" t="s">
        <v>19</v>
      </c>
      <c r="J9" t="s">
        <v>11</v>
      </c>
      <c r="O9">
        <v>3</v>
      </c>
      <c r="P9">
        <v>3</v>
      </c>
      <c r="Q9">
        <v>2</v>
      </c>
      <c r="R9">
        <v>1</v>
      </c>
      <c r="S9">
        <v>0</v>
      </c>
      <c r="U9" t="str">
        <f t="shared" si="0"/>
        <v>BSK_S</v>
      </c>
      <c r="X9" t="s">
        <v>40</v>
      </c>
      <c r="Z9">
        <f t="shared" si="1"/>
        <v>21</v>
      </c>
      <c r="AA9">
        <f t="shared" si="2"/>
        <v>1</v>
      </c>
      <c r="AB9">
        <v>3</v>
      </c>
      <c r="AC9">
        <f t="shared" si="3"/>
        <v>3</v>
      </c>
      <c r="AD9">
        <f t="shared" si="4"/>
        <v>2</v>
      </c>
      <c r="AE9">
        <f t="shared" si="5"/>
        <v>21</v>
      </c>
      <c r="AF9">
        <f t="shared" si="7"/>
        <v>1</v>
      </c>
      <c r="AG9">
        <f t="shared" si="6"/>
        <v>2</v>
      </c>
      <c r="AI9">
        <f t="shared" si="8"/>
        <v>1</v>
      </c>
      <c r="AK9" s="3" t="s">
        <v>66</v>
      </c>
      <c r="AL9" t="s">
        <v>71</v>
      </c>
    </row>
    <row r="10" spans="1:38">
      <c r="A10" t="s">
        <v>21</v>
      </c>
      <c r="B10" t="s">
        <v>24</v>
      </c>
      <c r="C10" t="s">
        <v>16</v>
      </c>
      <c r="D10" t="s">
        <v>17</v>
      </c>
      <c r="E10" t="s">
        <v>43</v>
      </c>
      <c r="F10" t="s">
        <v>62</v>
      </c>
      <c r="G10" t="s">
        <v>14</v>
      </c>
      <c r="H10" t="s">
        <v>18</v>
      </c>
      <c r="I10" t="s">
        <v>19</v>
      </c>
      <c r="J10" t="s">
        <v>11</v>
      </c>
      <c r="O10">
        <v>3</v>
      </c>
      <c r="P10">
        <v>3</v>
      </c>
      <c r="Q10">
        <v>2</v>
      </c>
      <c r="R10">
        <v>1</v>
      </c>
      <c r="S10">
        <v>0</v>
      </c>
      <c r="U10" t="str">
        <f t="shared" si="0"/>
        <v>MF_NS</v>
      </c>
      <c r="X10" t="s">
        <v>40</v>
      </c>
      <c r="Z10">
        <f t="shared" si="1"/>
        <v>21</v>
      </c>
      <c r="AA10">
        <f t="shared" si="2"/>
        <v>1</v>
      </c>
      <c r="AB10">
        <v>3</v>
      </c>
      <c r="AC10">
        <f t="shared" si="3"/>
        <v>3</v>
      </c>
      <c r="AD10">
        <f t="shared" si="4"/>
        <v>3</v>
      </c>
      <c r="AE10">
        <f t="shared" si="5"/>
        <v>30</v>
      </c>
      <c r="AF10">
        <f t="shared" si="7"/>
        <v>1</v>
      </c>
      <c r="AG10">
        <f t="shared" si="6"/>
        <v>3</v>
      </c>
      <c r="AI10">
        <f t="shared" si="8"/>
        <v>0</v>
      </c>
      <c r="AL10" t="s">
        <v>67</v>
      </c>
    </row>
    <row r="11" spans="1:38">
      <c r="A11" t="s">
        <v>21</v>
      </c>
      <c r="B11" t="s">
        <v>25</v>
      </c>
      <c r="C11" t="s">
        <v>8</v>
      </c>
      <c r="D11" t="s">
        <v>9</v>
      </c>
      <c r="E11" t="s">
        <v>42</v>
      </c>
      <c r="F11" t="s">
        <v>62</v>
      </c>
      <c r="G11" t="s">
        <v>65</v>
      </c>
      <c r="H11" t="s">
        <v>10</v>
      </c>
      <c r="I11">
        <v>48.31</v>
      </c>
      <c r="J11" t="s">
        <v>11</v>
      </c>
      <c r="L11">
        <f>(I11+I12)/2</f>
        <v>62.550000000000004</v>
      </c>
      <c r="O11">
        <v>1</v>
      </c>
      <c r="P11">
        <v>1</v>
      </c>
      <c r="Q11">
        <v>1</v>
      </c>
      <c r="R11">
        <v>1</v>
      </c>
      <c r="S11">
        <v>0</v>
      </c>
      <c r="U11" t="str">
        <f t="shared" si="0"/>
        <v>MR_NS</v>
      </c>
      <c r="Z11">
        <f t="shared" si="1"/>
        <v>21</v>
      </c>
      <c r="AA11">
        <f t="shared" si="2"/>
        <v>1</v>
      </c>
      <c r="AB11">
        <v>4</v>
      </c>
      <c r="AC11">
        <f t="shared" si="3"/>
        <v>1</v>
      </c>
      <c r="AD11">
        <f t="shared" si="4"/>
        <v>1</v>
      </c>
      <c r="AE11">
        <f t="shared" si="5"/>
        <v>10</v>
      </c>
      <c r="AF11">
        <f t="shared" si="7"/>
        <v>0</v>
      </c>
      <c r="AG11">
        <f t="shared" si="6"/>
        <v>0</v>
      </c>
      <c r="AI11">
        <f t="shared" si="8"/>
        <v>0</v>
      </c>
      <c r="AL11" t="s">
        <v>68</v>
      </c>
    </row>
    <row r="12" spans="1:38">
      <c r="A12" t="s">
        <v>21</v>
      </c>
      <c r="B12" t="s">
        <v>25</v>
      </c>
      <c r="C12" t="s">
        <v>12</v>
      </c>
      <c r="D12" t="s">
        <v>13</v>
      </c>
      <c r="E12" t="s">
        <v>20</v>
      </c>
      <c r="F12" t="s">
        <v>63</v>
      </c>
      <c r="G12" t="s">
        <v>14</v>
      </c>
      <c r="H12" t="s">
        <v>15</v>
      </c>
      <c r="I12">
        <v>76.790000000000006</v>
      </c>
      <c r="J12" t="s">
        <v>11</v>
      </c>
      <c r="L12">
        <f>(I11+I12)/2</f>
        <v>62.550000000000004</v>
      </c>
      <c r="O12">
        <v>1</v>
      </c>
      <c r="P12">
        <v>1</v>
      </c>
      <c r="Q12">
        <v>1</v>
      </c>
      <c r="R12">
        <v>1</v>
      </c>
      <c r="S12">
        <v>0</v>
      </c>
      <c r="U12" t="str">
        <f t="shared" si="0"/>
        <v>BSK_S</v>
      </c>
      <c r="Z12">
        <f t="shared" si="1"/>
        <v>21</v>
      </c>
      <c r="AA12">
        <f t="shared" si="2"/>
        <v>1</v>
      </c>
      <c r="AB12">
        <v>4</v>
      </c>
      <c r="AC12">
        <f t="shared" si="3"/>
        <v>2</v>
      </c>
      <c r="AD12">
        <f t="shared" si="4"/>
        <v>2</v>
      </c>
      <c r="AE12">
        <f t="shared" si="5"/>
        <v>21</v>
      </c>
      <c r="AF12">
        <f t="shared" si="7"/>
        <v>1</v>
      </c>
      <c r="AG12">
        <f t="shared" si="6"/>
        <v>2</v>
      </c>
      <c r="AI12">
        <f t="shared" si="8"/>
        <v>1</v>
      </c>
      <c r="AL12" t="s">
        <v>69</v>
      </c>
    </row>
    <row r="13" spans="1:38">
      <c r="A13" t="s">
        <v>21</v>
      </c>
      <c r="B13" t="s">
        <v>25</v>
      </c>
      <c r="C13" t="s">
        <v>16</v>
      </c>
      <c r="D13" t="s">
        <v>17</v>
      </c>
      <c r="E13" t="s">
        <v>43</v>
      </c>
      <c r="F13" t="s">
        <v>62</v>
      </c>
      <c r="G13" t="s">
        <v>14</v>
      </c>
      <c r="H13" t="s">
        <v>18</v>
      </c>
      <c r="I13">
        <v>15.15</v>
      </c>
      <c r="J13" t="s">
        <v>11</v>
      </c>
      <c r="O13">
        <v>1</v>
      </c>
      <c r="P13">
        <v>1</v>
      </c>
      <c r="Q13">
        <v>1</v>
      </c>
      <c r="R13">
        <v>1</v>
      </c>
      <c r="S13">
        <v>0</v>
      </c>
      <c r="U13" t="str">
        <f t="shared" si="0"/>
        <v>MF_NS</v>
      </c>
      <c r="Z13">
        <f t="shared" si="1"/>
        <v>21</v>
      </c>
      <c r="AA13">
        <f t="shared" si="2"/>
        <v>1</v>
      </c>
      <c r="AB13">
        <v>4</v>
      </c>
      <c r="AC13">
        <f t="shared" si="3"/>
        <v>3</v>
      </c>
      <c r="AD13">
        <f t="shared" si="4"/>
        <v>3</v>
      </c>
      <c r="AE13">
        <f t="shared" si="5"/>
        <v>30</v>
      </c>
      <c r="AF13">
        <f t="shared" si="7"/>
        <v>1</v>
      </c>
      <c r="AG13">
        <f t="shared" si="6"/>
        <v>3</v>
      </c>
      <c r="AI13">
        <f t="shared" si="8"/>
        <v>0</v>
      </c>
      <c r="AL13" t="s">
        <v>70</v>
      </c>
    </row>
    <row r="14" spans="1:38">
      <c r="A14" t="s">
        <v>21</v>
      </c>
      <c r="B14" t="s">
        <v>26</v>
      </c>
      <c r="C14" t="s">
        <v>12</v>
      </c>
      <c r="D14" t="s">
        <v>9</v>
      </c>
      <c r="E14" t="s">
        <v>42</v>
      </c>
      <c r="F14" t="s">
        <v>62</v>
      </c>
      <c r="G14" t="s">
        <v>14</v>
      </c>
      <c r="H14" t="s">
        <v>15</v>
      </c>
      <c r="I14">
        <v>0</v>
      </c>
      <c r="J14" t="s">
        <v>11</v>
      </c>
      <c r="L14">
        <f>(I14+I15)/2</f>
        <v>0.89500000000000002</v>
      </c>
      <c r="O14">
        <v>1</v>
      </c>
      <c r="P14">
        <v>3</v>
      </c>
      <c r="Q14">
        <v>1</v>
      </c>
      <c r="R14">
        <v>1</v>
      </c>
      <c r="S14">
        <v>1</v>
      </c>
      <c r="U14" t="str">
        <f t="shared" si="0"/>
        <v>MR_NS</v>
      </c>
      <c r="Z14">
        <f t="shared" si="1"/>
        <v>21</v>
      </c>
      <c r="AA14">
        <f t="shared" si="2"/>
        <v>1</v>
      </c>
      <c r="AB14">
        <v>5</v>
      </c>
      <c r="AC14">
        <f t="shared" si="3"/>
        <v>2</v>
      </c>
      <c r="AD14">
        <f t="shared" si="4"/>
        <v>1</v>
      </c>
      <c r="AE14">
        <f t="shared" si="5"/>
        <v>10</v>
      </c>
      <c r="AF14">
        <f t="shared" si="7"/>
        <v>1</v>
      </c>
      <c r="AG14">
        <f t="shared" si="6"/>
        <v>2</v>
      </c>
      <c r="AI14">
        <f t="shared" si="8"/>
        <v>0</v>
      </c>
    </row>
    <row r="15" spans="1:38">
      <c r="A15" t="s">
        <v>21</v>
      </c>
      <c r="B15" t="s">
        <v>26</v>
      </c>
      <c r="C15" t="s">
        <v>8</v>
      </c>
      <c r="D15" t="s">
        <v>13</v>
      </c>
      <c r="E15" t="s">
        <v>20</v>
      </c>
      <c r="F15" t="s">
        <v>63</v>
      </c>
      <c r="G15" t="s">
        <v>65</v>
      </c>
      <c r="H15" t="s">
        <v>10</v>
      </c>
      <c r="I15">
        <v>1.79</v>
      </c>
      <c r="J15" t="s">
        <v>11</v>
      </c>
      <c r="L15">
        <f>(I14+I15)/2</f>
        <v>0.89500000000000002</v>
      </c>
      <c r="O15">
        <v>1</v>
      </c>
      <c r="P15">
        <v>3</v>
      </c>
      <c r="Q15">
        <v>1</v>
      </c>
      <c r="R15">
        <v>1</v>
      </c>
      <c r="S15">
        <v>1</v>
      </c>
      <c r="U15" t="str">
        <f t="shared" si="0"/>
        <v>BSK_S</v>
      </c>
      <c r="Z15">
        <f t="shared" si="1"/>
        <v>21</v>
      </c>
      <c r="AA15">
        <f t="shared" si="2"/>
        <v>1</v>
      </c>
      <c r="AB15">
        <v>5</v>
      </c>
      <c r="AC15">
        <f t="shared" si="3"/>
        <v>1</v>
      </c>
      <c r="AD15">
        <f t="shared" si="4"/>
        <v>2</v>
      </c>
      <c r="AE15">
        <f t="shared" si="5"/>
        <v>21</v>
      </c>
      <c r="AF15">
        <f t="shared" si="7"/>
        <v>0</v>
      </c>
      <c r="AG15">
        <f t="shared" si="6"/>
        <v>0</v>
      </c>
      <c r="AI15">
        <f t="shared" si="8"/>
        <v>1</v>
      </c>
    </row>
    <row r="16" spans="1:38">
      <c r="A16" t="s">
        <v>21</v>
      </c>
      <c r="B16" t="s">
        <v>26</v>
      </c>
      <c r="C16" t="s">
        <v>16</v>
      </c>
      <c r="D16" t="s">
        <v>17</v>
      </c>
      <c r="E16" t="s">
        <v>43</v>
      </c>
      <c r="F16" t="s">
        <v>62</v>
      </c>
      <c r="G16" t="s">
        <v>14</v>
      </c>
      <c r="H16" t="s">
        <v>18</v>
      </c>
      <c r="I16">
        <v>30.3</v>
      </c>
      <c r="J16" t="s">
        <v>11</v>
      </c>
      <c r="O16">
        <v>1</v>
      </c>
      <c r="P16">
        <v>3</v>
      </c>
      <c r="Q16">
        <v>1</v>
      </c>
      <c r="R16">
        <v>1</v>
      </c>
      <c r="S16">
        <v>1</v>
      </c>
      <c r="U16" t="str">
        <f t="shared" si="0"/>
        <v>MF_NS</v>
      </c>
      <c r="Z16">
        <f t="shared" si="1"/>
        <v>21</v>
      </c>
      <c r="AA16">
        <f t="shared" si="2"/>
        <v>1</v>
      </c>
      <c r="AB16">
        <v>5</v>
      </c>
      <c r="AC16">
        <f t="shared" si="3"/>
        <v>3</v>
      </c>
      <c r="AD16">
        <f t="shared" si="4"/>
        <v>3</v>
      </c>
      <c r="AE16">
        <f t="shared" si="5"/>
        <v>30</v>
      </c>
      <c r="AF16">
        <f t="shared" si="7"/>
        <v>1</v>
      </c>
      <c r="AG16">
        <f t="shared" si="6"/>
        <v>3</v>
      </c>
      <c r="AI16">
        <f t="shared" si="8"/>
        <v>0</v>
      </c>
    </row>
    <row r="17" spans="1:35">
      <c r="A17" t="s">
        <v>21</v>
      </c>
      <c r="B17" t="s">
        <v>27</v>
      </c>
      <c r="C17" t="s">
        <v>12</v>
      </c>
      <c r="D17" t="s">
        <v>9</v>
      </c>
      <c r="E17" t="s">
        <v>42</v>
      </c>
      <c r="F17" t="s">
        <v>62</v>
      </c>
      <c r="G17" t="s">
        <v>14</v>
      </c>
      <c r="H17" t="s">
        <v>15</v>
      </c>
      <c r="I17">
        <v>42.7</v>
      </c>
      <c r="J17" t="s">
        <v>11</v>
      </c>
      <c r="L17">
        <f>(I17+I18)/2</f>
        <v>63.315000000000005</v>
      </c>
      <c r="O17">
        <v>3</v>
      </c>
      <c r="P17">
        <v>3</v>
      </c>
      <c r="Q17">
        <v>2</v>
      </c>
      <c r="R17">
        <v>1</v>
      </c>
      <c r="S17">
        <v>0</v>
      </c>
      <c r="U17" t="str">
        <f t="shared" si="0"/>
        <v>MR_NS</v>
      </c>
      <c r="Z17">
        <f t="shared" si="1"/>
        <v>21</v>
      </c>
      <c r="AA17">
        <f t="shared" si="2"/>
        <v>1</v>
      </c>
      <c r="AB17">
        <v>6</v>
      </c>
      <c r="AC17">
        <f t="shared" si="3"/>
        <v>2</v>
      </c>
      <c r="AD17">
        <f t="shared" si="4"/>
        <v>1</v>
      </c>
      <c r="AE17">
        <f t="shared" si="5"/>
        <v>10</v>
      </c>
      <c r="AF17">
        <f t="shared" si="7"/>
        <v>1</v>
      </c>
      <c r="AG17">
        <f t="shared" si="6"/>
        <v>2</v>
      </c>
      <c r="AI17">
        <f t="shared" si="8"/>
        <v>0</v>
      </c>
    </row>
    <row r="18" spans="1:35">
      <c r="A18" t="s">
        <v>21</v>
      </c>
      <c r="B18" t="s">
        <v>27</v>
      </c>
      <c r="C18" t="s">
        <v>8</v>
      </c>
      <c r="D18" t="s">
        <v>13</v>
      </c>
      <c r="E18" t="s">
        <v>20</v>
      </c>
      <c r="F18" t="s">
        <v>63</v>
      </c>
      <c r="G18" t="s">
        <v>65</v>
      </c>
      <c r="H18" t="s">
        <v>10</v>
      </c>
      <c r="I18">
        <v>83.93</v>
      </c>
      <c r="J18" t="s">
        <v>11</v>
      </c>
      <c r="L18">
        <f>(I17+I18)/2</f>
        <v>63.315000000000005</v>
      </c>
      <c r="O18">
        <v>3</v>
      </c>
      <c r="P18">
        <v>3</v>
      </c>
      <c r="Q18">
        <v>2</v>
      </c>
      <c r="R18">
        <v>1</v>
      </c>
      <c r="S18">
        <v>0</v>
      </c>
      <c r="U18" t="str">
        <f t="shared" si="0"/>
        <v>BSK_S</v>
      </c>
      <c r="Z18">
        <f t="shared" si="1"/>
        <v>21</v>
      </c>
      <c r="AA18">
        <f t="shared" si="2"/>
        <v>1</v>
      </c>
      <c r="AB18">
        <v>6</v>
      </c>
      <c r="AC18">
        <f t="shared" si="3"/>
        <v>1</v>
      </c>
      <c r="AD18">
        <f t="shared" si="4"/>
        <v>2</v>
      </c>
      <c r="AE18">
        <f t="shared" si="5"/>
        <v>21</v>
      </c>
      <c r="AF18">
        <f t="shared" si="7"/>
        <v>0</v>
      </c>
      <c r="AG18">
        <f t="shared" si="6"/>
        <v>0</v>
      </c>
      <c r="AI18">
        <f t="shared" si="8"/>
        <v>1</v>
      </c>
    </row>
    <row r="19" spans="1:35">
      <c r="A19" t="s">
        <v>21</v>
      </c>
      <c r="B19" t="s">
        <v>27</v>
      </c>
      <c r="C19" t="s">
        <v>16</v>
      </c>
      <c r="D19" t="s">
        <v>17</v>
      </c>
      <c r="E19" t="s">
        <v>43</v>
      </c>
      <c r="F19" t="s">
        <v>62</v>
      </c>
      <c r="G19" t="s">
        <v>14</v>
      </c>
      <c r="H19" t="s">
        <v>18</v>
      </c>
      <c r="I19">
        <v>78.790000000000006</v>
      </c>
      <c r="J19" t="s">
        <v>11</v>
      </c>
      <c r="O19">
        <v>3</v>
      </c>
      <c r="P19">
        <v>3</v>
      </c>
      <c r="Q19">
        <v>2</v>
      </c>
      <c r="R19">
        <v>1</v>
      </c>
      <c r="S19">
        <v>0</v>
      </c>
      <c r="U19" t="str">
        <f t="shared" si="0"/>
        <v>MF_NS</v>
      </c>
      <c r="Z19">
        <f t="shared" si="1"/>
        <v>21</v>
      </c>
      <c r="AA19">
        <f t="shared" si="2"/>
        <v>1</v>
      </c>
      <c r="AB19">
        <v>6</v>
      </c>
      <c r="AC19">
        <f t="shared" si="3"/>
        <v>3</v>
      </c>
      <c r="AD19">
        <f t="shared" si="4"/>
        <v>3</v>
      </c>
      <c r="AE19">
        <f t="shared" si="5"/>
        <v>30</v>
      </c>
      <c r="AF19">
        <f t="shared" si="7"/>
        <v>1</v>
      </c>
      <c r="AG19">
        <f t="shared" si="6"/>
        <v>3</v>
      </c>
      <c r="AI19">
        <f t="shared" si="8"/>
        <v>0</v>
      </c>
    </row>
    <row r="20" spans="1:35">
      <c r="A20" t="s">
        <v>21</v>
      </c>
      <c r="B20" t="s">
        <v>28</v>
      </c>
      <c r="C20" t="s">
        <v>12</v>
      </c>
      <c r="D20" t="s">
        <v>9</v>
      </c>
      <c r="E20" t="s">
        <v>42</v>
      </c>
      <c r="F20" t="s">
        <v>62</v>
      </c>
      <c r="G20" t="s">
        <v>14</v>
      </c>
      <c r="H20" t="s">
        <v>15</v>
      </c>
      <c r="I20">
        <v>0</v>
      </c>
      <c r="J20" t="s">
        <v>11</v>
      </c>
      <c r="L20">
        <f>(I20+I21)/2</f>
        <v>31.25</v>
      </c>
      <c r="O20">
        <v>2</v>
      </c>
      <c r="P20">
        <v>1</v>
      </c>
      <c r="Q20">
        <v>1</v>
      </c>
      <c r="R20">
        <v>1</v>
      </c>
      <c r="S20">
        <v>1</v>
      </c>
      <c r="U20" t="str">
        <f t="shared" si="0"/>
        <v>MR_NS</v>
      </c>
      <c r="Z20">
        <f t="shared" si="1"/>
        <v>21</v>
      </c>
      <c r="AA20">
        <f t="shared" si="2"/>
        <v>1</v>
      </c>
      <c r="AB20">
        <v>7</v>
      </c>
      <c r="AC20">
        <f t="shared" si="3"/>
        <v>2</v>
      </c>
      <c r="AD20">
        <f t="shared" si="4"/>
        <v>1</v>
      </c>
      <c r="AE20">
        <f t="shared" si="5"/>
        <v>10</v>
      </c>
      <c r="AF20">
        <f t="shared" si="7"/>
        <v>1</v>
      </c>
      <c r="AG20">
        <f t="shared" si="6"/>
        <v>2</v>
      </c>
      <c r="AI20">
        <f t="shared" si="8"/>
        <v>0</v>
      </c>
    </row>
    <row r="21" spans="1:35">
      <c r="A21" t="s">
        <v>21</v>
      </c>
      <c r="B21" t="s">
        <v>28</v>
      </c>
      <c r="C21" t="s">
        <v>8</v>
      </c>
      <c r="D21" t="s">
        <v>13</v>
      </c>
      <c r="E21" t="s">
        <v>20</v>
      </c>
      <c r="F21" t="s">
        <v>63</v>
      </c>
      <c r="G21" t="s">
        <v>65</v>
      </c>
      <c r="H21" t="s">
        <v>10</v>
      </c>
      <c r="I21">
        <v>62.5</v>
      </c>
      <c r="J21" t="s">
        <v>11</v>
      </c>
      <c r="L21">
        <f>(I20+I21)/2</f>
        <v>31.25</v>
      </c>
      <c r="O21">
        <v>2</v>
      </c>
      <c r="P21">
        <v>1</v>
      </c>
      <c r="Q21">
        <v>1</v>
      </c>
      <c r="R21">
        <v>1</v>
      </c>
      <c r="S21">
        <v>1</v>
      </c>
      <c r="U21" t="str">
        <f t="shared" si="0"/>
        <v>BSK_S</v>
      </c>
      <c r="Z21">
        <f t="shared" si="1"/>
        <v>21</v>
      </c>
      <c r="AA21">
        <f t="shared" si="2"/>
        <v>1</v>
      </c>
      <c r="AB21">
        <v>7</v>
      </c>
      <c r="AC21">
        <f t="shared" si="3"/>
        <v>1</v>
      </c>
      <c r="AD21">
        <f t="shared" si="4"/>
        <v>2</v>
      </c>
      <c r="AE21">
        <f t="shared" si="5"/>
        <v>21</v>
      </c>
      <c r="AF21">
        <f t="shared" si="7"/>
        <v>0</v>
      </c>
      <c r="AG21">
        <f t="shared" si="6"/>
        <v>0</v>
      </c>
      <c r="AI21">
        <f t="shared" si="8"/>
        <v>1</v>
      </c>
    </row>
    <row r="22" spans="1:35">
      <c r="A22" t="s">
        <v>21</v>
      </c>
      <c r="B22" t="s">
        <v>28</v>
      </c>
      <c r="C22" t="s">
        <v>16</v>
      </c>
      <c r="D22" t="s">
        <v>17</v>
      </c>
      <c r="E22" t="s">
        <v>43</v>
      </c>
      <c r="F22" t="s">
        <v>62</v>
      </c>
      <c r="G22" t="s">
        <v>14</v>
      </c>
      <c r="H22" t="s">
        <v>18</v>
      </c>
      <c r="I22">
        <v>36.36</v>
      </c>
      <c r="J22" t="s">
        <v>11</v>
      </c>
      <c r="O22">
        <v>2</v>
      </c>
      <c r="P22">
        <v>1</v>
      </c>
      <c r="Q22">
        <v>1</v>
      </c>
      <c r="R22">
        <v>1</v>
      </c>
      <c r="S22">
        <v>1</v>
      </c>
      <c r="U22" t="str">
        <f t="shared" si="0"/>
        <v>MF_NS</v>
      </c>
      <c r="Z22">
        <f t="shared" si="1"/>
        <v>21</v>
      </c>
      <c r="AA22">
        <f t="shared" si="2"/>
        <v>1</v>
      </c>
      <c r="AB22">
        <v>7</v>
      </c>
      <c r="AC22">
        <f t="shared" si="3"/>
        <v>3</v>
      </c>
      <c r="AD22">
        <f t="shared" si="4"/>
        <v>3</v>
      </c>
      <c r="AE22">
        <f t="shared" si="5"/>
        <v>30</v>
      </c>
      <c r="AF22">
        <f t="shared" si="7"/>
        <v>1</v>
      </c>
      <c r="AG22">
        <f t="shared" si="6"/>
        <v>3</v>
      </c>
      <c r="AI22">
        <f t="shared" si="8"/>
        <v>0</v>
      </c>
    </row>
    <row r="23" spans="1:35">
      <c r="A23" t="s">
        <v>21</v>
      </c>
      <c r="B23" t="s">
        <v>29</v>
      </c>
      <c r="C23" t="s">
        <v>8</v>
      </c>
      <c r="D23" t="s">
        <v>9</v>
      </c>
      <c r="E23" t="s">
        <v>42</v>
      </c>
      <c r="F23" t="s">
        <v>62</v>
      </c>
      <c r="G23" t="s">
        <v>65</v>
      </c>
      <c r="H23" t="s">
        <v>10</v>
      </c>
      <c r="I23">
        <v>15.73</v>
      </c>
      <c r="J23" t="s">
        <v>11</v>
      </c>
      <c r="L23">
        <f>(I23+I24)/2</f>
        <v>8.76</v>
      </c>
      <c r="O23">
        <v>3</v>
      </c>
      <c r="P23">
        <v>1</v>
      </c>
      <c r="Q23">
        <v>1</v>
      </c>
      <c r="R23">
        <v>1</v>
      </c>
      <c r="S23">
        <v>0</v>
      </c>
      <c r="U23" t="str">
        <f t="shared" si="0"/>
        <v>MR_NS</v>
      </c>
      <c r="Z23">
        <f t="shared" si="1"/>
        <v>21</v>
      </c>
      <c r="AA23">
        <f t="shared" si="2"/>
        <v>1</v>
      </c>
      <c r="AB23">
        <v>8</v>
      </c>
      <c r="AC23">
        <f t="shared" si="3"/>
        <v>1</v>
      </c>
      <c r="AD23">
        <f t="shared" si="4"/>
        <v>1</v>
      </c>
      <c r="AE23">
        <f t="shared" si="5"/>
        <v>10</v>
      </c>
      <c r="AF23">
        <f t="shared" si="7"/>
        <v>0</v>
      </c>
      <c r="AG23">
        <f t="shared" si="6"/>
        <v>0</v>
      </c>
      <c r="AI23">
        <f t="shared" si="8"/>
        <v>0</v>
      </c>
    </row>
    <row r="24" spans="1:35">
      <c r="A24" t="s">
        <v>21</v>
      </c>
      <c r="B24" t="s">
        <v>29</v>
      </c>
      <c r="C24" t="s">
        <v>12</v>
      </c>
      <c r="D24" t="s">
        <v>13</v>
      </c>
      <c r="E24" t="s">
        <v>20</v>
      </c>
      <c r="F24" t="s">
        <v>63</v>
      </c>
      <c r="G24" t="s">
        <v>14</v>
      </c>
      <c r="H24" t="s">
        <v>15</v>
      </c>
      <c r="I24">
        <v>1.79</v>
      </c>
      <c r="J24" t="s">
        <v>11</v>
      </c>
      <c r="L24">
        <f>(I23+I24)/2</f>
        <v>8.76</v>
      </c>
      <c r="O24">
        <v>3</v>
      </c>
      <c r="P24">
        <v>1</v>
      </c>
      <c r="Q24">
        <v>1</v>
      </c>
      <c r="R24">
        <v>1</v>
      </c>
      <c r="S24">
        <v>0</v>
      </c>
      <c r="U24" t="str">
        <f t="shared" si="0"/>
        <v>BSK_S</v>
      </c>
      <c r="Z24">
        <f t="shared" si="1"/>
        <v>21</v>
      </c>
      <c r="AA24">
        <f t="shared" si="2"/>
        <v>1</v>
      </c>
      <c r="AB24">
        <v>8</v>
      </c>
      <c r="AC24">
        <f t="shared" si="3"/>
        <v>2</v>
      </c>
      <c r="AD24">
        <f t="shared" si="4"/>
        <v>2</v>
      </c>
      <c r="AE24">
        <f t="shared" si="5"/>
        <v>21</v>
      </c>
      <c r="AF24">
        <f t="shared" si="7"/>
        <v>1</v>
      </c>
      <c r="AG24">
        <f t="shared" si="6"/>
        <v>2</v>
      </c>
      <c r="AI24">
        <f t="shared" si="8"/>
        <v>1</v>
      </c>
    </row>
    <row r="25" spans="1:35">
      <c r="A25" t="s">
        <v>21</v>
      </c>
      <c r="B25" t="s">
        <v>29</v>
      </c>
      <c r="C25" t="s">
        <v>16</v>
      </c>
      <c r="D25" t="s">
        <v>17</v>
      </c>
      <c r="E25" t="s">
        <v>43</v>
      </c>
      <c r="F25" t="s">
        <v>62</v>
      </c>
      <c r="G25" t="s">
        <v>14</v>
      </c>
      <c r="H25" t="s">
        <v>18</v>
      </c>
      <c r="I25">
        <v>9.09</v>
      </c>
      <c r="J25" t="s">
        <v>11</v>
      </c>
      <c r="O25">
        <v>3</v>
      </c>
      <c r="P25">
        <v>1</v>
      </c>
      <c r="Q25">
        <v>1</v>
      </c>
      <c r="R25">
        <v>1</v>
      </c>
      <c r="S25">
        <v>0</v>
      </c>
      <c r="U25" t="str">
        <f t="shared" si="0"/>
        <v>MF_NS</v>
      </c>
      <c r="Z25">
        <f t="shared" si="1"/>
        <v>21</v>
      </c>
      <c r="AA25">
        <f t="shared" si="2"/>
        <v>1</v>
      </c>
      <c r="AB25">
        <v>8</v>
      </c>
      <c r="AC25">
        <f t="shared" si="3"/>
        <v>3</v>
      </c>
      <c r="AD25">
        <f t="shared" si="4"/>
        <v>3</v>
      </c>
      <c r="AE25">
        <f t="shared" si="5"/>
        <v>30</v>
      </c>
      <c r="AF25">
        <f t="shared" si="7"/>
        <v>1</v>
      </c>
      <c r="AG25">
        <f t="shared" si="6"/>
        <v>3</v>
      </c>
      <c r="AI25">
        <f t="shared" si="8"/>
        <v>0</v>
      </c>
    </row>
    <row r="26" spans="1:35">
      <c r="A26" t="s">
        <v>21</v>
      </c>
      <c r="B26" t="s">
        <v>30</v>
      </c>
      <c r="C26" t="s">
        <v>12</v>
      </c>
      <c r="D26" t="s">
        <v>9</v>
      </c>
      <c r="E26" t="s">
        <v>42</v>
      </c>
      <c r="F26" t="s">
        <v>62</v>
      </c>
      <c r="G26" t="s">
        <v>14</v>
      </c>
      <c r="H26" t="s">
        <v>15</v>
      </c>
      <c r="I26">
        <v>0</v>
      </c>
      <c r="J26" t="s">
        <v>11</v>
      </c>
      <c r="L26">
        <f>(I26+I27)/2</f>
        <v>48.215000000000003</v>
      </c>
      <c r="O26">
        <v>1</v>
      </c>
      <c r="P26">
        <v>1</v>
      </c>
      <c r="Q26">
        <v>1</v>
      </c>
      <c r="R26">
        <v>1</v>
      </c>
      <c r="S26">
        <v>0</v>
      </c>
      <c r="U26" t="str">
        <f t="shared" si="0"/>
        <v>MR_NS</v>
      </c>
      <c r="Z26">
        <f t="shared" si="1"/>
        <v>21</v>
      </c>
      <c r="AA26">
        <f t="shared" si="2"/>
        <v>1</v>
      </c>
      <c r="AB26">
        <v>9</v>
      </c>
      <c r="AC26">
        <f t="shared" si="3"/>
        <v>2</v>
      </c>
      <c r="AD26">
        <f t="shared" si="4"/>
        <v>1</v>
      </c>
      <c r="AE26">
        <f t="shared" si="5"/>
        <v>10</v>
      </c>
      <c r="AF26">
        <f t="shared" si="7"/>
        <v>1</v>
      </c>
      <c r="AG26">
        <f t="shared" si="6"/>
        <v>2</v>
      </c>
      <c r="AI26">
        <f t="shared" si="8"/>
        <v>0</v>
      </c>
    </row>
    <row r="27" spans="1:35">
      <c r="A27" t="s">
        <v>21</v>
      </c>
      <c r="B27" t="s">
        <v>30</v>
      </c>
      <c r="C27" t="s">
        <v>8</v>
      </c>
      <c r="D27" t="s">
        <v>13</v>
      </c>
      <c r="E27" t="s">
        <v>20</v>
      </c>
      <c r="F27" t="s">
        <v>63</v>
      </c>
      <c r="G27" t="s">
        <v>65</v>
      </c>
      <c r="H27" t="s">
        <v>10</v>
      </c>
      <c r="I27">
        <v>96.43</v>
      </c>
      <c r="J27" t="s">
        <v>11</v>
      </c>
      <c r="L27">
        <f>(I26+I27)/2</f>
        <v>48.215000000000003</v>
      </c>
      <c r="O27">
        <v>1</v>
      </c>
      <c r="P27">
        <v>1</v>
      </c>
      <c r="Q27">
        <v>1</v>
      </c>
      <c r="R27">
        <v>1</v>
      </c>
      <c r="S27">
        <v>0</v>
      </c>
      <c r="U27" t="str">
        <f t="shared" si="0"/>
        <v>BSK_S</v>
      </c>
      <c r="Z27">
        <f t="shared" si="1"/>
        <v>21</v>
      </c>
      <c r="AA27">
        <f t="shared" si="2"/>
        <v>1</v>
      </c>
      <c r="AB27">
        <v>9</v>
      </c>
      <c r="AC27">
        <f t="shared" si="3"/>
        <v>1</v>
      </c>
      <c r="AD27">
        <f t="shared" si="4"/>
        <v>2</v>
      </c>
      <c r="AE27">
        <f t="shared" si="5"/>
        <v>21</v>
      </c>
      <c r="AF27">
        <f t="shared" si="7"/>
        <v>0</v>
      </c>
      <c r="AG27">
        <f t="shared" si="6"/>
        <v>0</v>
      </c>
      <c r="AI27">
        <f t="shared" si="8"/>
        <v>1</v>
      </c>
    </row>
    <row r="28" spans="1:35">
      <c r="A28" t="s">
        <v>21</v>
      </c>
      <c r="B28" t="s">
        <v>30</v>
      </c>
      <c r="C28" t="s">
        <v>16</v>
      </c>
      <c r="D28" t="s">
        <v>17</v>
      </c>
      <c r="E28" t="s">
        <v>43</v>
      </c>
      <c r="F28" t="s">
        <v>62</v>
      </c>
      <c r="G28" t="s">
        <v>14</v>
      </c>
      <c r="H28" t="s">
        <v>18</v>
      </c>
      <c r="I28">
        <v>75</v>
      </c>
      <c r="J28" t="s">
        <v>11</v>
      </c>
      <c r="O28">
        <v>1</v>
      </c>
      <c r="P28">
        <v>1</v>
      </c>
      <c r="Q28">
        <v>1</v>
      </c>
      <c r="R28">
        <v>1</v>
      </c>
      <c r="S28">
        <v>0</v>
      </c>
      <c r="U28" t="str">
        <f t="shared" si="0"/>
        <v>MF_NS</v>
      </c>
      <c r="Z28">
        <f t="shared" si="1"/>
        <v>21</v>
      </c>
      <c r="AA28">
        <f t="shared" si="2"/>
        <v>1</v>
      </c>
      <c r="AB28">
        <v>9</v>
      </c>
      <c r="AC28">
        <f t="shared" si="3"/>
        <v>3</v>
      </c>
      <c r="AD28">
        <f t="shared" si="4"/>
        <v>3</v>
      </c>
      <c r="AE28">
        <f t="shared" si="5"/>
        <v>30</v>
      </c>
      <c r="AF28">
        <f t="shared" si="7"/>
        <v>1</v>
      </c>
      <c r="AG28">
        <f t="shared" si="6"/>
        <v>3</v>
      </c>
      <c r="AI28">
        <f t="shared" si="8"/>
        <v>0</v>
      </c>
    </row>
    <row r="29" spans="1:35">
      <c r="A29" t="s">
        <v>21</v>
      </c>
      <c r="B29" t="s">
        <v>31</v>
      </c>
      <c r="C29" t="s">
        <v>12</v>
      </c>
      <c r="D29" t="s">
        <v>9</v>
      </c>
      <c r="E29" t="s">
        <v>42</v>
      </c>
      <c r="F29" t="s">
        <v>62</v>
      </c>
      <c r="G29" t="s">
        <v>14</v>
      </c>
      <c r="H29" t="s">
        <v>15</v>
      </c>
      <c r="I29">
        <v>0</v>
      </c>
      <c r="J29" t="s">
        <v>11</v>
      </c>
      <c r="L29">
        <f>(I29+I30)/2</f>
        <v>43.75</v>
      </c>
      <c r="O29">
        <v>3</v>
      </c>
      <c r="P29">
        <v>1</v>
      </c>
      <c r="Q29">
        <v>1</v>
      </c>
      <c r="R29">
        <v>1</v>
      </c>
      <c r="S29">
        <v>1</v>
      </c>
      <c r="U29" t="str">
        <f t="shared" si="0"/>
        <v>MR_NS</v>
      </c>
      <c r="Z29">
        <f t="shared" si="1"/>
        <v>21</v>
      </c>
      <c r="AA29">
        <f t="shared" si="2"/>
        <v>1</v>
      </c>
      <c r="AB29">
        <v>10</v>
      </c>
      <c r="AC29">
        <f t="shared" si="3"/>
        <v>2</v>
      </c>
      <c r="AD29">
        <f t="shared" si="4"/>
        <v>1</v>
      </c>
      <c r="AE29">
        <f t="shared" si="5"/>
        <v>10</v>
      </c>
      <c r="AF29">
        <f t="shared" si="7"/>
        <v>1</v>
      </c>
      <c r="AG29">
        <f t="shared" si="6"/>
        <v>2</v>
      </c>
      <c r="AI29">
        <f t="shared" si="8"/>
        <v>0</v>
      </c>
    </row>
    <row r="30" spans="1:35">
      <c r="A30" t="s">
        <v>21</v>
      </c>
      <c r="B30" t="s">
        <v>31</v>
      </c>
      <c r="C30" t="s">
        <v>8</v>
      </c>
      <c r="D30" t="s">
        <v>13</v>
      </c>
      <c r="E30" t="s">
        <v>20</v>
      </c>
      <c r="F30" t="s">
        <v>63</v>
      </c>
      <c r="G30" t="s">
        <v>65</v>
      </c>
      <c r="H30" t="s">
        <v>10</v>
      </c>
      <c r="I30">
        <v>87.5</v>
      </c>
      <c r="J30" t="s">
        <v>11</v>
      </c>
      <c r="L30">
        <f>(I29+I30)/2</f>
        <v>43.75</v>
      </c>
      <c r="O30">
        <v>3</v>
      </c>
      <c r="P30">
        <v>1</v>
      </c>
      <c r="Q30">
        <v>1</v>
      </c>
      <c r="R30">
        <v>1</v>
      </c>
      <c r="S30">
        <v>1</v>
      </c>
      <c r="U30" t="str">
        <f t="shared" si="0"/>
        <v>BSK_S</v>
      </c>
      <c r="Z30">
        <f t="shared" si="1"/>
        <v>21</v>
      </c>
      <c r="AA30">
        <f t="shared" si="2"/>
        <v>1</v>
      </c>
      <c r="AB30">
        <v>10</v>
      </c>
      <c r="AC30">
        <f t="shared" si="3"/>
        <v>1</v>
      </c>
      <c r="AD30">
        <f t="shared" si="4"/>
        <v>2</v>
      </c>
      <c r="AE30">
        <f t="shared" si="5"/>
        <v>21</v>
      </c>
      <c r="AF30">
        <f t="shared" si="7"/>
        <v>0</v>
      </c>
      <c r="AG30">
        <f t="shared" si="6"/>
        <v>0</v>
      </c>
      <c r="AI30">
        <f t="shared" si="8"/>
        <v>1</v>
      </c>
    </row>
    <row r="31" spans="1:35">
      <c r="A31" t="s">
        <v>21</v>
      </c>
      <c r="B31" t="s">
        <v>31</v>
      </c>
      <c r="C31" t="s">
        <v>16</v>
      </c>
      <c r="D31" t="s">
        <v>17</v>
      </c>
      <c r="E31" t="s">
        <v>43</v>
      </c>
      <c r="F31" t="s">
        <v>62</v>
      </c>
      <c r="G31" t="s">
        <v>14</v>
      </c>
      <c r="H31" t="s">
        <v>18</v>
      </c>
      <c r="I31">
        <v>31.82</v>
      </c>
      <c r="J31" t="s">
        <v>11</v>
      </c>
      <c r="O31">
        <v>3</v>
      </c>
      <c r="P31">
        <v>1</v>
      </c>
      <c r="Q31">
        <v>1</v>
      </c>
      <c r="R31">
        <v>1</v>
      </c>
      <c r="S31">
        <v>1</v>
      </c>
      <c r="U31" t="str">
        <f t="shared" si="0"/>
        <v>MF_NS</v>
      </c>
      <c r="Z31">
        <f t="shared" si="1"/>
        <v>21</v>
      </c>
      <c r="AA31">
        <f t="shared" si="2"/>
        <v>1</v>
      </c>
      <c r="AB31">
        <v>10</v>
      </c>
      <c r="AC31">
        <f t="shared" si="3"/>
        <v>3</v>
      </c>
      <c r="AD31">
        <f t="shared" si="4"/>
        <v>3</v>
      </c>
      <c r="AE31">
        <f t="shared" si="5"/>
        <v>30</v>
      </c>
      <c r="AF31">
        <f t="shared" si="7"/>
        <v>1</v>
      </c>
      <c r="AG31">
        <f t="shared" si="6"/>
        <v>3</v>
      </c>
      <c r="AI31">
        <f t="shared" si="8"/>
        <v>0</v>
      </c>
    </row>
    <row r="32" spans="1:35">
      <c r="A32" t="s">
        <v>21</v>
      </c>
      <c r="B32" t="s">
        <v>32</v>
      </c>
      <c r="C32" t="s">
        <v>12</v>
      </c>
      <c r="D32" t="s">
        <v>9</v>
      </c>
      <c r="E32" t="s">
        <v>42</v>
      </c>
      <c r="F32" t="s">
        <v>62</v>
      </c>
      <c r="G32" t="s">
        <v>14</v>
      </c>
      <c r="H32" t="s">
        <v>15</v>
      </c>
      <c r="I32">
        <v>10.11</v>
      </c>
      <c r="J32" t="s">
        <v>11</v>
      </c>
      <c r="L32">
        <f>(I32+I33)/2</f>
        <v>50.589999999999996</v>
      </c>
      <c r="O32">
        <v>2</v>
      </c>
      <c r="P32">
        <v>2</v>
      </c>
      <c r="Q32">
        <v>1</v>
      </c>
      <c r="R32">
        <v>1</v>
      </c>
      <c r="S32">
        <v>1</v>
      </c>
      <c r="U32" t="str">
        <f t="shared" si="0"/>
        <v>MR_NS</v>
      </c>
      <c r="Z32">
        <f t="shared" si="1"/>
        <v>21</v>
      </c>
      <c r="AA32">
        <f t="shared" si="2"/>
        <v>1</v>
      </c>
      <c r="AB32">
        <v>11</v>
      </c>
      <c r="AC32">
        <f t="shared" si="3"/>
        <v>2</v>
      </c>
      <c r="AD32">
        <f t="shared" si="4"/>
        <v>1</v>
      </c>
      <c r="AE32">
        <f t="shared" si="5"/>
        <v>10</v>
      </c>
      <c r="AF32">
        <f t="shared" si="7"/>
        <v>1</v>
      </c>
      <c r="AG32">
        <f t="shared" si="6"/>
        <v>2</v>
      </c>
      <c r="AI32">
        <f t="shared" si="8"/>
        <v>0</v>
      </c>
    </row>
    <row r="33" spans="1:35">
      <c r="A33" t="s">
        <v>21</v>
      </c>
      <c r="B33" t="s">
        <v>32</v>
      </c>
      <c r="C33" t="s">
        <v>8</v>
      </c>
      <c r="D33" t="s">
        <v>13</v>
      </c>
      <c r="E33" t="s">
        <v>20</v>
      </c>
      <c r="F33" t="s">
        <v>63</v>
      </c>
      <c r="G33" t="s">
        <v>65</v>
      </c>
      <c r="H33" t="s">
        <v>10</v>
      </c>
      <c r="I33">
        <v>91.07</v>
      </c>
      <c r="J33" t="s">
        <v>11</v>
      </c>
      <c r="L33">
        <f>(I32+I33)/2</f>
        <v>50.589999999999996</v>
      </c>
      <c r="O33">
        <v>2</v>
      </c>
      <c r="P33">
        <v>2</v>
      </c>
      <c r="Q33">
        <v>1</v>
      </c>
      <c r="R33">
        <v>1</v>
      </c>
      <c r="S33">
        <v>1</v>
      </c>
      <c r="U33" t="str">
        <f t="shared" si="0"/>
        <v>BSK_S</v>
      </c>
      <c r="Z33">
        <f t="shared" si="1"/>
        <v>21</v>
      </c>
      <c r="AA33">
        <f t="shared" si="2"/>
        <v>1</v>
      </c>
      <c r="AB33">
        <v>11</v>
      </c>
      <c r="AC33">
        <f t="shared" si="3"/>
        <v>1</v>
      </c>
      <c r="AD33">
        <f t="shared" si="4"/>
        <v>2</v>
      </c>
      <c r="AE33">
        <f t="shared" si="5"/>
        <v>21</v>
      </c>
      <c r="AF33">
        <f t="shared" si="7"/>
        <v>0</v>
      </c>
      <c r="AG33">
        <f t="shared" si="6"/>
        <v>0</v>
      </c>
      <c r="AI33">
        <f t="shared" si="8"/>
        <v>1</v>
      </c>
    </row>
    <row r="34" spans="1:35">
      <c r="A34" t="s">
        <v>21</v>
      </c>
      <c r="B34" t="s">
        <v>32</v>
      </c>
      <c r="C34" t="s">
        <v>16</v>
      </c>
      <c r="D34" t="s">
        <v>17</v>
      </c>
      <c r="E34" t="s">
        <v>43</v>
      </c>
      <c r="F34" t="s">
        <v>62</v>
      </c>
      <c r="G34" t="s">
        <v>14</v>
      </c>
      <c r="H34" t="s">
        <v>18</v>
      </c>
      <c r="I34">
        <v>3.79</v>
      </c>
      <c r="J34" t="s">
        <v>11</v>
      </c>
      <c r="O34">
        <v>2</v>
      </c>
      <c r="P34">
        <v>2</v>
      </c>
      <c r="Q34">
        <v>1</v>
      </c>
      <c r="R34">
        <v>1</v>
      </c>
      <c r="S34">
        <v>1</v>
      </c>
      <c r="U34" t="str">
        <f t="shared" ref="U34:U55" si="9">CONCATENATE(D34,"_",IF(D34="BSK","S","NS"))</f>
        <v>MF_NS</v>
      </c>
      <c r="Z34">
        <f t="shared" si="1"/>
        <v>21</v>
      </c>
      <c r="AA34">
        <f t="shared" si="2"/>
        <v>1</v>
      </c>
      <c r="AB34">
        <v>11</v>
      </c>
      <c r="AC34">
        <f t="shared" si="3"/>
        <v>3</v>
      </c>
      <c r="AD34">
        <f t="shared" si="4"/>
        <v>3</v>
      </c>
      <c r="AE34">
        <f t="shared" si="5"/>
        <v>30</v>
      </c>
      <c r="AF34">
        <f t="shared" si="7"/>
        <v>1</v>
      </c>
      <c r="AG34">
        <f t="shared" ref="AG34:AG55" si="10">IF(H34="ITL1",0,IF(H34="ITL2",1,IF(H34="TDD1",2,IF(H34="TDD2",3,4))))</f>
        <v>3</v>
      </c>
      <c r="AI34">
        <f t="shared" si="8"/>
        <v>0</v>
      </c>
    </row>
    <row r="35" spans="1:35">
      <c r="A35" t="s">
        <v>21</v>
      </c>
      <c r="B35" t="s">
        <v>33</v>
      </c>
      <c r="C35" t="s">
        <v>8</v>
      </c>
      <c r="D35" t="s">
        <v>9</v>
      </c>
      <c r="E35" t="s">
        <v>42</v>
      </c>
      <c r="F35" t="s">
        <v>62</v>
      </c>
      <c r="G35" t="s">
        <v>65</v>
      </c>
      <c r="H35" t="s">
        <v>10</v>
      </c>
      <c r="I35">
        <v>89.89</v>
      </c>
      <c r="J35" t="s">
        <v>11</v>
      </c>
      <c r="L35">
        <f>(I35+I36)/2</f>
        <v>71.73</v>
      </c>
      <c r="O35">
        <v>2</v>
      </c>
      <c r="P35">
        <v>2</v>
      </c>
      <c r="Q35">
        <v>1</v>
      </c>
      <c r="R35">
        <v>1</v>
      </c>
      <c r="S35">
        <v>1</v>
      </c>
      <c r="U35" t="str">
        <f t="shared" si="9"/>
        <v>MR_NS</v>
      </c>
      <c r="Z35">
        <f t="shared" si="1"/>
        <v>21</v>
      </c>
      <c r="AA35">
        <f t="shared" si="2"/>
        <v>1</v>
      </c>
      <c r="AB35">
        <v>12</v>
      </c>
      <c r="AC35">
        <f t="shared" si="3"/>
        <v>1</v>
      </c>
      <c r="AD35">
        <f t="shared" si="4"/>
        <v>1</v>
      </c>
      <c r="AE35">
        <f t="shared" si="5"/>
        <v>10</v>
      </c>
      <c r="AF35">
        <f t="shared" si="7"/>
        <v>0</v>
      </c>
      <c r="AG35">
        <f t="shared" si="10"/>
        <v>0</v>
      </c>
      <c r="AI35">
        <f t="shared" si="8"/>
        <v>0</v>
      </c>
    </row>
    <row r="36" spans="1:35">
      <c r="A36" t="s">
        <v>21</v>
      </c>
      <c r="B36" t="s">
        <v>33</v>
      </c>
      <c r="C36" t="s">
        <v>12</v>
      </c>
      <c r="D36" t="s">
        <v>13</v>
      </c>
      <c r="E36" t="s">
        <v>20</v>
      </c>
      <c r="F36" t="s">
        <v>63</v>
      </c>
      <c r="G36" t="s">
        <v>14</v>
      </c>
      <c r="H36" t="s">
        <v>15</v>
      </c>
      <c r="I36">
        <v>53.57</v>
      </c>
      <c r="J36" t="s">
        <v>11</v>
      </c>
      <c r="L36">
        <f>(I35+I36)/2</f>
        <v>71.73</v>
      </c>
      <c r="O36">
        <v>2</v>
      </c>
      <c r="P36">
        <v>2</v>
      </c>
      <c r="Q36">
        <v>1</v>
      </c>
      <c r="R36">
        <v>1</v>
      </c>
      <c r="S36">
        <v>1</v>
      </c>
      <c r="U36" t="str">
        <f t="shared" si="9"/>
        <v>BSK_S</v>
      </c>
      <c r="Z36">
        <f t="shared" si="1"/>
        <v>21</v>
      </c>
      <c r="AA36">
        <f t="shared" si="2"/>
        <v>1</v>
      </c>
      <c r="AB36">
        <v>12</v>
      </c>
      <c r="AC36">
        <f t="shared" si="3"/>
        <v>2</v>
      </c>
      <c r="AD36">
        <f t="shared" si="4"/>
        <v>2</v>
      </c>
      <c r="AE36">
        <f t="shared" si="5"/>
        <v>21</v>
      </c>
      <c r="AF36">
        <f t="shared" si="7"/>
        <v>1</v>
      </c>
      <c r="AG36">
        <f t="shared" si="10"/>
        <v>2</v>
      </c>
      <c r="AI36">
        <f t="shared" si="8"/>
        <v>1</v>
      </c>
    </row>
    <row r="37" spans="1:35">
      <c r="A37" t="s">
        <v>21</v>
      </c>
      <c r="B37" t="s">
        <v>33</v>
      </c>
      <c r="C37" t="s">
        <v>16</v>
      </c>
      <c r="D37" t="s">
        <v>17</v>
      </c>
      <c r="E37" t="s">
        <v>43</v>
      </c>
      <c r="F37" t="s">
        <v>62</v>
      </c>
      <c r="G37" t="s">
        <v>14</v>
      </c>
      <c r="H37" t="s">
        <v>18</v>
      </c>
      <c r="I37">
        <v>38.64</v>
      </c>
      <c r="J37" t="s">
        <v>11</v>
      </c>
      <c r="O37">
        <v>2</v>
      </c>
      <c r="P37">
        <v>2</v>
      </c>
      <c r="Q37">
        <v>1</v>
      </c>
      <c r="R37">
        <v>1</v>
      </c>
      <c r="S37">
        <v>1</v>
      </c>
      <c r="U37" t="str">
        <f t="shared" si="9"/>
        <v>MF_NS</v>
      </c>
      <c r="Z37">
        <f t="shared" si="1"/>
        <v>21</v>
      </c>
      <c r="AA37">
        <f t="shared" si="2"/>
        <v>1</v>
      </c>
      <c r="AB37">
        <v>12</v>
      </c>
      <c r="AC37">
        <f t="shared" si="3"/>
        <v>3</v>
      </c>
      <c r="AD37">
        <f t="shared" si="4"/>
        <v>3</v>
      </c>
      <c r="AE37">
        <f t="shared" si="5"/>
        <v>30</v>
      </c>
      <c r="AF37">
        <f t="shared" si="7"/>
        <v>1</v>
      </c>
      <c r="AG37">
        <f t="shared" si="10"/>
        <v>3</v>
      </c>
      <c r="AI37">
        <f t="shared" si="8"/>
        <v>0</v>
      </c>
    </row>
    <row r="38" spans="1:35">
      <c r="A38" t="s">
        <v>21</v>
      </c>
      <c r="B38" t="s">
        <v>34</v>
      </c>
      <c r="C38" t="s">
        <v>8</v>
      </c>
      <c r="D38" t="s">
        <v>9</v>
      </c>
      <c r="E38" t="s">
        <v>42</v>
      </c>
      <c r="F38" t="s">
        <v>62</v>
      </c>
      <c r="G38" t="s">
        <v>65</v>
      </c>
      <c r="H38" t="s">
        <v>10</v>
      </c>
      <c r="I38">
        <v>100</v>
      </c>
      <c r="J38" t="s">
        <v>11</v>
      </c>
      <c r="L38">
        <f>(I38+I39)/2</f>
        <v>99.10499999999999</v>
      </c>
      <c r="O38">
        <v>2</v>
      </c>
      <c r="P38">
        <v>2</v>
      </c>
      <c r="Q38">
        <v>3</v>
      </c>
      <c r="R38">
        <v>1</v>
      </c>
      <c r="S38">
        <v>0</v>
      </c>
      <c r="U38" t="str">
        <f t="shared" si="9"/>
        <v>MR_NS</v>
      </c>
      <c r="Z38">
        <f t="shared" si="1"/>
        <v>21</v>
      </c>
      <c r="AA38">
        <f t="shared" si="2"/>
        <v>1</v>
      </c>
      <c r="AB38">
        <v>13</v>
      </c>
      <c r="AC38">
        <f t="shared" si="3"/>
        <v>1</v>
      </c>
      <c r="AD38">
        <f t="shared" si="4"/>
        <v>1</v>
      </c>
      <c r="AE38">
        <f t="shared" si="5"/>
        <v>10</v>
      </c>
      <c r="AF38">
        <f t="shared" si="7"/>
        <v>0</v>
      </c>
      <c r="AG38">
        <f t="shared" si="10"/>
        <v>0</v>
      </c>
      <c r="AI38">
        <f t="shared" si="8"/>
        <v>0</v>
      </c>
    </row>
    <row r="39" spans="1:35">
      <c r="A39" t="s">
        <v>21</v>
      </c>
      <c r="B39" t="s">
        <v>34</v>
      </c>
      <c r="C39" t="s">
        <v>12</v>
      </c>
      <c r="D39" t="s">
        <v>13</v>
      </c>
      <c r="E39" t="s">
        <v>20</v>
      </c>
      <c r="F39" t="s">
        <v>63</v>
      </c>
      <c r="G39" t="s">
        <v>14</v>
      </c>
      <c r="H39" t="s">
        <v>15</v>
      </c>
      <c r="I39">
        <v>98.21</v>
      </c>
      <c r="J39" t="s">
        <v>11</v>
      </c>
      <c r="L39">
        <f>(I38+I39)/2</f>
        <v>99.10499999999999</v>
      </c>
      <c r="O39">
        <v>2</v>
      </c>
      <c r="P39">
        <v>2</v>
      </c>
      <c r="Q39">
        <v>3</v>
      </c>
      <c r="R39">
        <v>1</v>
      </c>
      <c r="S39">
        <v>0</v>
      </c>
      <c r="U39" t="str">
        <f t="shared" si="9"/>
        <v>BSK_S</v>
      </c>
      <c r="Z39">
        <f t="shared" si="1"/>
        <v>21</v>
      </c>
      <c r="AA39">
        <f t="shared" si="2"/>
        <v>1</v>
      </c>
      <c r="AB39">
        <v>13</v>
      </c>
      <c r="AC39">
        <f t="shared" si="3"/>
        <v>2</v>
      </c>
      <c r="AD39">
        <f t="shared" si="4"/>
        <v>2</v>
      </c>
      <c r="AE39">
        <f t="shared" si="5"/>
        <v>21</v>
      </c>
      <c r="AF39">
        <f t="shared" si="7"/>
        <v>1</v>
      </c>
      <c r="AG39">
        <f t="shared" si="10"/>
        <v>2</v>
      </c>
      <c r="AI39">
        <f t="shared" si="8"/>
        <v>1</v>
      </c>
    </row>
    <row r="40" spans="1:35">
      <c r="A40" t="s">
        <v>21</v>
      </c>
      <c r="B40" t="s">
        <v>34</v>
      </c>
      <c r="C40" t="s">
        <v>16</v>
      </c>
      <c r="D40" t="s">
        <v>17</v>
      </c>
      <c r="E40" t="s">
        <v>43</v>
      </c>
      <c r="F40" t="s">
        <v>62</v>
      </c>
      <c r="G40" t="s">
        <v>14</v>
      </c>
      <c r="H40" t="s">
        <v>18</v>
      </c>
      <c r="I40">
        <v>0</v>
      </c>
      <c r="J40" t="s">
        <v>11</v>
      </c>
      <c r="O40">
        <v>2</v>
      </c>
      <c r="P40">
        <v>2</v>
      </c>
      <c r="Q40">
        <v>3</v>
      </c>
      <c r="R40">
        <v>1</v>
      </c>
      <c r="S40">
        <v>0</v>
      </c>
      <c r="U40" t="str">
        <f t="shared" si="9"/>
        <v>MF_NS</v>
      </c>
      <c r="Z40">
        <f t="shared" si="1"/>
        <v>21</v>
      </c>
      <c r="AA40">
        <f t="shared" si="2"/>
        <v>1</v>
      </c>
      <c r="AB40">
        <v>13</v>
      </c>
      <c r="AC40">
        <f t="shared" si="3"/>
        <v>3</v>
      </c>
      <c r="AD40">
        <f t="shared" si="4"/>
        <v>3</v>
      </c>
      <c r="AE40">
        <f t="shared" si="5"/>
        <v>30</v>
      </c>
      <c r="AF40">
        <f t="shared" si="7"/>
        <v>1</v>
      </c>
      <c r="AG40">
        <f t="shared" si="10"/>
        <v>3</v>
      </c>
      <c r="AI40">
        <f t="shared" si="8"/>
        <v>0</v>
      </c>
    </row>
    <row r="41" spans="1:35">
      <c r="A41" t="s">
        <v>21</v>
      </c>
      <c r="B41" t="s">
        <v>35</v>
      </c>
      <c r="C41" t="s">
        <v>12</v>
      </c>
      <c r="D41" t="s">
        <v>9</v>
      </c>
      <c r="E41" t="s">
        <v>42</v>
      </c>
      <c r="F41" t="s">
        <v>62</v>
      </c>
      <c r="G41" t="s">
        <v>14</v>
      </c>
      <c r="H41" t="s">
        <v>15</v>
      </c>
      <c r="I41">
        <v>89.89</v>
      </c>
      <c r="J41" t="s">
        <v>11</v>
      </c>
      <c r="L41">
        <f>(I41+I42)/2</f>
        <v>93.16</v>
      </c>
      <c r="O41">
        <v>2</v>
      </c>
      <c r="P41">
        <v>1</v>
      </c>
      <c r="Q41">
        <v>2</v>
      </c>
      <c r="R41">
        <v>1</v>
      </c>
      <c r="S41">
        <v>1</v>
      </c>
      <c r="U41" t="str">
        <f t="shared" si="9"/>
        <v>MR_NS</v>
      </c>
      <c r="Z41">
        <f t="shared" si="1"/>
        <v>21</v>
      </c>
      <c r="AA41">
        <f t="shared" si="2"/>
        <v>1</v>
      </c>
      <c r="AB41">
        <v>14</v>
      </c>
      <c r="AC41">
        <f t="shared" si="3"/>
        <v>2</v>
      </c>
      <c r="AD41">
        <f t="shared" si="4"/>
        <v>1</v>
      </c>
      <c r="AE41">
        <f t="shared" si="5"/>
        <v>10</v>
      </c>
      <c r="AF41">
        <f t="shared" si="7"/>
        <v>1</v>
      </c>
      <c r="AG41">
        <f t="shared" si="10"/>
        <v>2</v>
      </c>
      <c r="AI41">
        <f t="shared" si="8"/>
        <v>0</v>
      </c>
    </row>
    <row r="42" spans="1:35">
      <c r="A42" t="s">
        <v>21</v>
      </c>
      <c r="B42" t="s">
        <v>35</v>
      </c>
      <c r="C42" t="s">
        <v>8</v>
      </c>
      <c r="D42" t="s">
        <v>13</v>
      </c>
      <c r="E42" t="s">
        <v>20</v>
      </c>
      <c r="F42" t="s">
        <v>63</v>
      </c>
      <c r="G42" t="s">
        <v>65</v>
      </c>
      <c r="H42" t="s">
        <v>10</v>
      </c>
      <c r="I42">
        <v>96.43</v>
      </c>
      <c r="J42" t="s">
        <v>11</v>
      </c>
      <c r="L42">
        <f>(I41+I42)/2</f>
        <v>93.16</v>
      </c>
      <c r="O42">
        <v>2</v>
      </c>
      <c r="P42">
        <v>1</v>
      </c>
      <c r="Q42">
        <v>2</v>
      </c>
      <c r="R42">
        <v>1</v>
      </c>
      <c r="S42">
        <v>1</v>
      </c>
      <c r="U42" t="str">
        <f t="shared" si="9"/>
        <v>BSK_S</v>
      </c>
      <c r="Z42">
        <f t="shared" si="1"/>
        <v>21</v>
      </c>
      <c r="AA42">
        <f t="shared" si="2"/>
        <v>1</v>
      </c>
      <c r="AB42">
        <v>14</v>
      </c>
      <c r="AC42">
        <f t="shared" si="3"/>
        <v>1</v>
      </c>
      <c r="AD42">
        <f t="shared" si="4"/>
        <v>2</v>
      </c>
      <c r="AE42">
        <f t="shared" si="5"/>
        <v>21</v>
      </c>
      <c r="AF42">
        <f t="shared" si="7"/>
        <v>0</v>
      </c>
      <c r="AG42">
        <f t="shared" si="10"/>
        <v>0</v>
      </c>
      <c r="AI42">
        <f t="shared" si="8"/>
        <v>1</v>
      </c>
    </row>
    <row r="43" spans="1:35">
      <c r="A43" t="s">
        <v>21</v>
      </c>
      <c r="B43" t="s">
        <v>35</v>
      </c>
      <c r="C43" t="s">
        <v>16</v>
      </c>
      <c r="D43" t="s">
        <v>17</v>
      </c>
      <c r="E43" t="s">
        <v>43</v>
      </c>
      <c r="F43" t="s">
        <v>62</v>
      </c>
      <c r="G43" t="s">
        <v>14</v>
      </c>
      <c r="H43" t="s">
        <v>18</v>
      </c>
      <c r="I43">
        <v>71.209999999999994</v>
      </c>
      <c r="J43" t="s">
        <v>11</v>
      </c>
      <c r="O43">
        <v>2</v>
      </c>
      <c r="P43">
        <v>1</v>
      </c>
      <c r="Q43">
        <v>2</v>
      </c>
      <c r="R43">
        <v>1</v>
      </c>
      <c r="S43">
        <v>1</v>
      </c>
      <c r="U43" t="str">
        <f t="shared" si="9"/>
        <v>MF_NS</v>
      </c>
      <c r="Z43">
        <f t="shared" si="1"/>
        <v>21</v>
      </c>
      <c r="AA43">
        <f t="shared" si="2"/>
        <v>1</v>
      </c>
      <c r="AB43">
        <v>14</v>
      </c>
      <c r="AC43">
        <f t="shared" si="3"/>
        <v>3</v>
      </c>
      <c r="AD43">
        <f t="shared" si="4"/>
        <v>3</v>
      </c>
      <c r="AE43">
        <f t="shared" si="5"/>
        <v>30</v>
      </c>
      <c r="AF43">
        <f t="shared" si="7"/>
        <v>1</v>
      </c>
      <c r="AG43">
        <f t="shared" si="10"/>
        <v>3</v>
      </c>
      <c r="AI43">
        <f t="shared" si="8"/>
        <v>0</v>
      </c>
    </row>
    <row r="44" spans="1:35">
      <c r="A44" t="s">
        <v>21</v>
      </c>
      <c r="B44" t="s">
        <v>36</v>
      </c>
      <c r="C44" t="s">
        <v>12</v>
      </c>
      <c r="D44" t="s">
        <v>9</v>
      </c>
      <c r="E44" t="s">
        <v>42</v>
      </c>
      <c r="F44" t="s">
        <v>62</v>
      </c>
      <c r="G44" t="s">
        <v>14</v>
      </c>
      <c r="H44" t="s">
        <v>15</v>
      </c>
      <c r="I44">
        <v>77.53</v>
      </c>
      <c r="J44" t="s">
        <v>11</v>
      </c>
      <c r="L44">
        <f>(I44+I45)/2</f>
        <v>84.3</v>
      </c>
      <c r="O44">
        <v>1</v>
      </c>
      <c r="P44">
        <v>1</v>
      </c>
      <c r="Q44">
        <v>1</v>
      </c>
      <c r="R44">
        <v>1</v>
      </c>
      <c r="S44">
        <v>0</v>
      </c>
      <c r="U44" t="str">
        <f t="shared" si="9"/>
        <v>MR_NS</v>
      </c>
      <c r="Z44">
        <f t="shared" si="1"/>
        <v>21</v>
      </c>
      <c r="AA44">
        <f t="shared" si="2"/>
        <v>1</v>
      </c>
      <c r="AB44">
        <v>15</v>
      </c>
      <c r="AC44">
        <f t="shared" si="3"/>
        <v>2</v>
      </c>
      <c r="AD44">
        <f t="shared" si="4"/>
        <v>1</v>
      </c>
      <c r="AE44">
        <f t="shared" si="5"/>
        <v>10</v>
      </c>
      <c r="AF44">
        <f t="shared" si="7"/>
        <v>1</v>
      </c>
      <c r="AG44">
        <f t="shared" si="10"/>
        <v>2</v>
      </c>
      <c r="AI44">
        <f t="shared" si="8"/>
        <v>0</v>
      </c>
    </row>
    <row r="45" spans="1:35">
      <c r="A45" t="s">
        <v>21</v>
      </c>
      <c r="B45" t="s">
        <v>36</v>
      </c>
      <c r="C45" t="s">
        <v>8</v>
      </c>
      <c r="D45" t="s">
        <v>13</v>
      </c>
      <c r="E45" t="s">
        <v>20</v>
      </c>
      <c r="F45" t="s">
        <v>63</v>
      </c>
      <c r="G45" t="s">
        <v>65</v>
      </c>
      <c r="H45" t="s">
        <v>10</v>
      </c>
      <c r="I45">
        <v>91.07</v>
      </c>
      <c r="J45" t="s">
        <v>11</v>
      </c>
      <c r="L45">
        <f>(I44+I45)/2</f>
        <v>84.3</v>
      </c>
      <c r="O45">
        <v>1</v>
      </c>
      <c r="P45">
        <v>1</v>
      </c>
      <c r="Q45">
        <v>1</v>
      </c>
      <c r="R45">
        <v>1</v>
      </c>
      <c r="S45">
        <v>0</v>
      </c>
      <c r="U45" t="str">
        <f t="shared" si="9"/>
        <v>BSK_S</v>
      </c>
      <c r="Z45">
        <f t="shared" si="1"/>
        <v>21</v>
      </c>
      <c r="AA45">
        <f t="shared" si="2"/>
        <v>1</v>
      </c>
      <c r="AB45">
        <v>15</v>
      </c>
      <c r="AC45">
        <f t="shared" si="3"/>
        <v>1</v>
      </c>
      <c r="AD45">
        <f t="shared" si="4"/>
        <v>2</v>
      </c>
      <c r="AE45">
        <f t="shared" si="5"/>
        <v>21</v>
      </c>
      <c r="AF45">
        <f t="shared" si="7"/>
        <v>0</v>
      </c>
      <c r="AG45">
        <f t="shared" si="10"/>
        <v>0</v>
      </c>
      <c r="AI45">
        <f t="shared" si="8"/>
        <v>1</v>
      </c>
    </row>
    <row r="46" spans="1:35">
      <c r="A46" t="s">
        <v>21</v>
      </c>
      <c r="B46" t="s">
        <v>36</v>
      </c>
      <c r="C46" t="s">
        <v>16</v>
      </c>
      <c r="D46" t="s">
        <v>17</v>
      </c>
      <c r="E46" t="s">
        <v>43</v>
      </c>
      <c r="F46" t="s">
        <v>62</v>
      </c>
      <c r="G46" t="s">
        <v>14</v>
      </c>
      <c r="H46" t="s">
        <v>18</v>
      </c>
      <c r="I46">
        <v>21.97</v>
      </c>
      <c r="J46" t="s">
        <v>11</v>
      </c>
      <c r="O46">
        <v>1</v>
      </c>
      <c r="P46">
        <v>1</v>
      </c>
      <c r="Q46">
        <v>1</v>
      </c>
      <c r="R46">
        <v>1</v>
      </c>
      <c r="S46">
        <v>0</v>
      </c>
      <c r="U46" t="str">
        <f t="shared" si="9"/>
        <v>MF_NS</v>
      </c>
      <c r="Z46">
        <f t="shared" si="1"/>
        <v>21</v>
      </c>
      <c r="AA46">
        <f t="shared" si="2"/>
        <v>1</v>
      </c>
      <c r="AB46">
        <v>15</v>
      </c>
      <c r="AC46">
        <f t="shared" si="3"/>
        <v>3</v>
      </c>
      <c r="AD46">
        <f t="shared" si="4"/>
        <v>3</v>
      </c>
      <c r="AE46">
        <f t="shared" si="5"/>
        <v>30</v>
      </c>
      <c r="AF46">
        <f t="shared" si="7"/>
        <v>1</v>
      </c>
      <c r="AG46">
        <f t="shared" si="10"/>
        <v>3</v>
      </c>
      <c r="AI46">
        <f t="shared" si="8"/>
        <v>0</v>
      </c>
    </row>
    <row r="47" spans="1:35">
      <c r="A47" t="s">
        <v>21</v>
      </c>
      <c r="B47" t="s">
        <v>37</v>
      </c>
      <c r="C47" t="s">
        <v>8</v>
      </c>
      <c r="D47" t="s">
        <v>9</v>
      </c>
      <c r="E47" t="s">
        <v>42</v>
      </c>
      <c r="F47" t="s">
        <v>62</v>
      </c>
      <c r="G47" t="s">
        <v>65</v>
      </c>
      <c r="H47" t="s">
        <v>10</v>
      </c>
      <c r="I47">
        <v>50.56</v>
      </c>
      <c r="J47" t="s">
        <v>11</v>
      </c>
      <c r="L47">
        <f>(I47+I48)/2</f>
        <v>69.03</v>
      </c>
      <c r="O47">
        <v>2</v>
      </c>
      <c r="P47">
        <v>1</v>
      </c>
      <c r="Q47">
        <v>1</v>
      </c>
      <c r="R47">
        <v>1</v>
      </c>
      <c r="S47">
        <v>0</v>
      </c>
      <c r="U47" t="str">
        <f t="shared" si="9"/>
        <v>MR_NS</v>
      </c>
      <c r="Z47">
        <f t="shared" si="1"/>
        <v>21</v>
      </c>
      <c r="AA47">
        <f t="shared" si="2"/>
        <v>1</v>
      </c>
      <c r="AB47">
        <v>16</v>
      </c>
      <c r="AC47">
        <f t="shared" si="3"/>
        <v>1</v>
      </c>
      <c r="AD47">
        <f t="shared" si="4"/>
        <v>1</v>
      </c>
      <c r="AE47">
        <f t="shared" si="5"/>
        <v>10</v>
      </c>
      <c r="AF47">
        <f t="shared" si="7"/>
        <v>0</v>
      </c>
      <c r="AG47">
        <f t="shared" si="10"/>
        <v>0</v>
      </c>
      <c r="AI47">
        <f t="shared" si="8"/>
        <v>0</v>
      </c>
    </row>
    <row r="48" spans="1:35">
      <c r="A48" t="s">
        <v>21</v>
      </c>
      <c r="B48" t="s">
        <v>37</v>
      </c>
      <c r="C48" t="s">
        <v>12</v>
      </c>
      <c r="D48" t="s">
        <v>13</v>
      </c>
      <c r="E48" t="s">
        <v>20</v>
      </c>
      <c r="F48" t="s">
        <v>63</v>
      </c>
      <c r="G48" t="s">
        <v>14</v>
      </c>
      <c r="H48" t="s">
        <v>15</v>
      </c>
      <c r="I48">
        <v>87.5</v>
      </c>
      <c r="J48" t="s">
        <v>11</v>
      </c>
      <c r="L48">
        <f>(I47+I48)/2</f>
        <v>69.03</v>
      </c>
      <c r="O48">
        <v>2</v>
      </c>
      <c r="P48">
        <v>1</v>
      </c>
      <c r="Q48">
        <v>1</v>
      </c>
      <c r="R48">
        <v>1</v>
      </c>
      <c r="S48">
        <v>0</v>
      </c>
      <c r="U48" t="str">
        <f t="shared" si="9"/>
        <v>BSK_S</v>
      </c>
      <c r="Z48">
        <f t="shared" si="1"/>
        <v>21</v>
      </c>
      <c r="AA48">
        <f t="shared" si="2"/>
        <v>1</v>
      </c>
      <c r="AB48">
        <v>16</v>
      </c>
      <c r="AC48">
        <f t="shared" si="3"/>
        <v>2</v>
      </c>
      <c r="AD48">
        <f t="shared" si="4"/>
        <v>2</v>
      </c>
      <c r="AE48">
        <f t="shared" si="5"/>
        <v>21</v>
      </c>
      <c r="AF48">
        <f t="shared" si="7"/>
        <v>1</v>
      </c>
      <c r="AG48">
        <f t="shared" si="10"/>
        <v>2</v>
      </c>
      <c r="AI48">
        <f t="shared" si="8"/>
        <v>1</v>
      </c>
    </row>
    <row r="49" spans="1:35">
      <c r="A49" t="s">
        <v>21</v>
      </c>
      <c r="B49" t="s">
        <v>37</v>
      </c>
      <c r="C49" t="s">
        <v>16</v>
      </c>
      <c r="D49" t="s">
        <v>17</v>
      </c>
      <c r="E49" t="s">
        <v>43</v>
      </c>
      <c r="F49" t="s">
        <v>62</v>
      </c>
      <c r="G49" t="s">
        <v>14</v>
      </c>
      <c r="H49" t="s">
        <v>18</v>
      </c>
      <c r="I49">
        <v>56.06</v>
      </c>
      <c r="J49" t="s">
        <v>11</v>
      </c>
      <c r="O49">
        <v>2</v>
      </c>
      <c r="P49">
        <v>1</v>
      </c>
      <c r="Q49">
        <v>1</v>
      </c>
      <c r="R49">
        <v>1</v>
      </c>
      <c r="S49">
        <v>0</v>
      </c>
      <c r="U49" t="str">
        <f t="shared" si="9"/>
        <v>MF_NS</v>
      </c>
      <c r="Z49">
        <f t="shared" si="1"/>
        <v>21</v>
      </c>
      <c r="AA49">
        <f t="shared" si="2"/>
        <v>1</v>
      </c>
      <c r="AB49">
        <v>16</v>
      </c>
      <c r="AC49">
        <f t="shared" si="3"/>
        <v>3</v>
      </c>
      <c r="AD49">
        <f t="shared" si="4"/>
        <v>3</v>
      </c>
      <c r="AE49">
        <f t="shared" si="5"/>
        <v>30</v>
      </c>
      <c r="AF49">
        <f t="shared" si="7"/>
        <v>1</v>
      </c>
      <c r="AG49">
        <f t="shared" si="10"/>
        <v>3</v>
      </c>
      <c r="AI49">
        <f t="shared" si="8"/>
        <v>0</v>
      </c>
    </row>
    <row r="50" spans="1:35">
      <c r="A50" t="s">
        <v>21</v>
      </c>
      <c r="B50" t="s">
        <v>38</v>
      </c>
      <c r="C50" t="s">
        <v>12</v>
      </c>
      <c r="D50" t="s">
        <v>9</v>
      </c>
      <c r="E50" t="s">
        <v>42</v>
      </c>
      <c r="F50" t="s">
        <v>62</v>
      </c>
      <c r="G50" t="s">
        <v>14</v>
      </c>
      <c r="H50" t="s">
        <v>15</v>
      </c>
      <c r="I50">
        <v>11.24</v>
      </c>
      <c r="J50" t="s">
        <v>11</v>
      </c>
      <c r="L50">
        <f>(I50+I51)/2</f>
        <v>8.3000000000000007</v>
      </c>
      <c r="O50">
        <v>3</v>
      </c>
      <c r="P50">
        <v>2</v>
      </c>
      <c r="Q50">
        <v>1</v>
      </c>
      <c r="R50">
        <v>1</v>
      </c>
      <c r="S50">
        <v>0</v>
      </c>
      <c r="U50" t="str">
        <f t="shared" si="9"/>
        <v>MR_NS</v>
      </c>
      <c r="Z50">
        <f t="shared" si="1"/>
        <v>21</v>
      </c>
      <c r="AA50">
        <f t="shared" si="2"/>
        <v>1</v>
      </c>
      <c r="AB50">
        <v>17</v>
      </c>
      <c r="AC50">
        <f t="shared" si="3"/>
        <v>2</v>
      </c>
      <c r="AD50">
        <f t="shared" si="4"/>
        <v>1</v>
      </c>
      <c r="AE50">
        <f t="shared" si="5"/>
        <v>10</v>
      </c>
      <c r="AF50">
        <f t="shared" si="7"/>
        <v>1</v>
      </c>
      <c r="AG50">
        <f t="shared" si="10"/>
        <v>2</v>
      </c>
      <c r="AI50">
        <f t="shared" si="8"/>
        <v>0</v>
      </c>
    </row>
    <row r="51" spans="1:35">
      <c r="A51" t="s">
        <v>21</v>
      </c>
      <c r="B51" t="s">
        <v>38</v>
      </c>
      <c r="C51" t="s">
        <v>8</v>
      </c>
      <c r="D51" t="s">
        <v>13</v>
      </c>
      <c r="E51" t="s">
        <v>20</v>
      </c>
      <c r="F51" t="s">
        <v>63</v>
      </c>
      <c r="G51" t="s">
        <v>65</v>
      </c>
      <c r="H51" t="s">
        <v>10</v>
      </c>
      <c r="I51">
        <v>5.36</v>
      </c>
      <c r="J51" t="s">
        <v>11</v>
      </c>
      <c r="L51">
        <f>(I50+I51)/2</f>
        <v>8.3000000000000007</v>
      </c>
      <c r="O51">
        <v>3</v>
      </c>
      <c r="P51">
        <v>2</v>
      </c>
      <c r="Q51">
        <v>1</v>
      </c>
      <c r="R51">
        <v>1</v>
      </c>
      <c r="S51">
        <v>0</v>
      </c>
      <c r="U51" t="str">
        <f t="shared" si="9"/>
        <v>BSK_S</v>
      </c>
      <c r="Z51">
        <f t="shared" si="1"/>
        <v>21</v>
      </c>
      <c r="AA51">
        <f t="shared" si="2"/>
        <v>1</v>
      </c>
      <c r="AB51">
        <v>17</v>
      </c>
      <c r="AC51">
        <f t="shared" si="3"/>
        <v>1</v>
      </c>
      <c r="AD51">
        <f t="shared" si="4"/>
        <v>2</v>
      </c>
      <c r="AE51">
        <f t="shared" si="5"/>
        <v>21</v>
      </c>
      <c r="AF51">
        <f t="shared" si="7"/>
        <v>0</v>
      </c>
      <c r="AG51">
        <f t="shared" si="10"/>
        <v>0</v>
      </c>
      <c r="AI51">
        <f t="shared" si="8"/>
        <v>1</v>
      </c>
    </row>
    <row r="52" spans="1:35">
      <c r="A52" t="s">
        <v>21</v>
      </c>
      <c r="B52" t="s">
        <v>38</v>
      </c>
      <c r="C52" t="s">
        <v>16</v>
      </c>
      <c r="D52" t="s">
        <v>17</v>
      </c>
      <c r="E52" t="s">
        <v>43</v>
      </c>
      <c r="F52" t="s">
        <v>62</v>
      </c>
      <c r="G52" t="s">
        <v>14</v>
      </c>
      <c r="H52" t="s">
        <v>18</v>
      </c>
      <c r="I52">
        <v>50</v>
      </c>
      <c r="J52" t="s">
        <v>11</v>
      </c>
      <c r="O52">
        <v>3</v>
      </c>
      <c r="P52">
        <v>2</v>
      </c>
      <c r="Q52">
        <v>1</v>
      </c>
      <c r="R52">
        <v>1</v>
      </c>
      <c r="S52">
        <v>0</v>
      </c>
      <c r="U52" t="str">
        <f t="shared" si="9"/>
        <v>MF_NS</v>
      </c>
      <c r="Z52">
        <f t="shared" si="1"/>
        <v>21</v>
      </c>
      <c r="AA52">
        <f t="shared" si="2"/>
        <v>1</v>
      </c>
      <c r="AB52">
        <v>17</v>
      </c>
      <c r="AC52">
        <f t="shared" si="3"/>
        <v>3</v>
      </c>
      <c r="AD52">
        <f t="shared" si="4"/>
        <v>3</v>
      </c>
      <c r="AE52">
        <f t="shared" si="5"/>
        <v>30</v>
      </c>
      <c r="AF52">
        <f t="shared" si="7"/>
        <v>1</v>
      </c>
      <c r="AG52">
        <f t="shared" si="10"/>
        <v>3</v>
      </c>
      <c r="AI52">
        <f t="shared" si="8"/>
        <v>0</v>
      </c>
    </row>
    <row r="53" spans="1:35">
      <c r="A53" t="s">
        <v>21</v>
      </c>
      <c r="B53" t="s">
        <v>39</v>
      </c>
      <c r="C53" t="s">
        <v>8</v>
      </c>
      <c r="D53" t="s">
        <v>9</v>
      </c>
      <c r="E53" t="s">
        <v>42</v>
      </c>
      <c r="F53" t="s">
        <v>62</v>
      </c>
      <c r="G53" t="s">
        <v>65</v>
      </c>
      <c r="H53" t="s">
        <v>10</v>
      </c>
      <c r="I53">
        <v>0</v>
      </c>
      <c r="J53" t="s">
        <v>11</v>
      </c>
      <c r="L53">
        <f>(I53+I54)/2</f>
        <v>35.715000000000003</v>
      </c>
      <c r="O53">
        <v>4</v>
      </c>
      <c r="P53">
        <v>2</v>
      </c>
      <c r="Q53">
        <v>1</v>
      </c>
      <c r="R53">
        <v>1</v>
      </c>
      <c r="S53">
        <v>0</v>
      </c>
      <c r="U53" t="str">
        <f t="shared" si="9"/>
        <v>MR_NS</v>
      </c>
      <c r="Z53">
        <f t="shared" si="1"/>
        <v>21</v>
      </c>
      <c r="AA53">
        <f t="shared" si="2"/>
        <v>1</v>
      </c>
      <c r="AB53">
        <v>18</v>
      </c>
      <c r="AC53">
        <f t="shared" si="3"/>
        <v>1</v>
      </c>
      <c r="AD53">
        <f t="shared" si="4"/>
        <v>1</v>
      </c>
      <c r="AE53">
        <f t="shared" si="5"/>
        <v>10</v>
      </c>
      <c r="AF53">
        <f t="shared" si="7"/>
        <v>0</v>
      </c>
      <c r="AG53">
        <f t="shared" si="10"/>
        <v>0</v>
      </c>
      <c r="AI53">
        <f t="shared" si="8"/>
        <v>0</v>
      </c>
    </row>
    <row r="54" spans="1:35">
      <c r="A54" t="s">
        <v>21</v>
      </c>
      <c r="B54" t="s">
        <v>39</v>
      </c>
      <c r="C54" t="s">
        <v>12</v>
      </c>
      <c r="D54" t="s">
        <v>13</v>
      </c>
      <c r="E54" t="s">
        <v>20</v>
      </c>
      <c r="F54" t="s">
        <v>63</v>
      </c>
      <c r="G54" t="s">
        <v>14</v>
      </c>
      <c r="H54" t="s">
        <v>15</v>
      </c>
      <c r="I54">
        <v>71.430000000000007</v>
      </c>
      <c r="J54" t="s">
        <v>11</v>
      </c>
      <c r="L54">
        <f>(I53+I54)/2</f>
        <v>35.715000000000003</v>
      </c>
      <c r="O54">
        <v>4</v>
      </c>
      <c r="P54">
        <v>2</v>
      </c>
      <c r="Q54">
        <v>1</v>
      </c>
      <c r="R54">
        <v>1</v>
      </c>
      <c r="S54">
        <v>0</v>
      </c>
      <c r="U54" t="str">
        <f t="shared" si="9"/>
        <v>BSK_S</v>
      </c>
      <c r="Z54">
        <f t="shared" si="1"/>
        <v>21</v>
      </c>
      <c r="AA54">
        <f t="shared" si="2"/>
        <v>1</v>
      </c>
      <c r="AB54">
        <v>18</v>
      </c>
      <c r="AC54">
        <f t="shared" si="3"/>
        <v>2</v>
      </c>
      <c r="AD54">
        <f t="shared" si="4"/>
        <v>2</v>
      </c>
      <c r="AE54">
        <f t="shared" si="5"/>
        <v>21</v>
      </c>
      <c r="AF54">
        <f t="shared" si="7"/>
        <v>1</v>
      </c>
      <c r="AG54">
        <f t="shared" si="10"/>
        <v>2</v>
      </c>
      <c r="AI54">
        <f t="shared" si="8"/>
        <v>1</v>
      </c>
    </row>
    <row r="55" spans="1:35">
      <c r="A55" t="s">
        <v>21</v>
      </c>
      <c r="B55" t="s">
        <v>39</v>
      </c>
      <c r="C55" t="s">
        <v>16</v>
      </c>
      <c r="D55" t="s">
        <v>17</v>
      </c>
      <c r="E55" t="s">
        <v>43</v>
      </c>
      <c r="F55" t="s">
        <v>62</v>
      </c>
      <c r="G55" t="s">
        <v>14</v>
      </c>
      <c r="H55" t="s">
        <v>18</v>
      </c>
      <c r="I55">
        <v>10.61</v>
      </c>
      <c r="J55" t="s">
        <v>11</v>
      </c>
      <c r="O55">
        <v>4</v>
      </c>
      <c r="P55">
        <v>2</v>
      </c>
      <c r="Q55">
        <v>1</v>
      </c>
      <c r="R55">
        <v>1</v>
      </c>
      <c r="S55">
        <v>0</v>
      </c>
      <c r="U55" t="str">
        <f t="shared" si="9"/>
        <v>MF_NS</v>
      </c>
      <c r="Z55">
        <f t="shared" si="1"/>
        <v>21</v>
      </c>
      <c r="AA55">
        <f t="shared" si="2"/>
        <v>1</v>
      </c>
      <c r="AB55">
        <v>18</v>
      </c>
      <c r="AC55">
        <f t="shared" si="3"/>
        <v>3</v>
      </c>
      <c r="AD55">
        <f t="shared" si="4"/>
        <v>3</v>
      </c>
      <c r="AE55">
        <f t="shared" si="5"/>
        <v>30</v>
      </c>
      <c r="AF55">
        <f t="shared" si="7"/>
        <v>1</v>
      </c>
      <c r="AG55">
        <f t="shared" si="10"/>
        <v>3</v>
      </c>
      <c r="AI55">
        <f t="shared" si="8"/>
        <v>0</v>
      </c>
    </row>
    <row r="59" spans="1:35">
      <c r="H59" t="s">
        <v>51</v>
      </c>
    </row>
  </sheetData>
  <autoFilter ref="A1:AL55" xr:uid="{367EA783-F4B8-284E-8774-45356102121C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ProductivityPart2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2018-04-26T10:03:47Z</dcterms:created>
  <dcterms:modified xsi:type="dcterms:W3CDTF">2019-06-20T10:47:45Z</dcterms:modified>
</cp:coreProperties>
</file>