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ty/ownCloud/Doctorado/ExperimentosTesting/UPM04/"/>
    </mc:Choice>
  </mc:AlternateContent>
  <xr:revisionPtr revIDLastSave="0" documentId="13_ncr:1_{F6DBA9F5-5D7A-FE4F-B0BA-3FF617A6645E}" xr6:coauthVersionLast="45" xr6:coauthVersionMax="45" xr10:uidLastSave="{00000000-0000-0000-0000-000000000000}"/>
  <bookViews>
    <workbookView xWindow="0" yWindow="460" windowWidth="32000" windowHeight="17540" activeTab="2" xr2:uid="{00000000-000D-0000-FFFF-FFFF00000000}"/>
  </bookViews>
  <sheets>
    <sheet name="Subject Data" sheetId="1" r:id="rId1"/>
    <sheet name="Observable faults" sheetId="2" r:id="rId2"/>
    <sheet name="Effect size" sheetId="3" r:id="rId3"/>
    <sheet name="Transf" sheetId="4" r:id="rId4"/>
  </sheets>
  <definedNames>
    <definedName name="_xlnm._FilterDatabase" localSheetId="1" hidden="1">'Observable faults'!$A$1:$V$109</definedName>
    <definedName name="_xlnm._FilterDatabase" localSheetId="0" hidden="1">'Subject Data'!$A$1:$P$109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20" i="3"/>
  <c r="E21" i="3"/>
  <c r="E22" i="3"/>
  <c r="E23" i="3"/>
  <c r="E24" i="3"/>
  <c r="E25" i="3"/>
  <c r="E26" i="3"/>
  <c r="E27" i="3"/>
  <c r="E28" i="3"/>
  <c r="E10" i="3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E2" i="4"/>
  <c r="F2" i="4" s="1"/>
  <c r="S3" i="2" l="1"/>
  <c r="W3" i="2" s="1"/>
  <c r="S4" i="2"/>
  <c r="W4" i="2" s="1"/>
  <c r="S5" i="2"/>
  <c r="W5" i="2" s="1"/>
  <c r="S6" i="2"/>
  <c r="W6" i="2" s="1"/>
  <c r="S7" i="2"/>
  <c r="W7" i="2" s="1"/>
  <c r="S8" i="2"/>
  <c r="W8" i="2" s="1"/>
  <c r="S9" i="2"/>
  <c r="W9" i="2" s="1"/>
  <c r="S10" i="2"/>
  <c r="W10" i="2" s="1"/>
  <c r="S11" i="2"/>
  <c r="W11" i="2" s="1"/>
  <c r="S12" i="2"/>
  <c r="W12" i="2" s="1"/>
  <c r="S13" i="2"/>
  <c r="W13" i="2" s="1"/>
  <c r="S14" i="2"/>
  <c r="W14" i="2" s="1"/>
  <c r="S15" i="2"/>
  <c r="W15" i="2" s="1"/>
  <c r="S16" i="2"/>
  <c r="W16" i="2" s="1"/>
  <c r="S17" i="2"/>
  <c r="W17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 s="1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S51" i="2"/>
  <c r="W51" i="2" s="1"/>
  <c r="S52" i="2"/>
  <c r="W52" i="2" s="1"/>
  <c r="S53" i="2"/>
  <c r="W53" i="2" s="1"/>
  <c r="S54" i="2"/>
  <c r="W54" i="2" s="1"/>
  <c r="S55" i="2"/>
  <c r="W55" i="2" s="1"/>
  <c r="S56" i="2"/>
  <c r="W56" i="2" s="1"/>
  <c r="S57" i="2"/>
  <c r="W57" i="2" s="1"/>
  <c r="S58" i="2"/>
  <c r="W58" i="2" s="1"/>
  <c r="S59" i="2"/>
  <c r="W59" i="2" s="1"/>
  <c r="S60" i="2"/>
  <c r="W60" i="2" s="1"/>
  <c r="S61" i="2"/>
  <c r="W61" i="2" s="1"/>
  <c r="S62" i="2"/>
  <c r="W62" i="2" s="1"/>
  <c r="S63" i="2"/>
  <c r="W63" i="2" s="1"/>
  <c r="S64" i="2"/>
  <c r="W64" i="2" s="1"/>
  <c r="S65" i="2"/>
  <c r="W65" i="2" s="1"/>
  <c r="S66" i="2"/>
  <c r="W66" i="2" s="1"/>
  <c r="S67" i="2"/>
  <c r="W67" i="2" s="1"/>
  <c r="S68" i="2"/>
  <c r="W68" i="2" s="1"/>
  <c r="S69" i="2"/>
  <c r="W69" i="2" s="1"/>
  <c r="S70" i="2"/>
  <c r="W70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 s="1"/>
  <c r="S91" i="2"/>
  <c r="W91" i="2" s="1"/>
  <c r="S92" i="2"/>
  <c r="W92" i="2" s="1"/>
  <c r="S93" i="2"/>
  <c r="W93" i="2" s="1"/>
  <c r="S94" i="2"/>
  <c r="W94" i="2" s="1"/>
  <c r="S95" i="2"/>
  <c r="W95" i="2" s="1"/>
  <c r="S96" i="2"/>
  <c r="W96" i="2" s="1"/>
  <c r="S97" i="2"/>
  <c r="W97" i="2" s="1"/>
  <c r="S98" i="2"/>
  <c r="W98" i="2" s="1"/>
  <c r="S99" i="2"/>
  <c r="W99" i="2" s="1"/>
  <c r="S100" i="2"/>
  <c r="W100" i="2" s="1"/>
  <c r="S101" i="2"/>
  <c r="W101" i="2" s="1"/>
  <c r="S102" i="2"/>
  <c r="W102" i="2" s="1"/>
  <c r="S103" i="2"/>
  <c r="W103" i="2" s="1"/>
  <c r="S104" i="2"/>
  <c r="W104" i="2" s="1"/>
  <c r="S105" i="2"/>
  <c r="W105" i="2" s="1"/>
  <c r="S106" i="2"/>
  <c r="W106" i="2" s="1"/>
  <c r="S107" i="2"/>
  <c r="W107" i="2" s="1"/>
  <c r="S108" i="2"/>
  <c r="W108" i="2" s="1"/>
  <c r="S109" i="2"/>
  <c r="W109" i="2" s="1"/>
  <c r="S2" i="2"/>
  <c r="W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2" i="2"/>
  <c r="E31" i="3" l="1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F21" i="3"/>
  <c r="F22" i="3"/>
  <c r="F23" i="3"/>
  <c r="F24" i="3"/>
  <c r="F25" i="3"/>
  <c r="F26" i="3"/>
  <c r="F27" i="3"/>
  <c r="F28" i="3"/>
  <c r="F20" i="3"/>
  <c r="F11" i="3"/>
  <c r="F12" i="3"/>
  <c r="F13" i="3"/>
  <c r="F14" i="3"/>
  <c r="F15" i="3"/>
  <c r="F16" i="3"/>
  <c r="F17" i="3"/>
  <c r="F18" i="3"/>
  <c r="F10" i="3"/>
  <c r="E7" i="3"/>
  <c r="F7" i="3" s="1"/>
  <c r="E8" i="3"/>
  <c r="F8" i="3" s="1"/>
  <c r="E3" i="3"/>
  <c r="F3" i="3" s="1"/>
  <c r="E4" i="3"/>
  <c r="F4" i="3" s="1"/>
  <c r="E30" i="3"/>
  <c r="F30" i="3" s="1"/>
  <c r="E6" i="3"/>
  <c r="F6" i="3" s="1"/>
  <c r="E2" i="3"/>
  <c r="F2" i="3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2" i="2" s="1"/>
  <c r="B43" i="1"/>
  <c r="B44" i="1"/>
  <c r="B45" i="1"/>
  <c r="B46" i="1"/>
  <c r="B47" i="1"/>
  <c r="B48" i="1"/>
  <c r="B49" i="1"/>
  <c r="B50" i="1"/>
  <c r="B50" i="2" s="1"/>
  <c r="B51" i="1"/>
  <c r="B52" i="1"/>
  <c r="B53" i="1"/>
  <c r="B54" i="1"/>
  <c r="B55" i="1"/>
  <c r="B56" i="1"/>
  <c r="B57" i="1"/>
  <c r="B58" i="1"/>
  <c r="B58" i="2" s="1"/>
  <c r="B59" i="1"/>
  <c r="B60" i="1"/>
  <c r="B61" i="1"/>
  <c r="B62" i="1"/>
  <c r="B63" i="1"/>
  <c r="B64" i="1"/>
  <c r="B65" i="1"/>
  <c r="B66" i="1"/>
  <c r="B66" i="2" s="1"/>
  <c r="B67" i="1"/>
  <c r="B68" i="1"/>
  <c r="B69" i="1"/>
  <c r="B70" i="1"/>
  <c r="B71" i="1"/>
  <c r="B72" i="1"/>
  <c r="B73" i="1"/>
  <c r="B74" i="1"/>
  <c r="B74" i="2" s="1"/>
  <c r="B75" i="1"/>
  <c r="B76" i="1"/>
  <c r="B77" i="1"/>
  <c r="B78" i="1"/>
  <c r="B78" i="2" s="1"/>
  <c r="B79" i="1"/>
  <c r="B80" i="1"/>
  <c r="B81" i="1"/>
  <c r="B82" i="1"/>
  <c r="B83" i="1"/>
  <c r="B84" i="1"/>
  <c r="B85" i="1"/>
  <c r="B86" i="1"/>
  <c r="B86" i="2" s="1"/>
  <c r="B87" i="1"/>
  <c r="B88" i="1"/>
  <c r="B89" i="1"/>
  <c r="B90" i="1"/>
  <c r="B90" i="2" s="1"/>
  <c r="B91" i="1"/>
  <c r="B92" i="1"/>
  <c r="B93" i="1"/>
  <c r="B94" i="1"/>
  <c r="B94" i="2" s="1"/>
  <c r="B95" i="1"/>
  <c r="B96" i="1"/>
  <c r="B97" i="1"/>
  <c r="B98" i="1"/>
  <c r="B98" i="2" s="1"/>
  <c r="B99" i="1"/>
  <c r="B100" i="1"/>
  <c r="B101" i="1"/>
  <c r="B102" i="1"/>
  <c r="B102" i="2" s="1"/>
  <c r="B103" i="1"/>
  <c r="B104" i="1"/>
  <c r="B105" i="1"/>
  <c r="B105" i="2" s="1"/>
  <c r="B106" i="1"/>
  <c r="B107" i="1"/>
  <c r="B108" i="1"/>
  <c r="B109" i="1"/>
  <c r="B2" i="1"/>
  <c r="B84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4" i="2"/>
  <c r="B46" i="2"/>
  <c r="B48" i="2"/>
  <c r="B52" i="2"/>
  <c r="B54" i="2"/>
  <c r="B56" i="2"/>
  <c r="B60" i="2"/>
  <c r="B62" i="2"/>
  <c r="B64" i="2"/>
  <c r="B68" i="2"/>
  <c r="B70" i="2"/>
  <c r="B72" i="2"/>
  <c r="B76" i="2"/>
  <c r="B80" i="2"/>
  <c r="B82" i="2"/>
  <c r="B88" i="2"/>
  <c r="B92" i="2"/>
  <c r="B96" i="2"/>
  <c r="B100" i="2"/>
  <c r="A101" i="2"/>
  <c r="B101" i="2"/>
  <c r="A2" i="2"/>
  <c r="B3" i="2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3" i="2"/>
  <c r="B104" i="2"/>
  <c r="B106" i="2"/>
  <c r="B107" i="2"/>
  <c r="B108" i="2"/>
  <c r="B109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A104" i="2"/>
  <c r="A105" i="2"/>
  <c r="A106" i="2"/>
  <c r="A107" i="2"/>
  <c r="A108" i="2"/>
  <c r="A109" i="2"/>
  <c r="N109" i="2" l="1"/>
  <c r="P109" i="2" s="1"/>
  <c r="V109" i="2" s="1"/>
  <c r="N108" i="2"/>
  <c r="P108" i="2" s="1"/>
  <c r="V108" i="2" s="1"/>
  <c r="N107" i="2"/>
  <c r="P107" i="2" s="1"/>
  <c r="V107" i="2" s="1"/>
  <c r="N106" i="2"/>
  <c r="P106" i="2" s="1"/>
  <c r="V106" i="2" s="1"/>
  <c r="N105" i="2"/>
  <c r="P105" i="2" s="1"/>
  <c r="V105" i="2" s="1"/>
  <c r="N104" i="2"/>
  <c r="P104" i="2" s="1"/>
  <c r="V104" i="2" s="1"/>
  <c r="N103" i="2"/>
  <c r="P103" i="2" s="1"/>
  <c r="V103" i="2" s="1"/>
  <c r="N102" i="2"/>
  <c r="P102" i="2" s="1"/>
  <c r="V102" i="2" s="1"/>
  <c r="N101" i="2"/>
  <c r="P101" i="2" s="1"/>
  <c r="V101" i="2" s="1"/>
  <c r="N100" i="2"/>
  <c r="P100" i="2" s="1"/>
  <c r="V100" i="2" s="1"/>
  <c r="N99" i="2"/>
  <c r="P99" i="2" s="1"/>
  <c r="V99" i="2" s="1"/>
  <c r="N98" i="2"/>
  <c r="P98" i="2" s="1"/>
  <c r="V98" i="2" s="1"/>
  <c r="N97" i="2"/>
  <c r="P97" i="2" s="1"/>
  <c r="V97" i="2" s="1"/>
  <c r="N96" i="2"/>
  <c r="P96" i="2" s="1"/>
  <c r="V96" i="2" s="1"/>
  <c r="N95" i="2"/>
  <c r="P95" i="2" s="1"/>
  <c r="V95" i="2" s="1"/>
  <c r="N94" i="2"/>
  <c r="P94" i="2" s="1"/>
  <c r="V94" i="2" s="1"/>
  <c r="N93" i="2"/>
  <c r="P93" i="2" s="1"/>
  <c r="V93" i="2" s="1"/>
  <c r="N92" i="2"/>
  <c r="P92" i="2" s="1"/>
  <c r="V92" i="2" s="1"/>
  <c r="N91" i="2"/>
  <c r="P91" i="2" s="1"/>
  <c r="V91" i="2" s="1"/>
  <c r="N90" i="2"/>
  <c r="P90" i="2" s="1"/>
  <c r="V90" i="2" s="1"/>
  <c r="N89" i="2"/>
  <c r="P89" i="2" s="1"/>
  <c r="V89" i="2" s="1"/>
  <c r="N88" i="2"/>
  <c r="P88" i="2" s="1"/>
  <c r="V88" i="2" s="1"/>
  <c r="N87" i="2"/>
  <c r="P87" i="2" s="1"/>
  <c r="V87" i="2" s="1"/>
  <c r="N86" i="2"/>
  <c r="P86" i="2" s="1"/>
  <c r="V86" i="2" s="1"/>
  <c r="N85" i="2"/>
  <c r="P85" i="2" s="1"/>
  <c r="V85" i="2" s="1"/>
  <c r="N84" i="2"/>
  <c r="P84" i="2" s="1"/>
  <c r="V84" i="2" s="1"/>
  <c r="N83" i="2"/>
  <c r="P83" i="2" s="1"/>
  <c r="V83" i="2" s="1"/>
  <c r="N82" i="2"/>
  <c r="P82" i="2" s="1"/>
  <c r="V82" i="2" s="1"/>
  <c r="N81" i="2"/>
  <c r="P81" i="2" s="1"/>
  <c r="V81" i="2" s="1"/>
  <c r="N80" i="2"/>
  <c r="P80" i="2" s="1"/>
  <c r="V80" i="2" s="1"/>
  <c r="N79" i="2"/>
  <c r="P79" i="2" s="1"/>
  <c r="V79" i="2" s="1"/>
  <c r="N78" i="2"/>
  <c r="P78" i="2" s="1"/>
  <c r="V78" i="2" s="1"/>
  <c r="N77" i="2"/>
  <c r="P77" i="2" s="1"/>
  <c r="V77" i="2" s="1"/>
  <c r="N76" i="2"/>
  <c r="P76" i="2" s="1"/>
  <c r="V76" i="2" s="1"/>
  <c r="N75" i="2"/>
  <c r="P75" i="2" s="1"/>
  <c r="V75" i="2" s="1"/>
  <c r="N74" i="2"/>
  <c r="P74" i="2" s="1"/>
  <c r="V74" i="2" s="1"/>
  <c r="N73" i="2"/>
  <c r="P73" i="2" s="1"/>
  <c r="V73" i="2" s="1"/>
  <c r="N72" i="2"/>
  <c r="P72" i="2" s="1"/>
  <c r="V72" i="2" s="1"/>
  <c r="N71" i="2"/>
  <c r="P71" i="2" s="1"/>
  <c r="V71" i="2" s="1"/>
  <c r="N70" i="2"/>
  <c r="P70" i="2" s="1"/>
  <c r="V70" i="2" s="1"/>
  <c r="N69" i="2"/>
  <c r="P69" i="2" s="1"/>
  <c r="V69" i="2" s="1"/>
  <c r="N68" i="2"/>
  <c r="P68" i="2" s="1"/>
  <c r="V68" i="2" s="1"/>
  <c r="N67" i="2"/>
  <c r="P67" i="2" s="1"/>
  <c r="V67" i="2" s="1"/>
  <c r="N66" i="2"/>
  <c r="P66" i="2" s="1"/>
  <c r="V66" i="2" s="1"/>
  <c r="N65" i="2"/>
  <c r="P65" i="2" s="1"/>
  <c r="V65" i="2" s="1"/>
  <c r="N64" i="2"/>
  <c r="P64" i="2" s="1"/>
  <c r="V64" i="2" s="1"/>
  <c r="N63" i="2"/>
  <c r="P63" i="2" s="1"/>
  <c r="V63" i="2" s="1"/>
  <c r="N62" i="2"/>
  <c r="P62" i="2" s="1"/>
  <c r="V62" i="2" s="1"/>
  <c r="N61" i="2"/>
  <c r="P61" i="2" s="1"/>
  <c r="V61" i="2" s="1"/>
  <c r="N60" i="2"/>
  <c r="P60" i="2" s="1"/>
  <c r="V60" i="2" s="1"/>
  <c r="N59" i="2"/>
  <c r="P59" i="2" s="1"/>
  <c r="V59" i="2" s="1"/>
  <c r="N58" i="2"/>
  <c r="P58" i="2" s="1"/>
  <c r="V58" i="2" s="1"/>
  <c r="N57" i="2"/>
  <c r="P57" i="2" s="1"/>
  <c r="V57" i="2" s="1"/>
  <c r="N56" i="2"/>
  <c r="P56" i="2" s="1"/>
  <c r="V56" i="2" s="1"/>
  <c r="N55" i="2"/>
  <c r="P55" i="2" s="1"/>
  <c r="V55" i="2" s="1"/>
  <c r="N54" i="2"/>
  <c r="P54" i="2" s="1"/>
  <c r="V54" i="2" s="1"/>
  <c r="N53" i="2"/>
  <c r="P53" i="2" s="1"/>
  <c r="V53" i="2" s="1"/>
  <c r="N52" i="2"/>
  <c r="P52" i="2" s="1"/>
  <c r="V52" i="2" s="1"/>
  <c r="N51" i="2"/>
  <c r="P51" i="2" s="1"/>
  <c r="V51" i="2" s="1"/>
  <c r="N50" i="2"/>
  <c r="P50" i="2" s="1"/>
  <c r="V50" i="2" s="1"/>
  <c r="N49" i="2"/>
  <c r="P49" i="2" s="1"/>
  <c r="V49" i="2" s="1"/>
  <c r="N48" i="2"/>
  <c r="P48" i="2" s="1"/>
  <c r="V48" i="2" s="1"/>
  <c r="N47" i="2"/>
  <c r="P47" i="2" s="1"/>
  <c r="V47" i="2" s="1"/>
  <c r="N46" i="2"/>
  <c r="P46" i="2" s="1"/>
  <c r="V46" i="2" s="1"/>
  <c r="N45" i="2"/>
  <c r="P45" i="2" s="1"/>
  <c r="V45" i="2" s="1"/>
  <c r="N44" i="2"/>
  <c r="P44" i="2" s="1"/>
  <c r="V44" i="2" s="1"/>
  <c r="N43" i="2"/>
  <c r="P43" i="2" s="1"/>
  <c r="V43" i="2" s="1"/>
  <c r="N42" i="2"/>
  <c r="P42" i="2" s="1"/>
  <c r="V42" i="2" s="1"/>
  <c r="N41" i="2"/>
  <c r="P41" i="2" s="1"/>
  <c r="V41" i="2" s="1"/>
  <c r="N40" i="2"/>
  <c r="P40" i="2" s="1"/>
  <c r="V40" i="2" s="1"/>
  <c r="N39" i="2"/>
  <c r="P39" i="2" s="1"/>
  <c r="V39" i="2" s="1"/>
  <c r="N38" i="2"/>
  <c r="P38" i="2" s="1"/>
  <c r="V38" i="2" s="1"/>
  <c r="N37" i="2"/>
  <c r="P37" i="2" s="1"/>
  <c r="V37" i="2" s="1"/>
  <c r="N36" i="2"/>
  <c r="P36" i="2" s="1"/>
  <c r="V36" i="2" s="1"/>
  <c r="N35" i="2"/>
  <c r="P35" i="2" s="1"/>
  <c r="V35" i="2" s="1"/>
  <c r="N34" i="2"/>
  <c r="P34" i="2" s="1"/>
  <c r="V34" i="2" s="1"/>
  <c r="N33" i="2"/>
  <c r="P33" i="2" s="1"/>
  <c r="V33" i="2" s="1"/>
  <c r="N32" i="2"/>
  <c r="P32" i="2" s="1"/>
  <c r="V32" i="2" s="1"/>
  <c r="N31" i="2"/>
  <c r="P31" i="2" s="1"/>
  <c r="V31" i="2" s="1"/>
  <c r="N30" i="2"/>
  <c r="P30" i="2" s="1"/>
  <c r="V30" i="2" s="1"/>
  <c r="N29" i="2"/>
  <c r="P29" i="2" s="1"/>
  <c r="V29" i="2" s="1"/>
  <c r="N28" i="2"/>
  <c r="P28" i="2" s="1"/>
  <c r="V28" i="2" s="1"/>
  <c r="N27" i="2"/>
  <c r="P27" i="2" s="1"/>
  <c r="V27" i="2" s="1"/>
  <c r="N26" i="2"/>
  <c r="P26" i="2" s="1"/>
  <c r="V26" i="2" s="1"/>
  <c r="N25" i="2"/>
  <c r="P25" i="2" s="1"/>
  <c r="V25" i="2" s="1"/>
  <c r="N24" i="2"/>
  <c r="P24" i="2" s="1"/>
  <c r="V24" i="2" s="1"/>
  <c r="N23" i="2"/>
  <c r="P23" i="2" s="1"/>
  <c r="V23" i="2" s="1"/>
  <c r="N22" i="2"/>
  <c r="P22" i="2" s="1"/>
  <c r="V22" i="2" s="1"/>
  <c r="N21" i="2"/>
  <c r="P21" i="2" s="1"/>
  <c r="V21" i="2" s="1"/>
  <c r="N20" i="2"/>
  <c r="P20" i="2" s="1"/>
  <c r="V20" i="2" s="1"/>
  <c r="N19" i="2"/>
  <c r="P19" i="2" s="1"/>
  <c r="V19" i="2" s="1"/>
  <c r="N18" i="2"/>
  <c r="P18" i="2" s="1"/>
  <c r="V18" i="2" s="1"/>
  <c r="N17" i="2"/>
  <c r="P17" i="2" s="1"/>
  <c r="V17" i="2" s="1"/>
  <c r="N16" i="2"/>
  <c r="P16" i="2" s="1"/>
  <c r="V16" i="2" s="1"/>
  <c r="N15" i="2"/>
  <c r="P15" i="2" s="1"/>
  <c r="V15" i="2" s="1"/>
  <c r="N14" i="2"/>
  <c r="P14" i="2" s="1"/>
  <c r="V14" i="2" s="1"/>
  <c r="N13" i="2"/>
  <c r="P13" i="2" s="1"/>
  <c r="V13" i="2" s="1"/>
  <c r="N12" i="2"/>
  <c r="P12" i="2" s="1"/>
  <c r="V12" i="2" s="1"/>
  <c r="N11" i="2"/>
  <c r="P11" i="2" s="1"/>
  <c r="V11" i="2" s="1"/>
  <c r="N10" i="2"/>
  <c r="P10" i="2" s="1"/>
  <c r="V10" i="2" s="1"/>
  <c r="N9" i="2"/>
  <c r="P9" i="2" s="1"/>
  <c r="V9" i="2" s="1"/>
  <c r="N8" i="2"/>
  <c r="P8" i="2" s="1"/>
  <c r="V8" i="2" s="1"/>
  <c r="N7" i="2"/>
  <c r="P7" i="2" s="1"/>
  <c r="V7" i="2" s="1"/>
  <c r="N6" i="2"/>
  <c r="P6" i="2" s="1"/>
  <c r="V6" i="2" s="1"/>
  <c r="N5" i="2"/>
  <c r="P5" i="2" s="1"/>
  <c r="V5" i="2" s="1"/>
  <c r="N4" i="2"/>
  <c r="P4" i="2" s="1"/>
  <c r="V4" i="2" s="1"/>
  <c r="N3" i="2"/>
  <c r="P3" i="2" s="1"/>
  <c r="V3" i="2" s="1"/>
  <c r="N2" i="2"/>
  <c r="P2" i="2" s="1"/>
  <c r="V2" i="2" s="1"/>
</calcChain>
</file>

<file path=xl/sharedStrings.xml><?xml version="1.0" encoding="utf-8"?>
<sst xmlns="http://schemas.openxmlformats.org/spreadsheetml/2006/main" count="1130" uniqueCount="132">
  <si>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</si>
  <si>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</si>
  <si>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</si>
  <si>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</si>
  <si>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</si>
  <si>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</si>
  <si>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</si>
  <si>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</si>
  <si>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</si>
  <si>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</si>
  <si>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</si>
  <si>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</si>
  <si>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</si>
  <si>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</si>
  <si>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</si>
  <si>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ALIQUE BAUMANN, ERIKA</t>
  </si>
  <si>
    <t>cmdline</t>
  </si>
  <si>
    <t>structural</t>
  </si>
  <si>
    <t>V1</t>
  </si>
  <si>
    <t>-</t>
  </si>
  <si>
    <t>nametbl</t>
  </si>
  <si>
    <t>review</t>
  </si>
  <si>
    <t>v2</t>
  </si>
  <si>
    <t>ntree</t>
  </si>
  <si>
    <t>functional</t>
  </si>
  <si>
    <t>ALONSO CASTRO, JOSE MANUEL</t>
  </si>
  <si>
    <t>v1</t>
  </si>
  <si>
    <t>BENITO LOPEZ, JOSE IGNACIO</t>
  </si>
  <si>
    <t>BLANCO FERNANDEZ, AGUSTIN</t>
  </si>
  <si>
    <t>V2</t>
  </si>
  <si>
    <t>BLEIN ALVAREZ-ARENAS, CARLOS</t>
  </si>
  <si>
    <t>BROSNAN BLAZQUEZ, FRANCIS</t>
  </si>
  <si>
    <t>CALO CHAS, ANTONIO</t>
  </si>
  <si>
    <t>CANO FONTAN, CAROLINA</t>
  </si>
  <si>
    <t>ESPERALTA TIRADO, LAURA</t>
  </si>
  <si>
    <t>FERNANDEZ ABERTURAS, JUAN ANTONIO</t>
  </si>
  <si>
    <t>GANDARILLAS CORDERO, AURELIO</t>
  </si>
  <si>
    <t>GARCIA VARES, CARLOTA</t>
  </si>
  <si>
    <t>GARRIDO MAGAN, OLIVER</t>
  </si>
  <si>
    <t>GOMEZ ESCALONILLA RODRIGUEZ, PABLO JOSE</t>
  </si>
  <si>
    <t>GOMEZ GREGORIO, JUAN IGNACIO</t>
  </si>
  <si>
    <t>GOMEZ SANTOS, ARANZAZU</t>
  </si>
  <si>
    <t>GONZALEZ ABRIL, JOSE ANTONIO</t>
  </si>
  <si>
    <t>GUTIEREZ GIL, JULIO</t>
  </si>
  <si>
    <t>HERNANDEZ FERNANDEZ, PATRICIA</t>
  </si>
  <si>
    <t>INIESTO DIAZ, ABRAHAM</t>
  </si>
  <si>
    <t>LOPEZ RUANO, JUAN MANUEL</t>
  </si>
  <si>
    <t>MARTIN LORENTE, M. ELENA</t>
  </si>
  <si>
    <t>MARTIN REINA, ALFONSO ANTONIO</t>
  </si>
  <si>
    <t>MATEOS GARCIA, CARLOS</t>
  </si>
  <si>
    <t>MAZCUÑAN MORENO, MARIO</t>
  </si>
  <si>
    <t>PEÑA Y MARTIN DE HOYOS, CARMEN</t>
  </si>
  <si>
    <t>PRADES DIAZ, SERGIO</t>
  </si>
  <si>
    <t>RAMOS PEREZ, DAVID</t>
  </si>
  <si>
    <t>RAPOSO ABREU, ANA ESPERANZA</t>
  </si>
  <si>
    <t>RAPOSO ABREU, PABLO</t>
  </si>
  <si>
    <t>RUIZ PUEBLA, DAVID</t>
  </si>
  <si>
    <t>RUIZ-CAPILLAS ZARRANZ, PABLO</t>
  </si>
  <si>
    <t>SANCHEZ SANCHEZ, JOSE ANTONIO</t>
  </si>
  <si>
    <t>VALLANO VEGA, DAVID</t>
  </si>
  <si>
    <t>VALLES NUÑEZ, LAURA</t>
  </si>
  <si>
    <t>VICENTE MUÑOZ, ALVARO</t>
  </si>
  <si>
    <t>Nº</t>
  </si>
  <si>
    <t>SUBJECT</t>
  </si>
  <si>
    <t>PROGRAM</t>
  </si>
  <si>
    <t>TECHNIQUE</t>
  </si>
  <si>
    <t>VERSION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</si>
  <si>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</si>
  <si>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</si>
  <si>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</si>
  <si>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</si>
  <si>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</si>
  <si>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</si>
  <si>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</si>
  <si>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</si>
  <si>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</si>
  <si>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</si>
  <si>
    <t>Subject Num.</t>
  </si>
  <si>
    <t>Comparison</t>
  </si>
  <si>
    <t>Z</t>
  </si>
  <si>
    <t>Observaciones</t>
  </si>
  <si>
    <t>N</t>
  </si>
  <si>
    <t>r</t>
  </si>
  <si>
    <t>r2</t>
  </si>
  <si>
    <t>S</t>
  </si>
  <si>
    <t>cmdline-nametbl</t>
  </si>
  <si>
    <t>M</t>
  </si>
  <si>
    <t>S=&gt;cmdline-nametbl</t>
  </si>
  <si>
    <t>F=&gt;cmdline-nametbl</t>
  </si>
  <si>
    <t>cmdline=&gt;S-F</t>
  </si>
  <si>
    <t>G1-G2</t>
  </si>
  <si>
    <t>G1-G3</t>
  </si>
  <si>
    <t>G1-G4</t>
  </si>
  <si>
    <t>G2-G3</t>
  </si>
  <si>
    <t>G2-G4</t>
  </si>
  <si>
    <t>G3-G4</t>
  </si>
  <si>
    <t>R-S</t>
  </si>
  <si>
    <t>R-F</t>
  </si>
  <si>
    <t>S-F</t>
  </si>
  <si>
    <t>cmdline-ntree</t>
  </si>
  <si>
    <t>nametbl-ntree</t>
  </si>
  <si>
    <t>S=&gt;cmdline-ntree</t>
  </si>
  <si>
    <t>S=&gt;nametbl-ntree</t>
  </si>
  <si>
    <t>R=&gt;cmdline-nametbl</t>
  </si>
  <si>
    <t>R=&gt;cmdline-ntree</t>
  </si>
  <si>
    <t>R=&gt;nametbl-ntree</t>
  </si>
  <si>
    <t>F=&gt;cmdline-ntree</t>
  </si>
  <si>
    <t>F=&gt;nametbl-ntree</t>
  </si>
  <si>
    <t>cmdline=&gt;R-S</t>
  </si>
  <si>
    <t>cmdline=&gt;R-F</t>
  </si>
  <si>
    <t>ntree=&gt;R-S</t>
  </si>
  <si>
    <t>ntree=&gt;R-F</t>
  </si>
  <si>
    <t>ntree=&gt;S-F</t>
  </si>
  <si>
    <t>G1-G5</t>
  </si>
  <si>
    <t>G1-G6</t>
  </si>
  <si>
    <t>G2-G5</t>
  </si>
  <si>
    <t>G2-G6</t>
  </si>
  <si>
    <t>G3-G5</t>
  </si>
  <si>
    <t>G3-G6</t>
  </si>
  <si>
    <t>G4-G5</t>
  </si>
  <si>
    <t>G4-G6</t>
  </si>
  <si>
    <t>G5-G6</t>
  </si>
  <si>
    <t>Prog</t>
  </si>
  <si>
    <t>Tec</t>
  </si>
  <si>
    <t>Grupo</t>
  </si>
  <si>
    <t>Effec</t>
  </si>
  <si>
    <t>L</t>
  </si>
  <si>
    <t>nametbl=&gt;R-S</t>
  </si>
  <si>
    <t>nametbl=&gt;R-F</t>
  </si>
  <si>
    <t>nametbl=&gt;S-F</t>
  </si>
  <si>
    <t>Media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</si>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</sst>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opLeftCell="A64" zoomScale="91" zoomScaleNormal="91" workbookViewId="0">
      <selection activeCell="P93" sqref="P93"/>
    </sheetView>
  </sheetViews>
  <sheetFormatPr baseColWidth="10" defaultColWidth="9.1640625" defaultRowHeight="15" x14ac:dyDescent="0.2"/>
  <cols>
    <col min="3" max="3" width="42.6640625" hidden="1" customWidth="1"/>
    <col min="6" max="6" width="0" hidden="1" customWidth="1"/>
    <col min="7" max="7" width="10" bestFit="1" customWidth="1"/>
    <col min="8" max="8" width="10.5" bestFit="1" customWidth="1"/>
    <col min="9" max="9" width="11" hidden="1" customWidth="1"/>
    <col min="10" max="10" width="9.83203125" hidden="1" customWidth="1"/>
    <col min="11" max="11" width="12.5" hidden="1" customWidth="1"/>
    <col min="12" max="12" width="11.5" hidden="1" customWidth="1"/>
    <col min="13" max="13" width="0" hidden="1" customWidth="1"/>
    <col min="14" max="14" width="10" customWidth="1"/>
    <col min="15" max="15" width="12" customWidth="1"/>
    <col min="16" max="16" width="10.83203125" customWidth="1"/>
  </cols>
  <sheetData>
    <row r="1" spans="1:16" s="1" customFormat="1" ht="44" thickTop="1" thickBot="1" x14ac:dyDescent="0.2">
      <c r="A1" s="8" t="s">
        <v>0</v>
      </c>
      <c r="B1" s="8" t="s">
        <v>77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</row>
    <row r="2" spans="1:16" ht="17" thickTop="1" thickBot="1" x14ac:dyDescent="0.25">
      <c r="A2" s="5">
        <v>1</v>
      </c>
      <c r="B2" s="5">
        <f>IF(C2="ALIQUE BAUMANN, ERIKA",1,IF(C2="ALONSO CASTRO, JOSE MANUEL",2,IF(C2="BENITO LOPEZ, JOSE IGNACIO",3,IF(C2="BLANCO FERNANDEZ, AGUSTIN",4,IF(C2="BLEIN ALVAREZ-ARENAS, CARLOS",5,IF(C2="BROSNAN BLAZQUEZ, FRANCIS",6,IF(C2="CALO CHAS, ANTONIO",7,IF(C2="CANO FONTAN, CAROLINA",8,IF(C2="ESPERALTA TIRADO, LAURA",9,IF(C2="FERNANDEZ ABERTURAS, JUAN ANTONIO",10,IF(C2="GANDARILLAS CORDERO, AURELIO",11,IF(C2="GARCIA VARES, CARLOTA",12,IF(C2="GARRIDO MAGAN, OLIVER",13,IF(C2="GOMEZ ESCALONILLA RODRIGUEZ, PABLO JOSE",14,IF(C2="GOMEZ GREGORIO, JUAN IGNACIO",15,IF(C2="GOMEZ SANTOS, ARANZAZU",16,IF(C2="GONZALEZ ABRIL, JOSE ANTONIO",17,IF(C2="GUTIEREZ GIL, JULIO",18,IF(C2="HERNANDEZ FERNANDEZ, PATRICIA",19, IF(C2="INIESTO DIAZ, ABRAHAM",20,IF(C2="LOPEZ RUANO, JUAN MANUEL",21,IF(C2="MARTIN LORENTE, M. ELENA",22,IF(C2="MARTIN REINA, ALFONSO ANTONIO",23,IF(C2="MATEOS GARCIA, CARLOS",24,IF(C2="MAZCUÑAN MORENO, MARIO",25,IF(C2="PEÑA Y MARTIN DE HOYOS, CARMEN",26,IF(C2="PRADES DIAZ, SERGIO",27,IF(C2="RAMOS PEREZ, DAVID",28,IF(C2="RAPOSO ABREU, ANA ESPERANZA",29,IF(C2="RAPOSO ABREU, PABLO",30,IF(C2="RUIZ PUEBLA, DAVID",31,IF(C2="RUIZ-CAPILLAS ZARRANZ, PABLO",32,IF(C2="SANCHEZ SANCHEZ, JOSE ANTONIO",33,IF(C2="VALLANO VEGA, DAVID",34,IF(C2="VALLES NUÑEZ, LAURA",35,IF(C2="VICENTE MUÑOZ, ALVARO",36,0))))))))))))))))))))))))))))))))))))</f>
        <v>1</v>
      </c>
      <c r="C2" s="5" t="s">
        <v>15</v>
      </c>
      <c r="D2" s="5" t="s">
        <v>16</v>
      </c>
      <c r="E2" s="5" t="s">
        <v>17</v>
      </c>
      <c r="F2" s="5" t="s">
        <v>18</v>
      </c>
      <c r="G2" s="7">
        <v>3</v>
      </c>
      <c r="H2" s="7">
        <v>1</v>
      </c>
      <c r="I2" s="7">
        <v>120</v>
      </c>
      <c r="J2" s="7">
        <v>20</v>
      </c>
      <c r="K2" s="7">
        <v>20</v>
      </c>
      <c r="L2" s="7" t="s">
        <v>19</v>
      </c>
      <c r="M2" s="7" t="s">
        <v>19</v>
      </c>
      <c r="N2" s="7">
        <v>4</v>
      </c>
      <c r="O2" s="7">
        <v>50</v>
      </c>
      <c r="P2" s="7">
        <v>3</v>
      </c>
    </row>
    <row r="3" spans="1:16" ht="17" thickTop="1" thickBot="1" x14ac:dyDescent="0.25">
      <c r="A3" s="5">
        <v>2</v>
      </c>
      <c r="B3" s="5">
        <f t="shared" ref="B3:B66" si="0">IF(C3="ALIQUE BAUMANN, ERIKA",1,IF(C3="ALONSO CASTRO, JOSE MANUEL",2,IF(C3="BENITO LOPEZ, JOSE IGNACIO",3,IF(C3="BLANCO FERNANDEZ, AGUSTIN",4,IF(C3="BLEIN ALVAREZ-ARENAS, CARLOS",5,IF(C3="BROSNAN BLAZQUEZ, FRANCIS",6,IF(C3="CALO CHAS, ANTONIO",7,IF(C3="CANO FONTAN, CAROLINA",8,IF(C3="ESPERALTA TIRADO, LAURA",9,IF(C3="FERNANDEZ ABERTURAS, JUAN ANTONIO",10,IF(C3="GANDARILLAS CORDERO, AURELIO",11,IF(C3="GARCIA VARES, CARLOTA",12,IF(C3="GARRIDO MAGAN, OLIVER",13,IF(C3="GOMEZ ESCALONILLA RODRIGUEZ, PABLO JOSE",14,IF(C3="GOMEZ GREGORIO, JUAN IGNACIO",15,IF(C3="GOMEZ SANTOS, ARANZAZU",16,IF(C3="GONZALEZ ABRIL, JOSE ANTONIO",17,IF(C3="GUTIEREZ GIL, JULIO",18,IF(C3="HERNANDEZ FERNANDEZ, PATRICIA",19, IF(C3="INIESTO DIAZ, ABRAHAM",20,IF(C3="LOPEZ RUANO, JUAN MANUEL",21,IF(C3="MARTIN LORENTE, M. ELENA",22,IF(C3="MARTIN REINA, ALFONSO ANTONIO",23,IF(C3="MATEOS GARCIA, CARLOS",24,IF(C3="MAZCUÑAN MORENO, MARIO",25,IF(C3="PEÑA Y MARTIN DE HOYOS, CARMEN",26,IF(C3="PRADES DIAZ, SERGIO",27,IF(C3="RAMOS PEREZ, DAVID",28,IF(C3="RAPOSO ABREU, ANA ESPERANZA",29,IF(C3="RAPOSO ABREU, PABLO",30,IF(C3="RUIZ PUEBLA, DAVID",31,IF(C3="RUIZ-CAPILLAS ZARRANZ, PABLO",32,IF(C3="SANCHEZ SANCHEZ, JOSE ANTONIO",33,IF(C3="VALLANO VEGA, DAVID",34,IF(C3="VALLES NUÑEZ, LAURA",35,IF(C3="VICENTE MUÑOZ, ALVARO",36,0))))))))))))))))))))))))))))))))))))</f>
        <v>1</v>
      </c>
      <c r="C3" s="5" t="s">
        <v>15</v>
      </c>
      <c r="D3" s="5" t="s">
        <v>20</v>
      </c>
      <c r="E3" s="5" t="s">
        <v>21</v>
      </c>
      <c r="F3" s="5" t="s">
        <v>22</v>
      </c>
      <c r="G3" s="7">
        <v>3</v>
      </c>
      <c r="H3" s="7">
        <v>1</v>
      </c>
      <c r="I3" s="7">
        <v>105</v>
      </c>
      <c r="J3" s="7">
        <v>35</v>
      </c>
      <c r="K3" s="7" t="s">
        <v>19</v>
      </c>
      <c r="L3" s="7">
        <v>6</v>
      </c>
      <c r="M3" s="7"/>
      <c r="N3" s="7" t="s">
        <v>19</v>
      </c>
      <c r="O3" s="7">
        <v>70</v>
      </c>
      <c r="P3" s="7">
        <v>3</v>
      </c>
    </row>
    <row r="4" spans="1:16" ht="17" thickTop="1" thickBot="1" x14ac:dyDescent="0.25">
      <c r="A4" s="5">
        <v>3</v>
      </c>
      <c r="B4" s="5">
        <f t="shared" si="0"/>
        <v>1</v>
      </c>
      <c r="C4" s="5" t="s">
        <v>15</v>
      </c>
      <c r="D4" s="5" t="s">
        <v>23</v>
      </c>
      <c r="E4" s="5" t="s">
        <v>24</v>
      </c>
      <c r="F4" s="5" t="s">
        <v>22</v>
      </c>
      <c r="G4" s="7">
        <v>3</v>
      </c>
      <c r="H4" s="7">
        <v>1</v>
      </c>
      <c r="I4" s="7">
        <v>90</v>
      </c>
      <c r="J4" s="7">
        <v>50</v>
      </c>
      <c r="K4" s="7">
        <v>15</v>
      </c>
      <c r="L4" s="7"/>
      <c r="M4" s="7">
        <v>11</v>
      </c>
      <c r="N4" s="7">
        <v>7</v>
      </c>
      <c r="O4" s="7">
        <v>60</v>
      </c>
      <c r="P4" s="7">
        <v>3</v>
      </c>
    </row>
    <row r="5" spans="1:16" ht="17" thickTop="1" thickBot="1" x14ac:dyDescent="0.25">
      <c r="A5" s="5">
        <v>4</v>
      </c>
      <c r="B5" s="5">
        <f t="shared" si="0"/>
        <v>2</v>
      </c>
      <c r="C5" s="5" t="s">
        <v>25</v>
      </c>
      <c r="D5" s="5" t="s">
        <v>16</v>
      </c>
      <c r="E5" s="5" t="s">
        <v>21</v>
      </c>
      <c r="F5" s="5" t="s">
        <v>22</v>
      </c>
      <c r="G5" s="7">
        <v>3</v>
      </c>
      <c r="H5" s="7">
        <v>2</v>
      </c>
      <c r="I5" s="7">
        <v>135</v>
      </c>
      <c r="J5" s="7">
        <v>60</v>
      </c>
      <c r="K5" s="7" t="s">
        <v>19</v>
      </c>
      <c r="L5" s="7">
        <v>4</v>
      </c>
      <c r="M5" s="7"/>
      <c r="N5" s="7" t="s">
        <v>19</v>
      </c>
      <c r="O5" s="7">
        <v>50</v>
      </c>
      <c r="P5" s="7">
        <v>2</v>
      </c>
    </row>
    <row r="6" spans="1:16" ht="17" thickTop="1" thickBot="1" x14ac:dyDescent="0.25">
      <c r="A6" s="5">
        <v>5</v>
      </c>
      <c r="B6" s="5">
        <f t="shared" si="0"/>
        <v>2</v>
      </c>
      <c r="C6" s="5" t="s">
        <v>25</v>
      </c>
      <c r="D6" s="5" t="s">
        <v>20</v>
      </c>
      <c r="E6" s="5" t="s">
        <v>17</v>
      </c>
      <c r="F6" s="5" t="s">
        <v>26</v>
      </c>
      <c r="G6" s="7">
        <v>3</v>
      </c>
      <c r="H6" s="7">
        <v>2</v>
      </c>
      <c r="I6" s="7">
        <v>75</v>
      </c>
      <c r="J6" s="7">
        <v>60</v>
      </c>
      <c r="K6" s="7">
        <v>30</v>
      </c>
      <c r="L6" s="7" t="s">
        <v>19</v>
      </c>
      <c r="M6" s="7" t="s">
        <v>19</v>
      </c>
      <c r="N6" s="7">
        <v>4</v>
      </c>
      <c r="O6" s="7">
        <v>60</v>
      </c>
      <c r="P6" s="7">
        <v>3</v>
      </c>
    </row>
    <row r="7" spans="1:16" ht="17" thickTop="1" thickBot="1" x14ac:dyDescent="0.25">
      <c r="A7" s="5">
        <v>6</v>
      </c>
      <c r="B7" s="5">
        <f t="shared" si="0"/>
        <v>2</v>
      </c>
      <c r="C7" s="5" t="s">
        <v>25</v>
      </c>
      <c r="D7" s="5" t="s">
        <v>23</v>
      </c>
      <c r="E7" s="5" t="s">
        <v>24</v>
      </c>
      <c r="F7" s="5" t="s">
        <v>26</v>
      </c>
      <c r="G7" s="7">
        <v>3</v>
      </c>
      <c r="H7" s="7">
        <v>2</v>
      </c>
      <c r="I7" s="7">
        <v>40</v>
      </c>
      <c r="J7" s="7">
        <v>95</v>
      </c>
      <c r="K7" s="7">
        <v>20</v>
      </c>
      <c r="L7" s="7"/>
      <c r="M7" s="7">
        <v>15</v>
      </c>
      <c r="N7" s="7">
        <v>8</v>
      </c>
      <c r="O7" s="7">
        <v>70</v>
      </c>
      <c r="P7" s="7">
        <v>2</v>
      </c>
    </row>
    <row r="8" spans="1:16" ht="17" thickTop="1" thickBot="1" x14ac:dyDescent="0.25">
      <c r="A8" s="5">
        <v>7</v>
      </c>
      <c r="B8" s="5">
        <f t="shared" si="0"/>
        <v>3</v>
      </c>
      <c r="C8" s="5" t="s">
        <v>27</v>
      </c>
      <c r="D8" s="5" t="s">
        <v>16</v>
      </c>
      <c r="E8" s="5" t="s">
        <v>24</v>
      </c>
      <c r="F8" s="5" t="s">
        <v>22</v>
      </c>
      <c r="G8" s="7">
        <v>3</v>
      </c>
      <c r="H8" s="7">
        <v>4</v>
      </c>
      <c r="I8" s="7">
        <v>130</v>
      </c>
      <c r="J8" s="7">
        <v>15</v>
      </c>
      <c r="K8" s="7">
        <v>40</v>
      </c>
      <c r="L8" s="7"/>
      <c r="M8" s="7">
        <v>24</v>
      </c>
      <c r="N8" s="7">
        <v>22</v>
      </c>
      <c r="O8" s="7">
        <v>90</v>
      </c>
      <c r="P8" s="7">
        <v>2.5</v>
      </c>
    </row>
    <row r="9" spans="1:16" ht="17" thickTop="1" thickBot="1" x14ac:dyDescent="0.25">
      <c r="A9" s="5">
        <v>8</v>
      </c>
      <c r="B9" s="5">
        <f t="shared" si="0"/>
        <v>3</v>
      </c>
      <c r="C9" s="5" t="s">
        <v>27</v>
      </c>
      <c r="D9" s="5" t="s">
        <v>20</v>
      </c>
      <c r="E9" s="5" t="s">
        <v>21</v>
      </c>
      <c r="F9" s="5" t="s">
        <v>22</v>
      </c>
      <c r="G9" s="7">
        <v>3</v>
      </c>
      <c r="H9" s="7">
        <v>4</v>
      </c>
      <c r="I9" s="7">
        <v>135</v>
      </c>
      <c r="J9" s="7">
        <v>30</v>
      </c>
      <c r="K9" s="7" t="s">
        <v>19</v>
      </c>
      <c r="L9" s="7">
        <v>3</v>
      </c>
      <c r="M9" s="7"/>
      <c r="N9" s="7" t="s">
        <v>19</v>
      </c>
      <c r="O9" s="7">
        <v>85</v>
      </c>
      <c r="P9" s="7">
        <v>3</v>
      </c>
    </row>
    <row r="10" spans="1:16" ht="17" thickTop="1" thickBot="1" x14ac:dyDescent="0.25">
      <c r="A10" s="5">
        <v>9</v>
      </c>
      <c r="B10" s="5">
        <f t="shared" si="0"/>
        <v>3</v>
      </c>
      <c r="C10" s="5" t="s">
        <v>27</v>
      </c>
      <c r="D10" s="5" t="s">
        <v>23</v>
      </c>
      <c r="E10" s="5" t="s">
        <v>17</v>
      </c>
      <c r="F10" s="5" t="s">
        <v>22</v>
      </c>
      <c r="G10" s="7">
        <v>3</v>
      </c>
      <c r="H10" s="7">
        <v>4</v>
      </c>
      <c r="I10" s="7"/>
      <c r="J10" s="7"/>
      <c r="K10" s="7"/>
      <c r="L10" s="7" t="s">
        <v>19</v>
      </c>
      <c r="M10" s="7" t="s">
        <v>19</v>
      </c>
      <c r="N10" s="7"/>
      <c r="O10" s="7"/>
      <c r="P10" s="7"/>
    </row>
    <row r="11" spans="1:16" ht="17" thickTop="1" thickBot="1" x14ac:dyDescent="0.25">
      <c r="A11" s="5">
        <v>10</v>
      </c>
      <c r="B11" s="5">
        <f t="shared" si="0"/>
        <v>4</v>
      </c>
      <c r="C11" s="5" t="s">
        <v>28</v>
      </c>
      <c r="D11" s="5" t="s">
        <v>16</v>
      </c>
      <c r="E11" s="5" t="s">
        <v>17</v>
      </c>
      <c r="F11" s="5" t="s">
        <v>29</v>
      </c>
      <c r="G11" s="7">
        <v>2.5</v>
      </c>
      <c r="H11" s="7">
        <v>4</v>
      </c>
      <c r="I11" s="7">
        <v>90</v>
      </c>
      <c r="J11" s="7">
        <v>65</v>
      </c>
      <c r="K11" s="7">
        <v>20</v>
      </c>
      <c r="L11" s="7" t="s">
        <v>19</v>
      </c>
      <c r="M11" s="7" t="s">
        <v>19</v>
      </c>
      <c r="N11" s="7">
        <v>35</v>
      </c>
      <c r="O11" s="7">
        <v>80</v>
      </c>
      <c r="P11" s="7">
        <v>2.5</v>
      </c>
    </row>
    <row r="12" spans="1:16" ht="17" thickTop="1" thickBot="1" x14ac:dyDescent="0.25">
      <c r="A12" s="5">
        <v>11</v>
      </c>
      <c r="B12" s="5">
        <f t="shared" si="0"/>
        <v>4</v>
      </c>
      <c r="C12" s="5" t="s">
        <v>28</v>
      </c>
      <c r="D12" s="5" t="s">
        <v>20</v>
      </c>
      <c r="E12" s="5" t="s">
        <v>21</v>
      </c>
      <c r="F12" s="5" t="s">
        <v>22</v>
      </c>
      <c r="G12" s="7">
        <v>2.5</v>
      </c>
      <c r="H12" s="7">
        <v>4</v>
      </c>
      <c r="I12" s="7">
        <v>115</v>
      </c>
      <c r="J12" s="7">
        <v>20</v>
      </c>
      <c r="K12" s="7" t="s">
        <v>19</v>
      </c>
      <c r="L12" s="7">
        <v>4</v>
      </c>
      <c r="M12" s="7"/>
      <c r="N12" s="7" t="s">
        <v>19</v>
      </c>
      <c r="O12" s="7">
        <v>75</v>
      </c>
      <c r="P12" s="7">
        <v>3</v>
      </c>
    </row>
    <row r="13" spans="1:16" ht="17" thickTop="1" thickBot="1" x14ac:dyDescent="0.25">
      <c r="A13" s="5">
        <v>12</v>
      </c>
      <c r="B13" s="5">
        <f t="shared" si="0"/>
        <v>4</v>
      </c>
      <c r="C13" s="5" t="s">
        <v>28</v>
      </c>
      <c r="D13" s="5" t="s">
        <v>23</v>
      </c>
      <c r="E13" s="5" t="s">
        <v>24</v>
      </c>
      <c r="F13" s="5" t="s">
        <v>26</v>
      </c>
      <c r="G13" s="7">
        <v>2.5</v>
      </c>
      <c r="H13" s="7">
        <v>4</v>
      </c>
      <c r="I13" s="7">
        <v>65</v>
      </c>
      <c r="J13" s="7">
        <v>70</v>
      </c>
      <c r="K13" s="7">
        <v>10</v>
      </c>
      <c r="L13" s="7"/>
      <c r="M13" s="7">
        <v>14</v>
      </c>
      <c r="N13" s="7">
        <v>8</v>
      </c>
      <c r="O13" s="7">
        <v>90</v>
      </c>
      <c r="P13" s="7">
        <v>3.5</v>
      </c>
    </row>
    <row r="14" spans="1:16" ht="17" thickTop="1" thickBot="1" x14ac:dyDescent="0.25">
      <c r="A14" s="5">
        <v>13</v>
      </c>
      <c r="B14" s="5">
        <f t="shared" si="0"/>
        <v>5</v>
      </c>
      <c r="C14" s="5" t="s">
        <v>30</v>
      </c>
      <c r="D14" s="5" t="s">
        <v>16</v>
      </c>
      <c r="E14" s="5" t="s">
        <v>21</v>
      </c>
      <c r="F14" s="5" t="s">
        <v>22</v>
      </c>
      <c r="G14" s="7">
        <v>3</v>
      </c>
      <c r="H14" s="7">
        <v>2</v>
      </c>
      <c r="I14" s="7">
        <v>180</v>
      </c>
      <c r="J14" s="7">
        <v>30</v>
      </c>
      <c r="K14" s="7" t="s">
        <v>19</v>
      </c>
      <c r="L14" s="7">
        <v>4</v>
      </c>
      <c r="M14" s="7"/>
      <c r="N14" s="7" t="s">
        <v>19</v>
      </c>
      <c r="O14" s="7">
        <v>50</v>
      </c>
      <c r="P14" s="7">
        <v>3</v>
      </c>
    </row>
    <row r="15" spans="1:16" ht="17" thickTop="1" thickBot="1" x14ac:dyDescent="0.25">
      <c r="A15" s="5">
        <v>14</v>
      </c>
      <c r="B15" s="5">
        <f t="shared" si="0"/>
        <v>5</v>
      </c>
      <c r="C15" s="5" t="s">
        <v>30</v>
      </c>
      <c r="D15" s="5" t="s">
        <v>20</v>
      </c>
      <c r="E15" s="5" t="s">
        <v>24</v>
      </c>
      <c r="F15" s="5" t="s">
        <v>26</v>
      </c>
      <c r="G15" s="7">
        <v>3</v>
      </c>
      <c r="H15" s="7">
        <v>2</v>
      </c>
      <c r="I15" s="7">
        <v>115</v>
      </c>
      <c r="J15" s="7">
        <v>25</v>
      </c>
      <c r="K15" s="7">
        <v>12</v>
      </c>
      <c r="L15" s="7"/>
      <c r="M15" s="7">
        <v>18</v>
      </c>
      <c r="N15" s="7">
        <v>14</v>
      </c>
      <c r="O15" s="7">
        <v>70</v>
      </c>
      <c r="P15" s="7">
        <v>4</v>
      </c>
    </row>
    <row r="16" spans="1:16" ht="17" thickTop="1" thickBot="1" x14ac:dyDescent="0.25">
      <c r="A16" s="5">
        <v>15</v>
      </c>
      <c r="B16" s="5">
        <f t="shared" si="0"/>
        <v>5</v>
      </c>
      <c r="C16" s="5" t="s">
        <v>30</v>
      </c>
      <c r="D16" s="5" t="s">
        <v>23</v>
      </c>
      <c r="E16" s="5" t="s">
        <v>17</v>
      </c>
      <c r="F16" s="5" t="s">
        <v>26</v>
      </c>
      <c r="G16" s="7">
        <v>3</v>
      </c>
      <c r="H16" s="7">
        <v>2</v>
      </c>
      <c r="I16" s="7">
        <v>100</v>
      </c>
      <c r="J16" s="7">
        <v>30</v>
      </c>
      <c r="K16" s="7">
        <v>40</v>
      </c>
      <c r="L16" s="7" t="s">
        <v>19</v>
      </c>
      <c r="M16" s="7" t="s">
        <v>19</v>
      </c>
      <c r="N16" s="7">
        <v>15</v>
      </c>
      <c r="O16" s="7">
        <v>85</v>
      </c>
      <c r="P16" s="7">
        <v>4</v>
      </c>
    </row>
    <row r="17" spans="1:16" ht="17" thickTop="1" thickBot="1" x14ac:dyDescent="0.25">
      <c r="A17" s="5">
        <v>16</v>
      </c>
      <c r="B17" s="5">
        <f t="shared" si="0"/>
        <v>6</v>
      </c>
      <c r="C17" s="10" t="s">
        <v>31</v>
      </c>
      <c r="D17" s="5" t="s">
        <v>16</v>
      </c>
      <c r="E17" s="5" t="s">
        <v>17</v>
      </c>
      <c r="F17" s="5" t="s">
        <v>26</v>
      </c>
      <c r="G17" s="7">
        <v>4</v>
      </c>
      <c r="H17" s="7">
        <v>5</v>
      </c>
      <c r="I17" s="7">
        <v>90</v>
      </c>
      <c r="J17" s="7">
        <v>60</v>
      </c>
      <c r="K17" s="7">
        <v>10</v>
      </c>
      <c r="L17" s="7" t="s">
        <v>19</v>
      </c>
      <c r="M17" s="7" t="s">
        <v>19</v>
      </c>
      <c r="N17" s="7">
        <v>12</v>
      </c>
      <c r="O17" s="7">
        <v>50</v>
      </c>
      <c r="P17" s="7">
        <v>3</v>
      </c>
    </row>
    <row r="18" spans="1:16" ht="17" thickTop="1" thickBot="1" x14ac:dyDescent="0.25">
      <c r="A18" s="5">
        <v>17</v>
      </c>
      <c r="B18" s="5">
        <f t="shared" si="0"/>
        <v>6</v>
      </c>
      <c r="C18" s="10" t="s">
        <v>31</v>
      </c>
      <c r="D18" s="5" t="s">
        <v>20</v>
      </c>
      <c r="E18" s="5" t="s">
        <v>24</v>
      </c>
      <c r="F18" s="5" t="s">
        <v>22</v>
      </c>
      <c r="G18" s="7">
        <v>4</v>
      </c>
      <c r="H18" s="7">
        <v>5</v>
      </c>
      <c r="I18" s="7">
        <v>105</v>
      </c>
      <c r="J18" s="7">
        <v>48</v>
      </c>
      <c r="K18" s="7">
        <v>8</v>
      </c>
      <c r="L18" s="7"/>
      <c r="M18" s="7">
        <v>12</v>
      </c>
      <c r="N18" s="7">
        <v>14</v>
      </c>
      <c r="O18" s="7">
        <v>50</v>
      </c>
      <c r="P18" s="7">
        <v>2</v>
      </c>
    </row>
    <row r="19" spans="1:16" ht="17" thickTop="1" thickBot="1" x14ac:dyDescent="0.25">
      <c r="A19" s="5">
        <v>18</v>
      </c>
      <c r="B19" s="5">
        <f t="shared" si="0"/>
        <v>6</v>
      </c>
      <c r="C19" s="10" t="s">
        <v>31</v>
      </c>
      <c r="D19" s="5" t="s">
        <v>23</v>
      </c>
      <c r="E19" s="5" t="s">
        <v>21</v>
      </c>
      <c r="F19" s="5" t="s">
        <v>26</v>
      </c>
      <c r="G19" s="7">
        <v>4</v>
      </c>
      <c r="H19" s="7">
        <v>5</v>
      </c>
      <c r="I19" s="7">
        <v>87</v>
      </c>
      <c r="J19" s="7">
        <v>22</v>
      </c>
      <c r="K19" s="7" t="s">
        <v>19</v>
      </c>
      <c r="L19" s="7">
        <v>3</v>
      </c>
      <c r="M19" s="7"/>
      <c r="N19" s="7" t="s">
        <v>19</v>
      </c>
      <c r="O19" s="7">
        <v>50</v>
      </c>
      <c r="P19" s="7">
        <v>3</v>
      </c>
    </row>
    <row r="20" spans="1:16" ht="17" thickTop="1" thickBot="1" x14ac:dyDescent="0.25">
      <c r="A20" s="5">
        <v>19</v>
      </c>
      <c r="B20" s="5">
        <f t="shared" si="0"/>
        <v>7</v>
      </c>
      <c r="C20" s="5" t="s">
        <v>32</v>
      </c>
      <c r="D20" s="5" t="s">
        <v>16</v>
      </c>
      <c r="E20" s="5" t="s">
        <v>24</v>
      </c>
      <c r="F20" s="5" t="s">
        <v>22</v>
      </c>
      <c r="G20" s="7">
        <v>3</v>
      </c>
      <c r="H20" s="7">
        <v>3</v>
      </c>
      <c r="I20" s="7">
        <v>105</v>
      </c>
      <c r="J20" s="7">
        <v>60</v>
      </c>
      <c r="K20" s="7">
        <v>33</v>
      </c>
      <c r="L20" s="7"/>
      <c r="M20" s="7">
        <v>40</v>
      </c>
      <c r="N20" s="7">
        <v>24</v>
      </c>
      <c r="O20" s="7">
        <v>90</v>
      </c>
      <c r="P20" s="7">
        <v>2.6</v>
      </c>
    </row>
    <row r="21" spans="1:16" ht="17" thickTop="1" thickBot="1" x14ac:dyDescent="0.25">
      <c r="A21" s="5">
        <v>20</v>
      </c>
      <c r="B21" s="5">
        <f t="shared" si="0"/>
        <v>7</v>
      </c>
      <c r="C21" s="5" t="s">
        <v>32</v>
      </c>
      <c r="D21" s="5" t="s">
        <v>20</v>
      </c>
      <c r="E21" s="5" t="s">
        <v>21</v>
      </c>
      <c r="F21" s="5" t="s">
        <v>22</v>
      </c>
      <c r="G21" s="7">
        <v>3</v>
      </c>
      <c r="H21" s="7">
        <v>3</v>
      </c>
      <c r="I21" s="7">
        <v>110</v>
      </c>
      <c r="J21" s="7">
        <v>44</v>
      </c>
      <c r="K21" s="7" t="s">
        <v>19</v>
      </c>
      <c r="L21" s="7">
        <v>2</v>
      </c>
      <c r="M21" s="7"/>
      <c r="N21" s="7" t="s">
        <v>19</v>
      </c>
      <c r="O21" s="7">
        <v>70</v>
      </c>
      <c r="P21" s="7">
        <v>3</v>
      </c>
    </row>
    <row r="22" spans="1:16" ht="17" thickTop="1" thickBot="1" x14ac:dyDescent="0.25">
      <c r="A22" s="5">
        <v>21</v>
      </c>
      <c r="B22" s="5">
        <f t="shared" si="0"/>
        <v>7</v>
      </c>
      <c r="C22" s="5" t="s">
        <v>32</v>
      </c>
      <c r="D22" s="5" t="s">
        <v>23</v>
      </c>
      <c r="E22" s="5" t="s">
        <v>17</v>
      </c>
      <c r="F22" s="5" t="s">
        <v>22</v>
      </c>
      <c r="G22" s="7">
        <v>3</v>
      </c>
      <c r="H22" s="7">
        <v>3</v>
      </c>
      <c r="I22" s="7">
        <v>100</v>
      </c>
      <c r="J22" s="7">
        <v>60</v>
      </c>
      <c r="K22" s="7">
        <v>20</v>
      </c>
      <c r="L22" s="7" t="s">
        <v>19</v>
      </c>
      <c r="M22" s="7" t="s">
        <v>19</v>
      </c>
      <c r="N22" s="7">
        <v>14</v>
      </c>
      <c r="O22" s="7">
        <v>90</v>
      </c>
      <c r="P22" s="7">
        <v>3.5</v>
      </c>
    </row>
    <row r="23" spans="1:16" ht="17" thickTop="1" thickBot="1" x14ac:dyDescent="0.25">
      <c r="A23" s="5">
        <v>22</v>
      </c>
      <c r="B23" s="5">
        <f t="shared" si="0"/>
        <v>8</v>
      </c>
      <c r="C23" s="5" t="s">
        <v>33</v>
      </c>
      <c r="D23" s="5" t="s">
        <v>16</v>
      </c>
      <c r="E23" s="5" t="s">
        <v>17</v>
      </c>
      <c r="F23" s="5" t="s">
        <v>18</v>
      </c>
      <c r="G23" s="7">
        <v>3</v>
      </c>
      <c r="H23" s="7">
        <v>4</v>
      </c>
      <c r="I23" s="7">
        <v>65</v>
      </c>
      <c r="J23" s="7">
        <v>55</v>
      </c>
      <c r="K23" s="7">
        <v>30</v>
      </c>
      <c r="L23" s="7" t="s">
        <v>19</v>
      </c>
      <c r="M23" s="7" t="s">
        <v>19</v>
      </c>
      <c r="N23" s="7">
        <v>18</v>
      </c>
      <c r="O23" s="7">
        <v>70</v>
      </c>
      <c r="P23" s="7">
        <v>4</v>
      </c>
    </row>
    <row r="24" spans="1:16" ht="17" thickTop="1" thickBot="1" x14ac:dyDescent="0.25">
      <c r="A24" s="5">
        <v>23</v>
      </c>
      <c r="B24" s="5">
        <f t="shared" si="0"/>
        <v>8</v>
      </c>
      <c r="C24" s="5" t="s">
        <v>33</v>
      </c>
      <c r="D24" s="5" t="s">
        <v>20</v>
      </c>
      <c r="E24" s="5" t="s">
        <v>24</v>
      </c>
      <c r="F24" s="5" t="s">
        <v>22</v>
      </c>
      <c r="G24" s="7">
        <v>3</v>
      </c>
      <c r="H24" s="7">
        <v>4</v>
      </c>
      <c r="I24" s="7">
        <v>20</v>
      </c>
      <c r="J24" s="7">
        <v>60</v>
      </c>
      <c r="K24" s="7">
        <v>20</v>
      </c>
      <c r="L24" s="7"/>
      <c r="M24" s="7">
        <v>11</v>
      </c>
      <c r="N24" s="7">
        <v>8</v>
      </c>
      <c r="O24" s="7">
        <v>80</v>
      </c>
      <c r="P24" s="7">
        <v>4</v>
      </c>
    </row>
    <row r="25" spans="1:16" ht="17" thickTop="1" thickBot="1" x14ac:dyDescent="0.25">
      <c r="A25" s="5">
        <v>24</v>
      </c>
      <c r="B25" s="5">
        <f t="shared" si="0"/>
        <v>8</v>
      </c>
      <c r="C25" s="5" t="s">
        <v>33</v>
      </c>
      <c r="D25" s="5" t="s">
        <v>23</v>
      </c>
      <c r="E25" s="5" t="s">
        <v>21</v>
      </c>
      <c r="F25" s="5" t="s">
        <v>22</v>
      </c>
      <c r="G25" s="7">
        <v>3</v>
      </c>
      <c r="H25" s="7">
        <v>4</v>
      </c>
      <c r="I25" s="7">
        <v>60</v>
      </c>
      <c r="J25" s="7">
        <v>50</v>
      </c>
      <c r="K25" s="7" t="s">
        <v>19</v>
      </c>
      <c r="L25" s="7">
        <v>15</v>
      </c>
      <c r="M25" s="7"/>
      <c r="N25" s="7" t="s">
        <v>19</v>
      </c>
      <c r="O25" s="7">
        <v>90</v>
      </c>
      <c r="P25" s="7">
        <v>4</v>
      </c>
    </row>
    <row r="26" spans="1:16" ht="17" thickTop="1" thickBot="1" x14ac:dyDescent="0.25">
      <c r="A26" s="5">
        <v>25</v>
      </c>
      <c r="B26" s="5">
        <f t="shared" si="0"/>
        <v>9</v>
      </c>
      <c r="C26" s="5" t="s">
        <v>34</v>
      </c>
      <c r="D26" s="5" t="s">
        <v>16</v>
      </c>
      <c r="E26" s="5" t="s">
        <v>21</v>
      </c>
      <c r="F26" s="5" t="s">
        <v>22</v>
      </c>
      <c r="G26" s="7">
        <v>3</v>
      </c>
      <c r="H26" s="7">
        <v>1</v>
      </c>
      <c r="I26" s="7">
        <v>135</v>
      </c>
      <c r="J26" s="7">
        <v>30</v>
      </c>
      <c r="K26" s="7" t="s">
        <v>19</v>
      </c>
      <c r="L26" s="7">
        <v>6</v>
      </c>
      <c r="M26" s="7"/>
      <c r="N26" s="7" t="s">
        <v>19</v>
      </c>
      <c r="O26" s="7">
        <v>70</v>
      </c>
      <c r="P26" s="7">
        <v>2.5</v>
      </c>
    </row>
    <row r="27" spans="1:16" ht="17" thickTop="1" thickBot="1" x14ac:dyDescent="0.25">
      <c r="A27" s="5">
        <v>26</v>
      </c>
      <c r="B27" s="5">
        <f t="shared" si="0"/>
        <v>9</v>
      </c>
      <c r="C27" s="5" t="s">
        <v>34</v>
      </c>
      <c r="D27" s="5" t="s">
        <v>20</v>
      </c>
      <c r="E27" s="5" t="s">
        <v>17</v>
      </c>
      <c r="F27" s="5" t="s">
        <v>26</v>
      </c>
      <c r="G27" s="7">
        <v>3</v>
      </c>
      <c r="H27" s="7">
        <v>1</v>
      </c>
      <c r="I27" s="7">
        <v>70</v>
      </c>
      <c r="J27" s="7">
        <v>70</v>
      </c>
      <c r="K27" s="7">
        <v>20</v>
      </c>
      <c r="L27" s="7" t="s">
        <v>19</v>
      </c>
      <c r="M27" s="7" t="s">
        <v>19</v>
      </c>
      <c r="N27" s="7">
        <v>7</v>
      </c>
      <c r="O27" s="7">
        <v>85</v>
      </c>
      <c r="P27" s="7">
        <v>3</v>
      </c>
    </row>
    <row r="28" spans="1:16" ht="17" thickTop="1" thickBot="1" x14ac:dyDescent="0.25">
      <c r="A28" s="5">
        <v>27</v>
      </c>
      <c r="B28" s="5">
        <f t="shared" si="0"/>
        <v>9</v>
      </c>
      <c r="C28" s="5" t="s">
        <v>34</v>
      </c>
      <c r="D28" s="5" t="s">
        <v>23</v>
      </c>
      <c r="E28" s="5" t="s">
        <v>24</v>
      </c>
      <c r="F28" s="5" t="s">
        <v>22</v>
      </c>
      <c r="G28" s="7">
        <v>3</v>
      </c>
      <c r="H28" s="7">
        <v>1</v>
      </c>
      <c r="I28" s="7">
        <v>85</v>
      </c>
      <c r="J28" s="7">
        <v>35</v>
      </c>
      <c r="K28" s="7">
        <v>20</v>
      </c>
      <c r="L28" s="7"/>
      <c r="M28" s="7">
        <v>11</v>
      </c>
      <c r="N28" s="7">
        <v>8</v>
      </c>
      <c r="O28" s="7">
        <v>85</v>
      </c>
      <c r="P28" s="7">
        <v>3</v>
      </c>
    </row>
    <row r="29" spans="1:16" ht="17" thickTop="1" thickBot="1" x14ac:dyDescent="0.25">
      <c r="A29" s="5">
        <v>28</v>
      </c>
      <c r="B29" s="5">
        <f t="shared" si="0"/>
        <v>10</v>
      </c>
      <c r="C29" s="5" t="s">
        <v>35</v>
      </c>
      <c r="D29" s="5" t="s">
        <v>16</v>
      </c>
      <c r="E29" s="5" t="s">
        <v>24</v>
      </c>
      <c r="F29" s="5" t="s">
        <v>26</v>
      </c>
      <c r="G29" s="7">
        <v>3</v>
      </c>
      <c r="H29" s="7">
        <v>6</v>
      </c>
      <c r="I29" s="7">
        <v>100</v>
      </c>
      <c r="J29" s="7">
        <v>30</v>
      </c>
      <c r="K29" s="7">
        <v>30</v>
      </c>
      <c r="L29" s="7"/>
      <c r="M29" s="7">
        <v>24</v>
      </c>
      <c r="N29" s="7">
        <v>15</v>
      </c>
      <c r="O29" s="7">
        <v>90</v>
      </c>
      <c r="P29" s="7">
        <v>3</v>
      </c>
    </row>
    <row r="30" spans="1:16" ht="17" thickTop="1" thickBot="1" x14ac:dyDescent="0.25">
      <c r="A30" s="5">
        <v>29</v>
      </c>
      <c r="B30" s="5">
        <f t="shared" si="0"/>
        <v>10</v>
      </c>
      <c r="C30" s="5" t="s">
        <v>35</v>
      </c>
      <c r="D30" s="5" t="s">
        <v>20</v>
      </c>
      <c r="E30" s="5" t="s">
        <v>17</v>
      </c>
      <c r="F30" s="5" t="s">
        <v>26</v>
      </c>
      <c r="G30" s="7">
        <v>3</v>
      </c>
      <c r="H30" s="7">
        <v>6</v>
      </c>
      <c r="I30" s="7">
        <v>90</v>
      </c>
      <c r="J30" s="7">
        <v>129</v>
      </c>
      <c r="K30" s="7">
        <v>10</v>
      </c>
      <c r="L30" s="7" t="s">
        <v>19</v>
      </c>
      <c r="M30" s="7" t="s">
        <v>19</v>
      </c>
      <c r="N30" s="7">
        <v>18</v>
      </c>
      <c r="O30" s="7"/>
      <c r="P30" s="7">
        <v>4</v>
      </c>
    </row>
    <row r="31" spans="1:16" ht="17" thickTop="1" thickBot="1" x14ac:dyDescent="0.25">
      <c r="A31" s="5">
        <v>30</v>
      </c>
      <c r="B31" s="5">
        <f t="shared" si="0"/>
        <v>10</v>
      </c>
      <c r="C31" s="5" t="s">
        <v>35</v>
      </c>
      <c r="D31" s="5" t="s">
        <v>23</v>
      </c>
      <c r="E31" s="5" t="s">
        <v>21</v>
      </c>
      <c r="F31" s="5" t="s">
        <v>22</v>
      </c>
      <c r="G31" s="7">
        <v>3</v>
      </c>
      <c r="H31" s="7">
        <v>6</v>
      </c>
      <c r="I31" s="7">
        <v>90</v>
      </c>
      <c r="J31" s="7">
        <v>45</v>
      </c>
      <c r="K31" s="7" t="s">
        <v>19</v>
      </c>
      <c r="L31" s="7">
        <v>6</v>
      </c>
      <c r="M31" s="7"/>
      <c r="N31" s="7" t="s">
        <v>19</v>
      </c>
      <c r="O31" s="7">
        <v>50</v>
      </c>
      <c r="P31" s="7">
        <v>2</v>
      </c>
    </row>
    <row r="32" spans="1:16" ht="17" thickTop="1" thickBot="1" x14ac:dyDescent="0.25">
      <c r="A32" s="5">
        <v>31</v>
      </c>
      <c r="B32" s="5">
        <f t="shared" si="0"/>
        <v>11</v>
      </c>
      <c r="C32" s="5" t="s">
        <v>36</v>
      </c>
      <c r="D32" s="5" t="s">
        <v>16</v>
      </c>
      <c r="E32" s="5" t="s">
        <v>17</v>
      </c>
      <c r="F32" s="5" t="s">
        <v>18</v>
      </c>
      <c r="G32" s="7">
        <v>3</v>
      </c>
      <c r="H32" s="7">
        <v>3</v>
      </c>
      <c r="I32" s="7">
        <v>120</v>
      </c>
      <c r="J32" s="7">
        <v>33</v>
      </c>
      <c r="K32" s="7">
        <v>30</v>
      </c>
      <c r="L32" s="7" t="s">
        <v>19</v>
      </c>
      <c r="M32" s="7" t="s">
        <v>19</v>
      </c>
      <c r="N32" s="7">
        <v>28</v>
      </c>
      <c r="O32" s="7">
        <v>100</v>
      </c>
      <c r="P32" s="7">
        <v>4</v>
      </c>
    </row>
    <row r="33" spans="1:16" ht="17" thickTop="1" thickBot="1" x14ac:dyDescent="0.25">
      <c r="A33" s="5">
        <v>32</v>
      </c>
      <c r="B33" s="5">
        <f t="shared" si="0"/>
        <v>11</v>
      </c>
      <c r="C33" s="5" t="s">
        <v>36</v>
      </c>
      <c r="D33" s="5" t="s">
        <v>20</v>
      </c>
      <c r="E33" s="5" t="s">
        <v>21</v>
      </c>
      <c r="F33" s="5" t="s">
        <v>26</v>
      </c>
      <c r="G33" s="7">
        <v>3</v>
      </c>
      <c r="H33" s="7">
        <v>3</v>
      </c>
      <c r="I33" s="7">
        <v>200</v>
      </c>
      <c r="J33" s="7">
        <v>35</v>
      </c>
      <c r="K33" s="7" t="s">
        <v>19</v>
      </c>
      <c r="L33" s="7">
        <v>4</v>
      </c>
      <c r="M33" s="7"/>
      <c r="N33" s="7" t="s">
        <v>19</v>
      </c>
      <c r="O33" s="7">
        <v>100</v>
      </c>
      <c r="P33" s="7">
        <v>1</v>
      </c>
    </row>
    <row r="34" spans="1:16" ht="17" thickTop="1" thickBot="1" x14ac:dyDescent="0.25">
      <c r="A34" s="5">
        <v>33</v>
      </c>
      <c r="B34" s="5">
        <f t="shared" si="0"/>
        <v>11</v>
      </c>
      <c r="C34" s="5" t="s">
        <v>36</v>
      </c>
      <c r="D34" s="5" t="s">
        <v>23</v>
      </c>
      <c r="E34" s="5" t="s">
        <v>24</v>
      </c>
      <c r="F34" s="5" t="s">
        <v>26</v>
      </c>
      <c r="G34" s="7">
        <v>3</v>
      </c>
      <c r="H34" s="7">
        <v>3</v>
      </c>
      <c r="I34" s="7">
        <v>95</v>
      </c>
      <c r="J34" s="7">
        <v>40</v>
      </c>
      <c r="K34" s="7">
        <v>15</v>
      </c>
      <c r="L34" s="7"/>
      <c r="M34" s="7">
        <v>13</v>
      </c>
      <c r="N34" s="7">
        <v>10</v>
      </c>
      <c r="O34" s="7">
        <v>100</v>
      </c>
      <c r="P34" s="7">
        <v>4</v>
      </c>
    </row>
    <row r="35" spans="1:16" ht="17" thickTop="1" thickBot="1" x14ac:dyDescent="0.25">
      <c r="A35" s="5">
        <v>34</v>
      </c>
      <c r="B35" s="5">
        <f t="shared" si="0"/>
        <v>12</v>
      </c>
      <c r="C35" s="5" t="s">
        <v>37</v>
      </c>
      <c r="D35" s="5" t="s">
        <v>16</v>
      </c>
      <c r="E35" s="5" t="s">
        <v>24</v>
      </c>
      <c r="F35" s="5" t="s">
        <v>22</v>
      </c>
      <c r="G35" s="7">
        <v>3</v>
      </c>
      <c r="H35" s="7"/>
      <c r="I35" s="7">
        <v>30</v>
      </c>
      <c r="J35" s="7">
        <v>20</v>
      </c>
      <c r="K35" s="7">
        <v>30</v>
      </c>
      <c r="L35" s="7"/>
      <c r="M35" s="7">
        <v>10</v>
      </c>
      <c r="N35" s="7">
        <v>8</v>
      </c>
      <c r="O35" s="7">
        <v>70</v>
      </c>
      <c r="P35" s="7">
        <v>2</v>
      </c>
    </row>
    <row r="36" spans="1:16" ht="17" thickTop="1" thickBot="1" x14ac:dyDescent="0.25">
      <c r="A36" s="5">
        <v>35</v>
      </c>
      <c r="B36" s="5">
        <f t="shared" si="0"/>
        <v>12</v>
      </c>
      <c r="C36" s="5" t="s">
        <v>37</v>
      </c>
      <c r="D36" s="5" t="s">
        <v>20</v>
      </c>
      <c r="E36" s="5" t="s">
        <v>17</v>
      </c>
      <c r="F36" s="5" t="s">
        <v>22</v>
      </c>
      <c r="G36" s="7">
        <v>3</v>
      </c>
      <c r="H36" s="7"/>
      <c r="I36" s="7">
        <v>60</v>
      </c>
      <c r="J36" s="7">
        <v>60</v>
      </c>
      <c r="K36" s="7">
        <v>45</v>
      </c>
      <c r="L36" s="7" t="s">
        <v>19</v>
      </c>
      <c r="M36" s="7" t="s">
        <v>19</v>
      </c>
      <c r="N36" s="7">
        <v>9</v>
      </c>
      <c r="O36" s="7">
        <v>85</v>
      </c>
      <c r="P36" s="7">
        <v>2</v>
      </c>
    </row>
    <row r="37" spans="1:16" ht="17" thickTop="1" thickBot="1" x14ac:dyDescent="0.25">
      <c r="A37" s="5">
        <v>36</v>
      </c>
      <c r="B37" s="5">
        <f t="shared" si="0"/>
        <v>12</v>
      </c>
      <c r="C37" s="5" t="s">
        <v>37</v>
      </c>
      <c r="D37" s="5" t="s">
        <v>23</v>
      </c>
      <c r="E37" s="5" t="s">
        <v>21</v>
      </c>
      <c r="F37" s="5" t="s">
        <v>22</v>
      </c>
      <c r="G37" s="7">
        <v>3</v>
      </c>
      <c r="H37" s="7"/>
      <c r="I37" s="7">
        <v>70</v>
      </c>
      <c r="J37" s="7">
        <v>40</v>
      </c>
      <c r="K37" s="7" t="s">
        <v>19</v>
      </c>
      <c r="L37" s="7"/>
      <c r="M37" s="7"/>
      <c r="N37" s="7" t="s">
        <v>19</v>
      </c>
      <c r="O37" s="7">
        <v>70</v>
      </c>
      <c r="P37" s="7">
        <v>3</v>
      </c>
    </row>
    <row r="38" spans="1:16" ht="17" thickTop="1" thickBot="1" x14ac:dyDescent="0.25">
      <c r="A38" s="5">
        <v>37</v>
      </c>
      <c r="B38" s="5">
        <f t="shared" si="0"/>
        <v>13</v>
      </c>
      <c r="C38" s="5" t="s">
        <v>38</v>
      </c>
      <c r="D38" s="5" t="s">
        <v>16</v>
      </c>
      <c r="E38" s="5" t="s">
        <v>17</v>
      </c>
      <c r="F38" s="5" t="s">
        <v>29</v>
      </c>
      <c r="G38" s="7">
        <v>3</v>
      </c>
      <c r="H38" s="7"/>
      <c r="I38" s="7">
        <v>90</v>
      </c>
      <c r="J38" s="7">
        <v>45</v>
      </c>
      <c r="K38" s="7">
        <v>30</v>
      </c>
      <c r="L38" s="7" t="s">
        <v>19</v>
      </c>
      <c r="M38" s="7" t="s">
        <v>19</v>
      </c>
      <c r="N38" s="7">
        <v>29</v>
      </c>
      <c r="O38" s="7">
        <v>80</v>
      </c>
      <c r="P38" s="7">
        <v>3</v>
      </c>
    </row>
    <row r="39" spans="1:16" ht="17" thickTop="1" thickBot="1" x14ac:dyDescent="0.25">
      <c r="A39" s="5">
        <v>38</v>
      </c>
      <c r="B39" s="5">
        <f t="shared" si="0"/>
        <v>13</v>
      </c>
      <c r="C39" s="5" t="s">
        <v>38</v>
      </c>
      <c r="D39" s="5" t="s">
        <v>20</v>
      </c>
      <c r="E39" s="5" t="s">
        <v>24</v>
      </c>
      <c r="F39" s="5" t="s">
        <v>26</v>
      </c>
      <c r="G39" s="7">
        <v>3</v>
      </c>
      <c r="H39" s="7"/>
      <c r="I39" s="7">
        <v>80</v>
      </c>
      <c r="J39" s="7">
        <v>60</v>
      </c>
      <c r="K39" s="7">
        <v>20</v>
      </c>
      <c r="L39" s="7"/>
      <c r="M39" s="7">
        <v>18</v>
      </c>
      <c r="N39" s="7">
        <v>14</v>
      </c>
      <c r="O39" s="7">
        <v>80</v>
      </c>
      <c r="P39" s="7">
        <v>3</v>
      </c>
    </row>
    <row r="40" spans="1:16" ht="17" thickTop="1" thickBot="1" x14ac:dyDescent="0.25">
      <c r="A40" s="5">
        <v>39</v>
      </c>
      <c r="B40" s="5">
        <f t="shared" si="0"/>
        <v>13</v>
      </c>
      <c r="C40" s="5" t="s">
        <v>38</v>
      </c>
      <c r="D40" s="5" t="s">
        <v>23</v>
      </c>
      <c r="E40" s="5" t="s">
        <v>21</v>
      </c>
      <c r="F40" s="5" t="s">
        <v>26</v>
      </c>
      <c r="G40" s="7">
        <v>3</v>
      </c>
      <c r="H40" s="7"/>
      <c r="I40" s="7">
        <v>120</v>
      </c>
      <c r="J40" s="7">
        <v>4</v>
      </c>
      <c r="K40" s="7" t="s">
        <v>19</v>
      </c>
      <c r="L40" s="7">
        <v>8</v>
      </c>
      <c r="M40" s="7"/>
      <c r="N40" s="7" t="s">
        <v>19</v>
      </c>
      <c r="O40" s="7">
        <v>70</v>
      </c>
      <c r="P40" s="7">
        <v>2</v>
      </c>
    </row>
    <row r="41" spans="1:16" ht="17" thickTop="1" thickBot="1" x14ac:dyDescent="0.25">
      <c r="A41" s="5">
        <v>40</v>
      </c>
      <c r="B41" s="5">
        <f t="shared" si="0"/>
        <v>14</v>
      </c>
      <c r="C41" s="5" t="s">
        <v>39</v>
      </c>
      <c r="D41" s="5" t="s">
        <v>16</v>
      </c>
      <c r="E41" s="5" t="s">
        <v>21</v>
      </c>
      <c r="F41" s="5" t="s">
        <v>22</v>
      </c>
      <c r="G41" s="7">
        <v>3</v>
      </c>
      <c r="H41" s="7">
        <v>4</v>
      </c>
      <c r="I41" s="7">
        <v>93</v>
      </c>
      <c r="J41" s="7">
        <v>75</v>
      </c>
      <c r="K41" s="7" t="s">
        <v>19</v>
      </c>
      <c r="L41" s="7"/>
      <c r="M41" s="7"/>
      <c r="N41" s="7" t="s">
        <v>19</v>
      </c>
      <c r="O41" s="7">
        <v>75</v>
      </c>
      <c r="P41" s="7">
        <v>3</v>
      </c>
    </row>
    <row r="42" spans="1:16" ht="17" thickTop="1" thickBot="1" x14ac:dyDescent="0.25">
      <c r="A42" s="5">
        <v>41</v>
      </c>
      <c r="B42" s="5">
        <f t="shared" si="0"/>
        <v>14</v>
      </c>
      <c r="C42" s="5" t="s">
        <v>39</v>
      </c>
      <c r="D42" s="5" t="s">
        <v>20</v>
      </c>
      <c r="E42" s="5" t="s">
        <v>24</v>
      </c>
      <c r="F42" s="5" t="s">
        <v>22</v>
      </c>
      <c r="G42" s="7">
        <v>3</v>
      </c>
      <c r="H42" s="7">
        <v>4</v>
      </c>
      <c r="I42" s="7">
        <v>30</v>
      </c>
      <c r="J42" s="7">
        <v>60</v>
      </c>
      <c r="K42" s="7">
        <v>40</v>
      </c>
      <c r="L42" s="7"/>
      <c r="M42" s="7">
        <v>17</v>
      </c>
      <c r="N42" s="7">
        <v>17</v>
      </c>
      <c r="O42" s="7">
        <v>70</v>
      </c>
      <c r="P42" s="7">
        <v>3</v>
      </c>
    </row>
    <row r="43" spans="1:16" ht="17" thickTop="1" thickBot="1" x14ac:dyDescent="0.25">
      <c r="A43" s="5">
        <v>42</v>
      </c>
      <c r="B43" s="5">
        <f t="shared" si="0"/>
        <v>14</v>
      </c>
      <c r="C43" s="5" t="s">
        <v>39</v>
      </c>
      <c r="D43" s="5" t="s">
        <v>23</v>
      </c>
      <c r="E43" s="5" t="s">
        <v>17</v>
      </c>
      <c r="F43" s="5" t="s">
        <v>22</v>
      </c>
      <c r="G43" s="7">
        <v>3</v>
      </c>
      <c r="H43" s="7">
        <v>4</v>
      </c>
      <c r="I43" s="7">
        <v>75</v>
      </c>
      <c r="J43" s="7">
        <v>85</v>
      </c>
      <c r="K43" s="7">
        <v>20</v>
      </c>
      <c r="L43" s="7" t="s">
        <v>19</v>
      </c>
      <c r="M43" s="7" t="s">
        <v>19</v>
      </c>
      <c r="N43" s="7">
        <v>12</v>
      </c>
      <c r="O43" s="7">
        <v>70</v>
      </c>
      <c r="P43" s="7">
        <v>3</v>
      </c>
    </row>
    <row r="44" spans="1:16" ht="17" thickTop="1" thickBot="1" x14ac:dyDescent="0.25">
      <c r="A44" s="5">
        <v>43</v>
      </c>
      <c r="B44" s="5">
        <f t="shared" si="0"/>
        <v>15</v>
      </c>
      <c r="C44" s="5" t="s">
        <v>40</v>
      </c>
      <c r="D44" s="5" t="s">
        <v>16</v>
      </c>
      <c r="E44" s="5" t="s">
        <v>24</v>
      </c>
      <c r="F44" s="5" t="s">
        <v>22</v>
      </c>
      <c r="G44" s="7">
        <v>3</v>
      </c>
      <c r="H44" s="7">
        <v>3</v>
      </c>
      <c r="I44" s="7">
        <v>133</v>
      </c>
      <c r="J44" s="7">
        <v>55</v>
      </c>
      <c r="K44" s="7">
        <v>17</v>
      </c>
      <c r="L44" s="7"/>
      <c r="M44" s="7">
        <v>30</v>
      </c>
      <c r="N44" s="7">
        <v>21</v>
      </c>
      <c r="O44" s="7">
        <v>80</v>
      </c>
      <c r="P44" s="7">
        <v>3</v>
      </c>
    </row>
    <row r="45" spans="1:16" ht="17" thickTop="1" thickBot="1" x14ac:dyDescent="0.25">
      <c r="A45" s="5">
        <v>44</v>
      </c>
      <c r="B45" s="5">
        <f t="shared" si="0"/>
        <v>15</v>
      </c>
      <c r="C45" s="5" t="s">
        <v>40</v>
      </c>
      <c r="D45" s="5" t="s">
        <v>20</v>
      </c>
      <c r="E45" s="5" t="s">
        <v>21</v>
      </c>
      <c r="F45" s="5" t="s">
        <v>22</v>
      </c>
      <c r="G45" s="7">
        <v>3</v>
      </c>
      <c r="H45" s="7">
        <v>3</v>
      </c>
      <c r="I45" s="7">
        <v>129</v>
      </c>
      <c r="J45" s="7">
        <v>35</v>
      </c>
      <c r="K45" s="7" t="s">
        <v>19</v>
      </c>
      <c r="L45" s="7">
        <v>4</v>
      </c>
      <c r="M45" s="7"/>
      <c r="N45" s="7" t="s">
        <v>19</v>
      </c>
      <c r="O45" s="7">
        <v>65</v>
      </c>
      <c r="P45" s="7">
        <v>3</v>
      </c>
    </row>
    <row r="46" spans="1:16" ht="17" thickTop="1" thickBot="1" x14ac:dyDescent="0.25">
      <c r="A46" s="5">
        <v>45</v>
      </c>
      <c r="B46" s="5">
        <f t="shared" si="0"/>
        <v>15</v>
      </c>
      <c r="C46" s="5" t="s">
        <v>40</v>
      </c>
      <c r="D46" s="5" t="s">
        <v>23</v>
      </c>
      <c r="E46" s="5" t="s">
        <v>17</v>
      </c>
      <c r="F46" s="5" t="s">
        <v>22</v>
      </c>
      <c r="G46" s="7">
        <v>3</v>
      </c>
      <c r="H46" s="7">
        <v>3</v>
      </c>
      <c r="I46" s="7">
        <v>120</v>
      </c>
      <c r="J46" s="7">
        <v>48</v>
      </c>
      <c r="K46" s="7">
        <v>16</v>
      </c>
      <c r="L46" s="7" t="s">
        <v>19</v>
      </c>
      <c r="M46" s="7" t="s">
        <v>19</v>
      </c>
      <c r="N46" s="7">
        <v>15</v>
      </c>
      <c r="O46" s="7">
        <v>60</v>
      </c>
      <c r="P46" s="7">
        <v>2</v>
      </c>
    </row>
    <row r="47" spans="1:16" ht="17" thickTop="1" thickBot="1" x14ac:dyDescent="0.25">
      <c r="A47" s="5">
        <v>46</v>
      </c>
      <c r="B47" s="5">
        <f t="shared" si="0"/>
        <v>16</v>
      </c>
      <c r="C47" s="5" t="s">
        <v>41</v>
      </c>
      <c r="D47" s="5" t="s">
        <v>16</v>
      </c>
      <c r="E47" s="5" t="s">
        <v>24</v>
      </c>
      <c r="F47" s="5" t="s">
        <v>26</v>
      </c>
      <c r="G47" s="7">
        <v>3</v>
      </c>
      <c r="H47" s="7"/>
      <c r="I47" s="7">
        <v>110</v>
      </c>
      <c r="J47" s="7">
        <v>60</v>
      </c>
      <c r="K47" s="7">
        <v>20</v>
      </c>
      <c r="L47" s="7"/>
      <c r="M47" s="7">
        <v>24</v>
      </c>
      <c r="N47" s="7">
        <v>23</v>
      </c>
      <c r="O47" s="7">
        <v>75</v>
      </c>
      <c r="P47" s="7">
        <v>3</v>
      </c>
    </row>
    <row r="48" spans="1:16" ht="17" thickTop="1" thickBot="1" x14ac:dyDescent="0.25">
      <c r="A48" s="5">
        <v>47</v>
      </c>
      <c r="B48" s="5">
        <f t="shared" si="0"/>
        <v>16</v>
      </c>
      <c r="C48" s="5" t="s">
        <v>41</v>
      </c>
      <c r="D48" s="5" t="s">
        <v>20</v>
      </c>
      <c r="E48" s="5" t="s">
        <v>17</v>
      </c>
      <c r="F48" s="5" t="s">
        <v>26</v>
      </c>
      <c r="G48" s="7">
        <v>3</v>
      </c>
      <c r="H48" s="7"/>
      <c r="I48" s="7">
        <v>65</v>
      </c>
      <c r="J48" s="7">
        <v>60</v>
      </c>
      <c r="K48" s="7">
        <v>15</v>
      </c>
      <c r="L48" s="7" t="s">
        <v>19</v>
      </c>
      <c r="M48" s="7" t="s">
        <v>19</v>
      </c>
      <c r="N48" s="7">
        <v>11</v>
      </c>
      <c r="O48" s="7">
        <v>80</v>
      </c>
      <c r="P48" s="7">
        <v>3</v>
      </c>
    </row>
    <row r="49" spans="1:16" ht="17" thickTop="1" thickBot="1" x14ac:dyDescent="0.25">
      <c r="A49" s="5">
        <v>48</v>
      </c>
      <c r="B49" s="5">
        <f t="shared" si="0"/>
        <v>16</v>
      </c>
      <c r="C49" s="5" t="s">
        <v>41</v>
      </c>
      <c r="D49" s="5" t="s">
        <v>23</v>
      </c>
      <c r="E49" s="5" t="s">
        <v>21</v>
      </c>
      <c r="F49" s="5" t="s">
        <v>26</v>
      </c>
      <c r="G49" s="7">
        <v>3</v>
      </c>
      <c r="H49" s="7"/>
      <c r="I49" s="7">
        <v>100</v>
      </c>
      <c r="J49" s="7">
        <v>50</v>
      </c>
      <c r="K49" s="7" t="s">
        <v>19</v>
      </c>
      <c r="L49" s="7"/>
      <c r="M49" s="7"/>
      <c r="N49" s="7" t="s">
        <v>19</v>
      </c>
      <c r="O49" s="7">
        <v>75</v>
      </c>
      <c r="P49" s="7">
        <v>3</v>
      </c>
    </row>
    <row r="50" spans="1:16" ht="17" thickTop="1" thickBot="1" x14ac:dyDescent="0.25">
      <c r="A50" s="5">
        <v>49</v>
      </c>
      <c r="B50" s="5">
        <f t="shared" si="0"/>
        <v>17</v>
      </c>
      <c r="C50" s="5" t="s">
        <v>42</v>
      </c>
      <c r="D50" s="5" t="s">
        <v>16</v>
      </c>
      <c r="E50" s="5" t="s">
        <v>17</v>
      </c>
      <c r="F50" s="5" t="s">
        <v>29</v>
      </c>
      <c r="G50" s="7">
        <v>4</v>
      </c>
      <c r="H50" s="7">
        <v>6</v>
      </c>
      <c r="I50" s="7">
        <v>90</v>
      </c>
      <c r="J50" s="7">
        <v>50</v>
      </c>
      <c r="K50" s="7">
        <v>20</v>
      </c>
      <c r="L50" s="7" t="s">
        <v>19</v>
      </c>
      <c r="M50" s="7" t="s">
        <v>19</v>
      </c>
      <c r="N50" s="7">
        <v>8</v>
      </c>
      <c r="O50" s="7">
        <v>45</v>
      </c>
      <c r="P50" s="7">
        <v>1</v>
      </c>
    </row>
    <row r="51" spans="1:16" ht="17" thickTop="1" thickBot="1" x14ac:dyDescent="0.25">
      <c r="A51" s="5">
        <v>50</v>
      </c>
      <c r="B51" s="5">
        <f t="shared" si="0"/>
        <v>17</v>
      </c>
      <c r="C51" s="5" t="s">
        <v>42</v>
      </c>
      <c r="D51" s="5" t="s">
        <v>20</v>
      </c>
      <c r="E51" s="5" t="s">
        <v>21</v>
      </c>
      <c r="F51" s="5" t="s">
        <v>26</v>
      </c>
      <c r="G51" s="7">
        <v>4</v>
      </c>
      <c r="H51" s="7">
        <v>6</v>
      </c>
      <c r="I51" s="7">
        <v>90</v>
      </c>
      <c r="J51" s="7">
        <v>30</v>
      </c>
      <c r="K51" s="7" t="s">
        <v>19</v>
      </c>
      <c r="L51" s="7">
        <v>4</v>
      </c>
      <c r="M51" s="7"/>
      <c r="N51" s="7" t="s">
        <v>19</v>
      </c>
      <c r="O51" s="7">
        <v>40</v>
      </c>
      <c r="P51" s="7">
        <v>2</v>
      </c>
    </row>
    <row r="52" spans="1:16" ht="17" thickTop="1" thickBot="1" x14ac:dyDescent="0.25">
      <c r="A52" s="5">
        <v>51</v>
      </c>
      <c r="B52" s="5">
        <f t="shared" si="0"/>
        <v>17</v>
      </c>
      <c r="C52" s="5" t="s">
        <v>42</v>
      </c>
      <c r="D52" s="5" t="s">
        <v>23</v>
      </c>
      <c r="E52" s="5" t="s">
        <v>24</v>
      </c>
      <c r="F52" s="5" t="s">
        <v>22</v>
      </c>
      <c r="G52" s="7">
        <v>4</v>
      </c>
      <c r="H52" s="7">
        <v>6</v>
      </c>
      <c r="I52" s="7">
        <v>30</v>
      </c>
      <c r="J52" s="7">
        <v>20</v>
      </c>
      <c r="K52" s="7">
        <v>15</v>
      </c>
      <c r="L52" s="7"/>
      <c r="M52" s="7">
        <v>22</v>
      </c>
      <c r="N52" s="7">
        <v>11</v>
      </c>
      <c r="O52" s="7">
        <v>60</v>
      </c>
      <c r="P52" s="7">
        <v>2</v>
      </c>
    </row>
    <row r="53" spans="1:16" ht="17" thickTop="1" thickBot="1" x14ac:dyDescent="0.25">
      <c r="A53" s="5">
        <v>52</v>
      </c>
      <c r="B53" s="5">
        <f t="shared" si="0"/>
        <v>18</v>
      </c>
      <c r="C53" s="5" t="s">
        <v>43</v>
      </c>
      <c r="D53" s="5" t="s">
        <v>16</v>
      </c>
      <c r="E53" s="5" t="s">
        <v>21</v>
      </c>
      <c r="F53" s="5" t="s">
        <v>26</v>
      </c>
      <c r="G53" s="7">
        <v>3</v>
      </c>
      <c r="H53" s="7">
        <v>3</v>
      </c>
      <c r="I53" s="7">
        <v>120</v>
      </c>
      <c r="J53" s="7">
        <v>55</v>
      </c>
      <c r="K53" s="7" t="s">
        <v>19</v>
      </c>
      <c r="L53" s="7">
        <v>6</v>
      </c>
      <c r="M53" s="7"/>
      <c r="N53" s="7" t="s">
        <v>19</v>
      </c>
      <c r="O53" s="7">
        <v>90</v>
      </c>
      <c r="P53" s="7">
        <v>4</v>
      </c>
    </row>
    <row r="54" spans="1:16" ht="17" thickTop="1" thickBot="1" x14ac:dyDescent="0.25">
      <c r="A54" s="5">
        <v>53</v>
      </c>
      <c r="B54" s="5">
        <f t="shared" si="0"/>
        <v>18</v>
      </c>
      <c r="C54" s="5" t="s">
        <v>43</v>
      </c>
      <c r="D54" s="5" t="s">
        <v>20</v>
      </c>
      <c r="E54" s="5" t="s">
        <v>17</v>
      </c>
      <c r="F54" s="5" t="s">
        <v>22</v>
      </c>
      <c r="G54" s="7">
        <v>3</v>
      </c>
      <c r="H54" s="7">
        <v>3</v>
      </c>
      <c r="I54" s="7">
        <v>70</v>
      </c>
      <c r="J54" s="7">
        <v>60</v>
      </c>
      <c r="K54" s="7">
        <v>20</v>
      </c>
      <c r="L54" s="7" t="s">
        <v>19</v>
      </c>
      <c r="M54" s="7" t="s">
        <v>19</v>
      </c>
      <c r="N54" s="7">
        <v>9</v>
      </c>
      <c r="O54" s="7">
        <v>100</v>
      </c>
      <c r="P54" s="7">
        <v>5</v>
      </c>
    </row>
    <row r="55" spans="1:16" ht="17" thickTop="1" thickBot="1" x14ac:dyDescent="0.25">
      <c r="A55" s="5">
        <v>54</v>
      </c>
      <c r="B55" s="5">
        <f t="shared" si="0"/>
        <v>18</v>
      </c>
      <c r="C55" s="5" t="s">
        <v>43</v>
      </c>
      <c r="D55" s="5" t="s">
        <v>23</v>
      </c>
      <c r="E55" s="5" t="s">
        <v>24</v>
      </c>
      <c r="F55" s="5" t="s">
        <v>22</v>
      </c>
      <c r="G55" s="7">
        <v>3</v>
      </c>
      <c r="H55" s="7">
        <v>3</v>
      </c>
      <c r="I55" s="7">
        <v>60</v>
      </c>
      <c r="J55" s="7">
        <v>90</v>
      </c>
      <c r="K55" s="7">
        <v>15</v>
      </c>
      <c r="L55" s="7"/>
      <c r="M55" s="7">
        <v>11</v>
      </c>
      <c r="N55" s="7">
        <v>8</v>
      </c>
      <c r="O55" s="7">
        <v>100</v>
      </c>
      <c r="P55" s="7">
        <v>5</v>
      </c>
    </row>
    <row r="56" spans="1:16" ht="17" thickTop="1" thickBot="1" x14ac:dyDescent="0.25">
      <c r="A56" s="5">
        <v>55</v>
      </c>
      <c r="B56" s="5">
        <f t="shared" si="0"/>
        <v>19</v>
      </c>
      <c r="C56" s="5" t="s">
        <v>44</v>
      </c>
      <c r="D56" s="5" t="s">
        <v>16</v>
      </c>
      <c r="E56" s="5" t="s">
        <v>24</v>
      </c>
      <c r="F56" s="5" t="s">
        <v>26</v>
      </c>
      <c r="G56" s="7">
        <v>3</v>
      </c>
      <c r="H56" s="7"/>
      <c r="I56" s="7">
        <v>75</v>
      </c>
      <c r="J56" s="7">
        <v>140</v>
      </c>
      <c r="K56" s="7">
        <v>15</v>
      </c>
      <c r="L56" s="7"/>
      <c r="M56" s="7">
        <v>42</v>
      </c>
      <c r="N56" s="7">
        <v>22</v>
      </c>
      <c r="O56" s="7">
        <v>90</v>
      </c>
      <c r="P56" s="7">
        <v>1</v>
      </c>
    </row>
    <row r="57" spans="1:16" ht="17" thickTop="1" thickBot="1" x14ac:dyDescent="0.25">
      <c r="A57" s="5">
        <v>56</v>
      </c>
      <c r="B57" s="5">
        <f t="shared" si="0"/>
        <v>19</v>
      </c>
      <c r="C57" s="5" t="s">
        <v>44</v>
      </c>
      <c r="D57" s="5" t="s">
        <v>20</v>
      </c>
      <c r="E57" s="5" t="s">
        <v>21</v>
      </c>
      <c r="F57" s="5" t="s">
        <v>26</v>
      </c>
      <c r="G57" s="7">
        <v>3</v>
      </c>
      <c r="H57" s="7"/>
      <c r="I57" s="7">
        <v>125</v>
      </c>
      <c r="J57" s="7">
        <v>70</v>
      </c>
      <c r="K57" s="7" t="s">
        <v>19</v>
      </c>
      <c r="L57" s="7">
        <v>4</v>
      </c>
      <c r="M57" s="7"/>
      <c r="N57" s="7" t="s">
        <v>19</v>
      </c>
      <c r="O57" s="7">
        <v>65</v>
      </c>
      <c r="P57" s="7">
        <v>2</v>
      </c>
    </row>
    <row r="58" spans="1:16" ht="17" thickTop="1" thickBot="1" x14ac:dyDescent="0.25">
      <c r="A58" s="5">
        <v>57</v>
      </c>
      <c r="B58" s="5">
        <f t="shared" si="0"/>
        <v>19</v>
      </c>
      <c r="C58" s="5" t="s">
        <v>44</v>
      </c>
      <c r="D58" s="5" t="s">
        <v>23</v>
      </c>
      <c r="E58" s="5" t="s">
        <v>17</v>
      </c>
      <c r="F58" s="5" t="s">
        <v>26</v>
      </c>
      <c r="G58" s="7">
        <v>3</v>
      </c>
      <c r="H58" s="7"/>
      <c r="I58" s="7">
        <v>95</v>
      </c>
      <c r="J58" s="7">
        <v>30</v>
      </c>
      <c r="K58" s="7">
        <v>10</v>
      </c>
      <c r="L58" s="7" t="s">
        <v>19</v>
      </c>
      <c r="M58" s="7" t="s">
        <v>19</v>
      </c>
      <c r="N58" s="7">
        <v>4</v>
      </c>
      <c r="O58" s="7">
        <v>75</v>
      </c>
      <c r="P58" s="7">
        <v>3</v>
      </c>
    </row>
    <row r="59" spans="1:16" ht="17" thickTop="1" thickBot="1" x14ac:dyDescent="0.25">
      <c r="A59" s="5">
        <v>58</v>
      </c>
      <c r="B59" s="5">
        <f t="shared" si="0"/>
        <v>20</v>
      </c>
      <c r="C59" s="5" t="s">
        <v>45</v>
      </c>
      <c r="D59" s="5" t="s">
        <v>16</v>
      </c>
      <c r="E59" s="5" t="s">
        <v>21</v>
      </c>
      <c r="F59" s="5" t="s">
        <v>26</v>
      </c>
      <c r="G59" s="7">
        <v>3</v>
      </c>
      <c r="H59" s="7">
        <v>4</v>
      </c>
      <c r="I59" s="7">
        <v>160</v>
      </c>
      <c r="J59" s="7">
        <v>60</v>
      </c>
      <c r="K59" s="7" t="s">
        <v>19</v>
      </c>
      <c r="L59" s="7"/>
      <c r="M59" s="7"/>
      <c r="N59" s="7" t="s">
        <v>19</v>
      </c>
      <c r="O59" s="7">
        <v>75</v>
      </c>
      <c r="P59" s="7">
        <v>3</v>
      </c>
    </row>
    <row r="60" spans="1:16" ht="17" thickTop="1" thickBot="1" x14ac:dyDescent="0.25">
      <c r="A60" s="5">
        <v>59</v>
      </c>
      <c r="B60" s="5">
        <f t="shared" si="0"/>
        <v>20</v>
      </c>
      <c r="C60" s="5" t="s">
        <v>45</v>
      </c>
      <c r="D60" s="5" t="s">
        <v>20</v>
      </c>
      <c r="E60" s="5" t="s">
        <v>24</v>
      </c>
      <c r="F60" s="5" t="s">
        <v>26</v>
      </c>
      <c r="G60" s="7">
        <v>3</v>
      </c>
      <c r="H60" s="7">
        <v>4</v>
      </c>
      <c r="I60" s="7">
        <v>75</v>
      </c>
      <c r="J60" s="7">
        <v>45</v>
      </c>
      <c r="K60" s="7">
        <v>15</v>
      </c>
      <c r="L60" s="7"/>
      <c r="M60" s="7">
        <v>13</v>
      </c>
      <c r="N60" s="7">
        <v>10</v>
      </c>
      <c r="O60" s="7">
        <v>90</v>
      </c>
      <c r="P60" s="7">
        <v>4</v>
      </c>
    </row>
    <row r="61" spans="1:16" ht="17" thickTop="1" thickBot="1" x14ac:dyDescent="0.25">
      <c r="A61" s="5">
        <v>60</v>
      </c>
      <c r="B61" s="5">
        <f t="shared" si="0"/>
        <v>20</v>
      </c>
      <c r="C61" s="5" t="s">
        <v>45</v>
      </c>
      <c r="D61" s="5" t="s">
        <v>23</v>
      </c>
      <c r="E61" s="5" t="s">
        <v>17</v>
      </c>
      <c r="F61" s="5" t="s">
        <v>22</v>
      </c>
      <c r="G61" s="7">
        <v>3</v>
      </c>
      <c r="H61" s="7">
        <v>4</v>
      </c>
      <c r="I61" s="7">
        <v>95</v>
      </c>
      <c r="J61" s="7">
        <v>55</v>
      </c>
      <c r="K61" s="7">
        <v>30</v>
      </c>
      <c r="L61" s="7" t="s">
        <v>19</v>
      </c>
      <c r="M61" s="7" t="s">
        <v>19</v>
      </c>
      <c r="N61" s="7">
        <v>24</v>
      </c>
      <c r="O61" s="7">
        <v>100</v>
      </c>
      <c r="P61" s="7">
        <v>4</v>
      </c>
    </row>
    <row r="62" spans="1:16" ht="17" thickTop="1" thickBot="1" x14ac:dyDescent="0.25">
      <c r="A62" s="5">
        <v>61</v>
      </c>
      <c r="B62" s="5">
        <f t="shared" si="0"/>
        <v>21</v>
      </c>
      <c r="C62" s="5" t="s">
        <v>46</v>
      </c>
      <c r="D62" s="5" t="s">
        <v>16</v>
      </c>
      <c r="E62" s="5" t="s">
        <v>17</v>
      </c>
      <c r="F62" s="5" t="s">
        <v>29</v>
      </c>
      <c r="G62" s="7">
        <v>3</v>
      </c>
      <c r="H62" s="7">
        <v>3</v>
      </c>
      <c r="I62" s="7">
        <v>72</v>
      </c>
      <c r="J62" s="7">
        <v>107</v>
      </c>
      <c r="K62" s="7">
        <v>23</v>
      </c>
      <c r="L62" s="7" t="s">
        <v>19</v>
      </c>
      <c r="M62" s="7" t="s">
        <v>19</v>
      </c>
      <c r="N62" s="7">
        <v>32</v>
      </c>
      <c r="O62" s="7">
        <v>99</v>
      </c>
      <c r="P62" s="7">
        <v>4</v>
      </c>
    </row>
    <row r="63" spans="1:16" ht="17" thickTop="1" thickBot="1" x14ac:dyDescent="0.25">
      <c r="A63" s="5">
        <v>62</v>
      </c>
      <c r="B63" s="5">
        <f t="shared" si="0"/>
        <v>21</v>
      </c>
      <c r="C63" s="5" t="s">
        <v>46</v>
      </c>
      <c r="D63" s="5" t="s">
        <v>20</v>
      </c>
      <c r="E63" s="5" t="s">
        <v>24</v>
      </c>
      <c r="F63" s="5" t="s">
        <v>26</v>
      </c>
      <c r="G63" s="7">
        <v>3</v>
      </c>
      <c r="H63" s="7">
        <v>3</v>
      </c>
      <c r="I63" s="7">
        <v>75</v>
      </c>
      <c r="J63" s="7">
        <v>15</v>
      </c>
      <c r="K63" s="7">
        <v>5</v>
      </c>
      <c r="L63" s="7"/>
      <c r="M63" s="7">
        <v>17</v>
      </c>
      <c r="N63" s="7">
        <v>11</v>
      </c>
      <c r="O63" s="7">
        <v>90</v>
      </c>
      <c r="P63" s="7">
        <v>4</v>
      </c>
    </row>
    <row r="64" spans="1:16" ht="17" thickTop="1" thickBot="1" x14ac:dyDescent="0.25">
      <c r="A64" s="5">
        <v>63</v>
      </c>
      <c r="B64" s="5">
        <f t="shared" si="0"/>
        <v>21</v>
      </c>
      <c r="C64" s="5" t="s">
        <v>46</v>
      </c>
      <c r="D64" s="5" t="s">
        <v>23</v>
      </c>
      <c r="E64" s="5" t="s">
        <v>21</v>
      </c>
      <c r="F64" s="5" t="s">
        <v>22</v>
      </c>
      <c r="G64" s="7">
        <v>3</v>
      </c>
      <c r="H64" s="7">
        <v>3</v>
      </c>
      <c r="I64" s="7">
        <v>90</v>
      </c>
      <c r="J64" s="7">
        <v>46</v>
      </c>
      <c r="K64" s="7" t="s">
        <v>19</v>
      </c>
      <c r="L64" s="7">
        <v>24</v>
      </c>
      <c r="M64" s="7"/>
      <c r="N64" s="7" t="s">
        <v>19</v>
      </c>
      <c r="O64" s="7">
        <v>90</v>
      </c>
      <c r="P64" s="7">
        <v>4</v>
      </c>
    </row>
    <row r="65" spans="1:16" ht="17" thickTop="1" thickBot="1" x14ac:dyDescent="0.25">
      <c r="A65" s="5">
        <v>64</v>
      </c>
      <c r="B65" s="5">
        <f t="shared" si="0"/>
        <v>22</v>
      </c>
      <c r="C65" s="5" t="s">
        <v>47</v>
      </c>
      <c r="D65" s="5" t="s">
        <v>16</v>
      </c>
      <c r="E65" s="5" t="s">
        <v>21</v>
      </c>
      <c r="F65" s="5" t="s">
        <v>26</v>
      </c>
      <c r="G65" s="7">
        <v>3</v>
      </c>
      <c r="H65" s="7">
        <v>2</v>
      </c>
      <c r="I65" s="7">
        <v>110</v>
      </c>
      <c r="J65" s="7">
        <v>30</v>
      </c>
      <c r="K65" s="7" t="s">
        <v>19</v>
      </c>
      <c r="L65" s="7"/>
      <c r="M65" s="7"/>
      <c r="N65" s="7" t="s">
        <v>19</v>
      </c>
      <c r="O65" s="7">
        <v>10</v>
      </c>
      <c r="P65" s="7">
        <v>3</v>
      </c>
    </row>
    <row r="66" spans="1:16" ht="17" thickTop="1" thickBot="1" x14ac:dyDescent="0.25">
      <c r="A66" s="5">
        <v>65</v>
      </c>
      <c r="B66" s="5">
        <f t="shared" si="0"/>
        <v>22</v>
      </c>
      <c r="C66" s="5" t="s">
        <v>47</v>
      </c>
      <c r="D66" s="5" t="s">
        <v>20</v>
      </c>
      <c r="E66" s="5" t="s">
        <v>17</v>
      </c>
      <c r="F66" s="5" t="s">
        <v>22</v>
      </c>
      <c r="G66" s="7">
        <v>3</v>
      </c>
      <c r="H66" s="7">
        <v>2</v>
      </c>
      <c r="I66" s="7">
        <v>50</v>
      </c>
      <c r="J66" s="7">
        <v>55</v>
      </c>
      <c r="K66" s="7">
        <v>20</v>
      </c>
      <c r="L66" s="7" t="s">
        <v>19</v>
      </c>
      <c r="M66" s="7" t="s">
        <v>19</v>
      </c>
      <c r="N66" s="7">
        <v>9</v>
      </c>
      <c r="O66" s="7">
        <v>90</v>
      </c>
      <c r="P66" s="7">
        <v>3</v>
      </c>
    </row>
    <row r="67" spans="1:16" ht="17" thickTop="1" thickBot="1" x14ac:dyDescent="0.25">
      <c r="A67" s="5">
        <v>66</v>
      </c>
      <c r="B67" s="5">
        <f t="shared" ref="B67:B109" si="1">IF(C67="ALIQUE BAUMANN, ERIKA",1,IF(C67="ALONSO CASTRO, JOSE MANUEL",2,IF(C67="BENITO LOPEZ, JOSE IGNACIO",3,IF(C67="BLANCO FERNANDEZ, AGUSTIN",4,IF(C67="BLEIN ALVAREZ-ARENAS, CARLOS",5,IF(C67="BROSNAN BLAZQUEZ, FRANCIS",6,IF(C67="CALO CHAS, ANTONIO",7,IF(C67="CANO FONTAN, CAROLINA",8,IF(C67="ESPERALTA TIRADO, LAURA",9,IF(C67="FERNANDEZ ABERTURAS, JUAN ANTONIO",10,IF(C67="GANDARILLAS CORDERO, AURELIO",11,IF(C67="GARCIA VARES, CARLOTA",12,IF(C67="GARRIDO MAGAN, OLIVER",13,IF(C67="GOMEZ ESCALONILLA RODRIGUEZ, PABLO JOSE",14,IF(C67="GOMEZ GREGORIO, JUAN IGNACIO",15,IF(C67="GOMEZ SANTOS, ARANZAZU",16,IF(C67="GONZALEZ ABRIL, JOSE ANTONIO",17,IF(C67="GUTIEREZ GIL, JULIO",18,IF(C67="HERNANDEZ FERNANDEZ, PATRICIA",19, IF(C67="INIESTO DIAZ, ABRAHAM",20,IF(C67="LOPEZ RUANO, JUAN MANUEL",21,IF(C67="MARTIN LORENTE, M. ELENA",22,IF(C67="MARTIN REINA, ALFONSO ANTONIO",23,IF(C67="MATEOS GARCIA, CARLOS",24,IF(C67="MAZCUÑAN MORENO, MARIO",25,IF(C67="PEÑA Y MARTIN DE HOYOS, CARMEN",26,IF(C67="PRADES DIAZ, SERGIO",27,IF(C67="RAMOS PEREZ, DAVID",28,IF(C67="RAPOSO ABREU, ANA ESPERANZA",29,IF(C67="RAPOSO ABREU, PABLO",30,IF(C67="RUIZ PUEBLA, DAVID",31,IF(C67="RUIZ-CAPILLAS ZARRANZ, PABLO",32,IF(C67="SANCHEZ SANCHEZ, JOSE ANTONIO",33,IF(C67="VALLANO VEGA, DAVID",34,IF(C67="VALLES NUÑEZ, LAURA",35,IF(C67="VICENTE MUÑOZ, ALVARO",36,0))))))))))))))))))))))))))))))))))))</f>
        <v>22</v>
      </c>
      <c r="C67" s="5" t="s">
        <v>47</v>
      </c>
      <c r="D67" s="5" t="s">
        <v>23</v>
      </c>
      <c r="E67" s="5" t="s">
        <v>24</v>
      </c>
      <c r="F67" s="5" t="s">
        <v>26</v>
      </c>
      <c r="G67" s="7">
        <v>3</v>
      </c>
      <c r="H67" s="7">
        <v>2</v>
      </c>
      <c r="I67" s="7">
        <v>120</v>
      </c>
      <c r="J67" s="7">
        <v>40</v>
      </c>
      <c r="K67" s="7">
        <v>20</v>
      </c>
      <c r="L67" s="7"/>
      <c r="M67" s="7">
        <v>27</v>
      </c>
      <c r="N67" s="7">
        <v>15</v>
      </c>
      <c r="O67" s="7">
        <v>100</v>
      </c>
      <c r="P67" s="7">
        <v>3</v>
      </c>
    </row>
    <row r="68" spans="1:16" ht="17" thickTop="1" thickBot="1" x14ac:dyDescent="0.25">
      <c r="A68" s="5">
        <v>67</v>
      </c>
      <c r="B68" s="5">
        <f t="shared" si="1"/>
        <v>23</v>
      </c>
      <c r="C68" s="5" t="s">
        <v>48</v>
      </c>
      <c r="D68" s="5" t="s">
        <v>16</v>
      </c>
      <c r="E68" s="5" t="s">
        <v>24</v>
      </c>
      <c r="F68" s="5" t="s">
        <v>22</v>
      </c>
      <c r="G68" s="7">
        <v>3</v>
      </c>
      <c r="H68" s="7">
        <v>4</v>
      </c>
      <c r="I68" s="7">
        <v>45</v>
      </c>
      <c r="J68" s="7">
        <v>30</v>
      </c>
      <c r="K68" s="7">
        <v>20</v>
      </c>
      <c r="L68" s="7"/>
      <c r="M68" s="7">
        <v>25</v>
      </c>
      <c r="N68" s="7">
        <v>135</v>
      </c>
      <c r="O68" s="7">
        <v>80</v>
      </c>
      <c r="P68" s="7">
        <v>3</v>
      </c>
    </row>
    <row r="69" spans="1:16" ht="17" thickTop="1" thickBot="1" x14ac:dyDescent="0.25">
      <c r="A69" s="5">
        <v>68</v>
      </c>
      <c r="B69" s="5">
        <f t="shared" si="1"/>
        <v>23</v>
      </c>
      <c r="C69" s="5" t="s">
        <v>48</v>
      </c>
      <c r="D69" s="5" t="s">
        <v>20</v>
      </c>
      <c r="E69" s="5" t="s">
        <v>17</v>
      </c>
      <c r="F69" s="5" t="s">
        <v>22</v>
      </c>
      <c r="G69" s="7">
        <v>3</v>
      </c>
      <c r="H69" s="7">
        <v>4</v>
      </c>
      <c r="I69" s="7">
        <v>71</v>
      </c>
      <c r="J69" s="7">
        <v>40</v>
      </c>
      <c r="K69" s="7">
        <v>13</v>
      </c>
      <c r="L69" s="7" t="s">
        <v>19</v>
      </c>
      <c r="M69" s="7" t="s">
        <v>19</v>
      </c>
      <c r="N69" s="7">
        <v>17</v>
      </c>
      <c r="O69" s="7">
        <v>70</v>
      </c>
      <c r="P69" s="7">
        <v>3</v>
      </c>
    </row>
    <row r="70" spans="1:16" ht="17" thickTop="1" thickBot="1" x14ac:dyDescent="0.25">
      <c r="A70" s="5">
        <v>69</v>
      </c>
      <c r="B70" s="5">
        <f t="shared" si="1"/>
        <v>23</v>
      </c>
      <c r="C70" s="5" t="s">
        <v>48</v>
      </c>
      <c r="D70" s="5" t="s">
        <v>23</v>
      </c>
      <c r="E70" s="5" t="s">
        <v>21</v>
      </c>
      <c r="F70" s="5" t="s">
        <v>26</v>
      </c>
      <c r="G70" s="7">
        <v>3</v>
      </c>
      <c r="H70" s="7">
        <v>4</v>
      </c>
      <c r="I70" s="7">
        <v>90</v>
      </c>
      <c r="J70" s="7">
        <v>45</v>
      </c>
      <c r="K70" s="7" t="s">
        <v>19</v>
      </c>
      <c r="L70" s="7">
        <v>13</v>
      </c>
      <c r="M70" s="7"/>
      <c r="N70" s="7" t="s">
        <v>19</v>
      </c>
      <c r="O70" s="7">
        <v>60</v>
      </c>
      <c r="P70" s="7">
        <v>2</v>
      </c>
    </row>
    <row r="71" spans="1:16" ht="17" thickTop="1" thickBot="1" x14ac:dyDescent="0.25">
      <c r="A71" s="5">
        <v>70</v>
      </c>
      <c r="B71" s="5">
        <f t="shared" si="1"/>
        <v>24</v>
      </c>
      <c r="C71" s="5" t="s">
        <v>49</v>
      </c>
      <c r="D71" s="5" t="s">
        <v>16</v>
      </c>
      <c r="E71" s="5" t="s">
        <v>21</v>
      </c>
      <c r="F71" s="5" t="s">
        <v>26</v>
      </c>
      <c r="G71" s="7">
        <v>3</v>
      </c>
      <c r="H71" s="7">
        <v>4</v>
      </c>
      <c r="I71" s="7">
        <v>120</v>
      </c>
      <c r="J71" s="7">
        <v>45</v>
      </c>
      <c r="K71" s="7" t="s">
        <v>19</v>
      </c>
      <c r="L71" s="7">
        <v>9</v>
      </c>
      <c r="M71" s="7"/>
      <c r="N71" s="7" t="s">
        <v>19</v>
      </c>
      <c r="O71" s="7">
        <v>50</v>
      </c>
      <c r="P71" s="7">
        <v>3</v>
      </c>
    </row>
    <row r="72" spans="1:16" ht="17" thickTop="1" thickBot="1" x14ac:dyDescent="0.25">
      <c r="A72" s="5">
        <v>71</v>
      </c>
      <c r="B72" s="5">
        <f t="shared" si="1"/>
        <v>24</v>
      </c>
      <c r="C72" s="5" t="s">
        <v>49</v>
      </c>
      <c r="D72" s="5" t="s">
        <v>20</v>
      </c>
      <c r="E72" s="5" t="s">
        <v>17</v>
      </c>
      <c r="F72" s="5" t="s">
        <v>22</v>
      </c>
      <c r="G72" s="7">
        <v>3</v>
      </c>
      <c r="H72" s="7">
        <v>4</v>
      </c>
      <c r="I72" s="7">
        <v>110</v>
      </c>
      <c r="J72" s="7">
        <v>25</v>
      </c>
      <c r="K72" s="7">
        <v>30</v>
      </c>
      <c r="L72" s="7" t="s">
        <v>19</v>
      </c>
      <c r="M72" s="7" t="s">
        <v>19</v>
      </c>
      <c r="N72" s="7">
        <v>23</v>
      </c>
      <c r="O72" s="7">
        <v>90</v>
      </c>
      <c r="P72" s="7">
        <v>3</v>
      </c>
    </row>
    <row r="73" spans="1:16" ht="17" thickTop="1" thickBot="1" x14ac:dyDescent="0.25">
      <c r="A73" s="5">
        <v>72</v>
      </c>
      <c r="B73" s="5">
        <f t="shared" si="1"/>
        <v>24</v>
      </c>
      <c r="C73" s="5" t="s">
        <v>49</v>
      </c>
      <c r="D73" s="5" t="s">
        <v>23</v>
      </c>
      <c r="E73" s="5" t="s">
        <v>24</v>
      </c>
      <c r="F73" s="5" t="s">
        <v>26</v>
      </c>
      <c r="G73" s="7">
        <v>3</v>
      </c>
      <c r="H73" s="7">
        <v>4</v>
      </c>
      <c r="I73" s="7">
        <v>125</v>
      </c>
      <c r="J73" s="7">
        <v>15</v>
      </c>
      <c r="K73" s="7">
        <v>30</v>
      </c>
      <c r="L73" s="7"/>
      <c r="M73" s="7">
        <v>18</v>
      </c>
      <c r="N73" s="7">
        <v>13</v>
      </c>
      <c r="O73" s="7">
        <v>100</v>
      </c>
      <c r="P73" s="7">
        <v>4</v>
      </c>
    </row>
    <row r="74" spans="1:16" ht="17" thickTop="1" thickBot="1" x14ac:dyDescent="0.25">
      <c r="A74" s="5">
        <v>73</v>
      </c>
      <c r="B74" s="5">
        <f t="shared" si="1"/>
        <v>25</v>
      </c>
      <c r="C74" s="5" t="s">
        <v>50</v>
      </c>
      <c r="D74" s="5" t="s">
        <v>16</v>
      </c>
      <c r="E74" s="5" t="s">
        <v>17</v>
      </c>
      <c r="F74" s="5" t="s">
        <v>29</v>
      </c>
      <c r="G74" s="7">
        <v>4</v>
      </c>
      <c r="H74" s="7"/>
      <c r="I74" s="7">
        <v>90</v>
      </c>
      <c r="J74" s="7">
        <v>50</v>
      </c>
      <c r="K74" s="7">
        <v>30</v>
      </c>
      <c r="L74" s="7" t="s">
        <v>19</v>
      </c>
      <c r="M74" s="7" t="s">
        <v>19</v>
      </c>
      <c r="N74" s="7">
        <v>35</v>
      </c>
      <c r="O74" s="7"/>
      <c r="P74" s="7">
        <v>3</v>
      </c>
    </row>
    <row r="75" spans="1:16" ht="17" thickTop="1" thickBot="1" x14ac:dyDescent="0.25">
      <c r="A75" s="5">
        <v>74</v>
      </c>
      <c r="B75" s="5">
        <f t="shared" si="1"/>
        <v>25</v>
      </c>
      <c r="C75" s="5" t="s">
        <v>50</v>
      </c>
      <c r="D75" s="5" t="s">
        <v>20</v>
      </c>
      <c r="E75" s="5" t="s">
        <v>21</v>
      </c>
      <c r="F75" s="5" t="s">
        <v>26</v>
      </c>
      <c r="G75" s="7">
        <v>4</v>
      </c>
      <c r="H75" s="7"/>
      <c r="I75" s="7">
        <v>120</v>
      </c>
      <c r="J75" s="7">
        <v>35</v>
      </c>
      <c r="K75" s="7" t="s">
        <v>19</v>
      </c>
      <c r="L75" s="7">
        <v>6</v>
      </c>
      <c r="M75" s="7"/>
      <c r="N75" s="7" t="s">
        <v>19</v>
      </c>
      <c r="O75" s="7">
        <v>75</v>
      </c>
      <c r="P75" s="7">
        <v>3</v>
      </c>
    </row>
    <row r="76" spans="1:16" ht="17" thickTop="1" thickBot="1" x14ac:dyDescent="0.25">
      <c r="A76" s="5">
        <v>75</v>
      </c>
      <c r="B76" s="5">
        <f t="shared" si="1"/>
        <v>25</v>
      </c>
      <c r="C76" s="5" t="s">
        <v>50</v>
      </c>
      <c r="D76" s="5" t="s">
        <v>23</v>
      </c>
      <c r="E76" s="5" t="s">
        <v>24</v>
      </c>
      <c r="F76" s="5" t="s">
        <v>22</v>
      </c>
      <c r="G76" s="7">
        <v>4</v>
      </c>
      <c r="H76" s="7"/>
      <c r="I76" s="7">
        <v>80</v>
      </c>
      <c r="J76" s="7">
        <v>60</v>
      </c>
      <c r="K76" s="7">
        <v>25</v>
      </c>
      <c r="L76" s="7"/>
      <c r="M76" s="7">
        <v>16</v>
      </c>
      <c r="N76" s="7">
        <v>12</v>
      </c>
      <c r="O76" s="7">
        <v>80</v>
      </c>
      <c r="P76" s="7">
        <v>3</v>
      </c>
    </row>
    <row r="77" spans="1:16" ht="17" thickTop="1" thickBot="1" x14ac:dyDescent="0.25">
      <c r="A77" s="5">
        <v>76</v>
      </c>
      <c r="B77" s="5">
        <f t="shared" si="1"/>
        <v>26</v>
      </c>
      <c r="C77" s="5" t="s">
        <v>51</v>
      </c>
      <c r="D77" s="5" t="s">
        <v>16</v>
      </c>
      <c r="E77" s="5" t="s">
        <v>24</v>
      </c>
      <c r="F77" s="5" t="s">
        <v>26</v>
      </c>
      <c r="G77" s="7">
        <v>3</v>
      </c>
      <c r="H77" s="7"/>
      <c r="I77" s="7">
        <v>30</v>
      </c>
      <c r="J77" s="7">
        <v>60</v>
      </c>
      <c r="K77" s="7">
        <v>15</v>
      </c>
      <c r="L77" s="7"/>
      <c r="M77" s="7">
        <v>38</v>
      </c>
      <c r="N77" s="7">
        <v>21</v>
      </c>
      <c r="O77" s="7">
        <v>65</v>
      </c>
      <c r="P77" s="7">
        <v>2</v>
      </c>
    </row>
    <row r="78" spans="1:16" ht="17" thickTop="1" thickBot="1" x14ac:dyDescent="0.25">
      <c r="A78" s="5">
        <v>77</v>
      </c>
      <c r="B78" s="5">
        <f t="shared" si="1"/>
        <v>26</v>
      </c>
      <c r="C78" s="5" t="s">
        <v>51</v>
      </c>
      <c r="D78" s="5" t="s">
        <v>20</v>
      </c>
      <c r="E78" s="5" t="s">
        <v>21</v>
      </c>
      <c r="F78" s="5" t="s">
        <v>26</v>
      </c>
      <c r="G78" s="7">
        <v>3</v>
      </c>
      <c r="H78" s="7"/>
      <c r="I78" s="7">
        <v>137</v>
      </c>
      <c r="J78" s="7">
        <v>45</v>
      </c>
      <c r="K78" s="7" t="s">
        <v>19</v>
      </c>
      <c r="L78" s="7">
        <v>4</v>
      </c>
      <c r="M78" s="7"/>
      <c r="N78" s="7" t="s">
        <v>19</v>
      </c>
      <c r="O78" s="7">
        <v>60</v>
      </c>
      <c r="P78" s="7">
        <v>2</v>
      </c>
    </row>
    <row r="79" spans="1:16" ht="17" thickTop="1" thickBot="1" x14ac:dyDescent="0.25">
      <c r="A79" s="5">
        <v>78</v>
      </c>
      <c r="B79" s="5">
        <f t="shared" si="1"/>
        <v>26</v>
      </c>
      <c r="C79" s="5" t="s">
        <v>51</v>
      </c>
      <c r="D79" s="5" t="s">
        <v>23</v>
      </c>
      <c r="E79" s="5" t="s">
        <v>17</v>
      </c>
      <c r="F79" s="5" t="s">
        <v>26</v>
      </c>
      <c r="G79" s="7">
        <v>3</v>
      </c>
      <c r="H79" s="7"/>
      <c r="I79" s="7">
        <v>90</v>
      </c>
      <c r="J79" s="7">
        <v>70</v>
      </c>
      <c r="K79" s="7">
        <v>10</v>
      </c>
      <c r="L79" s="7" t="s">
        <v>19</v>
      </c>
      <c r="M79" s="7" t="s">
        <v>19</v>
      </c>
      <c r="N79" s="7">
        <v>4</v>
      </c>
      <c r="O79" s="7">
        <v>85</v>
      </c>
      <c r="P79" s="7">
        <v>1</v>
      </c>
    </row>
    <row r="80" spans="1:16" ht="17" thickTop="1" thickBot="1" x14ac:dyDescent="0.25">
      <c r="A80" s="5">
        <v>79</v>
      </c>
      <c r="B80" s="5">
        <f t="shared" si="1"/>
        <v>27</v>
      </c>
      <c r="C80" s="5" t="s">
        <v>52</v>
      </c>
      <c r="D80" s="5" t="s">
        <v>16</v>
      </c>
      <c r="E80" s="5" t="s">
        <v>17</v>
      </c>
      <c r="F80" s="5" t="s">
        <v>29</v>
      </c>
      <c r="G80" s="7"/>
      <c r="H80" s="7"/>
      <c r="I80" s="7">
        <v>140</v>
      </c>
      <c r="J80" s="7">
        <v>60</v>
      </c>
      <c r="K80" s="7">
        <v>40</v>
      </c>
      <c r="L80" s="7" t="s">
        <v>19</v>
      </c>
      <c r="M80" s="7" t="s">
        <v>19</v>
      </c>
      <c r="N80" s="7">
        <v>18</v>
      </c>
      <c r="O80" s="7">
        <v>80</v>
      </c>
      <c r="P80" s="7">
        <v>3</v>
      </c>
    </row>
    <row r="81" spans="1:16" ht="17" thickTop="1" thickBot="1" x14ac:dyDescent="0.25">
      <c r="A81" s="5">
        <v>80</v>
      </c>
      <c r="B81" s="5">
        <f t="shared" si="1"/>
        <v>27</v>
      </c>
      <c r="C81" s="5" t="s">
        <v>52</v>
      </c>
      <c r="D81" s="5" t="s">
        <v>20</v>
      </c>
      <c r="E81" s="5" t="s">
        <v>24</v>
      </c>
      <c r="F81" s="5" t="s">
        <v>22</v>
      </c>
      <c r="G81" s="7"/>
      <c r="H81" s="7"/>
      <c r="I81" s="7">
        <v>60</v>
      </c>
      <c r="J81" s="7">
        <v>30</v>
      </c>
      <c r="K81" s="7">
        <v>15</v>
      </c>
      <c r="L81" s="7"/>
      <c r="M81" s="7">
        <v>4</v>
      </c>
      <c r="N81" s="7">
        <v>15</v>
      </c>
      <c r="O81" s="7">
        <v>95</v>
      </c>
      <c r="P81" s="7">
        <v>4</v>
      </c>
    </row>
    <row r="82" spans="1:16" ht="17" thickTop="1" thickBot="1" x14ac:dyDescent="0.25">
      <c r="A82" s="5">
        <v>81</v>
      </c>
      <c r="B82" s="5">
        <f t="shared" si="1"/>
        <v>27</v>
      </c>
      <c r="C82" s="5" t="s">
        <v>52</v>
      </c>
      <c r="D82" s="5" t="s">
        <v>23</v>
      </c>
      <c r="E82" s="5" t="s">
        <v>21</v>
      </c>
      <c r="F82" s="5" t="s">
        <v>26</v>
      </c>
      <c r="G82" s="7"/>
      <c r="H82" s="7"/>
      <c r="I82" s="7">
        <v>120</v>
      </c>
      <c r="J82" s="7">
        <v>60</v>
      </c>
      <c r="K82" s="7" t="s">
        <v>19</v>
      </c>
      <c r="L82" s="7"/>
      <c r="M82" s="7"/>
      <c r="N82" s="7" t="s">
        <v>19</v>
      </c>
      <c r="O82" s="7">
        <v>90</v>
      </c>
      <c r="P82" s="7">
        <v>2</v>
      </c>
    </row>
    <row r="83" spans="1:16" ht="17" thickTop="1" thickBot="1" x14ac:dyDescent="0.25">
      <c r="A83" s="5">
        <v>82</v>
      </c>
      <c r="B83" s="5">
        <f t="shared" si="1"/>
        <v>28</v>
      </c>
      <c r="C83" s="5" t="s">
        <v>53</v>
      </c>
      <c r="D83" s="5" t="s">
        <v>16</v>
      </c>
      <c r="E83" s="5" t="s">
        <v>21</v>
      </c>
      <c r="F83" s="5" t="s">
        <v>22</v>
      </c>
      <c r="G83" s="7">
        <v>3</v>
      </c>
      <c r="H83" s="7">
        <v>2</v>
      </c>
      <c r="I83" s="7">
        <v>165</v>
      </c>
      <c r="J83" s="7">
        <v>50</v>
      </c>
      <c r="K83" s="7" t="s">
        <v>19</v>
      </c>
      <c r="L83" s="7"/>
      <c r="M83" s="7"/>
      <c r="N83" s="7" t="s">
        <v>19</v>
      </c>
      <c r="O83" s="7">
        <v>75</v>
      </c>
      <c r="P83" s="7">
        <v>3</v>
      </c>
    </row>
    <row r="84" spans="1:16" ht="17" thickTop="1" thickBot="1" x14ac:dyDescent="0.25">
      <c r="A84" s="5">
        <v>83</v>
      </c>
      <c r="B84" s="5">
        <f t="shared" si="1"/>
        <v>28</v>
      </c>
      <c r="C84" s="5" t="s">
        <v>53</v>
      </c>
      <c r="D84" s="5" t="s">
        <v>20</v>
      </c>
      <c r="E84" s="5" t="s">
        <v>24</v>
      </c>
      <c r="F84" s="5" t="s">
        <v>26</v>
      </c>
      <c r="G84" s="7">
        <v>3</v>
      </c>
      <c r="H84" s="7">
        <v>2</v>
      </c>
      <c r="I84" s="7">
        <v>70</v>
      </c>
      <c r="J84" s="7">
        <v>55</v>
      </c>
      <c r="K84" s="7">
        <v>15</v>
      </c>
      <c r="L84" s="7"/>
      <c r="M84" s="7">
        <v>15</v>
      </c>
      <c r="N84" s="7">
        <v>12</v>
      </c>
      <c r="O84" s="7">
        <v>90</v>
      </c>
      <c r="P84" s="7">
        <v>4</v>
      </c>
    </row>
    <row r="85" spans="1:16" ht="17" thickTop="1" thickBot="1" x14ac:dyDescent="0.25">
      <c r="A85" s="5">
        <v>84</v>
      </c>
      <c r="B85" s="5">
        <f t="shared" si="1"/>
        <v>28</v>
      </c>
      <c r="C85" s="5" t="s">
        <v>53</v>
      </c>
      <c r="D85" s="5" t="s">
        <v>23</v>
      </c>
      <c r="E85" s="5" t="s">
        <v>17</v>
      </c>
      <c r="F85" s="5" t="s">
        <v>26</v>
      </c>
      <c r="G85" s="7">
        <v>3</v>
      </c>
      <c r="H85" s="7">
        <v>2</v>
      </c>
      <c r="I85" s="7">
        <v>125</v>
      </c>
      <c r="J85" s="7"/>
      <c r="K85" s="7"/>
      <c r="L85" s="7" t="s">
        <v>19</v>
      </c>
      <c r="M85" s="7" t="s">
        <v>19</v>
      </c>
      <c r="N85" s="7">
        <v>23</v>
      </c>
      <c r="O85" s="7">
        <v>90</v>
      </c>
      <c r="P85" s="7">
        <v>4</v>
      </c>
    </row>
    <row r="86" spans="1:16" ht="17" thickTop="1" thickBot="1" x14ac:dyDescent="0.25">
      <c r="A86" s="5">
        <v>85</v>
      </c>
      <c r="B86" s="5">
        <f t="shared" si="1"/>
        <v>29</v>
      </c>
      <c r="C86" s="5" t="s">
        <v>54</v>
      </c>
      <c r="D86" s="5" t="s">
        <v>16</v>
      </c>
      <c r="E86" s="5" t="s">
        <v>24</v>
      </c>
      <c r="F86" s="5" t="s">
        <v>26</v>
      </c>
      <c r="G86" s="7">
        <v>3.5</v>
      </c>
      <c r="H86" s="7">
        <v>5</v>
      </c>
      <c r="I86" s="7">
        <v>110</v>
      </c>
      <c r="J86" s="7">
        <v>70</v>
      </c>
      <c r="K86" s="7">
        <v>20</v>
      </c>
      <c r="L86" s="7"/>
      <c r="M86" s="7">
        <v>31</v>
      </c>
      <c r="N86" s="7">
        <v>28</v>
      </c>
      <c r="O86" s="7">
        <v>85</v>
      </c>
      <c r="P86" s="7">
        <v>4</v>
      </c>
    </row>
    <row r="87" spans="1:16" ht="17" thickTop="1" thickBot="1" x14ac:dyDescent="0.25">
      <c r="A87" s="5">
        <v>86</v>
      </c>
      <c r="B87" s="5">
        <f t="shared" si="1"/>
        <v>29</v>
      </c>
      <c r="C87" s="5" t="s">
        <v>54</v>
      </c>
      <c r="D87" s="5" t="s">
        <v>20</v>
      </c>
      <c r="E87" s="5" t="s">
        <v>21</v>
      </c>
      <c r="F87" s="5" t="s">
        <v>22</v>
      </c>
      <c r="G87" s="7">
        <v>3.5</v>
      </c>
      <c r="H87" s="7">
        <v>5</v>
      </c>
      <c r="I87" s="7">
        <v>120</v>
      </c>
      <c r="J87" s="7">
        <v>15</v>
      </c>
      <c r="K87" s="7" t="s">
        <v>19</v>
      </c>
      <c r="L87" s="7">
        <v>5</v>
      </c>
      <c r="M87" s="7"/>
      <c r="N87" s="7" t="s">
        <v>19</v>
      </c>
      <c r="O87" s="7">
        <v>60</v>
      </c>
      <c r="P87" s="7">
        <v>3</v>
      </c>
    </row>
    <row r="88" spans="1:16" ht="17" thickTop="1" thickBot="1" x14ac:dyDescent="0.25">
      <c r="A88" s="5">
        <v>87</v>
      </c>
      <c r="B88" s="5">
        <f t="shared" si="1"/>
        <v>29</v>
      </c>
      <c r="C88" s="5" t="s">
        <v>54</v>
      </c>
      <c r="D88" s="5" t="s">
        <v>23</v>
      </c>
      <c r="E88" s="5" t="s">
        <v>17</v>
      </c>
      <c r="F88" s="5" t="s">
        <v>26</v>
      </c>
      <c r="G88" s="7">
        <v>3.5</v>
      </c>
      <c r="H88" s="7">
        <v>5</v>
      </c>
      <c r="I88" s="7">
        <v>90</v>
      </c>
      <c r="J88" s="7">
        <v>35</v>
      </c>
      <c r="K88" s="7">
        <v>15</v>
      </c>
      <c r="L88" s="7" t="s">
        <v>19</v>
      </c>
      <c r="M88" s="7" t="s">
        <v>19</v>
      </c>
      <c r="N88" s="7">
        <v>23</v>
      </c>
      <c r="O88" s="7">
        <v>80</v>
      </c>
      <c r="P88" s="7">
        <v>4</v>
      </c>
    </row>
    <row r="89" spans="1:16" ht="17" thickTop="1" thickBot="1" x14ac:dyDescent="0.25">
      <c r="A89" s="5">
        <v>88</v>
      </c>
      <c r="B89" s="5">
        <f t="shared" si="1"/>
        <v>30</v>
      </c>
      <c r="C89" s="5" t="s">
        <v>55</v>
      </c>
      <c r="D89" s="5" t="s">
        <v>16</v>
      </c>
      <c r="E89" s="5" t="s">
        <v>17</v>
      </c>
      <c r="F89" s="5" t="s">
        <v>18</v>
      </c>
      <c r="G89" s="7">
        <v>3.5</v>
      </c>
      <c r="H89" s="7">
        <v>5</v>
      </c>
      <c r="I89" s="7">
        <v>113</v>
      </c>
      <c r="J89" s="7">
        <v>27</v>
      </c>
      <c r="K89" s="7">
        <v>27</v>
      </c>
      <c r="L89" s="7" t="s">
        <v>19</v>
      </c>
      <c r="M89" s="7" t="s">
        <v>19</v>
      </c>
      <c r="N89" s="7">
        <v>28</v>
      </c>
      <c r="O89" s="7">
        <v>55</v>
      </c>
      <c r="P89" s="7">
        <v>3.5</v>
      </c>
    </row>
    <row r="90" spans="1:16" ht="17" thickTop="1" thickBot="1" x14ac:dyDescent="0.25">
      <c r="A90" s="5">
        <v>89</v>
      </c>
      <c r="B90" s="5">
        <f t="shared" si="1"/>
        <v>30</v>
      </c>
      <c r="C90" s="5" t="s">
        <v>55</v>
      </c>
      <c r="D90" s="5" t="s">
        <v>20</v>
      </c>
      <c r="E90" s="5" t="s">
        <v>24</v>
      </c>
      <c r="F90" s="5" t="s">
        <v>22</v>
      </c>
      <c r="G90" s="7">
        <v>3.5</v>
      </c>
      <c r="H90" s="7">
        <v>5</v>
      </c>
      <c r="I90" s="7">
        <v>70</v>
      </c>
      <c r="J90" s="7">
        <v>39</v>
      </c>
      <c r="K90" s="7">
        <v>7</v>
      </c>
      <c r="L90" s="7"/>
      <c r="M90" s="7">
        <v>15</v>
      </c>
      <c r="N90" s="7">
        <v>7</v>
      </c>
      <c r="O90" s="7">
        <v>50</v>
      </c>
      <c r="P90" s="7">
        <v>3.5</v>
      </c>
    </row>
    <row r="91" spans="1:16" ht="17" thickTop="1" thickBot="1" x14ac:dyDescent="0.25">
      <c r="A91" s="5">
        <v>90</v>
      </c>
      <c r="B91" s="5">
        <f t="shared" si="1"/>
        <v>30</v>
      </c>
      <c r="C91" s="5" t="s">
        <v>55</v>
      </c>
      <c r="D91" s="5" t="s">
        <v>23</v>
      </c>
      <c r="E91" s="5" t="s">
        <v>21</v>
      </c>
      <c r="F91" s="5" t="s">
        <v>22</v>
      </c>
      <c r="G91" s="7">
        <v>3.5</v>
      </c>
      <c r="H91" s="7">
        <v>5</v>
      </c>
      <c r="I91" s="7">
        <v>100</v>
      </c>
      <c r="J91" s="7">
        <v>25</v>
      </c>
      <c r="K91" s="7" t="s">
        <v>19</v>
      </c>
      <c r="L91" s="7">
        <v>2</v>
      </c>
      <c r="M91" s="7"/>
      <c r="N91" s="7" t="s">
        <v>19</v>
      </c>
      <c r="O91" s="7">
        <v>80</v>
      </c>
      <c r="P91" s="7">
        <v>3.5</v>
      </c>
    </row>
    <row r="92" spans="1:16" ht="17" thickTop="1" thickBot="1" x14ac:dyDescent="0.25">
      <c r="A92" s="5">
        <v>91</v>
      </c>
      <c r="B92" s="5">
        <f t="shared" si="1"/>
        <v>31</v>
      </c>
      <c r="C92" s="5" t="s">
        <v>56</v>
      </c>
      <c r="D92" s="5" t="s">
        <v>16</v>
      </c>
      <c r="E92" s="5" t="s">
        <v>24</v>
      </c>
      <c r="F92" s="5" t="s">
        <v>26</v>
      </c>
      <c r="G92" s="7">
        <v>3</v>
      </c>
      <c r="H92" s="7">
        <v>5</v>
      </c>
      <c r="I92" s="7">
        <v>25</v>
      </c>
      <c r="J92" s="7">
        <v>60</v>
      </c>
      <c r="K92" s="7">
        <v>20</v>
      </c>
      <c r="L92" s="7"/>
      <c r="M92" s="7">
        <v>47</v>
      </c>
      <c r="N92" s="7">
        <v>20</v>
      </c>
      <c r="O92" s="7">
        <v>90</v>
      </c>
      <c r="P92" s="7">
        <v>4</v>
      </c>
    </row>
    <row r="93" spans="1:16" ht="17" thickTop="1" thickBot="1" x14ac:dyDescent="0.25">
      <c r="A93" s="5">
        <v>92</v>
      </c>
      <c r="B93" s="5">
        <f t="shared" si="1"/>
        <v>31</v>
      </c>
      <c r="C93" s="5" t="s">
        <v>56</v>
      </c>
      <c r="D93" s="5" t="s">
        <v>20</v>
      </c>
      <c r="E93" s="5" t="s">
        <v>17</v>
      </c>
      <c r="F93" s="5" t="s">
        <v>22</v>
      </c>
      <c r="G93" s="7">
        <v>3</v>
      </c>
      <c r="H93" s="7">
        <v>5</v>
      </c>
      <c r="I93" s="7">
        <v>100</v>
      </c>
      <c r="J93" s="7">
        <v>60</v>
      </c>
      <c r="K93" s="7">
        <v>20</v>
      </c>
      <c r="L93" s="7" t="s">
        <v>19</v>
      </c>
      <c r="M93" s="7" t="s">
        <v>19</v>
      </c>
      <c r="N93" s="7">
        <v>14</v>
      </c>
      <c r="O93" s="7">
        <v>90</v>
      </c>
      <c r="P93" s="7">
        <v>3</v>
      </c>
    </row>
    <row r="94" spans="1:16" ht="17" thickTop="1" thickBot="1" x14ac:dyDescent="0.25">
      <c r="A94" s="5">
        <v>93</v>
      </c>
      <c r="B94" s="5">
        <f t="shared" si="1"/>
        <v>31</v>
      </c>
      <c r="C94" s="5" t="s">
        <v>56</v>
      </c>
      <c r="D94" s="5" t="s">
        <v>23</v>
      </c>
      <c r="E94" s="5" t="s">
        <v>21</v>
      </c>
      <c r="F94" s="5" t="s">
        <v>26</v>
      </c>
      <c r="G94" s="7">
        <v>3</v>
      </c>
      <c r="H94" s="7">
        <v>5</v>
      </c>
      <c r="I94" s="7">
        <v>145</v>
      </c>
      <c r="J94" s="7">
        <v>35</v>
      </c>
      <c r="K94" s="7" t="s">
        <v>19</v>
      </c>
      <c r="L94" s="7">
        <v>1</v>
      </c>
      <c r="M94" s="7"/>
      <c r="N94" s="7" t="s">
        <v>19</v>
      </c>
      <c r="O94" s="7">
        <v>80</v>
      </c>
      <c r="P94" s="7">
        <v>2</v>
      </c>
    </row>
    <row r="95" spans="1:16" ht="17" thickTop="1" thickBot="1" x14ac:dyDescent="0.25">
      <c r="A95" s="5">
        <v>94</v>
      </c>
      <c r="B95" s="5">
        <f t="shared" si="1"/>
        <v>32</v>
      </c>
      <c r="C95" s="5" t="s">
        <v>57</v>
      </c>
      <c r="D95" s="5" t="s">
        <v>16</v>
      </c>
      <c r="E95" s="5" t="s">
        <v>21</v>
      </c>
      <c r="F95" s="5" t="s">
        <v>26</v>
      </c>
      <c r="G95" s="7">
        <v>3</v>
      </c>
      <c r="H95" s="7"/>
      <c r="I95" s="7">
        <v>100</v>
      </c>
      <c r="J95" s="7">
        <v>57</v>
      </c>
      <c r="K95" s="7" t="s">
        <v>19</v>
      </c>
      <c r="L95" s="7"/>
      <c r="M95" s="7"/>
      <c r="N95" s="7" t="s">
        <v>19</v>
      </c>
      <c r="O95" s="7">
        <v>60</v>
      </c>
      <c r="P95" s="7">
        <v>2</v>
      </c>
    </row>
    <row r="96" spans="1:16" ht="17" thickTop="1" thickBot="1" x14ac:dyDescent="0.25">
      <c r="A96" s="5">
        <v>95</v>
      </c>
      <c r="B96" s="5">
        <f t="shared" si="1"/>
        <v>32</v>
      </c>
      <c r="C96" s="5" t="s">
        <v>57</v>
      </c>
      <c r="D96" s="5" t="s">
        <v>20</v>
      </c>
      <c r="E96" s="5" t="s">
        <v>17</v>
      </c>
      <c r="F96" s="5" t="s">
        <v>26</v>
      </c>
      <c r="G96" s="7">
        <v>3</v>
      </c>
      <c r="H96" s="7"/>
      <c r="I96" s="7">
        <v>90</v>
      </c>
      <c r="J96" s="7">
        <v>45</v>
      </c>
      <c r="K96" s="7">
        <v>20</v>
      </c>
      <c r="L96" s="7" t="s">
        <v>19</v>
      </c>
      <c r="M96" s="7" t="s">
        <v>19</v>
      </c>
      <c r="N96" s="7">
        <v>10</v>
      </c>
      <c r="O96" s="7">
        <v>90</v>
      </c>
      <c r="P96" s="7">
        <v>3</v>
      </c>
    </row>
    <row r="97" spans="1:16" ht="17" thickTop="1" thickBot="1" x14ac:dyDescent="0.25">
      <c r="A97" s="5">
        <v>96</v>
      </c>
      <c r="B97" s="5">
        <f t="shared" si="1"/>
        <v>32</v>
      </c>
      <c r="C97" s="5" t="s">
        <v>57</v>
      </c>
      <c r="D97" s="5" t="s">
        <v>23</v>
      </c>
      <c r="E97" s="5" t="s">
        <v>24</v>
      </c>
      <c r="F97" s="5" t="s">
        <v>22</v>
      </c>
      <c r="G97" s="7">
        <v>3</v>
      </c>
      <c r="H97" s="7"/>
      <c r="I97" s="7">
        <v>95</v>
      </c>
      <c r="J97" s="7">
        <v>50</v>
      </c>
      <c r="K97" s="7">
        <v>20</v>
      </c>
      <c r="L97" s="7"/>
      <c r="M97" s="7">
        <v>14</v>
      </c>
      <c r="N97" s="7">
        <v>10</v>
      </c>
      <c r="O97" s="7">
        <v>95</v>
      </c>
      <c r="P97" s="7">
        <v>3</v>
      </c>
    </row>
    <row r="98" spans="1:16" ht="17" thickTop="1" thickBot="1" x14ac:dyDescent="0.25">
      <c r="A98" s="5">
        <v>97</v>
      </c>
      <c r="B98" s="5">
        <f t="shared" si="1"/>
        <v>33</v>
      </c>
      <c r="C98" s="5" t="s">
        <v>58</v>
      </c>
      <c r="D98" s="5" t="s">
        <v>16</v>
      </c>
      <c r="E98" s="5" t="s">
        <v>21</v>
      </c>
      <c r="F98" s="5" t="s">
        <v>22</v>
      </c>
      <c r="G98" s="7">
        <v>3</v>
      </c>
      <c r="H98" s="7">
        <v>3</v>
      </c>
      <c r="I98" s="7">
        <v>100</v>
      </c>
      <c r="J98" s="7">
        <v>60</v>
      </c>
      <c r="K98" s="7" t="s">
        <v>19</v>
      </c>
      <c r="L98" s="7">
        <v>4</v>
      </c>
      <c r="M98" s="7"/>
      <c r="N98" s="7" t="s">
        <v>19</v>
      </c>
      <c r="O98" s="7">
        <v>40</v>
      </c>
      <c r="P98" s="7">
        <v>2</v>
      </c>
    </row>
    <row r="99" spans="1:16" ht="17" thickTop="1" thickBot="1" x14ac:dyDescent="0.25">
      <c r="A99" s="5">
        <v>98</v>
      </c>
      <c r="B99" s="5">
        <f t="shared" si="1"/>
        <v>33</v>
      </c>
      <c r="C99" s="5" t="s">
        <v>58</v>
      </c>
      <c r="D99" s="5" t="s">
        <v>20</v>
      </c>
      <c r="E99" s="5" t="s">
        <v>24</v>
      </c>
      <c r="F99" s="5" t="s">
        <v>22</v>
      </c>
      <c r="G99" s="7">
        <v>3</v>
      </c>
      <c r="H99" s="7">
        <v>3</v>
      </c>
      <c r="I99" s="7">
        <v>65</v>
      </c>
      <c r="J99" s="7">
        <v>50</v>
      </c>
      <c r="K99" s="7">
        <v>15</v>
      </c>
      <c r="L99" s="7"/>
      <c r="M99" s="7">
        <v>14</v>
      </c>
      <c r="N99" s="7">
        <v>13</v>
      </c>
      <c r="O99" s="7">
        <v>85</v>
      </c>
      <c r="P99" s="7">
        <v>3</v>
      </c>
    </row>
    <row r="100" spans="1:16" ht="17" thickTop="1" thickBot="1" x14ac:dyDescent="0.25">
      <c r="A100" s="5">
        <v>99</v>
      </c>
      <c r="B100" s="5">
        <f t="shared" si="1"/>
        <v>33</v>
      </c>
      <c r="C100" s="5" t="s">
        <v>58</v>
      </c>
      <c r="D100" s="5" t="s">
        <v>23</v>
      </c>
      <c r="E100" s="5" t="s">
        <v>17</v>
      </c>
      <c r="F100" s="5" t="s">
        <v>22</v>
      </c>
      <c r="G100" s="7">
        <v>3</v>
      </c>
      <c r="H100" s="7">
        <v>3</v>
      </c>
      <c r="I100" s="7">
        <v>90</v>
      </c>
      <c r="J100" s="7">
        <v>30</v>
      </c>
      <c r="K100" s="7">
        <v>17</v>
      </c>
      <c r="L100" s="7" t="s">
        <v>19</v>
      </c>
      <c r="M100" s="7" t="s">
        <v>19</v>
      </c>
      <c r="N100" s="7">
        <v>14</v>
      </c>
      <c r="O100" s="7">
        <v>85</v>
      </c>
      <c r="P100" s="7">
        <v>4</v>
      </c>
    </row>
    <row r="101" spans="1:16" ht="17" thickTop="1" thickBot="1" x14ac:dyDescent="0.25">
      <c r="A101" s="5">
        <v>100</v>
      </c>
      <c r="B101" s="5">
        <f t="shared" si="1"/>
        <v>34</v>
      </c>
      <c r="C101" s="5" t="s">
        <v>59</v>
      </c>
      <c r="D101" s="5" t="s">
        <v>16</v>
      </c>
      <c r="E101" s="5" t="s">
        <v>21</v>
      </c>
      <c r="F101" s="5" t="s">
        <v>26</v>
      </c>
      <c r="G101" s="7">
        <v>3</v>
      </c>
      <c r="H101" s="7">
        <v>5</v>
      </c>
      <c r="I101" s="7">
        <v>170</v>
      </c>
      <c r="J101" s="7">
        <v>40</v>
      </c>
      <c r="K101" s="7" t="s">
        <v>19</v>
      </c>
      <c r="L101" s="7"/>
      <c r="M101" s="7"/>
      <c r="N101" s="7" t="s">
        <v>19</v>
      </c>
      <c r="O101" s="7">
        <v>75</v>
      </c>
      <c r="P101" s="7">
        <v>3</v>
      </c>
    </row>
    <row r="102" spans="1:16" ht="17" thickTop="1" thickBot="1" x14ac:dyDescent="0.25">
      <c r="A102" s="5">
        <v>101</v>
      </c>
      <c r="B102" s="5">
        <f t="shared" si="1"/>
        <v>34</v>
      </c>
      <c r="C102" s="5" t="s">
        <v>59</v>
      </c>
      <c r="D102" s="5" t="s">
        <v>20</v>
      </c>
      <c r="E102" s="5" t="s">
        <v>24</v>
      </c>
      <c r="F102" s="5" t="s">
        <v>26</v>
      </c>
      <c r="G102" s="7">
        <v>3</v>
      </c>
      <c r="H102" s="7">
        <v>5</v>
      </c>
      <c r="I102" s="7">
        <v>95</v>
      </c>
      <c r="J102" s="7">
        <v>60</v>
      </c>
      <c r="K102" s="7">
        <v>15</v>
      </c>
      <c r="L102" s="7"/>
      <c r="M102" s="7">
        <v>6</v>
      </c>
      <c r="N102" s="7">
        <v>13</v>
      </c>
      <c r="O102" s="7">
        <v>70</v>
      </c>
      <c r="P102" s="7">
        <v>3</v>
      </c>
    </row>
    <row r="103" spans="1:16" ht="17" thickTop="1" thickBot="1" x14ac:dyDescent="0.25">
      <c r="A103" s="5">
        <v>102</v>
      </c>
      <c r="B103" s="5">
        <f t="shared" si="1"/>
        <v>34</v>
      </c>
      <c r="C103" s="5" t="s">
        <v>59</v>
      </c>
      <c r="D103" s="5" t="s">
        <v>23</v>
      </c>
      <c r="E103" s="5" t="s">
        <v>17</v>
      </c>
      <c r="F103" s="5" t="s">
        <v>26</v>
      </c>
      <c r="G103" s="7">
        <v>3</v>
      </c>
      <c r="H103" s="7">
        <v>5</v>
      </c>
      <c r="I103" s="7">
        <v>100</v>
      </c>
      <c r="J103" s="7">
        <v>35</v>
      </c>
      <c r="K103" s="7">
        <v>110</v>
      </c>
      <c r="L103" s="7" t="s">
        <v>19</v>
      </c>
      <c r="M103" s="7" t="s">
        <v>19</v>
      </c>
      <c r="N103" s="7">
        <v>16</v>
      </c>
      <c r="O103" s="7">
        <v>80</v>
      </c>
      <c r="P103" s="7">
        <v>3</v>
      </c>
    </row>
    <row r="104" spans="1:16" ht="17" thickTop="1" thickBot="1" x14ac:dyDescent="0.25">
      <c r="A104" s="5">
        <v>103</v>
      </c>
      <c r="B104" s="5">
        <f t="shared" si="1"/>
        <v>35</v>
      </c>
      <c r="C104" s="5" t="s">
        <v>60</v>
      </c>
      <c r="D104" s="5" t="s">
        <v>16</v>
      </c>
      <c r="E104" s="5" t="s">
        <v>17</v>
      </c>
      <c r="F104" s="5" t="s">
        <v>18</v>
      </c>
      <c r="G104" s="7">
        <v>3</v>
      </c>
      <c r="H104" s="7">
        <v>4</v>
      </c>
      <c r="I104" s="7">
        <v>90</v>
      </c>
      <c r="J104" s="7">
        <v>30</v>
      </c>
      <c r="K104" s="7">
        <v>14</v>
      </c>
      <c r="L104" s="7" t="s">
        <v>19</v>
      </c>
      <c r="M104" s="7" t="s">
        <v>19</v>
      </c>
      <c r="N104" s="7">
        <v>25</v>
      </c>
      <c r="O104" s="7">
        <v>95</v>
      </c>
      <c r="P104" s="7">
        <v>3</v>
      </c>
    </row>
    <row r="105" spans="1:16" ht="17" thickTop="1" thickBot="1" x14ac:dyDescent="0.25">
      <c r="A105" s="5">
        <v>104</v>
      </c>
      <c r="B105" s="5">
        <f t="shared" si="1"/>
        <v>35</v>
      </c>
      <c r="C105" s="5" t="s">
        <v>60</v>
      </c>
      <c r="D105" s="5" t="s">
        <v>20</v>
      </c>
      <c r="E105" s="5" t="s">
        <v>21</v>
      </c>
      <c r="F105" s="5" t="s">
        <v>26</v>
      </c>
      <c r="G105" s="7">
        <v>3</v>
      </c>
      <c r="H105" s="7">
        <v>4</v>
      </c>
      <c r="I105" s="7">
        <v>145</v>
      </c>
      <c r="J105" s="7">
        <v>30</v>
      </c>
      <c r="K105" s="7" t="s">
        <v>19</v>
      </c>
      <c r="L105" s="7"/>
      <c r="M105" s="7"/>
      <c r="N105" s="7" t="s">
        <v>19</v>
      </c>
      <c r="O105" s="7">
        <v>50</v>
      </c>
      <c r="P105" s="7">
        <v>2</v>
      </c>
    </row>
    <row r="106" spans="1:16" ht="17" thickTop="1" thickBot="1" x14ac:dyDescent="0.25">
      <c r="A106" s="5">
        <v>105</v>
      </c>
      <c r="B106" s="5">
        <f t="shared" si="1"/>
        <v>35</v>
      </c>
      <c r="C106" s="5" t="s">
        <v>60</v>
      </c>
      <c r="D106" s="5" t="s">
        <v>23</v>
      </c>
      <c r="E106" s="5" t="s">
        <v>24</v>
      </c>
      <c r="F106" s="5" t="s">
        <v>26</v>
      </c>
      <c r="G106" s="7">
        <v>3</v>
      </c>
      <c r="H106" s="7">
        <v>4</v>
      </c>
      <c r="I106" s="7">
        <v>90</v>
      </c>
      <c r="J106" s="7">
        <v>35</v>
      </c>
      <c r="K106" s="7">
        <v>15</v>
      </c>
      <c r="L106" s="7"/>
      <c r="M106" s="7">
        <v>17</v>
      </c>
      <c r="N106" s="7">
        <v>9</v>
      </c>
      <c r="O106" s="7">
        <v>75</v>
      </c>
      <c r="P106" s="7">
        <v>3</v>
      </c>
    </row>
    <row r="107" spans="1:16" ht="17" thickTop="1" thickBot="1" x14ac:dyDescent="0.25">
      <c r="A107" s="5">
        <v>106</v>
      </c>
      <c r="B107" s="5">
        <f t="shared" si="1"/>
        <v>36</v>
      </c>
      <c r="C107" s="5" t="s">
        <v>61</v>
      </c>
      <c r="D107" s="5" t="s">
        <v>16</v>
      </c>
      <c r="E107" s="5" t="s">
        <v>24</v>
      </c>
      <c r="F107" s="5" t="s">
        <v>22</v>
      </c>
      <c r="G107" s="7">
        <v>3.5</v>
      </c>
      <c r="H107" s="7">
        <v>4</v>
      </c>
      <c r="I107" s="7">
        <v>95</v>
      </c>
      <c r="J107" s="7">
        <v>55</v>
      </c>
      <c r="K107" s="7">
        <v>20</v>
      </c>
      <c r="L107" s="7"/>
      <c r="M107" s="7">
        <v>34</v>
      </c>
      <c r="N107" s="7">
        <v>18</v>
      </c>
      <c r="O107" s="7">
        <v>75</v>
      </c>
      <c r="P107" s="7">
        <v>3</v>
      </c>
    </row>
    <row r="108" spans="1:16" ht="17" thickTop="1" thickBot="1" x14ac:dyDescent="0.25">
      <c r="A108" s="5">
        <v>107</v>
      </c>
      <c r="B108" s="5">
        <f t="shared" si="1"/>
        <v>36</v>
      </c>
      <c r="C108" s="5" t="s">
        <v>61</v>
      </c>
      <c r="D108" s="5" t="s">
        <v>20</v>
      </c>
      <c r="E108" s="5" t="s">
        <v>17</v>
      </c>
      <c r="F108" s="5" t="s">
        <v>26</v>
      </c>
      <c r="G108" s="7">
        <v>3.5</v>
      </c>
      <c r="H108" s="7">
        <v>4</v>
      </c>
      <c r="I108" s="7">
        <v>90</v>
      </c>
      <c r="J108" s="7">
        <v>60</v>
      </c>
      <c r="K108" s="7">
        <v>21</v>
      </c>
      <c r="L108" s="7" t="s">
        <v>19</v>
      </c>
      <c r="M108" s="7" t="s">
        <v>19</v>
      </c>
      <c r="N108" s="7">
        <v>7</v>
      </c>
      <c r="O108" s="7">
        <v>80</v>
      </c>
      <c r="P108" s="7">
        <v>3.5</v>
      </c>
    </row>
    <row r="109" spans="1:16" ht="17" thickTop="1" thickBot="1" x14ac:dyDescent="0.25">
      <c r="A109" s="5">
        <v>108</v>
      </c>
      <c r="B109" s="5">
        <f t="shared" si="1"/>
        <v>36</v>
      </c>
      <c r="C109" s="5" t="s">
        <v>61</v>
      </c>
      <c r="D109" s="5" t="s">
        <v>23</v>
      </c>
      <c r="E109" s="5" t="s">
        <v>21</v>
      </c>
      <c r="F109" s="5" t="s">
        <v>22</v>
      </c>
      <c r="G109" s="7">
        <v>3.5</v>
      </c>
      <c r="H109" s="7">
        <v>4</v>
      </c>
      <c r="I109" s="5">
        <v>135</v>
      </c>
      <c r="J109" s="5">
        <v>50</v>
      </c>
      <c r="K109" s="5" t="s">
        <v>19</v>
      </c>
      <c r="L109" s="5">
        <v>8</v>
      </c>
      <c r="M109" s="5"/>
      <c r="N109" s="5" t="s">
        <v>19</v>
      </c>
      <c r="O109" s="5">
        <v>70</v>
      </c>
      <c r="P109" s="5">
        <v>3.5</v>
      </c>
    </row>
    <row r="110" spans="1:16" ht="16" thickTop="1" x14ac:dyDescent="0.2"/>
  </sheetData>
  <autoFilter ref="A1:P109" xr:uid="{33B5072F-D1CE-A646-823B-EF08EBCBC29F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110"/>
  <sheetViews>
    <sheetView zoomScaleNormal="100" workbookViewId="0">
      <selection activeCell="T4" sqref="T4:T109"/>
    </sheetView>
  </sheetViews>
  <sheetFormatPr baseColWidth="10" defaultColWidth="9.1640625" defaultRowHeight="15" x14ac:dyDescent="0.2"/>
  <cols>
    <col min="1" max="2" width="9.1640625" style="11"/>
    <col min="3" max="3" width="36.5" style="11" hidden="1" customWidth="1"/>
    <col min="4" max="4" width="13.1640625" style="11" customWidth="1"/>
    <col min="5" max="5" width="13.6640625" style="11" customWidth="1"/>
    <col min="6" max="14" width="9.1640625" style="11" hidden="1" customWidth="1"/>
    <col min="15" max="15" width="4" style="11" hidden="1" customWidth="1"/>
    <col min="16" max="16" width="13.5" style="11" bestFit="1" customWidth="1"/>
    <col min="17" max="16384" width="9.1640625" style="11"/>
  </cols>
  <sheetData>
    <row r="1" spans="1:23" ht="17" thickTop="1" thickBot="1" x14ac:dyDescent="0.25">
      <c r="A1" s="2" t="s">
        <v>62</v>
      </c>
      <c r="B1" s="2" t="s">
        <v>77</v>
      </c>
      <c r="C1" s="2" t="s">
        <v>63</v>
      </c>
      <c r="D1" s="2" t="s">
        <v>64</v>
      </c>
      <c r="E1" s="2" t="s">
        <v>65</v>
      </c>
      <c r="F1" s="2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76</v>
      </c>
      <c r="P1" s="4" t="s">
        <v>75</v>
      </c>
      <c r="S1" s="19" t="s">
        <v>122</v>
      </c>
      <c r="T1" s="19" t="s">
        <v>123</v>
      </c>
      <c r="U1" s="19" t="s">
        <v>124</v>
      </c>
      <c r="V1" s="19" t="s">
        <v>125</v>
      </c>
      <c r="W1" s="11" t="s">
        <v>131</v>
      </c>
    </row>
    <row r="2" spans="1:23" ht="17" hidden="1" thickTop="1" thickBot="1" x14ac:dyDescent="0.25">
      <c r="A2" s="5">
        <f>IF(AND('Subject Data'!$C2=$C2, 'Subject Data'!$D2=$D2,'Subject Data'!$E2=$E2),'Subject Data'!A2)</f>
        <v>1</v>
      </c>
      <c r="B2" s="5">
        <f>IF(AND('Subject Data'!$C2=$C2, 'Subject Data'!$D2=$D2,'Subject Data'!$E2=$E2),'Subject Data'!B2)</f>
        <v>1</v>
      </c>
      <c r="C2" s="5" t="s">
        <v>15</v>
      </c>
      <c r="D2" s="5" t="s">
        <v>16</v>
      </c>
      <c r="E2" s="5" t="s">
        <v>17</v>
      </c>
      <c r="F2" s="5" t="s">
        <v>18</v>
      </c>
      <c r="G2" s="6"/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f t="shared" ref="N2:N33" si="0">SUM(G2:M2)</f>
        <v>1</v>
      </c>
      <c r="O2" s="6">
        <v>6</v>
      </c>
      <c r="P2" s="12">
        <f t="shared" ref="P2:P33" si="1">N2/O2</f>
        <v>0.16666666666666666</v>
      </c>
      <c r="S2" s="11">
        <f>IF(D2="cmdline",1,IF(D2="nametbl",2,3))</f>
        <v>1</v>
      </c>
      <c r="T2" s="11">
        <f>IF(E2="review",1,IF(E2="structural",2,3))</f>
        <v>2</v>
      </c>
      <c r="U2" s="11">
        <v>4</v>
      </c>
      <c r="V2" s="11">
        <f>P2*100</f>
        <v>16.666666666666664</v>
      </c>
      <c r="W2" s="11">
        <f>IF(S2=1,1,IF(S2=2,3,2))</f>
        <v>1</v>
      </c>
    </row>
    <row r="3" spans="1:23" ht="17" hidden="1" thickTop="1" thickBot="1" x14ac:dyDescent="0.25">
      <c r="A3" s="5">
        <f>IF(AND('Subject Data'!$C3=$C3, 'Subject Data'!$D3=$D3,'Subject Data'!$E3=$E3),'Subject Data'!A3)</f>
        <v>2</v>
      </c>
      <c r="B3" s="5">
        <f>IF(AND('Subject Data'!$C3=$C3, 'Subject Data'!$D3=$D3,'Subject Data'!$E3=$E3),'Subject Data'!B3)</f>
        <v>1</v>
      </c>
      <c r="C3" s="5" t="s">
        <v>15</v>
      </c>
      <c r="D3" s="5" t="s">
        <v>20</v>
      </c>
      <c r="E3" s="5" t="s">
        <v>21</v>
      </c>
      <c r="F3" s="5" t="s">
        <v>22</v>
      </c>
      <c r="G3" s="6">
        <v>1</v>
      </c>
      <c r="H3" s="6">
        <v>0</v>
      </c>
      <c r="I3" s="6">
        <v>0</v>
      </c>
      <c r="J3" s="6">
        <v>0</v>
      </c>
      <c r="K3" s="6">
        <v>1</v>
      </c>
      <c r="L3" s="6">
        <v>0</v>
      </c>
      <c r="M3" s="6">
        <v>1</v>
      </c>
      <c r="N3" s="6">
        <f t="shared" si="0"/>
        <v>3</v>
      </c>
      <c r="O3" s="6">
        <v>7</v>
      </c>
      <c r="P3" s="12">
        <f t="shared" si="1"/>
        <v>0.42857142857142855</v>
      </c>
      <c r="S3" s="11">
        <f t="shared" ref="S3:S66" si="2">IF(D3="cmdline",1,IF(D3="nametbl",2,3))</f>
        <v>2</v>
      </c>
      <c r="T3" s="11">
        <f t="shared" ref="T3:T66" si="3">IF(E3="review",1,IF(E3="structural",2,3))</f>
        <v>1</v>
      </c>
      <c r="U3" s="11">
        <v>4</v>
      </c>
      <c r="V3" s="11">
        <f t="shared" ref="V3:V66" si="4">P3*100</f>
        <v>42.857142857142854</v>
      </c>
      <c r="W3" s="11">
        <f t="shared" ref="W3:W66" si="5">IF(S3=1,1,IF(S3=2,3,2))</f>
        <v>3</v>
      </c>
    </row>
    <row r="4" spans="1:23" ht="17" thickTop="1" thickBot="1" x14ac:dyDescent="0.25">
      <c r="A4" s="5">
        <f>IF(AND('Subject Data'!$C4=$C4, 'Subject Data'!$D4=$D4,'Subject Data'!$E4=$E4),'Subject Data'!A4)</f>
        <v>3</v>
      </c>
      <c r="B4" s="5">
        <f>IF(AND('Subject Data'!$C4=$C4, 'Subject Data'!$D4=$D4,'Subject Data'!$E4=$E4),'Subject Data'!B4)</f>
        <v>1</v>
      </c>
      <c r="C4" s="5" t="s">
        <v>15</v>
      </c>
      <c r="D4" s="5" t="s">
        <v>23</v>
      </c>
      <c r="E4" s="5" t="s">
        <v>24</v>
      </c>
      <c r="F4" s="5" t="s">
        <v>22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f t="shared" si="0"/>
        <v>7</v>
      </c>
      <c r="O4" s="6">
        <v>7</v>
      </c>
      <c r="P4" s="12">
        <f t="shared" si="1"/>
        <v>1</v>
      </c>
      <c r="S4" s="11">
        <f t="shared" si="2"/>
        <v>3</v>
      </c>
      <c r="T4" s="11">
        <f t="shared" si="3"/>
        <v>3</v>
      </c>
      <c r="U4" s="11">
        <v>4</v>
      </c>
      <c r="V4" s="11">
        <f t="shared" si="4"/>
        <v>100</v>
      </c>
      <c r="W4" s="11">
        <f t="shared" si="5"/>
        <v>2</v>
      </c>
    </row>
    <row r="5" spans="1:23" ht="17" hidden="1" thickTop="1" thickBot="1" x14ac:dyDescent="0.25">
      <c r="A5" s="5">
        <f>IF(AND('Subject Data'!$C5=$C5, 'Subject Data'!$D5=$D5,'Subject Data'!$E5=$E5),'Subject Data'!A5)</f>
        <v>4</v>
      </c>
      <c r="B5" s="5">
        <f>IF(AND('Subject Data'!$C5=$C5, 'Subject Data'!$D5=$D5,'Subject Data'!$E5=$E5),'Subject Data'!B5)</f>
        <v>2</v>
      </c>
      <c r="C5" s="5" t="s">
        <v>25</v>
      </c>
      <c r="D5" s="5" t="s">
        <v>16</v>
      </c>
      <c r="E5" s="5" t="s">
        <v>21</v>
      </c>
      <c r="F5" s="5" t="s">
        <v>22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0</v>
      </c>
      <c r="N5" s="6">
        <f t="shared" si="0"/>
        <v>6</v>
      </c>
      <c r="O5" s="6">
        <v>7</v>
      </c>
      <c r="P5" s="12">
        <f t="shared" si="1"/>
        <v>0.8571428571428571</v>
      </c>
      <c r="S5" s="11">
        <f t="shared" si="2"/>
        <v>1</v>
      </c>
      <c r="T5" s="11">
        <f t="shared" si="3"/>
        <v>1</v>
      </c>
      <c r="U5" s="11">
        <v>1</v>
      </c>
      <c r="V5" s="11">
        <f t="shared" si="4"/>
        <v>85.714285714285708</v>
      </c>
      <c r="W5" s="11">
        <f t="shared" si="5"/>
        <v>1</v>
      </c>
    </row>
    <row r="6" spans="1:23" ht="17" hidden="1" thickTop="1" thickBot="1" x14ac:dyDescent="0.25">
      <c r="A6" s="5">
        <f>IF(AND('Subject Data'!$C6=$C6, 'Subject Data'!$D6=$D6,'Subject Data'!$E6=$E6),'Subject Data'!A6)</f>
        <v>5</v>
      </c>
      <c r="B6" s="5">
        <f>IF(AND('Subject Data'!$C6=$C6, 'Subject Data'!$D6=$D6,'Subject Data'!$E6=$E6),'Subject Data'!B6)</f>
        <v>2</v>
      </c>
      <c r="C6" s="5" t="s">
        <v>25</v>
      </c>
      <c r="D6" s="5" t="s">
        <v>20</v>
      </c>
      <c r="E6" s="5" t="s">
        <v>17</v>
      </c>
      <c r="F6" s="5" t="s">
        <v>26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f t="shared" si="0"/>
        <v>7</v>
      </c>
      <c r="O6" s="6">
        <v>7</v>
      </c>
      <c r="P6" s="12">
        <f t="shared" si="1"/>
        <v>1</v>
      </c>
      <c r="S6" s="11">
        <f t="shared" si="2"/>
        <v>2</v>
      </c>
      <c r="T6" s="11">
        <f t="shared" si="3"/>
        <v>2</v>
      </c>
      <c r="U6" s="11">
        <v>1</v>
      </c>
      <c r="V6" s="11">
        <f t="shared" si="4"/>
        <v>100</v>
      </c>
      <c r="W6" s="11">
        <f t="shared" si="5"/>
        <v>3</v>
      </c>
    </row>
    <row r="7" spans="1:23" ht="17" thickTop="1" thickBot="1" x14ac:dyDescent="0.25">
      <c r="A7" s="5">
        <f>IF(AND('Subject Data'!$C7=$C7, 'Subject Data'!$D7=$D7,'Subject Data'!$E7=$E7),'Subject Data'!A7)</f>
        <v>6</v>
      </c>
      <c r="B7" s="5">
        <f>IF(AND('Subject Data'!$C7=$C7, 'Subject Data'!$D7=$D7,'Subject Data'!$E7=$E7),'Subject Data'!B7)</f>
        <v>2</v>
      </c>
      <c r="C7" s="5" t="s">
        <v>25</v>
      </c>
      <c r="D7" s="5" t="s">
        <v>23</v>
      </c>
      <c r="E7" s="5" t="s">
        <v>24</v>
      </c>
      <c r="F7" s="5" t="s">
        <v>26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0</v>
      </c>
      <c r="N7" s="6">
        <f t="shared" si="0"/>
        <v>6</v>
      </c>
      <c r="O7" s="6">
        <v>7</v>
      </c>
      <c r="P7" s="12">
        <f t="shared" si="1"/>
        <v>0.8571428571428571</v>
      </c>
      <c r="S7" s="11">
        <f t="shared" si="2"/>
        <v>3</v>
      </c>
      <c r="T7" s="11">
        <f t="shared" si="3"/>
        <v>3</v>
      </c>
      <c r="U7" s="11">
        <v>1</v>
      </c>
      <c r="V7" s="11">
        <f t="shared" si="4"/>
        <v>85.714285714285708</v>
      </c>
      <c r="W7" s="11">
        <f t="shared" si="5"/>
        <v>2</v>
      </c>
    </row>
    <row r="8" spans="1:23" ht="17" hidden="1" thickTop="1" thickBot="1" x14ac:dyDescent="0.25">
      <c r="A8" s="5">
        <f>IF(AND('Subject Data'!$C8=$C8, 'Subject Data'!$D8=$D8,'Subject Data'!$E8=$E8),'Subject Data'!A8)</f>
        <v>7</v>
      </c>
      <c r="B8" s="5">
        <f>IF(AND('Subject Data'!$C8=$C8, 'Subject Data'!$D8=$D8,'Subject Data'!$E8=$E8),'Subject Data'!B8)</f>
        <v>3</v>
      </c>
      <c r="C8" s="5" t="s">
        <v>27</v>
      </c>
      <c r="D8" s="5" t="s">
        <v>16</v>
      </c>
      <c r="E8" s="5" t="s">
        <v>24</v>
      </c>
      <c r="F8" s="5" t="s">
        <v>22</v>
      </c>
      <c r="G8" s="6">
        <v>1</v>
      </c>
      <c r="H8" s="6">
        <v>1</v>
      </c>
      <c r="I8" s="6">
        <v>1</v>
      </c>
      <c r="J8" s="6">
        <v>0</v>
      </c>
      <c r="K8" s="6">
        <v>1</v>
      </c>
      <c r="L8" s="6">
        <v>1</v>
      </c>
      <c r="M8" s="6">
        <v>1</v>
      </c>
      <c r="N8" s="6">
        <f t="shared" si="0"/>
        <v>6</v>
      </c>
      <c r="O8" s="6">
        <v>7</v>
      </c>
      <c r="P8" s="12">
        <f t="shared" si="1"/>
        <v>0.8571428571428571</v>
      </c>
      <c r="S8" s="11">
        <f t="shared" si="2"/>
        <v>1</v>
      </c>
      <c r="T8" s="11">
        <f t="shared" si="3"/>
        <v>3</v>
      </c>
      <c r="U8" s="11">
        <v>5</v>
      </c>
      <c r="V8" s="11">
        <f t="shared" si="4"/>
        <v>85.714285714285708</v>
      </c>
      <c r="W8" s="11">
        <f t="shared" si="5"/>
        <v>1</v>
      </c>
    </row>
    <row r="9" spans="1:23" ht="17" hidden="1" thickTop="1" thickBot="1" x14ac:dyDescent="0.25">
      <c r="A9" s="5">
        <f>IF(AND('Subject Data'!$C9=$C9, 'Subject Data'!$D9=$D9,'Subject Data'!$E9=$E9),'Subject Data'!A9)</f>
        <v>8</v>
      </c>
      <c r="B9" s="5">
        <f>IF(AND('Subject Data'!$C9=$C9, 'Subject Data'!$D9=$D9,'Subject Data'!$E9=$E9),'Subject Data'!B9)</f>
        <v>3</v>
      </c>
      <c r="C9" s="5" t="s">
        <v>27</v>
      </c>
      <c r="D9" s="5" t="s">
        <v>20</v>
      </c>
      <c r="E9" s="5" t="s">
        <v>21</v>
      </c>
      <c r="F9" s="5" t="s">
        <v>22</v>
      </c>
      <c r="G9" s="6">
        <v>1</v>
      </c>
      <c r="H9" s="6">
        <v>0</v>
      </c>
      <c r="I9" s="6">
        <v>0</v>
      </c>
      <c r="J9" s="6">
        <v>0</v>
      </c>
      <c r="K9" s="6">
        <v>1</v>
      </c>
      <c r="L9" s="6">
        <v>1</v>
      </c>
      <c r="M9" s="6">
        <v>1</v>
      </c>
      <c r="N9" s="6">
        <f t="shared" si="0"/>
        <v>4</v>
      </c>
      <c r="O9" s="6">
        <v>7</v>
      </c>
      <c r="P9" s="12">
        <f t="shared" si="1"/>
        <v>0.5714285714285714</v>
      </c>
      <c r="S9" s="11">
        <f t="shared" si="2"/>
        <v>2</v>
      </c>
      <c r="T9" s="11">
        <f t="shared" si="3"/>
        <v>1</v>
      </c>
      <c r="U9" s="11">
        <v>5</v>
      </c>
      <c r="V9" s="11">
        <f t="shared" si="4"/>
        <v>57.142857142857139</v>
      </c>
      <c r="W9" s="11">
        <f t="shared" si="5"/>
        <v>3</v>
      </c>
    </row>
    <row r="10" spans="1:23" ht="17" thickTop="1" thickBot="1" x14ac:dyDescent="0.25">
      <c r="A10" s="5">
        <f>IF(AND('Subject Data'!$C10=$C10, 'Subject Data'!$D10=$D10,'Subject Data'!$E10=$E10),'Subject Data'!A10)</f>
        <v>9</v>
      </c>
      <c r="B10" s="5">
        <f>IF(AND('Subject Data'!$C10=$C10, 'Subject Data'!$D10=$D10,'Subject Data'!$E10=$E10),'Subject Data'!B10)</f>
        <v>3</v>
      </c>
      <c r="C10" s="5" t="s">
        <v>27</v>
      </c>
      <c r="D10" s="5" t="s">
        <v>23</v>
      </c>
      <c r="E10" s="5" t="s">
        <v>17</v>
      </c>
      <c r="F10" s="5" t="s">
        <v>22</v>
      </c>
      <c r="G10" s="6">
        <v>1</v>
      </c>
      <c r="H10" s="6">
        <v>1</v>
      </c>
      <c r="I10" s="6">
        <v>0</v>
      </c>
      <c r="J10" s="6">
        <v>1</v>
      </c>
      <c r="K10" s="6">
        <v>1</v>
      </c>
      <c r="L10" s="6">
        <v>1</v>
      </c>
      <c r="M10" s="6">
        <v>1</v>
      </c>
      <c r="N10" s="6">
        <f t="shared" si="0"/>
        <v>6</v>
      </c>
      <c r="O10" s="6">
        <v>7</v>
      </c>
      <c r="P10" s="12">
        <f t="shared" si="1"/>
        <v>0.8571428571428571</v>
      </c>
      <c r="S10" s="11">
        <f t="shared" si="2"/>
        <v>3</v>
      </c>
      <c r="T10" s="11">
        <f t="shared" si="3"/>
        <v>2</v>
      </c>
      <c r="U10" s="11">
        <v>5</v>
      </c>
      <c r="V10" s="11">
        <f t="shared" si="4"/>
        <v>85.714285714285708</v>
      </c>
      <c r="W10" s="11">
        <f t="shared" si="5"/>
        <v>2</v>
      </c>
    </row>
    <row r="11" spans="1:23" ht="17" hidden="1" thickTop="1" thickBot="1" x14ac:dyDescent="0.25">
      <c r="A11" s="5">
        <f>IF(AND('Subject Data'!$C11=$C11, 'Subject Data'!$D11=$D11,'Subject Data'!$E11=$E11),'Subject Data'!A11)</f>
        <v>10</v>
      </c>
      <c r="B11" s="5">
        <f>IF(AND('Subject Data'!$C11=$C11, 'Subject Data'!$D11=$D11,'Subject Data'!$E11=$E11),'Subject Data'!B11)</f>
        <v>4</v>
      </c>
      <c r="C11" s="5" t="s">
        <v>28</v>
      </c>
      <c r="D11" s="5" t="s">
        <v>16</v>
      </c>
      <c r="E11" s="5" t="s">
        <v>17</v>
      </c>
      <c r="F11" s="5" t="s">
        <v>29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f t="shared" si="0"/>
        <v>7</v>
      </c>
      <c r="O11" s="6">
        <v>7</v>
      </c>
      <c r="P11" s="12">
        <f t="shared" si="1"/>
        <v>1</v>
      </c>
      <c r="S11" s="11">
        <f t="shared" si="2"/>
        <v>1</v>
      </c>
      <c r="T11" s="11">
        <f t="shared" si="3"/>
        <v>2</v>
      </c>
      <c r="U11" s="11">
        <v>4</v>
      </c>
      <c r="V11" s="11">
        <f t="shared" si="4"/>
        <v>100</v>
      </c>
      <c r="W11" s="11">
        <f t="shared" si="5"/>
        <v>1</v>
      </c>
    </row>
    <row r="12" spans="1:23" ht="17" hidden="1" thickTop="1" thickBot="1" x14ac:dyDescent="0.25">
      <c r="A12" s="5">
        <f>IF(AND('Subject Data'!$C12=$C12, 'Subject Data'!$D12=$D12,'Subject Data'!$E12=$E12),'Subject Data'!A12)</f>
        <v>11</v>
      </c>
      <c r="B12" s="5">
        <f>IF(AND('Subject Data'!$C12=$C12, 'Subject Data'!$D12=$D12,'Subject Data'!$E12=$E12),'Subject Data'!B12)</f>
        <v>4</v>
      </c>
      <c r="C12" s="5" t="s">
        <v>28</v>
      </c>
      <c r="D12" s="5" t="s">
        <v>20</v>
      </c>
      <c r="E12" s="5" t="s">
        <v>21</v>
      </c>
      <c r="F12" s="5" t="s">
        <v>22</v>
      </c>
      <c r="G12" s="6">
        <v>1</v>
      </c>
      <c r="H12" s="6">
        <v>0</v>
      </c>
      <c r="I12" s="6">
        <v>1</v>
      </c>
      <c r="J12" s="6">
        <v>0</v>
      </c>
      <c r="K12" s="6">
        <v>1</v>
      </c>
      <c r="L12" s="6">
        <v>1</v>
      </c>
      <c r="M12" s="6">
        <v>1</v>
      </c>
      <c r="N12" s="6">
        <f t="shared" si="0"/>
        <v>5</v>
      </c>
      <c r="O12" s="6">
        <v>7</v>
      </c>
      <c r="P12" s="12">
        <f t="shared" si="1"/>
        <v>0.7142857142857143</v>
      </c>
      <c r="S12" s="11">
        <f t="shared" si="2"/>
        <v>2</v>
      </c>
      <c r="T12" s="11">
        <f t="shared" si="3"/>
        <v>1</v>
      </c>
      <c r="U12" s="11">
        <v>4</v>
      </c>
      <c r="V12" s="11">
        <f t="shared" si="4"/>
        <v>71.428571428571431</v>
      </c>
      <c r="W12" s="11">
        <f t="shared" si="5"/>
        <v>3</v>
      </c>
    </row>
    <row r="13" spans="1:23" ht="17" thickTop="1" thickBot="1" x14ac:dyDescent="0.25">
      <c r="A13" s="5">
        <f>IF(AND('Subject Data'!$C13=$C13, 'Subject Data'!$D13=$D13,'Subject Data'!$E13=$E13),'Subject Data'!A13)</f>
        <v>12</v>
      </c>
      <c r="B13" s="5">
        <f>IF(AND('Subject Data'!$C13=$C13, 'Subject Data'!$D13=$D13,'Subject Data'!$E13=$E13),'Subject Data'!B13)</f>
        <v>4</v>
      </c>
      <c r="C13" s="5" t="s">
        <v>28</v>
      </c>
      <c r="D13" s="5" t="s">
        <v>23</v>
      </c>
      <c r="E13" s="5" t="s">
        <v>24</v>
      </c>
      <c r="F13" s="5" t="s">
        <v>26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0</v>
      </c>
      <c r="N13" s="6">
        <f t="shared" si="0"/>
        <v>6</v>
      </c>
      <c r="O13" s="6">
        <v>7</v>
      </c>
      <c r="P13" s="12">
        <f t="shared" si="1"/>
        <v>0.8571428571428571</v>
      </c>
      <c r="S13" s="11">
        <f t="shared" si="2"/>
        <v>3</v>
      </c>
      <c r="T13" s="11">
        <f t="shared" si="3"/>
        <v>3</v>
      </c>
      <c r="U13" s="11">
        <v>4</v>
      </c>
      <c r="V13" s="11">
        <f t="shared" si="4"/>
        <v>85.714285714285708</v>
      </c>
      <c r="W13" s="11">
        <f t="shared" si="5"/>
        <v>2</v>
      </c>
    </row>
    <row r="14" spans="1:23" ht="17" hidden="1" thickTop="1" thickBot="1" x14ac:dyDescent="0.25">
      <c r="A14" s="5">
        <f>IF(AND('Subject Data'!$C14=$C14, 'Subject Data'!$D14=$D14,'Subject Data'!$E14=$E14),'Subject Data'!A14)</f>
        <v>13</v>
      </c>
      <c r="B14" s="5">
        <f>IF(AND('Subject Data'!$C14=$C14, 'Subject Data'!$D14=$D14,'Subject Data'!$E14=$E14),'Subject Data'!B14)</f>
        <v>5</v>
      </c>
      <c r="C14" s="5" t="s">
        <v>30</v>
      </c>
      <c r="D14" s="5" t="s">
        <v>16</v>
      </c>
      <c r="E14" s="5" t="s">
        <v>21</v>
      </c>
      <c r="F14" s="5" t="s">
        <v>22</v>
      </c>
      <c r="G14" s="6">
        <v>1</v>
      </c>
      <c r="H14" s="6">
        <v>1</v>
      </c>
      <c r="I14" s="6">
        <v>1</v>
      </c>
      <c r="J14" s="6">
        <v>0</v>
      </c>
      <c r="K14" s="6">
        <v>0</v>
      </c>
      <c r="L14" s="6">
        <v>1</v>
      </c>
      <c r="M14" s="6">
        <v>0</v>
      </c>
      <c r="N14" s="6">
        <f t="shared" si="0"/>
        <v>4</v>
      </c>
      <c r="O14" s="6">
        <v>7</v>
      </c>
      <c r="P14" s="12">
        <f t="shared" si="1"/>
        <v>0.5714285714285714</v>
      </c>
      <c r="S14" s="11">
        <f t="shared" si="2"/>
        <v>1</v>
      </c>
      <c r="T14" s="11">
        <f t="shared" si="3"/>
        <v>1</v>
      </c>
      <c r="U14" s="11">
        <v>2</v>
      </c>
      <c r="V14" s="11">
        <f t="shared" si="4"/>
        <v>57.142857142857139</v>
      </c>
      <c r="W14" s="11">
        <f t="shared" si="5"/>
        <v>1</v>
      </c>
    </row>
    <row r="15" spans="1:23" ht="17" hidden="1" thickTop="1" thickBot="1" x14ac:dyDescent="0.25">
      <c r="A15" s="5">
        <f>IF(AND('Subject Data'!$C15=$C15, 'Subject Data'!$D15=$D15,'Subject Data'!$E15=$E15),'Subject Data'!A15)</f>
        <v>14</v>
      </c>
      <c r="B15" s="5">
        <f>IF(AND('Subject Data'!$C15=$C15, 'Subject Data'!$D15=$D15,'Subject Data'!$E15=$E15),'Subject Data'!B15)</f>
        <v>5</v>
      </c>
      <c r="C15" s="5" t="s">
        <v>30</v>
      </c>
      <c r="D15" s="5" t="s">
        <v>20</v>
      </c>
      <c r="E15" s="5" t="s">
        <v>24</v>
      </c>
      <c r="F15" s="5" t="s">
        <v>26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f t="shared" si="0"/>
        <v>7</v>
      </c>
      <c r="O15" s="6">
        <v>7</v>
      </c>
      <c r="P15" s="12">
        <f t="shared" si="1"/>
        <v>1</v>
      </c>
      <c r="S15" s="11">
        <f t="shared" si="2"/>
        <v>2</v>
      </c>
      <c r="T15" s="11">
        <f t="shared" si="3"/>
        <v>3</v>
      </c>
      <c r="U15" s="11">
        <v>2</v>
      </c>
      <c r="V15" s="11">
        <f t="shared" si="4"/>
        <v>100</v>
      </c>
      <c r="W15" s="11">
        <f t="shared" si="5"/>
        <v>3</v>
      </c>
    </row>
    <row r="16" spans="1:23" ht="17" thickTop="1" thickBot="1" x14ac:dyDescent="0.25">
      <c r="A16" s="5">
        <f>IF(AND('Subject Data'!$C16=$C16, 'Subject Data'!$D16=$D16,'Subject Data'!$E16=$E16),'Subject Data'!A16)</f>
        <v>15</v>
      </c>
      <c r="B16" s="5">
        <f>IF(AND('Subject Data'!$C16=$C16, 'Subject Data'!$D16=$D16,'Subject Data'!$E16=$E16),'Subject Data'!B16)</f>
        <v>5</v>
      </c>
      <c r="C16" s="5" t="s">
        <v>30</v>
      </c>
      <c r="D16" s="5" t="s">
        <v>23</v>
      </c>
      <c r="E16" s="5" t="s">
        <v>17</v>
      </c>
      <c r="F16" s="5" t="s">
        <v>26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0</v>
      </c>
      <c r="N16" s="6">
        <f t="shared" si="0"/>
        <v>6</v>
      </c>
      <c r="O16" s="6">
        <v>7</v>
      </c>
      <c r="P16" s="12">
        <f t="shared" si="1"/>
        <v>0.8571428571428571</v>
      </c>
      <c r="S16" s="11">
        <f t="shared" si="2"/>
        <v>3</v>
      </c>
      <c r="T16" s="11">
        <f t="shared" si="3"/>
        <v>2</v>
      </c>
      <c r="U16" s="11">
        <v>2</v>
      </c>
      <c r="V16" s="11">
        <f t="shared" si="4"/>
        <v>85.714285714285708</v>
      </c>
      <c r="W16" s="11">
        <f t="shared" si="5"/>
        <v>2</v>
      </c>
    </row>
    <row r="17" spans="1:23" ht="17" hidden="1" thickTop="1" thickBot="1" x14ac:dyDescent="0.25">
      <c r="A17" s="5">
        <f>IF(AND('Subject Data'!$C17=$C17, 'Subject Data'!$D17=$D17,'Subject Data'!$E17=$E17),'Subject Data'!A17)</f>
        <v>16</v>
      </c>
      <c r="B17" s="5">
        <f>IF(AND('Subject Data'!$C17=$C17, 'Subject Data'!$D17=$D17,'Subject Data'!$E17=$E17),'Subject Data'!B17)</f>
        <v>6</v>
      </c>
      <c r="C17" s="10" t="s">
        <v>31</v>
      </c>
      <c r="D17" s="5" t="s">
        <v>16</v>
      </c>
      <c r="E17" s="5" t="s">
        <v>17</v>
      </c>
      <c r="F17" s="5" t="s">
        <v>26</v>
      </c>
      <c r="G17" s="6"/>
      <c r="H17" s="6">
        <v>1</v>
      </c>
      <c r="I17" s="6">
        <v>1</v>
      </c>
      <c r="J17" s="6">
        <v>0</v>
      </c>
      <c r="K17" s="6">
        <v>1</v>
      </c>
      <c r="L17" s="6">
        <v>1</v>
      </c>
      <c r="M17" s="6">
        <v>0</v>
      </c>
      <c r="N17" s="6">
        <f t="shared" si="0"/>
        <v>4</v>
      </c>
      <c r="O17" s="6">
        <v>6</v>
      </c>
      <c r="P17" s="12">
        <f t="shared" si="1"/>
        <v>0.66666666666666663</v>
      </c>
      <c r="S17" s="11">
        <f t="shared" si="2"/>
        <v>1</v>
      </c>
      <c r="T17" s="11">
        <f t="shared" si="3"/>
        <v>2</v>
      </c>
      <c r="U17" s="11">
        <v>3</v>
      </c>
      <c r="V17" s="11">
        <f t="shared" si="4"/>
        <v>66.666666666666657</v>
      </c>
      <c r="W17" s="11">
        <f t="shared" si="5"/>
        <v>1</v>
      </c>
    </row>
    <row r="18" spans="1:23" ht="17" hidden="1" thickTop="1" thickBot="1" x14ac:dyDescent="0.25">
      <c r="A18" s="5">
        <f>IF(AND('Subject Data'!$C18=$C18, 'Subject Data'!$D18=$D18,'Subject Data'!$E18=$E18),'Subject Data'!A18)</f>
        <v>17</v>
      </c>
      <c r="B18" s="5">
        <f>IF(AND('Subject Data'!$C18=$C18, 'Subject Data'!$D18=$D18,'Subject Data'!$E18=$E18),'Subject Data'!B18)</f>
        <v>6</v>
      </c>
      <c r="C18" s="10" t="s">
        <v>31</v>
      </c>
      <c r="D18" s="5" t="s">
        <v>20</v>
      </c>
      <c r="E18" s="5" t="s">
        <v>24</v>
      </c>
      <c r="F18" s="5" t="s">
        <v>22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f t="shared" si="0"/>
        <v>7</v>
      </c>
      <c r="O18" s="6">
        <v>7</v>
      </c>
      <c r="P18" s="12">
        <f t="shared" si="1"/>
        <v>1</v>
      </c>
      <c r="S18" s="11">
        <f t="shared" si="2"/>
        <v>2</v>
      </c>
      <c r="T18" s="11">
        <f t="shared" si="3"/>
        <v>3</v>
      </c>
      <c r="U18" s="11">
        <v>3</v>
      </c>
      <c r="V18" s="11">
        <f t="shared" si="4"/>
        <v>100</v>
      </c>
      <c r="W18" s="11">
        <f t="shared" si="5"/>
        <v>3</v>
      </c>
    </row>
    <row r="19" spans="1:23" ht="17" thickTop="1" thickBot="1" x14ac:dyDescent="0.25">
      <c r="A19" s="5">
        <f>IF(AND('Subject Data'!$C19=$C19, 'Subject Data'!$D19=$D19,'Subject Data'!$E19=$E19),'Subject Data'!A19)</f>
        <v>18</v>
      </c>
      <c r="B19" s="5">
        <f>IF(AND('Subject Data'!$C19=$C19, 'Subject Data'!$D19=$D19,'Subject Data'!$E19=$E19),'Subject Data'!B19)</f>
        <v>6</v>
      </c>
      <c r="C19" s="10" t="s">
        <v>31</v>
      </c>
      <c r="D19" s="5" t="s">
        <v>23</v>
      </c>
      <c r="E19" s="5" t="s">
        <v>21</v>
      </c>
      <c r="F19" s="5" t="s">
        <v>26</v>
      </c>
      <c r="G19" s="6">
        <v>1</v>
      </c>
      <c r="H19" s="6">
        <v>0</v>
      </c>
      <c r="I19" s="6">
        <v>0</v>
      </c>
      <c r="J19" s="6">
        <v>1</v>
      </c>
      <c r="K19" s="6">
        <v>0</v>
      </c>
      <c r="L19" s="6">
        <v>1</v>
      </c>
      <c r="M19" s="6">
        <v>0</v>
      </c>
      <c r="N19" s="6">
        <f t="shared" si="0"/>
        <v>3</v>
      </c>
      <c r="O19" s="6">
        <v>7</v>
      </c>
      <c r="P19" s="12">
        <f t="shared" si="1"/>
        <v>0.42857142857142855</v>
      </c>
      <c r="S19" s="11">
        <f t="shared" si="2"/>
        <v>3</v>
      </c>
      <c r="T19" s="11">
        <f t="shared" si="3"/>
        <v>1</v>
      </c>
      <c r="U19" s="11">
        <v>3</v>
      </c>
      <c r="V19" s="11">
        <f t="shared" si="4"/>
        <v>42.857142857142854</v>
      </c>
      <c r="W19" s="11">
        <f t="shared" si="5"/>
        <v>2</v>
      </c>
    </row>
    <row r="20" spans="1:23" ht="17" hidden="1" thickTop="1" thickBot="1" x14ac:dyDescent="0.25">
      <c r="A20" s="5">
        <f>IF(AND('Subject Data'!$C20=$C20, 'Subject Data'!$D20=$D20,'Subject Data'!$E20=$E20),'Subject Data'!A20)</f>
        <v>19</v>
      </c>
      <c r="B20" s="5">
        <f>IF(AND('Subject Data'!$C20=$C20, 'Subject Data'!$D20=$D20,'Subject Data'!$E20=$E20),'Subject Data'!B20)</f>
        <v>7</v>
      </c>
      <c r="C20" s="5" t="s">
        <v>32</v>
      </c>
      <c r="D20" s="5" t="s">
        <v>16</v>
      </c>
      <c r="E20" s="5" t="s">
        <v>24</v>
      </c>
      <c r="F20" s="5" t="s">
        <v>22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f t="shared" si="0"/>
        <v>7</v>
      </c>
      <c r="O20" s="6">
        <v>7</v>
      </c>
      <c r="P20" s="12">
        <f t="shared" si="1"/>
        <v>1</v>
      </c>
      <c r="S20" s="11">
        <f t="shared" si="2"/>
        <v>1</v>
      </c>
      <c r="T20" s="11">
        <f t="shared" si="3"/>
        <v>3</v>
      </c>
      <c r="U20" s="11">
        <v>5</v>
      </c>
      <c r="V20" s="11">
        <f t="shared" si="4"/>
        <v>100</v>
      </c>
      <c r="W20" s="11">
        <f t="shared" si="5"/>
        <v>1</v>
      </c>
    </row>
    <row r="21" spans="1:23" ht="17" hidden="1" thickTop="1" thickBot="1" x14ac:dyDescent="0.25">
      <c r="A21" s="5">
        <f>IF(AND('Subject Data'!$C21=$C21, 'Subject Data'!$D21=$D21,'Subject Data'!$E21=$E21),'Subject Data'!A21)</f>
        <v>20</v>
      </c>
      <c r="B21" s="5">
        <f>IF(AND('Subject Data'!$C21=$C21, 'Subject Data'!$D21=$D21,'Subject Data'!$E21=$E21),'Subject Data'!B21)</f>
        <v>7</v>
      </c>
      <c r="C21" s="5" t="s">
        <v>32</v>
      </c>
      <c r="D21" s="5" t="s">
        <v>20</v>
      </c>
      <c r="E21" s="5" t="s">
        <v>21</v>
      </c>
      <c r="F21" s="5" t="s">
        <v>22</v>
      </c>
      <c r="G21" s="6">
        <v>1</v>
      </c>
      <c r="H21" s="6">
        <v>0</v>
      </c>
      <c r="I21" s="6">
        <v>1</v>
      </c>
      <c r="J21" s="6">
        <v>0</v>
      </c>
      <c r="K21" s="6">
        <v>1</v>
      </c>
      <c r="L21" s="6">
        <v>0</v>
      </c>
      <c r="M21" s="6">
        <v>1</v>
      </c>
      <c r="N21" s="6">
        <f t="shared" si="0"/>
        <v>4</v>
      </c>
      <c r="O21" s="6">
        <v>7</v>
      </c>
      <c r="P21" s="12">
        <f t="shared" si="1"/>
        <v>0.5714285714285714</v>
      </c>
      <c r="S21" s="11">
        <f t="shared" si="2"/>
        <v>2</v>
      </c>
      <c r="T21" s="11">
        <f t="shared" si="3"/>
        <v>1</v>
      </c>
      <c r="U21" s="11">
        <v>5</v>
      </c>
      <c r="V21" s="11">
        <f t="shared" si="4"/>
        <v>57.142857142857139</v>
      </c>
      <c r="W21" s="11">
        <f t="shared" si="5"/>
        <v>3</v>
      </c>
    </row>
    <row r="22" spans="1:23" ht="17" thickTop="1" thickBot="1" x14ac:dyDescent="0.25">
      <c r="A22" s="5">
        <f>IF(AND('Subject Data'!$C22=$C22, 'Subject Data'!$D22=$D22,'Subject Data'!$E22=$E22),'Subject Data'!A22)</f>
        <v>21</v>
      </c>
      <c r="B22" s="5">
        <f>IF(AND('Subject Data'!$C22=$C22, 'Subject Data'!$D22=$D22,'Subject Data'!$E22=$E22),'Subject Data'!B22)</f>
        <v>7</v>
      </c>
      <c r="C22" s="5" t="s">
        <v>32</v>
      </c>
      <c r="D22" s="5" t="s">
        <v>23</v>
      </c>
      <c r="E22" s="5" t="s">
        <v>17</v>
      </c>
      <c r="F22" s="5" t="s">
        <v>22</v>
      </c>
      <c r="G22" s="6">
        <v>1</v>
      </c>
      <c r="H22" s="6">
        <v>1</v>
      </c>
      <c r="I22" s="6">
        <v>0</v>
      </c>
      <c r="J22" s="6">
        <v>1</v>
      </c>
      <c r="K22" s="6">
        <v>1</v>
      </c>
      <c r="L22" s="6">
        <v>1</v>
      </c>
      <c r="M22" s="6">
        <v>1</v>
      </c>
      <c r="N22" s="6">
        <f t="shared" si="0"/>
        <v>6</v>
      </c>
      <c r="O22" s="6">
        <v>7</v>
      </c>
      <c r="P22" s="12">
        <f t="shared" si="1"/>
        <v>0.8571428571428571</v>
      </c>
      <c r="S22" s="11">
        <f t="shared" si="2"/>
        <v>3</v>
      </c>
      <c r="T22" s="11">
        <f t="shared" si="3"/>
        <v>2</v>
      </c>
      <c r="U22" s="11">
        <v>5</v>
      </c>
      <c r="V22" s="11">
        <f t="shared" si="4"/>
        <v>85.714285714285708</v>
      </c>
      <c r="W22" s="11">
        <f t="shared" si="5"/>
        <v>2</v>
      </c>
    </row>
    <row r="23" spans="1:23" ht="17" hidden="1" thickTop="1" thickBot="1" x14ac:dyDescent="0.25">
      <c r="A23" s="5">
        <f>IF(AND('Subject Data'!$C23=$C23, 'Subject Data'!$D23=$D23,'Subject Data'!$E23=$E23),'Subject Data'!A23)</f>
        <v>22</v>
      </c>
      <c r="B23" s="5">
        <f>IF(AND('Subject Data'!$C23=$C23, 'Subject Data'!$D23=$D23,'Subject Data'!$E23=$E23),'Subject Data'!B23)</f>
        <v>8</v>
      </c>
      <c r="C23" s="5" t="s">
        <v>33</v>
      </c>
      <c r="D23" s="5" t="s">
        <v>16</v>
      </c>
      <c r="E23" s="5" t="s">
        <v>17</v>
      </c>
      <c r="F23" s="5" t="s">
        <v>18</v>
      </c>
      <c r="G23" s="6"/>
      <c r="H23" s="6">
        <v>1</v>
      </c>
      <c r="I23" s="6">
        <v>1</v>
      </c>
      <c r="J23" s="6">
        <v>1</v>
      </c>
      <c r="K23" s="6">
        <v>0</v>
      </c>
      <c r="L23" s="6">
        <v>1</v>
      </c>
      <c r="M23" s="6">
        <v>1</v>
      </c>
      <c r="N23" s="6">
        <f t="shared" si="0"/>
        <v>5</v>
      </c>
      <c r="O23" s="6">
        <v>6</v>
      </c>
      <c r="P23" s="12">
        <f t="shared" si="1"/>
        <v>0.83333333333333337</v>
      </c>
      <c r="S23" s="11">
        <f t="shared" si="2"/>
        <v>1</v>
      </c>
      <c r="T23" s="11">
        <f t="shared" si="3"/>
        <v>2</v>
      </c>
      <c r="U23" s="11">
        <v>3</v>
      </c>
      <c r="V23" s="11">
        <f t="shared" si="4"/>
        <v>83.333333333333343</v>
      </c>
      <c r="W23" s="11">
        <f t="shared" si="5"/>
        <v>1</v>
      </c>
    </row>
    <row r="24" spans="1:23" ht="17" hidden="1" thickTop="1" thickBot="1" x14ac:dyDescent="0.25">
      <c r="A24" s="5">
        <f>IF(AND('Subject Data'!$C24=$C24, 'Subject Data'!$D24=$D24,'Subject Data'!$E24=$E24),'Subject Data'!A24)</f>
        <v>23</v>
      </c>
      <c r="B24" s="5">
        <f>IF(AND('Subject Data'!$C24=$C24, 'Subject Data'!$D24=$D24,'Subject Data'!$E24=$E24),'Subject Data'!B24)</f>
        <v>8</v>
      </c>
      <c r="C24" s="5" t="s">
        <v>33</v>
      </c>
      <c r="D24" s="5" t="s">
        <v>20</v>
      </c>
      <c r="E24" s="5" t="s">
        <v>24</v>
      </c>
      <c r="F24" s="5" t="s">
        <v>22</v>
      </c>
      <c r="G24" s="6">
        <v>1</v>
      </c>
      <c r="H24" s="6">
        <v>1</v>
      </c>
      <c r="I24" s="6">
        <v>1</v>
      </c>
      <c r="J24" s="6">
        <v>0</v>
      </c>
      <c r="K24" s="6">
        <v>1</v>
      </c>
      <c r="L24" s="6">
        <v>1</v>
      </c>
      <c r="M24" s="6">
        <v>0</v>
      </c>
      <c r="N24" s="6">
        <f t="shared" si="0"/>
        <v>5</v>
      </c>
      <c r="O24" s="6">
        <v>7</v>
      </c>
      <c r="P24" s="12">
        <f t="shared" si="1"/>
        <v>0.7142857142857143</v>
      </c>
      <c r="S24" s="11">
        <f t="shared" si="2"/>
        <v>2</v>
      </c>
      <c r="T24" s="11">
        <f t="shared" si="3"/>
        <v>3</v>
      </c>
      <c r="U24" s="11">
        <v>3</v>
      </c>
      <c r="V24" s="11">
        <f t="shared" si="4"/>
        <v>71.428571428571431</v>
      </c>
      <c r="W24" s="11">
        <f t="shared" si="5"/>
        <v>3</v>
      </c>
    </row>
    <row r="25" spans="1:23" ht="17" thickTop="1" thickBot="1" x14ac:dyDescent="0.25">
      <c r="A25" s="5">
        <f>IF(AND('Subject Data'!$C25=$C25, 'Subject Data'!$D25=$D25,'Subject Data'!$E25=$E25),'Subject Data'!A25)</f>
        <v>24</v>
      </c>
      <c r="B25" s="5">
        <f>IF(AND('Subject Data'!$C25=$C25, 'Subject Data'!$D25=$D25,'Subject Data'!$E25=$E25),'Subject Data'!B25)</f>
        <v>8</v>
      </c>
      <c r="C25" s="5" t="s">
        <v>33</v>
      </c>
      <c r="D25" s="5" t="s">
        <v>23</v>
      </c>
      <c r="E25" s="5" t="s">
        <v>21</v>
      </c>
      <c r="F25" s="5" t="s">
        <v>22</v>
      </c>
      <c r="G25" s="6">
        <v>1</v>
      </c>
      <c r="H25" s="6">
        <v>0</v>
      </c>
      <c r="I25" s="6">
        <v>0</v>
      </c>
      <c r="J25" s="6">
        <v>1</v>
      </c>
      <c r="K25" s="6">
        <v>1</v>
      </c>
      <c r="L25" s="6">
        <v>0</v>
      </c>
      <c r="M25" s="6">
        <v>1</v>
      </c>
      <c r="N25" s="6">
        <f t="shared" si="0"/>
        <v>4</v>
      </c>
      <c r="O25" s="6">
        <v>7</v>
      </c>
      <c r="P25" s="12">
        <f t="shared" si="1"/>
        <v>0.5714285714285714</v>
      </c>
      <c r="S25" s="11">
        <f t="shared" si="2"/>
        <v>3</v>
      </c>
      <c r="T25" s="11">
        <f t="shared" si="3"/>
        <v>1</v>
      </c>
      <c r="U25" s="11">
        <v>3</v>
      </c>
      <c r="V25" s="11">
        <f t="shared" si="4"/>
        <v>57.142857142857139</v>
      </c>
      <c r="W25" s="11">
        <f t="shared" si="5"/>
        <v>2</v>
      </c>
    </row>
    <row r="26" spans="1:23" ht="17" hidden="1" thickTop="1" thickBot="1" x14ac:dyDescent="0.25">
      <c r="A26" s="5">
        <f>IF(AND('Subject Data'!$C26=$C26, 'Subject Data'!$D26=$D26,'Subject Data'!$E26=$E26),'Subject Data'!A26)</f>
        <v>25</v>
      </c>
      <c r="B26" s="5">
        <f>IF(AND('Subject Data'!$C26=$C26, 'Subject Data'!$D26=$D26,'Subject Data'!$E26=$E26),'Subject Data'!B26)</f>
        <v>9</v>
      </c>
      <c r="C26" s="5" t="s">
        <v>34</v>
      </c>
      <c r="D26" s="5" t="s">
        <v>16</v>
      </c>
      <c r="E26" s="5" t="s">
        <v>21</v>
      </c>
      <c r="F26" s="5" t="s">
        <v>22</v>
      </c>
      <c r="G26" s="6">
        <v>0</v>
      </c>
      <c r="H26" s="6">
        <v>1</v>
      </c>
      <c r="I26" s="6">
        <v>1</v>
      </c>
      <c r="J26" s="6">
        <v>1</v>
      </c>
      <c r="K26" s="6">
        <v>0</v>
      </c>
      <c r="L26" s="6">
        <v>0</v>
      </c>
      <c r="M26" s="6">
        <v>0</v>
      </c>
      <c r="N26" s="6">
        <f t="shared" si="0"/>
        <v>3</v>
      </c>
      <c r="O26" s="6">
        <v>7</v>
      </c>
      <c r="P26" s="12">
        <f t="shared" si="1"/>
        <v>0.42857142857142855</v>
      </c>
      <c r="S26" s="11">
        <f t="shared" si="2"/>
        <v>1</v>
      </c>
      <c r="T26" s="11">
        <f t="shared" si="3"/>
        <v>1</v>
      </c>
      <c r="U26" s="11">
        <v>1</v>
      </c>
      <c r="V26" s="11">
        <f t="shared" si="4"/>
        <v>42.857142857142854</v>
      </c>
      <c r="W26" s="11">
        <f t="shared" si="5"/>
        <v>1</v>
      </c>
    </row>
    <row r="27" spans="1:23" ht="17" hidden="1" thickTop="1" thickBot="1" x14ac:dyDescent="0.25">
      <c r="A27" s="5">
        <f>IF(AND('Subject Data'!$C27=$C27, 'Subject Data'!$D27=$D27,'Subject Data'!$E27=$E27),'Subject Data'!A27)</f>
        <v>26</v>
      </c>
      <c r="B27" s="5">
        <f>IF(AND('Subject Data'!$C27=$C27, 'Subject Data'!$D27=$D27,'Subject Data'!$E27=$E27),'Subject Data'!B27)</f>
        <v>9</v>
      </c>
      <c r="C27" s="5" t="s">
        <v>34</v>
      </c>
      <c r="D27" s="5" t="s">
        <v>20</v>
      </c>
      <c r="E27" s="5" t="s">
        <v>17</v>
      </c>
      <c r="F27" s="5" t="s">
        <v>26</v>
      </c>
      <c r="G27" s="6">
        <v>0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f t="shared" si="0"/>
        <v>6</v>
      </c>
      <c r="O27" s="6">
        <v>7</v>
      </c>
      <c r="P27" s="12">
        <f t="shared" si="1"/>
        <v>0.8571428571428571</v>
      </c>
      <c r="S27" s="11">
        <f t="shared" si="2"/>
        <v>2</v>
      </c>
      <c r="T27" s="11">
        <f t="shared" si="3"/>
        <v>2</v>
      </c>
      <c r="U27" s="11">
        <v>1</v>
      </c>
      <c r="V27" s="11">
        <f t="shared" si="4"/>
        <v>85.714285714285708</v>
      </c>
      <c r="W27" s="11">
        <f t="shared" si="5"/>
        <v>3</v>
      </c>
    </row>
    <row r="28" spans="1:23" ht="17" thickTop="1" thickBot="1" x14ac:dyDescent="0.25">
      <c r="A28" s="5">
        <f>IF(AND('Subject Data'!$C28=$C28, 'Subject Data'!$D28=$D28,'Subject Data'!$E28=$E28),'Subject Data'!A28)</f>
        <v>27</v>
      </c>
      <c r="B28" s="5">
        <f>IF(AND('Subject Data'!$C28=$C28, 'Subject Data'!$D28=$D28,'Subject Data'!$E28=$E28),'Subject Data'!B28)</f>
        <v>9</v>
      </c>
      <c r="C28" s="5" t="s">
        <v>34</v>
      </c>
      <c r="D28" s="5" t="s">
        <v>23</v>
      </c>
      <c r="E28" s="5" t="s">
        <v>24</v>
      </c>
      <c r="F28" s="5" t="s">
        <v>22</v>
      </c>
      <c r="G28" s="6">
        <v>1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v>0</v>
      </c>
      <c r="N28" s="6">
        <f t="shared" si="0"/>
        <v>4</v>
      </c>
      <c r="O28" s="6">
        <v>7</v>
      </c>
      <c r="P28" s="12">
        <f t="shared" si="1"/>
        <v>0.5714285714285714</v>
      </c>
      <c r="S28" s="11">
        <f t="shared" si="2"/>
        <v>3</v>
      </c>
      <c r="T28" s="11">
        <f t="shared" si="3"/>
        <v>3</v>
      </c>
      <c r="U28" s="11">
        <v>1</v>
      </c>
      <c r="V28" s="11">
        <f t="shared" si="4"/>
        <v>57.142857142857139</v>
      </c>
      <c r="W28" s="11">
        <f t="shared" si="5"/>
        <v>2</v>
      </c>
    </row>
    <row r="29" spans="1:23" ht="17" hidden="1" thickTop="1" thickBot="1" x14ac:dyDescent="0.25">
      <c r="A29" s="5">
        <f>IF(AND('Subject Data'!$C29=$C29, 'Subject Data'!$D29=$D29,'Subject Data'!$E29=$E29),'Subject Data'!A29)</f>
        <v>28</v>
      </c>
      <c r="B29" s="5">
        <f>IF(AND('Subject Data'!$C29=$C29, 'Subject Data'!$D29=$D29,'Subject Data'!$E29=$E29),'Subject Data'!B29)</f>
        <v>10</v>
      </c>
      <c r="C29" s="5" t="s">
        <v>35</v>
      </c>
      <c r="D29" s="5" t="s">
        <v>16</v>
      </c>
      <c r="E29" s="5" t="s">
        <v>24</v>
      </c>
      <c r="F29" s="5" t="s">
        <v>26</v>
      </c>
      <c r="G29" s="6"/>
      <c r="H29" s="6">
        <v>1</v>
      </c>
      <c r="I29" s="6">
        <v>1</v>
      </c>
      <c r="J29" s="6">
        <v>1</v>
      </c>
      <c r="K29" s="6">
        <v>0</v>
      </c>
      <c r="L29" s="6">
        <v>1</v>
      </c>
      <c r="M29" s="6">
        <v>1</v>
      </c>
      <c r="N29" s="6">
        <f t="shared" si="0"/>
        <v>5</v>
      </c>
      <c r="O29" s="6">
        <v>6</v>
      </c>
      <c r="P29" s="12">
        <f t="shared" si="1"/>
        <v>0.83333333333333337</v>
      </c>
      <c r="S29" s="11">
        <f t="shared" si="2"/>
        <v>1</v>
      </c>
      <c r="T29" s="11">
        <f t="shared" si="3"/>
        <v>3</v>
      </c>
      <c r="U29" s="11">
        <v>6</v>
      </c>
      <c r="V29" s="11">
        <f t="shared" si="4"/>
        <v>83.333333333333343</v>
      </c>
      <c r="W29" s="11">
        <f t="shared" si="5"/>
        <v>1</v>
      </c>
    </row>
    <row r="30" spans="1:23" ht="17" hidden="1" thickTop="1" thickBot="1" x14ac:dyDescent="0.25">
      <c r="A30" s="5">
        <f>IF(AND('Subject Data'!$C30=$C30, 'Subject Data'!$D30=$D30,'Subject Data'!$E30=$E30),'Subject Data'!A30)</f>
        <v>29</v>
      </c>
      <c r="B30" s="5">
        <f>IF(AND('Subject Data'!$C30=$C30, 'Subject Data'!$D30=$D30,'Subject Data'!$E30=$E30),'Subject Data'!B30)</f>
        <v>10</v>
      </c>
      <c r="C30" s="5" t="s">
        <v>35</v>
      </c>
      <c r="D30" s="5" t="s">
        <v>20</v>
      </c>
      <c r="E30" s="5" t="s">
        <v>17</v>
      </c>
      <c r="F30" s="5" t="s">
        <v>26</v>
      </c>
      <c r="G30" s="6">
        <v>1</v>
      </c>
      <c r="H30" s="6">
        <v>1</v>
      </c>
      <c r="I30" s="6">
        <v>1</v>
      </c>
      <c r="J30" s="6">
        <v>0</v>
      </c>
      <c r="K30" s="6">
        <v>1</v>
      </c>
      <c r="L30" s="6">
        <v>1</v>
      </c>
      <c r="M30" s="6">
        <v>0</v>
      </c>
      <c r="N30" s="6">
        <f t="shared" si="0"/>
        <v>5</v>
      </c>
      <c r="O30" s="6">
        <v>7</v>
      </c>
      <c r="P30" s="12">
        <f t="shared" si="1"/>
        <v>0.7142857142857143</v>
      </c>
      <c r="S30" s="11">
        <f t="shared" si="2"/>
        <v>2</v>
      </c>
      <c r="T30" s="11">
        <f t="shared" si="3"/>
        <v>2</v>
      </c>
      <c r="U30" s="11">
        <v>6</v>
      </c>
      <c r="V30" s="11">
        <f t="shared" si="4"/>
        <v>71.428571428571431</v>
      </c>
      <c r="W30" s="11">
        <f t="shared" si="5"/>
        <v>3</v>
      </c>
    </row>
    <row r="31" spans="1:23" ht="17" thickTop="1" thickBot="1" x14ac:dyDescent="0.25">
      <c r="A31" s="5">
        <f>IF(AND('Subject Data'!$C31=$C31, 'Subject Data'!$D31=$D31,'Subject Data'!$E31=$E31),'Subject Data'!A31)</f>
        <v>30</v>
      </c>
      <c r="B31" s="5">
        <f>IF(AND('Subject Data'!$C31=$C31, 'Subject Data'!$D31=$D31,'Subject Data'!$E31=$E31),'Subject Data'!B31)</f>
        <v>10</v>
      </c>
      <c r="C31" s="5" t="s">
        <v>35</v>
      </c>
      <c r="D31" s="5" t="s">
        <v>23</v>
      </c>
      <c r="E31" s="5" t="s">
        <v>21</v>
      </c>
      <c r="F31" s="5" t="s">
        <v>22</v>
      </c>
      <c r="G31" s="6">
        <v>0</v>
      </c>
      <c r="H31" s="6">
        <v>1</v>
      </c>
      <c r="I31" s="6">
        <v>1</v>
      </c>
      <c r="J31" s="6">
        <v>0</v>
      </c>
      <c r="K31" s="6">
        <v>1</v>
      </c>
      <c r="L31" s="6">
        <v>0</v>
      </c>
      <c r="M31" s="6">
        <v>0</v>
      </c>
      <c r="N31" s="6">
        <f t="shared" si="0"/>
        <v>3</v>
      </c>
      <c r="O31" s="6">
        <v>7</v>
      </c>
      <c r="P31" s="12">
        <f t="shared" si="1"/>
        <v>0.42857142857142855</v>
      </c>
      <c r="S31" s="11">
        <f t="shared" si="2"/>
        <v>3</v>
      </c>
      <c r="T31" s="11">
        <f t="shared" si="3"/>
        <v>1</v>
      </c>
      <c r="U31" s="11">
        <v>6</v>
      </c>
      <c r="V31" s="11">
        <f t="shared" si="4"/>
        <v>42.857142857142854</v>
      </c>
      <c r="W31" s="11">
        <f t="shared" si="5"/>
        <v>2</v>
      </c>
    </row>
    <row r="32" spans="1:23" ht="17" hidden="1" thickTop="1" thickBot="1" x14ac:dyDescent="0.25">
      <c r="A32" s="5">
        <f>IF(AND('Subject Data'!$C32=$C32, 'Subject Data'!$D32=$D32,'Subject Data'!$E32=$E32),'Subject Data'!A32)</f>
        <v>31</v>
      </c>
      <c r="B32" s="5">
        <f>IF(AND('Subject Data'!$C32=$C32, 'Subject Data'!$D32=$D32,'Subject Data'!$E32=$E32),'Subject Data'!B32)</f>
        <v>11</v>
      </c>
      <c r="C32" s="5" t="s">
        <v>36</v>
      </c>
      <c r="D32" s="5" t="s">
        <v>16</v>
      </c>
      <c r="E32" s="5" t="s">
        <v>17</v>
      </c>
      <c r="F32" s="5" t="s">
        <v>18</v>
      </c>
      <c r="G32" s="6"/>
      <c r="H32" s="6">
        <v>1</v>
      </c>
      <c r="I32" s="6">
        <v>1</v>
      </c>
      <c r="J32" s="6">
        <v>1</v>
      </c>
      <c r="K32" s="6">
        <v>0</v>
      </c>
      <c r="L32" s="6">
        <v>1</v>
      </c>
      <c r="M32" s="6">
        <v>1</v>
      </c>
      <c r="N32" s="6">
        <f t="shared" si="0"/>
        <v>5</v>
      </c>
      <c r="O32" s="6">
        <v>6</v>
      </c>
      <c r="P32" s="12">
        <f t="shared" si="1"/>
        <v>0.83333333333333337</v>
      </c>
      <c r="S32" s="11">
        <f t="shared" si="2"/>
        <v>1</v>
      </c>
      <c r="T32" s="11">
        <f t="shared" si="3"/>
        <v>2</v>
      </c>
      <c r="U32" s="11">
        <v>4</v>
      </c>
      <c r="V32" s="11">
        <f t="shared" si="4"/>
        <v>83.333333333333343</v>
      </c>
      <c r="W32" s="11">
        <f t="shared" si="5"/>
        <v>1</v>
      </c>
    </row>
    <row r="33" spans="1:23" ht="17" hidden="1" thickTop="1" thickBot="1" x14ac:dyDescent="0.25">
      <c r="A33" s="5">
        <f>IF(AND('Subject Data'!$C33=$C33, 'Subject Data'!$D33=$D33,'Subject Data'!$E33=$E33),'Subject Data'!A33)</f>
        <v>32</v>
      </c>
      <c r="B33" s="5">
        <f>IF(AND('Subject Data'!$C33=$C33, 'Subject Data'!$D33=$D33,'Subject Data'!$E33=$E33),'Subject Data'!B33)</f>
        <v>11</v>
      </c>
      <c r="C33" s="5" t="s">
        <v>36</v>
      </c>
      <c r="D33" s="5" t="s">
        <v>20</v>
      </c>
      <c r="E33" s="5" t="s">
        <v>21</v>
      </c>
      <c r="F33" s="5" t="s">
        <v>26</v>
      </c>
      <c r="G33" s="6">
        <v>1</v>
      </c>
      <c r="H33" s="6">
        <v>0</v>
      </c>
      <c r="I33" s="6">
        <v>0</v>
      </c>
      <c r="J33" s="6">
        <v>0</v>
      </c>
      <c r="K33" s="6">
        <v>1</v>
      </c>
      <c r="L33" s="6">
        <v>0</v>
      </c>
      <c r="M33" s="6">
        <v>1</v>
      </c>
      <c r="N33" s="6">
        <f t="shared" si="0"/>
        <v>3</v>
      </c>
      <c r="O33" s="6">
        <v>7</v>
      </c>
      <c r="P33" s="12">
        <f t="shared" si="1"/>
        <v>0.42857142857142855</v>
      </c>
      <c r="S33" s="11">
        <f t="shared" si="2"/>
        <v>2</v>
      </c>
      <c r="T33" s="11">
        <f t="shared" si="3"/>
        <v>1</v>
      </c>
      <c r="U33" s="11">
        <v>4</v>
      </c>
      <c r="V33" s="11">
        <f t="shared" si="4"/>
        <v>42.857142857142854</v>
      </c>
      <c r="W33" s="11">
        <f t="shared" si="5"/>
        <v>3</v>
      </c>
    </row>
    <row r="34" spans="1:23" ht="17" thickTop="1" thickBot="1" x14ac:dyDescent="0.25">
      <c r="A34" s="5">
        <f>IF(AND('Subject Data'!$C34=$C34, 'Subject Data'!$D34=$D34,'Subject Data'!$E34=$E34),'Subject Data'!A34)</f>
        <v>33</v>
      </c>
      <c r="B34" s="5">
        <f>IF(AND('Subject Data'!$C34=$C34, 'Subject Data'!$D34=$D34,'Subject Data'!$E34=$E34),'Subject Data'!B34)</f>
        <v>11</v>
      </c>
      <c r="C34" s="5" t="s">
        <v>36</v>
      </c>
      <c r="D34" s="5" t="s">
        <v>23</v>
      </c>
      <c r="E34" s="5" t="s">
        <v>24</v>
      </c>
      <c r="F34" s="5" t="s">
        <v>26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0</v>
      </c>
      <c r="N34" s="6">
        <f t="shared" ref="N34:N65" si="6">SUM(G34:M34)</f>
        <v>6</v>
      </c>
      <c r="O34" s="6">
        <v>7</v>
      </c>
      <c r="P34" s="12">
        <f t="shared" ref="P34:P65" si="7">N34/O34</f>
        <v>0.8571428571428571</v>
      </c>
      <c r="S34" s="11">
        <f t="shared" si="2"/>
        <v>3</v>
      </c>
      <c r="T34" s="11">
        <f t="shared" si="3"/>
        <v>3</v>
      </c>
      <c r="U34" s="11">
        <v>4</v>
      </c>
      <c r="V34" s="11">
        <f t="shared" si="4"/>
        <v>85.714285714285708</v>
      </c>
      <c r="W34" s="11">
        <f t="shared" si="5"/>
        <v>2</v>
      </c>
    </row>
    <row r="35" spans="1:23" ht="17" hidden="1" thickTop="1" thickBot="1" x14ac:dyDescent="0.25">
      <c r="A35" s="5">
        <f>IF(AND('Subject Data'!$C35=$C35, 'Subject Data'!$D35=$D35,'Subject Data'!$E35=$E35),'Subject Data'!A35)</f>
        <v>34</v>
      </c>
      <c r="B35" s="5">
        <f>IF(AND('Subject Data'!$C35=$C35, 'Subject Data'!$D35=$D35,'Subject Data'!$E35=$E35),'Subject Data'!B35)</f>
        <v>12</v>
      </c>
      <c r="C35" s="5" t="s">
        <v>37</v>
      </c>
      <c r="D35" s="5" t="s">
        <v>16</v>
      </c>
      <c r="E35" s="5" t="s">
        <v>24</v>
      </c>
      <c r="F35" s="5" t="s">
        <v>22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0</v>
      </c>
      <c r="M35" s="6">
        <v>1</v>
      </c>
      <c r="N35" s="6">
        <f t="shared" si="6"/>
        <v>6</v>
      </c>
      <c r="O35" s="6">
        <v>7</v>
      </c>
      <c r="P35" s="12">
        <f t="shared" si="7"/>
        <v>0.8571428571428571</v>
      </c>
      <c r="S35" s="11">
        <f t="shared" si="2"/>
        <v>1</v>
      </c>
      <c r="T35" s="11">
        <f t="shared" si="3"/>
        <v>3</v>
      </c>
      <c r="U35" s="11">
        <v>6</v>
      </c>
      <c r="V35" s="11">
        <f t="shared" si="4"/>
        <v>85.714285714285708</v>
      </c>
      <c r="W35" s="11">
        <f t="shared" si="5"/>
        <v>1</v>
      </c>
    </row>
    <row r="36" spans="1:23" ht="17" hidden="1" thickTop="1" thickBot="1" x14ac:dyDescent="0.25">
      <c r="A36" s="5">
        <f>IF(AND('Subject Data'!$C36=$C36, 'Subject Data'!$D36=$D36,'Subject Data'!$E36=$E36),'Subject Data'!A36)</f>
        <v>35</v>
      </c>
      <c r="B36" s="5">
        <f>IF(AND('Subject Data'!$C36=$C36, 'Subject Data'!$D36=$D36,'Subject Data'!$E36=$E36),'Subject Data'!B36)</f>
        <v>12</v>
      </c>
      <c r="C36" s="5" t="s">
        <v>37</v>
      </c>
      <c r="D36" s="5" t="s">
        <v>20</v>
      </c>
      <c r="E36" s="5" t="s">
        <v>17</v>
      </c>
      <c r="F36" s="5" t="s">
        <v>22</v>
      </c>
      <c r="G36" s="6">
        <v>1</v>
      </c>
      <c r="H36" s="6">
        <v>1</v>
      </c>
      <c r="I36" s="6">
        <v>1</v>
      </c>
      <c r="J36" s="6">
        <v>1</v>
      </c>
      <c r="K36" s="6">
        <v>0</v>
      </c>
      <c r="L36" s="6">
        <v>1</v>
      </c>
      <c r="M36" s="6">
        <v>1</v>
      </c>
      <c r="N36" s="6">
        <f t="shared" si="6"/>
        <v>6</v>
      </c>
      <c r="O36" s="6">
        <v>7</v>
      </c>
      <c r="P36" s="12">
        <f t="shared" si="7"/>
        <v>0.8571428571428571</v>
      </c>
      <c r="S36" s="11">
        <f t="shared" si="2"/>
        <v>2</v>
      </c>
      <c r="T36" s="11">
        <f t="shared" si="3"/>
        <v>2</v>
      </c>
      <c r="U36" s="11">
        <v>6</v>
      </c>
      <c r="V36" s="11">
        <f t="shared" si="4"/>
        <v>85.714285714285708</v>
      </c>
      <c r="W36" s="11">
        <f t="shared" si="5"/>
        <v>3</v>
      </c>
    </row>
    <row r="37" spans="1:23" ht="17" thickTop="1" thickBot="1" x14ac:dyDescent="0.25">
      <c r="A37" s="5">
        <f>IF(AND('Subject Data'!$C37=$C37, 'Subject Data'!$D37=$D37,'Subject Data'!$E37=$E37),'Subject Data'!A37)</f>
        <v>36</v>
      </c>
      <c r="B37" s="5">
        <f>IF(AND('Subject Data'!$C37=$C37, 'Subject Data'!$D37=$D37,'Subject Data'!$E37=$E37),'Subject Data'!B37)</f>
        <v>12</v>
      </c>
      <c r="C37" s="5" t="s">
        <v>37</v>
      </c>
      <c r="D37" s="5" t="s">
        <v>23</v>
      </c>
      <c r="E37" s="5" t="s">
        <v>21</v>
      </c>
      <c r="F37" s="5" t="s">
        <v>22</v>
      </c>
      <c r="G37" s="6">
        <v>0</v>
      </c>
      <c r="H37" s="6">
        <v>1</v>
      </c>
      <c r="I37" s="6">
        <v>0</v>
      </c>
      <c r="J37" s="6">
        <v>1</v>
      </c>
      <c r="K37" s="6">
        <v>1</v>
      </c>
      <c r="L37" s="6">
        <v>0</v>
      </c>
      <c r="M37" s="6">
        <v>1</v>
      </c>
      <c r="N37" s="6">
        <f t="shared" si="6"/>
        <v>4</v>
      </c>
      <c r="O37" s="6">
        <v>7</v>
      </c>
      <c r="P37" s="12">
        <f t="shared" si="7"/>
        <v>0.5714285714285714</v>
      </c>
      <c r="S37" s="11">
        <f t="shared" si="2"/>
        <v>3</v>
      </c>
      <c r="T37" s="11">
        <f t="shared" si="3"/>
        <v>1</v>
      </c>
      <c r="U37" s="11">
        <v>6</v>
      </c>
      <c r="V37" s="11">
        <f t="shared" si="4"/>
        <v>57.142857142857139</v>
      </c>
      <c r="W37" s="11">
        <f t="shared" si="5"/>
        <v>2</v>
      </c>
    </row>
    <row r="38" spans="1:23" ht="17" hidden="1" thickTop="1" thickBot="1" x14ac:dyDescent="0.25">
      <c r="A38" s="5">
        <f>IF(AND('Subject Data'!$C38=$C38, 'Subject Data'!$D38=$D38,'Subject Data'!$E38=$E38),'Subject Data'!A38)</f>
        <v>37</v>
      </c>
      <c r="B38" s="5">
        <f>IF(AND('Subject Data'!$C38=$C38, 'Subject Data'!$D38=$D38,'Subject Data'!$E38=$E38),'Subject Data'!B38)</f>
        <v>13</v>
      </c>
      <c r="C38" s="5" t="s">
        <v>38</v>
      </c>
      <c r="D38" s="5" t="s">
        <v>16</v>
      </c>
      <c r="E38" s="5" t="s">
        <v>17</v>
      </c>
      <c r="F38" s="5" t="s">
        <v>29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f t="shared" si="6"/>
        <v>7</v>
      </c>
      <c r="O38" s="6">
        <v>7</v>
      </c>
      <c r="P38" s="12">
        <f t="shared" si="7"/>
        <v>1</v>
      </c>
      <c r="S38" s="11">
        <f t="shared" si="2"/>
        <v>1</v>
      </c>
      <c r="T38" s="11">
        <f t="shared" si="3"/>
        <v>2</v>
      </c>
      <c r="U38" s="11">
        <v>3</v>
      </c>
      <c r="V38" s="11">
        <f t="shared" si="4"/>
        <v>100</v>
      </c>
      <c r="W38" s="11">
        <f t="shared" si="5"/>
        <v>1</v>
      </c>
    </row>
    <row r="39" spans="1:23" ht="17" hidden="1" thickTop="1" thickBot="1" x14ac:dyDescent="0.25">
      <c r="A39" s="5">
        <f>IF(AND('Subject Data'!$C39=$C39, 'Subject Data'!$D39=$D39,'Subject Data'!$E39=$E39),'Subject Data'!A39)</f>
        <v>38</v>
      </c>
      <c r="B39" s="5">
        <f>IF(AND('Subject Data'!$C39=$C39, 'Subject Data'!$D39=$D39,'Subject Data'!$E39=$E39),'Subject Data'!B39)</f>
        <v>13</v>
      </c>
      <c r="C39" s="5" t="s">
        <v>38</v>
      </c>
      <c r="D39" s="5" t="s">
        <v>20</v>
      </c>
      <c r="E39" s="5" t="s">
        <v>24</v>
      </c>
      <c r="F39" s="5" t="s">
        <v>26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f t="shared" si="6"/>
        <v>7</v>
      </c>
      <c r="O39" s="6">
        <v>7</v>
      </c>
      <c r="P39" s="12">
        <f t="shared" si="7"/>
        <v>1</v>
      </c>
      <c r="S39" s="11">
        <f t="shared" si="2"/>
        <v>2</v>
      </c>
      <c r="T39" s="11">
        <f t="shared" si="3"/>
        <v>3</v>
      </c>
      <c r="U39" s="11">
        <v>3</v>
      </c>
      <c r="V39" s="11">
        <f t="shared" si="4"/>
        <v>100</v>
      </c>
      <c r="W39" s="11">
        <f t="shared" si="5"/>
        <v>3</v>
      </c>
    </row>
    <row r="40" spans="1:23" ht="17" thickTop="1" thickBot="1" x14ac:dyDescent="0.25">
      <c r="A40" s="5">
        <f>IF(AND('Subject Data'!$C40=$C40, 'Subject Data'!$D40=$D40,'Subject Data'!$E40=$E40),'Subject Data'!A40)</f>
        <v>39</v>
      </c>
      <c r="B40" s="5">
        <f>IF(AND('Subject Data'!$C40=$C40, 'Subject Data'!$D40=$D40,'Subject Data'!$E40=$E40),'Subject Data'!B40)</f>
        <v>13</v>
      </c>
      <c r="C40" s="5" t="s">
        <v>38</v>
      </c>
      <c r="D40" s="5" t="s">
        <v>23</v>
      </c>
      <c r="E40" s="5" t="s">
        <v>21</v>
      </c>
      <c r="F40" s="5" t="s">
        <v>26</v>
      </c>
      <c r="G40" s="6">
        <v>1</v>
      </c>
      <c r="H40" s="6">
        <v>1</v>
      </c>
      <c r="I40" s="6">
        <v>1</v>
      </c>
      <c r="J40" s="6">
        <v>0</v>
      </c>
      <c r="K40" s="6">
        <v>1</v>
      </c>
      <c r="L40" s="6">
        <v>1</v>
      </c>
      <c r="M40" s="6">
        <v>1</v>
      </c>
      <c r="N40" s="6">
        <f t="shared" si="6"/>
        <v>6</v>
      </c>
      <c r="O40" s="6">
        <v>7</v>
      </c>
      <c r="P40" s="12">
        <f t="shared" si="7"/>
        <v>0.8571428571428571</v>
      </c>
      <c r="S40" s="11">
        <f t="shared" si="2"/>
        <v>3</v>
      </c>
      <c r="T40" s="11">
        <f t="shared" si="3"/>
        <v>1</v>
      </c>
      <c r="U40" s="11">
        <v>3</v>
      </c>
      <c r="V40" s="11">
        <f t="shared" si="4"/>
        <v>85.714285714285708</v>
      </c>
      <c r="W40" s="11">
        <f t="shared" si="5"/>
        <v>2</v>
      </c>
    </row>
    <row r="41" spans="1:23" ht="17" hidden="1" thickTop="1" thickBot="1" x14ac:dyDescent="0.25">
      <c r="A41" s="5">
        <f>IF(AND('Subject Data'!$C41=$C41, 'Subject Data'!$D41=$D41,'Subject Data'!$E41=$E41),'Subject Data'!A41)</f>
        <v>40</v>
      </c>
      <c r="B41" s="5">
        <f>IF(AND('Subject Data'!$C41=$C41, 'Subject Data'!$D41=$D41,'Subject Data'!$E41=$E41),'Subject Data'!B41)</f>
        <v>14</v>
      </c>
      <c r="C41" s="5" t="s">
        <v>39</v>
      </c>
      <c r="D41" s="5" t="s">
        <v>16</v>
      </c>
      <c r="E41" s="5" t="s">
        <v>21</v>
      </c>
      <c r="F41" s="5" t="s">
        <v>22</v>
      </c>
      <c r="G41" s="6">
        <v>1</v>
      </c>
      <c r="H41" s="6">
        <v>0</v>
      </c>
      <c r="I41" s="6">
        <v>1</v>
      </c>
      <c r="J41" s="6">
        <v>1</v>
      </c>
      <c r="K41" s="6">
        <v>0</v>
      </c>
      <c r="L41" s="6">
        <v>1</v>
      </c>
      <c r="M41" s="6">
        <v>0</v>
      </c>
      <c r="N41" s="6">
        <f t="shared" si="6"/>
        <v>4</v>
      </c>
      <c r="O41" s="6">
        <v>7</v>
      </c>
      <c r="P41" s="12">
        <f t="shared" si="7"/>
        <v>0.5714285714285714</v>
      </c>
      <c r="S41" s="11">
        <f t="shared" si="2"/>
        <v>1</v>
      </c>
      <c r="T41" s="11">
        <f t="shared" si="3"/>
        <v>1</v>
      </c>
      <c r="U41" s="11">
        <v>2</v>
      </c>
      <c r="V41" s="11">
        <f t="shared" si="4"/>
        <v>57.142857142857139</v>
      </c>
      <c r="W41" s="11">
        <f t="shared" si="5"/>
        <v>1</v>
      </c>
    </row>
    <row r="42" spans="1:23" ht="17" hidden="1" thickTop="1" thickBot="1" x14ac:dyDescent="0.25">
      <c r="A42" s="5">
        <f>IF(AND('Subject Data'!$C42=$C42, 'Subject Data'!$D42=$D42,'Subject Data'!$E42=$E42),'Subject Data'!A42)</f>
        <v>41</v>
      </c>
      <c r="B42" s="5">
        <f>IF(AND('Subject Data'!$C42=$C42, 'Subject Data'!$D42=$D42,'Subject Data'!$E42=$E42),'Subject Data'!B42)</f>
        <v>14</v>
      </c>
      <c r="C42" s="5" t="s">
        <v>39</v>
      </c>
      <c r="D42" s="5" t="s">
        <v>20</v>
      </c>
      <c r="E42" s="5" t="s">
        <v>24</v>
      </c>
      <c r="F42" s="5" t="s">
        <v>22</v>
      </c>
      <c r="G42" s="6">
        <v>1</v>
      </c>
      <c r="H42" s="6">
        <v>1</v>
      </c>
      <c r="I42" s="6">
        <v>0</v>
      </c>
      <c r="J42" s="6">
        <v>1</v>
      </c>
      <c r="K42" s="6">
        <v>1</v>
      </c>
      <c r="L42" s="6">
        <v>1</v>
      </c>
      <c r="M42" s="6">
        <v>1</v>
      </c>
      <c r="N42" s="6">
        <f t="shared" si="6"/>
        <v>6</v>
      </c>
      <c r="O42" s="6">
        <v>7</v>
      </c>
      <c r="P42" s="12">
        <f t="shared" si="7"/>
        <v>0.8571428571428571</v>
      </c>
      <c r="S42" s="11">
        <f t="shared" si="2"/>
        <v>2</v>
      </c>
      <c r="T42" s="11">
        <f t="shared" si="3"/>
        <v>3</v>
      </c>
      <c r="U42" s="11">
        <v>2</v>
      </c>
      <c r="V42" s="11">
        <f t="shared" si="4"/>
        <v>85.714285714285708</v>
      </c>
      <c r="W42" s="11">
        <f t="shared" si="5"/>
        <v>3</v>
      </c>
    </row>
    <row r="43" spans="1:23" ht="17" thickTop="1" thickBot="1" x14ac:dyDescent="0.25">
      <c r="A43" s="5">
        <f>IF(AND('Subject Data'!$C43=$C43, 'Subject Data'!$D43=$D43,'Subject Data'!$E43=$E43),'Subject Data'!A43)</f>
        <v>42</v>
      </c>
      <c r="B43" s="5">
        <f>IF(AND('Subject Data'!$C43=$C43, 'Subject Data'!$D43=$D43,'Subject Data'!$E43=$E43),'Subject Data'!B43)</f>
        <v>14</v>
      </c>
      <c r="C43" s="5" t="s">
        <v>39</v>
      </c>
      <c r="D43" s="5" t="s">
        <v>23</v>
      </c>
      <c r="E43" s="5" t="s">
        <v>17</v>
      </c>
      <c r="F43" s="5" t="s">
        <v>22</v>
      </c>
      <c r="G43" s="6">
        <v>0</v>
      </c>
      <c r="H43" s="6">
        <v>1</v>
      </c>
      <c r="I43" s="6">
        <v>0</v>
      </c>
      <c r="J43" s="6">
        <v>1</v>
      </c>
      <c r="K43" s="6">
        <v>1</v>
      </c>
      <c r="L43" s="6">
        <v>1</v>
      </c>
      <c r="M43" s="6">
        <v>1</v>
      </c>
      <c r="N43" s="6">
        <f t="shared" si="6"/>
        <v>5</v>
      </c>
      <c r="O43" s="6">
        <v>7</v>
      </c>
      <c r="P43" s="12">
        <f t="shared" si="7"/>
        <v>0.7142857142857143</v>
      </c>
      <c r="S43" s="11">
        <f t="shared" si="2"/>
        <v>3</v>
      </c>
      <c r="T43" s="11">
        <f t="shared" si="3"/>
        <v>2</v>
      </c>
      <c r="U43" s="11">
        <v>2</v>
      </c>
      <c r="V43" s="11">
        <f t="shared" si="4"/>
        <v>71.428571428571431</v>
      </c>
      <c r="W43" s="11">
        <f t="shared" si="5"/>
        <v>2</v>
      </c>
    </row>
    <row r="44" spans="1:23" ht="17" hidden="1" thickTop="1" thickBot="1" x14ac:dyDescent="0.25">
      <c r="A44" s="5">
        <f>IF(AND('Subject Data'!$C44=$C44, 'Subject Data'!$D44=$D44,'Subject Data'!$E44=$E44),'Subject Data'!A44)</f>
        <v>43</v>
      </c>
      <c r="B44" s="5">
        <f>IF(AND('Subject Data'!$C44=$C44, 'Subject Data'!$D44=$D44,'Subject Data'!$E44=$E44),'Subject Data'!B44)</f>
        <v>15</v>
      </c>
      <c r="C44" s="5" t="s">
        <v>40</v>
      </c>
      <c r="D44" s="5" t="s">
        <v>16</v>
      </c>
      <c r="E44" s="5" t="s">
        <v>24</v>
      </c>
      <c r="F44" s="5" t="s">
        <v>22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f t="shared" si="6"/>
        <v>7</v>
      </c>
      <c r="O44" s="6">
        <v>7</v>
      </c>
      <c r="P44" s="12">
        <f t="shared" si="7"/>
        <v>1</v>
      </c>
      <c r="S44" s="11">
        <f t="shared" si="2"/>
        <v>1</v>
      </c>
      <c r="T44" s="11">
        <f t="shared" si="3"/>
        <v>3</v>
      </c>
      <c r="U44" s="11">
        <v>5</v>
      </c>
      <c r="V44" s="11">
        <f t="shared" si="4"/>
        <v>100</v>
      </c>
      <c r="W44" s="11">
        <f t="shared" si="5"/>
        <v>1</v>
      </c>
    </row>
    <row r="45" spans="1:23" ht="17" hidden="1" thickTop="1" thickBot="1" x14ac:dyDescent="0.25">
      <c r="A45" s="5">
        <f>IF(AND('Subject Data'!$C45=$C45, 'Subject Data'!$D45=$D45,'Subject Data'!$E45=$E45),'Subject Data'!A45)</f>
        <v>44</v>
      </c>
      <c r="B45" s="5">
        <f>IF(AND('Subject Data'!$C45=$C45, 'Subject Data'!$D45=$D45,'Subject Data'!$E45=$E45),'Subject Data'!B45)</f>
        <v>15</v>
      </c>
      <c r="C45" s="5" t="s">
        <v>40</v>
      </c>
      <c r="D45" s="5" t="s">
        <v>20</v>
      </c>
      <c r="E45" s="5" t="s">
        <v>21</v>
      </c>
      <c r="F45" s="5" t="s">
        <v>22</v>
      </c>
      <c r="G45" s="6">
        <v>0</v>
      </c>
      <c r="H45" s="6">
        <v>1</v>
      </c>
      <c r="I45" s="6">
        <v>1</v>
      </c>
      <c r="J45" s="6">
        <v>0</v>
      </c>
      <c r="K45" s="6">
        <v>1</v>
      </c>
      <c r="L45" s="6">
        <v>1</v>
      </c>
      <c r="M45" s="6">
        <v>0</v>
      </c>
      <c r="N45" s="6">
        <f t="shared" si="6"/>
        <v>4</v>
      </c>
      <c r="O45" s="6">
        <v>7</v>
      </c>
      <c r="P45" s="12">
        <f t="shared" si="7"/>
        <v>0.5714285714285714</v>
      </c>
      <c r="S45" s="11">
        <f t="shared" si="2"/>
        <v>2</v>
      </c>
      <c r="T45" s="11">
        <f t="shared" si="3"/>
        <v>1</v>
      </c>
      <c r="U45" s="11">
        <v>5</v>
      </c>
      <c r="V45" s="11">
        <f t="shared" si="4"/>
        <v>57.142857142857139</v>
      </c>
      <c r="W45" s="11">
        <f t="shared" si="5"/>
        <v>3</v>
      </c>
    </row>
    <row r="46" spans="1:23" ht="17" thickTop="1" thickBot="1" x14ac:dyDescent="0.25">
      <c r="A46" s="5">
        <f>IF(AND('Subject Data'!$C46=$C46, 'Subject Data'!$D46=$D46,'Subject Data'!$E46=$E46),'Subject Data'!A46)</f>
        <v>45</v>
      </c>
      <c r="B46" s="5">
        <f>IF(AND('Subject Data'!$C46=$C46, 'Subject Data'!$D46=$D46,'Subject Data'!$E46=$E46),'Subject Data'!B46)</f>
        <v>15</v>
      </c>
      <c r="C46" s="5" t="s">
        <v>40</v>
      </c>
      <c r="D46" s="5" t="s">
        <v>23</v>
      </c>
      <c r="E46" s="5" t="s">
        <v>17</v>
      </c>
      <c r="F46" s="5" t="s">
        <v>22</v>
      </c>
      <c r="G46" s="6">
        <v>0</v>
      </c>
      <c r="H46" s="6">
        <v>1</v>
      </c>
      <c r="I46" s="6">
        <v>0</v>
      </c>
      <c r="J46" s="6">
        <v>1</v>
      </c>
      <c r="K46" s="6">
        <v>1</v>
      </c>
      <c r="L46" s="6">
        <v>1</v>
      </c>
      <c r="M46" s="6">
        <v>1</v>
      </c>
      <c r="N46" s="6">
        <f t="shared" si="6"/>
        <v>5</v>
      </c>
      <c r="O46" s="6">
        <v>7</v>
      </c>
      <c r="P46" s="12">
        <f t="shared" si="7"/>
        <v>0.7142857142857143</v>
      </c>
      <c r="S46" s="11">
        <f t="shared" si="2"/>
        <v>3</v>
      </c>
      <c r="T46" s="11">
        <f t="shared" si="3"/>
        <v>2</v>
      </c>
      <c r="U46" s="11">
        <v>5</v>
      </c>
      <c r="V46" s="11">
        <f t="shared" si="4"/>
        <v>71.428571428571431</v>
      </c>
      <c r="W46" s="11">
        <f t="shared" si="5"/>
        <v>2</v>
      </c>
    </row>
    <row r="47" spans="1:23" ht="17" hidden="1" thickTop="1" thickBot="1" x14ac:dyDescent="0.25">
      <c r="A47" s="5">
        <f>IF(AND('Subject Data'!$C47=$C47, 'Subject Data'!$D47=$D47,'Subject Data'!$E47=$E47),'Subject Data'!A47)</f>
        <v>46</v>
      </c>
      <c r="B47" s="5">
        <f>IF(AND('Subject Data'!$C47=$C47, 'Subject Data'!$D47=$D47,'Subject Data'!$E47=$E47),'Subject Data'!B47)</f>
        <v>16</v>
      </c>
      <c r="C47" s="5" t="s">
        <v>41</v>
      </c>
      <c r="D47" s="5" t="s">
        <v>16</v>
      </c>
      <c r="E47" s="5" t="s">
        <v>24</v>
      </c>
      <c r="F47" s="5" t="s">
        <v>26</v>
      </c>
      <c r="G47" s="6"/>
      <c r="H47" s="6">
        <v>1</v>
      </c>
      <c r="I47" s="6">
        <v>1</v>
      </c>
      <c r="J47" s="6">
        <v>0</v>
      </c>
      <c r="K47" s="6">
        <v>1</v>
      </c>
      <c r="L47" s="6">
        <v>1</v>
      </c>
      <c r="M47" s="6">
        <v>1</v>
      </c>
      <c r="N47" s="6">
        <f t="shared" si="6"/>
        <v>5</v>
      </c>
      <c r="O47" s="6">
        <v>6</v>
      </c>
      <c r="P47" s="12">
        <f t="shared" si="7"/>
        <v>0.83333333333333337</v>
      </c>
      <c r="S47" s="11">
        <f t="shared" si="2"/>
        <v>1</v>
      </c>
      <c r="T47" s="11">
        <f t="shared" si="3"/>
        <v>3</v>
      </c>
      <c r="U47" s="11">
        <v>6</v>
      </c>
      <c r="V47" s="11">
        <f t="shared" si="4"/>
        <v>83.333333333333343</v>
      </c>
      <c r="W47" s="11">
        <f t="shared" si="5"/>
        <v>1</v>
      </c>
    </row>
    <row r="48" spans="1:23" ht="17" hidden="1" thickTop="1" thickBot="1" x14ac:dyDescent="0.25">
      <c r="A48" s="5">
        <f>IF(AND('Subject Data'!$C48=$C48, 'Subject Data'!$D48=$D48,'Subject Data'!$E48=$E48),'Subject Data'!A48)</f>
        <v>47</v>
      </c>
      <c r="B48" s="5">
        <f>IF(AND('Subject Data'!$C48=$C48, 'Subject Data'!$D48=$D48,'Subject Data'!$E48=$E48),'Subject Data'!B48)</f>
        <v>16</v>
      </c>
      <c r="C48" s="5" t="s">
        <v>41</v>
      </c>
      <c r="D48" s="5" t="s">
        <v>20</v>
      </c>
      <c r="E48" s="5" t="s">
        <v>17</v>
      </c>
      <c r="F48" s="5" t="s">
        <v>26</v>
      </c>
      <c r="G48" s="6">
        <v>1</v>
      </c>
      <c r="H48" s="6">
        <v>1</v>
      </c>
      <c r="I48" s="6">
        <v>1</v>
      </c>
      <c r="J48" s="6">
        <v>0</v>
      </c>
      <c r="K48" s="6">
        <v>1</v>
      </c>
      <c r="L48" s="6">
        <v>1</v>
      </c>
      <c r="M48" s="6">
        <v>0</v>
      </c>
      <c r="N48" s="6">
        <f t="shared" si="6"/>
        <v>5</v>
      </c>
      <c r="O48" s="6">
        <v>7</v>
      </c>
      <c r="P48" s="12">
        <f t="shared" si="7"/>
        <v>0.7142857142857143</v>
      </c>
      <c r="S48" s="11">
        <f t="shared" si="2"/>
        <v>2</v>
      </c>
      <c r="T48" s="11">
        <f t="shared" si="3"/>
        <v>2</v>
      </c>
      <c r="U48" s="11">
        <v>6</v>
      </c>
      <c r="V48" s="11">
        <f t="shared" si="4"/>
        <v>71.428571428571431</v>
      </c>
      <c r="W48" s="11">
        <f t="shared" si="5"/>
        <v>3</v>
      </c>
    </row>
    <row r="49" spans="1:23" ht="17" thickTop="1" thickBot="1" x14ac:dyDescent="0.25">
      <c r="A49" s="5">
        <f>IF(AND('Subject Data'!$C49=$C49, 'Subject Data'!$D49=$D49,'Subject Data'!$E49=$E49),'Subject Data'!A49)</f>
        <v>48</v>
      </c>
      <c r="B49" s="5">
        <f>IF(AND('Subject Data'!$C49=$C49, 'Subject Data'!$D49=$D49,'Subject Data'!$E49=$E49),'Subject Data'!B49)</f>
        <v>16</v>
      </c>
      <c r="C49" s="5" t="s">
        <v>41</v>
      </c>
      <c r="D49" s="5" t="s">
        <v>23</v>
      </c>
      <c r="E49" s="5" t="s">
        <v>21</v>
      </c>
      <c r="F49" s="5" t="s">
        <v>26</v>
      </c>
      <c r="G49" s="6">
        <v>1</v>
      </c>
      <c r="H49" s="6">
        <v>1</v>
      </c>
      <c r="I49" s="6">
        <v>1</v>
      </c>
      <c r="J49" s="6">
        <v>0</v>
      </c>
      <c r="K49" s="6">
        <v>1</v>
      </c>
      <c r="L49" s="6">
        <v>1</v>
      </c>
      <c r="M49" s="6">
        <v>1</v>
      </c>
      <c r="N49" s="6">
        <f t="shared" si="6"/>
        <v>6</v>
      </c>
      <c r="O49" s="6">
        <v>7</v>
      </c>
      <c r="P49" s="12">
        <f t="shared" si="7"/>
        <v>0.8571428571428571</v>
      </c>
      <c r="S49" s="11">
        <f t="shared" si="2"/>
        <v>3</v>
      </c>
      <c r="T49" s="11">
        <f t="shared" si="3"/>
        <v>1</v>
      </c>
      <c r="U49" s="11">
        <v>6</v>
      </c>
      <c r="V49" s="11">
        <f t="shared" si="4"/>
        <v>85.714285714285708</v>
      </c>
      <c r="W49" s="11">
        <f t="shared" si="5"/>
        <v>2</v>
      </c>
    </row>
    <row r="50" spans="1:23" ht="17" hidden="1" thickTop="1" thickBot="1" x14ac:dyDescent="0.25">
      <c r="A50" s="5">
        <f>IF(AND('Subject Data'!$C50=$C50, 'Subject Data'!$D50=$D50,'Subject Data'!$E50=$E50),'Subject Data'!A50)</f>
        <v>49</v>
      </c>
      <c r="B50" s="5">
        <f>IF(AND('Subject Data'!$C50=$C50, 'Subject Data'!$D50=$D50,'Subject Data'!$E50=$E50),'Subject Data'!B50)</f>
        <v>17</v>
      </c>
      <c r="C50" s="5" t="s">
        <v>42</v>
      </c>
      <c r="D50" s="5" t="s">
        <v>16</v>
      </c>
      <c r="E50" s="5" t="s">
        <v>17</v>
      </c>
      <c r="F50" s="5" t="s">
        <v>29</v>
      </c>
      <c r="G50" s="6">
        <v>1</v>
      </c>
      <c r="H50" s="6">
        <v>1</v>
      </c>
      <c r="I50" s="6">
        <v>1</v>
      </c>
      <c r="J50" s="6">
        <v>1</v>
      </c>
      <c r="K50" s="6">
        <v>0</v>
      </c>
      <c r="L50" s="6">
        <v>1</v>
      </c>
      <c r="M50" s="6">
        <v>1</v>
      </c>
      <c r="N50" s="6">
        <f t="shared" si="6"/>
        <v>6</v>
      </c>
      <c r="O50" s="6">
        <v>7</v>
      </c>
      <c r="P50" s="12">
        <f t="shared" si="7"/>
        <v>0.8571428571428571</v>
      </c>
      <c r="S50" s="11">
        <f t="shared" si="2"/>
        <v>1</v>
      </c>
      <c r="T50" s="11">
        <f t="shared" si="3"/>
        <v>2</v>
      </c>
      <c r="U50" s="11">
        <v>4</v>
      </c>
      <c r="V50" s="11">
        <f t="shared" si="4"/>
        <v>85.714285714285708</v>
      </c>
      <c r="W50" s="11">
        <f t="shared" si="5"/>
        <v>1</v>
      </c>
    </row>
    <row r="51" spans="1:23" ht="17" hidden="1" thickTop="1" thickBot="1" x14ac:dyDescent="0.25">
      <c r="A51" s="5">
        <f>IF(AND('Subject Data'!$C51=$C51, 'Subject Data'!$D51=$D51,'Subject Data'!$E51=$E51),'Subject Data'!A51)</f>
        <v>50</v>
      </c>
      <c r="B51" s="5">
        <f>IF(AND('Subject Data'!$C51=$C51, 'Subject Data'!$D51=$D51,'Subject Data'!$E51=$E51),'Subject Data'!B51)</f>
        <v>17</v>
      </c>
      <c r="C51" s="5" t="s">
        <v>42</v>
      </c>
      <c r="D51" s="5" t="s">
        <v>20</v>
      </c>
      <c r="E51" s="5" t="s">
        <v>21</v>
      </c>
      <c r="F51" s="5" t="s">
        <v>26</v>
      </c>
      <c r="G51" s="6">
        <v>0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0</v>
      </c>
      <c r="N51" s="6">
        <f t="shared" si="6"/>
        <v>1</v>
      </c>
      <c r="O51" s="6">
        <v>7</v>
      </c>
      <c r="P51" s="12">
        <f t="shared" si="7"/>
        <v>0.14285714285714285</v>
      </c>
      <c r="S51" s="11">
        <f t="shared" si="2"/>
        <v>2</v>
      </c>
      <c r="T51" s="11">
        <f t="shared" si="3"/>
        <v>1</v>
      </c>
      <c r="U51" s="11">
        <v>4</v>
      </c>
      <c r="V51" s="11">
        <f t="shared" si="4"/>
        <v>14.285714285714285</v>
      </c>
      <c r="W51" s="11">
        <f t="shared" si="5"/>
        <v>3</v>
      </c>
    </row>
    <row r="52" spans="1:23" ht="17" thickTop="1" thickBot="1" x14ac:dyDescent="0.25">
      <c r="A52" s="5">
        <f>IF(AND('Subject Data'!$C52=$C52, 'Subject Data'!$D52=$D52,'Subject Data'!$E52=$E52),'Subject Data'!A52)</f>
        <v>51</v>
      </c>
      <c r="B52" s="5">
        <f>IF(AND('Subject Data'!$C52=$C52, 'Subject Data'!$D52=$D52,'Subject Data'!$E52=$E52),'Subject Data'!B52)</f>
        <v>17</v>
      </c>
      <c r="C52" s="5" t="s">
        <v>42</v>
      </c>
      <c r="D52" s="5" t="s">
        <v>23</v>
      </c>
      <c r="E52" s="5" t="s">
        <v>24</v>
      </c>
      <c r="F52" s="5" t="s">
        <v>22</v>
      </c>
      <c r="G52" s="6">
        <v>0</v>
      </c>
      <c r="H52" s="6">
        <v>1</v>
      </c>
      <c r="I52" s="6">
        <v>0</v>
      </c>
      <c r="J52" s="6">
        <v>1</v>
      </c>
      <c r="K52" s="6">
        <v>1</v>
      </c>
      <c r="L52" s="6">
        <v>1</v>
      </c>
      <c r="M52" s="6">
        <v>1</v>
      </c>
      <c r="N52" s="6">
        <f t="shared" si="6"/>
        <v>5</v>
      </c>
      <c r="O52" s="6">
        <v>7</v>
      </c>
      <c r="P52" s="12">
        <f t="shared" si="7"/>
        <v>0.7142857142857143</v>
      </c>
      <c r="S52" s="11">
        <f t="shared" si="2"/>
        <v>3</v>
      </c>
      <c r="T52" s="11">
        <f t="shared" si="3"/>
        <v>3</v>
      </c>
      <c r="U52" s="11">
        <v>4</v>
      </c>
      <c r="V52" s="11">
        <f t="shared" si="4"/>
        <v>71.428571428571431</v>
      </c>
      <c r="W52" s="11">
        <f t="shared" si="5"/>
        <v>2</v>
      </c>
    </row>
    <row r="53" spans="1:23" ht="17" hidden="1" thickTop="1" thickBot="1" x14ac:dyDescent="0.25">
      <c r="A53" s="5">
        <f>IF(AND('Subject Data'!$C53=$C53, 'Subject Data'!$D53=$D53,'Subject Data'!$E53=$E53),'Subject Data'!A53)</f>
        <v>52</v>
      </c>
      <c r="B53" s="5">
        <f>IF(AND('Subject Data'!$C53=$C53, 'Subject Data'!$D53=$D53,'Subject Data'!$E53=$E53),'Subject Data'!B53)</f>
        <v>18</v>
      </c>
      <c r="C53" s="5" t="s">
        <v>43</v>
      </c>
      <c r="D53" s="5" t="s">
        <v>16</v>
      </c>
      <c r="E53" s="5" t="s">
        <v>21</v>
      </c>
      <c r="F53" s="5" t="s">
        <v>26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0</v>
      </c>
      <c r="N53" s="6">
        <f t="shared" si="6"/>
        <v>6</v>
      </c>
      <c r="O53" s="6">
        <v>7</v>
      </c>
      <c r="P53" s="12">
        <f t="shared" si="7"/>
        <v>0.8571428571428571</v>
      </c>
      <c r="S53" s="11">
        <f t="shared" si="2"/>
        <v>1</v>
      </c>
      <c r="T53" s="11">
        <f t="shared" si="3"/>
        <v>1</v>
      </c>
      <c r="U53" s="11">
        <v>1</v>
      </c>
      <c r="V53" s="11">
        <f t="shared" si="4"/>
        <v>85.714285714285708</v>
      </c>
      <c r="W53" s="11">
        <f t="shared" si="5"/>
        <v>1</v>
      </c>
    </row>
    <row r="54" spans="1:23" ht="17" hidden="1" thickTop="1" thickBot="1" x14ac:dyDescent="0.25">
      <c r="A54" s="5">
        <f>IF(AND('Subject Data'!$C54=$C54, 'Subject Data'!$D54=$D54,'Subject Data'!$E54=$E54),'Subject Data'!A54)</f>
        <v>53</v>
      </c>
      <c r="B54" s="5">
        <f>IF(AND('Subject Data'!$C54=$C54, 'Subject Data'!$D54=$D54,'Subject Data'!$E54=$E54),'Subject Data'!B54)</f>
        <v>18</v>
      </c>
      <c r="C54" s="5" t="s">
        <v>43</v>
      </c>
      <c r="D54" s="5" t="s">
        <v>20</v>
      </c>
      <c r="E54" s="5" t="s">
        <v>17</v>
      </c>
      <c r="F54" s="5" t="s">
        <v>22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f t="shared" si="6"/>
        <v>7</v>
      </c>
      <c r="O54" s="6">
        <v>7</v>
      </c>
      <c r="P54" s="12">
        <f t="shared" si="7"/>
        <v>1</v>
      </c>
      <c r="S54" s="11">
        <f t="shared" si="2"/>
        <v>2</v>
      </c>
      <c r="T54" s="11">
        <f t="shared" si="3"/>
        <v>2</v>
      </c>
      <c r="U54" s="11">
        <v>1</v>
      </c>
      <c r="V54" s="11">
        <f t="shared" si="4"/>
        <v>100</v>
      </c>
      <c r="W54" s="11">
        <f t="shared" si="5"/>
        <v>3</v>
      </c>
    </row>
    <row r="55" spans="1:23" ht="17" thickTop="1" thickBot="1" x14ac:dyDescent="0.25">
      <c r="A55" s="5">
        <f>IF(AND('Subject Data'!$C55=$C55, 'Subject Data'!$D55=$D55,'Subject Data'!$E55=$E55),'Subject Data'!A55)</f>
        <v>54</v>
      </c>
      <c r="B55" s="5">
        <f>IF(AND('Subject Data'!$C55=$C55, 'Subject Data'!$D55=$D55,'Subject Data'!$E55=$E55),'Subject Data'!B55)</f>
        <v>18</v>
      </c>
      <c r="C55" s="5" t="s">
        <v>43</v>
      </c>
      <c r="D55" s="5" t="s">
        <v>23</v>
      </c>
      <c r="E55" s="5" t="s">
        <v>24</v>
      </c>
      <c r="F55" s="5" t="s">
        <v>22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0</v>
      </c>
      <c r="M55" s="6">
        <v>0</v>
      </c>
      <c r="N55" s="6">
        <f t="shared" si="6"/>
        <v>5</v>
      </c>
      <c r="O55" s="6">
        <v>7</v>
      </c>
      <c r="P55" s="12">
        <f t="shared" si="7"/>
        <v>0.7142857142857143</v>
      </c>
      <c r="S55" s="11">
        <f t="shared" si="2"/>
        <v>3</v>
      </c>
      <c r="T55" s="11">
        <f t="shared" si="3"/>
        <v>3</v>
      </c>
      <c r="U55" s="11">
        <v>1</v>
      </c>
      <c r="V55" s="11">
        <f t="shared" si="4"/>
        <v>71.428571428571431</v>
      </c>
      <c r="W55" s="11">
        <f t="shared" si="5"/>
        <v>2</v>
      </c>
    </row>
    <row r="56" spans="1:23" ht="17" hidden="1" thickTop="1" thickBot="1" x14ac:dyDescent="0.25">
      <c r="A56" s="5">
        <f>IF(AND('Subject Data'!$C56=$C56, 'Subject Data'!$D56=$D56,'Subject Data'!$E56=$E56),'Subject Data'!A56)</f>
        <v>55</v>
      </c>
      <c r="B56" s="5">
        <f>IF(AND('Subject Data'!$C56=$C56, 'Subject Data'!$D56=$D56,'Subject Data'!$E56=$E56),'Subject Data'!B56)</f>
        <v>19</v>
      </c>
      <c r="C56" s="5" t="s">
        <v>44</v>
      </c>
      <c r="D56" s="5" t="s">
        <v>16</v>
      </c>
      <c r="E56" s="5" t="s">
        <v>24</v>
      </c>
      <c r="F56" s="5" t="s">
        <v>26</v>
      </c>
      <c r="G56" s="6"/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f t="shared" si="6"/>
        <v>6</v>
      </c>
      <c r="O56" s="6">
        <v>6</v>
      </c>
      <c r="P56" s="12">
        <f t="shared" si="7"/>
        <v>1</v>
      </c>
      <c r="S56" s="11">
        <f t="shared" si="2"/>
        <v>1</v>
      </c>
      <c r="T56" s="11">
        <f t="shared" si="3"/>
        <v>3</v>
      </c>
      <c r="U56" s="11">
        <v>5</v>
      </c>
      <c r="V56" s="11">
        <f t="shared" si="4"/>
        <v>100</v>
      </c>
      <c r="W56" s="11">
        <f t="shared" si="5"/>
        <v>1</v>
      </c>
    </row>
    <row r="57" spans="1:23" ht="17" hidden="1" thickTop="1" thickBot="1" x14ac:dyDescent="0.25">
      <c r="A57" s="5">
        <f>IF(AND('Subject Data'!$C57=$C57, 'Subject Data'!$D57=$D57,'Subject Data'!$E57=$E57),'Subject Data'!A57)</f>
        <v>56</v>
      </c>
      <c r="B57" s="5">
        <f>IF(AND('Subject Data'!$C57=$C57, 'Subject Data'!$D57=$D57,'Subject Data'!$E57=$E57),'Subject Data'!B57)</f>
        <v>19</v>
      </c>
      <c r="C57" s="5" t="s">
        <v>44</v>
      </c>
      <c r="D57" s="5" t="s">
        <v>20</v>
      </c>
      <c r="E57" s="5" t="s">
        <v>21</v>
      </c>
      <c r="F57" s="5" t="s">
        <v>26</v>
      </c>
      <c r="G57" s="6">
        <v>1</v>
      </c>
      <c r="H57" s="6">
        <v>1</v>
      </c>
      <c r="I57" s="6">
        <v>1</v>
      </c>
      <c r="J57" s="6">
        <v>0</v>
      </c>
      <c r="K57" s="6">
        <v>1</v>
      </c>
      <c r="L57" s="6">
        <v>1</v>
      </c>
      <c r="M57" s="6">
        <v>1</v>
      </c>
      <c r="N57" s="6">
        <f t="shared" si="6"/>
        <v>6</v>
      </c>
      <c r="O57" s="6">
        <v>7</v>
      </c>
      <c r="P57" s="12">
        <f t="shared" si="7"/>
        <v>0.8571428571428571</v>
      </c>
      <c r="S57" s="11">
        <f t="shared" si="2"/>
        <v>2</v>
      </c>
      <c r="T57" s="11">
        <f t="shared" si="3"/>
        <v>1</v>
      </c>
      <c r="U57" s="11">
        <v>5</v>
      </c>
      <c r="V57" s="11">
        <f t="shared" si="4"/>
        <v>85.714285714285708</v>
      </c>
      <c r="W57" s="11">
        <f t="shared" si="5"/>
        <v>3</v>
      </c>
    </row>
    <row r="58" spans="1:23" ht="17" thickTop="1" thickBot="1" x14ac:dyDescent="0.25">
      <c r="A58" s="5">
        <f>IF(AND('Subject Data'!$C58=$C58, 'Subject Data'!$D58=$D58,'Subject Data'!$E58=$E58),'Subject Data'!A58)</f>
        <v>57</v>
      </c>
      <c r="B58" s="5">
        <f>IF(AND('Subject Data'!$C58=$C58, 'Subject Data'!$D58=$D58,'Subject Data'!$E58=$E58),'Subject Data'!B58)</f>
        <v>19</v>
      </c>
      <c r="C58" s="5" t="s">
        <v>44</v>
      </c>
      <c r="D58" s="5" t="s">
        <v>23</v>
      </c>
      <c r="E58" s="5" t="s">
        <v>17</v>
      </c>
      <c r="F58" s="5" t="s">
        <v>26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0</v>
      </c>
      <c r="N58" s="6">
        <f t="shared" si="6"/>
        <v>6</v>
      </c>
      <c r="O58" s="6">
        <v>7</v>
      </c>
      <c r="P58" s="12">
        <f t="shared" si="7"/>
        <v>0.8571428571428571</v>
      </c>
      <c r="S58" s="11">
        <f t="shared" si="2"/>
        <v>3</v>
      </c>
      <c r="T58" s="11">
        <f t="shared" si="3"/>
        <v>2</v>
      </c>
      <c r="U58" s="11">
        <v>5</v>
      </c>
      <c r="V58" s="11">
        <f t="shared" si="4"/>
        <v>85.714285714285708</v>
      </c>
      <c r="W58" s="11">
        <f t="shared" si="5"/>
        <v>2</v>
      </c>
    </row>
    <row r="59" spans="1:23" ht="17" hidden="1" thickTop="1" thickBot="1" x14ac:dyDescent="0.25">
      <c r="A59" s="5">
        <f>IF(AND('Subject Data'!$C59=$C59, 'Subject Data'!$D59=$D59,'Subject Data'!$E59=$E59),'Subject Data'!A59)</f>
        <v>58</v>
      </c>
      <c r="B59" s="5">
        <f>IF(AND('Subject Data'!$C59=$C59, 'Subject Data'!$D59=$D59,'Subject Data'!$E59=$E59),'Subject Data'!B59)</f>
        <v>20</v>
      </c>
      <c r="C59" s="5" t="s">
        <v>45</v>
      </c>
      <c r="D59" s="5" t="s">
        <v>16</v>
      </c>
      <c r="E59" s="5" t="s">
        <v>21</v>
      </c>
      <c r="F59" s="5" t="s">
        <v>26</v>
      </c>
      <c r="G59" s="6">
        <v>1</v>
      </c>
      <c r="H59" s="6">
        <v>0</v>
      </c>
      <c r="I59" s="6">
        <v>0</v>
      </c>
      <c r="J59" s="6">
        <v>1</v>
      </c>
      <c r="K59" s="6">
        <v>0</v>
      </c>
      <c r="L59" s="6">
        <v>1</v>
      </c>
      <c r="M59" s="6">
        <v>0</v>
      </c>
      <c r="N59" s="6">
        <f t="shared" si="6"/>
        <v>3</v>
      </c>
      <c r="O59" s="6">
        <v>7</v>
      </c>
      <c r="P59" s="12">
        <f t="shared" si="7"/>
        <v>0.42857142857142855</v>
      </c>
      <c r="S59" s="11">
        <f t="shared" si="2"/>
        <v>1</v>
      </c>
      <c r="T59" s="11">
        <f t="shared" si="3"/>
        <v>1</v>
      </c>
      <c r="U59" s="11">
        <v>2</v>
      </c>
      <c r="V59" s="11">
        <f t="shared" si="4"/>
        <v>42.857142857142854</v>
      </c>
      <c r="W59" s="11">
        <f t="shared" si="5"/>
        <v>1</v>
      </c>
    </row>
    <row r="60" spans="1:23" ht="17" hidden="1" thickTop="1" thickBot="1" x14ac:dyDescent="0.25">
      <c r="A60" s="5">
        <f>IF(AND('Subject Data'!$C60=$C60, 'Subject Data'!$D60=$D60,'Subject Data'!$E60=$E60),'Subject Data'!A60)</f>
        <v>59</v>
      </c>
      <c r="B60" s="5">
        <f>IF(AND('Subject Data'!$C60=$C60, 'Subject Data'!$D60=$D60,'Subject Data'!$E60=$E60),'Subject Data'!B60)</f>
        <v>20</v>
      </c>
      <c r="C60" s="5" t="s">
        <v>45</v>
      </c>
      <c r="D60" s="5" t="s">
        <v>20</v>
      </c>
      <c r="E60" s="5" t="s">
        <v>24</v>
      </c>
      <c r="F60" s="5" t="s">
        <v>26</v>
      </c>
      <c r="G60" s="6">
        <v>1</v>
      </c>
      <c r="H60" s="6">
        <v>1</v>
      </c>
      <c r="I60" s="6">
        <v>1</v>
      </c>
      <c r="J60" s="6">
        <v>0</v>
      </c>
      <c r="K60" s="6">
        <v>1</v>
      </c>
      <c r="L60" s="6">
        <v>0</v>
      </c>
      <c r="M60" s="6">
        <v>0</v>
      </c>
      <c r="N60" s="6">
        <f t="shared" si="6"/>
        <v>4</v>
      </c>
      <c r="O60" s="6">
        <v>7</v>
      </c>
      <c r="P60" s="12">
        <f t="shared" si="7"/>
        <v>0.5714285714285714</v>
      </c>
      <c r="S60" s="11">
        <f t="shared" si="2"/>
        <v>2</v>
      </c>
      <c r="T60" s="11">
        <f t="shared" si="3"/>
        <v>3</v>
      </c>
      <c r="U60" s="11">
        <v>2</v>
      </c>
      <c r="V60" s="11">
        <f t="shared" si="4"/>
        <v>57.142857142857139</v>
      </c>
      <c r="W60" s="11">
        <f t="shared" si="5"/>
        <v>3</v>
      </c>
    </row>
    <row r="61" spans="1:23" ht="17" thickTop="1" thickBot="1" x14ac:dyDescent="0.25">
      <c r="A61" s="5">
        <f>IF(AND('Subject Data'!$C61=$C61, 'Subject Data'!$D61=$D61,'Subject Data'!$E61=$E61),'Subject Data'!A61)</f>
        <v>60</v>
      </c>
      <c r="B61" s="5">
        <f>IF(AND('Subject Data'!$C61=$C61, 'Subject Data'!$D61=$D61,'Subject Data'!$E61=$E61),'Subject Data'!B61)</f>
        <v>20</v>
      </c>
      <c r="C61" s="5" t="s">
        <v>45</v>
      </c>
      <c r="D61" s="5" t="s">
        <v>23</v>
      </c>
      <c r="E61" s="5" t="s">
        <v>17</v>
      </c>
      <c r="F61" s="5" t="s">
        <v>22</v>
      </c>
      <c r="G61" s="6">
        <v>0</v>
      </c>
      <c r="H61" s="6">
        <v>1</v>
      </c>
      <c r="I61" s="6">
        <v>0</v>
      </c>
      <c r="J61" s="6">
        <v>1</v>
      </c>
      <c r="K61" s="6">
        <v>1</v>
      </c>
      <c r="L61" s="6">
        <v>1</v>
      </c>
      <c r="M61" s="6">
        <v>1</v>
      </c>
      <c r="N61" s="6">
        <f t="shared" si="6"/>
        <v>5</v>
      </c>
      <c r="O61" s="6">
        <v>7</v>
      </c>
      <c r="P61" s="12">
        <f t="shared" si="7"/>
        <v>0.7142857142857143</v>
      </c>
      <c r="S61" s="11">
        <f t="shared" si="2"/>
        <v>3</v>
      </c>
      <c r="T61" s="11">
        <f t="shared" si="3"/>
        <v>2</v>
      </c>
      <c r="U61" s="11">
        <v>2</v>
      </c>
      <c r="V61" s="11">
        <f t="shared" si="4"/>
        <v>71.428571428571431</v>
      </c>
      <c r="W61" s="11">
        <f t="shared" si="5"/>
        <v>2</v>
      </c>
    </row>
    <row r="62" spans="1:23" ht="17" hidden="1" thickTop="1" thickBot="1" x14ac:dyDescent="0.25">
      <c r="A62" s="5">
        <f>IF(AND('Subject Data'!$C62=$C62, 'Subject Data'!$D62=$D62,'Subject Data'!$E62=$E62),'Subject Data'!A62)</f>
        <v>61</v>
      </c>
      <c r="B62" s="5">
        <f>IF(AND('Subject Data'!$C62=$C62, 'Subject Data'!$D62=$D62,'Subject Data'!$E62=$E62),'Subject Data'!B62)</f>
        <v>21</v>
      </c>
      <c r="C62" s="5" t="s">
        <v>46</v>
      </c>
      <c r="D62" s="5" t="s">
        <v>16</v>
      </c>
      <c r="E62" s="5" t="s">
        <v>17</v>
      </c>
      <c r="F62" s="5" t="s">
        <v>29</v>
      </c>
      <c r="G62" s="6">
        <v>1</v>
      </c>
      <c r="H62" s="6">
        <v>1</v>
      </c>
      <c r="I62" s="6">
        <v>1</v>
      </c>
      <c r="J62" s="6">
        <v>1</v>
      </c>
      <c r="K62" s="6">
        <v>0</v>
      </c>
      <c r="L62" s="6">
        <v>1</v>
      </c>
      <c r="M62" s="6">
        <v>1</v>
      </c>
      <c r="N62" s="6">
        <f t="shared" si="6"/>
        <v>6</v>
      </c>
      <c r="O62" s="6">
        <v>7</v>
      </c>
      <c r="P62" s="12">
        <f t="shared" si="7"/>
        <v>0.8571428571428571</v>
      </c>
      <c r="S62" s="11">
        <f t="shared" si="2"/>
        <v>1</v>
      </c>
      <c r="T62" s="11">
        <f t="shared" si="3"/>
        <v>2</v>
      </c>
      <c r="U62" s="11">
        <v>3</v>
      </c>
      <c r="V62" s="11">
        <f t="shared" si="4"/>
        <v>85.714285714285708</v>
      </c>
      <c r="W62" s="11">
        <f t="shared" si="5"/>
        <v>1</v>
      </c>
    </row>
    <row r="63" spans="1:23" ht="17" hidden="1" thickTop="1" thickBot="1" x14ac:dyDescent="0.25">
      <c r="A63" s="5">
        <f>IF(AND('Subject Data'!$C63=$C63, 'Subject Data'!$D63=$D63,'Subject Data'!$E63=$E63),'Subject Data'!A63)</f>
        <v>62</v>
      </c>
      <c r="B63" s="5">
        <f>IF(AND('Subject Data'!$C63=$C63, 'Subject Data'!$D63=$D63,'Subject Data'!$E63=$E63),'Subject Data'!B63)</f>
        <v>21</v>
      </c>
      <c r="C63" s="5" t="s">
        <v>46</v>
      </c>
      <c r="D63" s="5" t="s">
        <v>20</v>
      </c>
      <c r="E63" s="5" t="s">
        <v>24</v>
      </c>
      <c r="F63" s="5" t="s">
        <v>26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f t="shared" si="6"/>
        <v>7</v>
      </c>
      <c r="O63" s="6">
        <v>7</v>
      </c>
      <c r="P63" s="12">
        <f t="shared" si="7"/>
        <v>1</v>
      </c>
      <c r="S63" s="11">
        <f t="shared" si="2"/>
        <v>2</v>
      </c>
      <c r="T63" s="11">
        <f t="shared" si="3"/>
        <v>3</v>
      </c>
      <c r="U63" s="11">
        <v>3</v>
      </c>
      <c r="V63" s="11">
        <f t="shared" si="4"/>
        <v>100</v>
      </c>
      <c r="W63" s="11">
        <f t="shared" si="5"/>
        <v>3</v>
      </c>
    </row>
    <row r="64" spans="1:23" ht="17" thickTop="1" thickBot="1" x14ac:dyDescent="0.25">
      <c r="A64" s="5">
        <f>IF(AND('Subject Data'!$C64=$C64, 'Subject Data'!$D64=$D64,'Subject Data'!$E64=$E64),'Subject Data'!A64)</f>
        <v>63</v>
      </c>
      <c r="B64" s="5">
        <f>IF(AND('Subject Data'!$C64=$C64, 'Subject Data'!$D64=$D64,'Subject Data'!$E64=$E64),'Subject Data'!B64)</f>
        <v>21</v>
      </c>
      <c r="C64" s="5" t="s">
        <v>46</v>
      </c>
      <c r="D64" s="5" t="s">
        <v>23</v>
      </c>
      <c r="E64" s="5" t="s">
        <v>21</v>
      </c>
      <c r="F64" s="5" t="s">
        <v>22</v>
      </c>
      <c r="G64" s="6">
        <v>0</v>
      </c>
      <c r="H64" s="6">
        <v>1</v>
      </c>
      <c r="I64" s="6">
        <v>1</v>
      </c>
      <c r="J64" s="6">
        <v>1</v>
      </c>
      <c r="K64" s="6">
        <v>1</v>
      </c>
      <c r="L64" s="6">
        <v>0</v>
      </c>
      <c r="M64" s="6">
        <v>1</v>
      </c>
      <c r="N64" s="6">
        <f t="shared" si="6"/>
        <v>5</v>
      </c>
      <c r="O64" s="6">
        <v>7</v>
      </c>
      <c r="P64" s="12">
        <f t="shared" si="7"/>
        <v>0.7142857142857143</v>
      </c>
      <c r="S64" s="11">
        <f t="shared" si="2"/>
        <v>3</v>
      </c>
      <c r="T64" s="11">
        <f t="shared" si="3"/>
        <v>1</v>
      </c>
      <c r="U64" s="11">
        <v>3</v>
      </c>
      <c r="V64" s="11">
        <f t="shared" si="4"/>
        <v>71.428571428571431</v>
      </c>
      <c r="W64" s="11">
        <f t="shared" si="5"/>
        <v>2</v>
      </c>
    </row>
    <row r="65" spans="1:23" ht="17" hidden="1" thickTop="1" thickBot="1" x14ac:dyDescent="0.25">
      <c r="A65" s="5">
        <f>IF(AND('Subject Data'!$C65=$C65, 'Subject Data'!$D65=$D65,'Subject Data'!$E65=$E65),'Subject Data'!A65)</f>
        <v>64</v>
      </c>
      <c r="B65" s="5">
        <f>IF(AND('Subject Data'!$C65=$C65, 'Subject Data'!$D65=$D65,'Subject Data'!$E65=$E65),'Subject Data'!B65)</f>
        <v>22</v>
      </c>
      <c r="C65" s="5" t="s">
        <v>47</v>
      </c>
      <c r="D65" s="5" t="s">
        <v>16</v>
      </c>
      <c r="E65" s="5" t="s">
        <v>21</v>
      </c>
      <c r="F65" s="5" t="s">
        <v>26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f t="shared" si="6"/>
        <v>0</v>
      </c>
      <c r="O65" s="6">
        <v>7</v>
      </c>
      <c r="P65" s="12">
        <f t="shared" si="7"/>
        <v>0</v>
      </c>
      <c r="S65" s="11">
        <f t="shared" si="2"/>
        <v>1</v>
      </c>
      <c r="T65" s="11">
        <f t="shared" si="3"/>
        <v>1</v>
      </c>
      <c r="U65" s="11">
        <v>1</v>
      </c>
      <c r="V65" s="11">
        <f t="shared" si="4"/>
        <v>0</v>
      </c>
      <c r="W65" s="11">
        <f t="shared" si="5"/>
        <v>1</v>
      </c>
    </row>
    <row r="66" spans="1:23" ht="17" hidden="1" thickTop="1" thickBot="1" x14ac:dyDescent="0.25">
      <c r="A66" s="5">
        <f>IF(AND('Subject Data'!$C66=$C66, 'Subject Data'!$D66=$D66,'Subject Data'!$E66=$E66),'Subject Data'!A66)</f>
        <v>65</v>
      </c>
      <c r="B66" s="5">
        <f>IF(AND('Subject Data'!$C66=$C66, 'Subject Data'!$D66=$D66,'Subject Data'!$E66=$E66),'Subject Data'!B66)</f>
        <v>22</v>
      </c>
      <c r="C66" s="5" t="s">
        <v>47</v>
      </c>
      <c r="D66" s="5" t="s">
        <v>20</v>
      </c>
      <c r="E66" s="5" t="s">
        <v>17</v>
      </c>
      <c r="F66" s="5" t="s">
        <v>22</v>
      </c>
      <c r="G66" s="6">
        <v>1</v>
      </c>
      <c r="H66" s="6">
        <v>1</v>
      </c>
      <c r="I66" s="6">
        <v>1</v>
      </c>
      <c r="J66" s="6">
        <v>0</v>
      </c>
      <c r="K66" s="6">
        <v>1</v>
      </c>
      <c r="L66" s="6">
        <v>1</v>
      </c>
      <c r="M66" s="6">
        <v>0</v>
      </c>
      <c r="N66" s="6">
        <f t="shared" ref="N66:N97" si="8">SUM(G66:M66)</f>
        <v>5</v>
      </c>
      <c r="O66" s="6">
        <v>7</v>
      </c>
      <c r="P66" s="12">
        <f t="shared" ref="P66:P97" si="9">N66/O66</f>
        <v>0.7142857142857143</v>
      </c>
      <c r="S66" s="11">
        <f t="shared" si="2"/>
        <v>2</v>
      </c>
      <c r="T66" s="11">
        <f t="shared" si="3"/>
        <v>2</v>
      </c>
      <c r="U66" s="11">
        <v>1</v>
      </c>
      <c r="V66" s="11">
        <f t="shared" si="4"/>
        <v>71.428571428571431</v>
      </c>
      <c r="W66" s="11">
        <f t="shared" si="5"/>
        <v>3</v>
      </c>
    </row>
    <row r="67" spans="1:23" ht="17" thickTop="1" thickBot="1" x14ac:dyDescent="0.25">
      <c r="A67" s="5">
        <f>IF(AND('Subject Data'!$C67=$C67, 'Subject Data'!$D67=$D67,'Subject Data'!$E67=$E67),'Subject Data'!A67)</f>
        <v>66</v>
      </c>
      <c r="B67" s="5">
        <f>IF(AND('Subject Data'!$C67=$C67, 'Subject Data'!$D67=$D67,'Subject Data'!$E67=$E67),'Subject Data'!B67)</f>
        <v>22</v>
      </c>
      <c r="C67" s="5" t="s">
        <v>47</v>
      </c>
      <c r="D67" s="5" t="s">
        <v>23</v>
      </c>
      <c r="E67" s="5" t="s">
        <v>24</v>
      </c>
      <c r="F67" s="5" t="s">
        <v>26</v>
      </c>
      <c r="G67" s="6">
        <v>1</v>
      </c>
      <c r="H67" s="6">
        <v>1</v>
      </c>
      <c r="I67" s="6">
        <v>0</v>
      </c>
      <c r="J67" s="6">
        <v>0</v>
      </c>
      <c r="K67" s="6">
        <v>1</v>
      </c>
      <c r="L67" s="6">
        <v>1</v>
      </c>
      <c r="M67" s="6">
        <v>0</v>
      </c>
      <c r="N67" s="6">
        <f t="shared" si="8"/>
        <v>4</v>
      </c>
      <c r="O67" s="6">
        <v>7</v>
      </c>
      <c r="P67" s="12">
        <f t="shared" si="9"/>
        <v>0.5714285714285714</v>
      </c>
      <c r="S67" s="11">
        <f t="shared" ref="S67:S109" si="10">IF(D67="cmdline",1,IF(D67="nametbl",2,3))</f>
        <v>3</v>
      </c>
      <c r="T67" s="11">
        <f t="shared" ref="T67:T109" si="11">IF(E67="review",1,IF(E67="structural",2,3))</f>
        <v>3</v>
      </c>
      <c r="U67" s="11">
        <v>1</v>
      </c>
      <c r="V67" s="11">
        <f t="shared" ref="V67:V109" si="12">P67*100</f>
        <v>57.142857142857139</v>
      </c>
      <c r="W67" s="11">
        <f t="shared" ref="W67:W109" si="13">IF(S67=1,1,IF(S67=2,3,2))</f>
        <v>2</v>
      </c>
    </row>
    <row r="68" spans="1:23" ht="17" hidden="1" thickTop="1" thickBot="1" x14ac:dyDescent="0.25">
      <c r="A68" s="5">
        <f>IF(AND('Subject Data'!$C68=$C68, 'Subject Data'!$D68=$D68,'Subject Data'!$E68=$E68),'Subject Data'!A68)</f>
        <v>67</v>
      </c>
      <c r="B68" s="5">
        <f>IF(AND('Subject Data'!$C68=$C68, 'Subject Data'!$D68=$D68,'Subject Data'!$E68=$E68),'Subject Data'!B68)</f>
        <v>23</v>
      </c>
      <c r="C68" s="5" t="s">
        <v>48</v>
      </c>
      <c r="D68" s="5" t="s">
        <v>16</v>
      </c>
      <c r="E68" s="5" t="s">
        <v>24</v>
      </c>
      <c r="F68" s="5" t="s">
        <v>22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f t="shared" si="8"/>
        <v>7</v>
      </c>
      <c r="O68" s="6">
        <v>7</v>
      </c>
      <c r="P68" s="12">
        <f t="shared" si="9"/>
        <v>1</v>
      </c>
      <c r="S68" s="11">
        <f t="shared" si="10"/>
        <v>1</v>
      </c>
      <c r="T68" s="11">
        <f t="shared" si="11"/>
        <v>3</v>
      </c>
      <c r="U68" s="11">
        <v>6</v>
      </c>
      <c r="V68" s="11">
        <f t="shared" si="12"/>
        <v>100</v>
      </c>
      <c r="W68" s="11">
        <f t="shared" si="13"/>
        <v>1</v>
      </c>
    </row>
    <row r="69" spans="1:23" ht="17" hidden="1" thickTop="1" thickBot="1" x14ac:dyDescent="0.25">
      <c r="A69" s="5">
        <f>IF(AND('Subject Data'!$C69=$C69, 'Subject Data'!$D69=$D69,'Subject Data'!$E69=$E69),'Subject Data'!A69)</f>
        <v>68</v>
      </c>
      <c r="B69" s="5">
        <f>IF(AND('Subject Data'!$C69=$C69, 'Subject Data'!$D69=$D69,'Subject Data'!$E69=$E69),'Subject Data'!B69)</f>
        <v>23</v>
      </c>
      <c r="C69" s="5" t="s">
        <v>48</v>
      </c>
      <c r="D69" s="5" t="s">
        <v>20</v>
      </c>
      <c r="E69" s="5" t="s">
        <v>17</v>
      </c>
      <c r="F69" s="5" t="s">
        <v>22</v>
      </c>
      <c r="G69" s="6">
        <v>1</v>
      </c>
      <c r="H69" s="6">
        <v>1</v>
      </c>
      <c r="I69" s="6">
        <v>1</v>
      </c>
      <c r="J69" s="6">
        <v>0</v>
      </c>
      <c r="K69" s="6">
        <v>1</v>
      </c>
      <c r="L69" s="6">
        <v>1</v>
      </c>
      <c r="M69" s="6">
        <v>0</v>
      </c>
      <c r="N69" s="6">
        <f t="shared" si="8"/>
        <v>5</v>
      </c>
      <c r="O69" s="6">
        <v>7</v>
      </c>
      <c r="P69" s="12">
        <f t="shared" si="9"/>
        <v>0.7142857142857143</v>
      </c>
      <c r="S69" s="11">
        <f t="shared" si="10"/>
        <v>2</v>
      </c>
      <c r="T69" s="11">
        <f t="shared" si="11"/>
        <v>2</v>
      </c>
      <c r="U69" s="11">
        <v>6</v>
      </c>
      <c r="V69" s="11">
        <f t="shared" si="12"/>
        <v>71.428571428571431</v>
      </c>
      <c r="W69" s="11">
        <f t="shared" si="13"/>
        <v>3</v>
      </c>
    </row>
    <row r="70" spans="1:23" ht="17" thickTop="1" thickBot="1" x14ac:dyDescent="0.25">
      <c r="A70" s="5">
        <f>IF(AND('Subject Data'!$C70=$C70, 'Subject Data'!$D70=$D70,'Subject Data'!$E70=$E70),'Subject Data'!A70)</f>
        <v>69</v>
      </c>
      <c r="B70" s="5">
        <f>IF(AND('Subject Data'!$C70=$C70, 'Subject Data'!$D70=$D70,'Subject Data'!$E70=$E70),'Subject Data'!B70)</f>
        <v>23</v>
      </c>
      <c r="C70" s="5" t="s">
        <v>48</v>
      </c>
      <c r="D70" s="5" t="s">
        <v>23</v>
      </c>
      <c r="E70" s="5" t="s">
        <v>21</v>
      </c>
      <c r="F70" s="5" t="s">
        <v>26</v>
      </c>
      <c r="G70" s="6">
        <v>1</v>
      </c>
      <c r="H70" s="6">
        <v>0</v>
      </c>
      <c r="I70" s="6">
        <v>1</v>
      </c>
      <c r="J70" s="6">
        <v>0</v>
      </c>
      <c r="K70" s="6">
        <v>1</v>
      </c>
      <c r="L70" s="6">
        <v>1</v>
      </c>
      <c r="M70" s="6">
        <v>1</v>
      </c>
      <c r="N70" s="6">
        <f t="shared" si="8"/>
        <v>5</v>
      </c>
      <c r="O70" s="6">
        <v>7</v>
      </c>
      <c r="P70" s="12">
        <f t="shared" si="9"/>
        <v>0.7142857142857143</v>
      </c>
      <c r="S70" s="11">
        <f t="shared" si="10"/>
        <v>3</v>
      </c>
      <c r="T70" s="11">
        <f t="shared" si="11"/>
        <v>1</v>
      </c>
      <c r="U70" s="11">
        <v>6</v>
      </c>
      <c r="V70" s="11">
        <f t="shared" si="12"/>
        <v>71.428571428571431</v>
      </c>
      <c r="W70" s="11">
        <f t="shared" si="13"/>
        <v>2</v>
      </c>
    </row>
    <row r="71" spans="1:23" ht="17" hidden="1" thickTop="1" thickBot="1" x14ac:dyDescent="0.25">
      <c r="A71" s="5">
        <f>IF(AND('Subject Data'!$C71=$C71, 'Subject Data'!$D71=$D71,'Subject Data'!$E71=$E71),'Subject Data'!A71)</f>
        <v>70</v>
      </c>
      <c r="B71" s="5">
        <f>IF(AND('Subject Data'!$C71=$C71, 'Subject Data'!$D71=$D71,'Subject Data'!$E71=$E71),'Subject Data'!B71)</f>
        <v>24</v>
      </c>
      <c r="C71" s="5" t="s">
        <v>49</v>
      </c>
      <c r="D71" s="5" t="s">
        <v>16</v>
      </c>
      <c r="E71" s="5" t="s">
        <v>21</v>
      </c>
      <c r="F71" s="5" t="s">
        <v>26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f t="shared" si="8"/>
        <v>0</v>
      </c>
      <c r="O71" s="6">
        <v>7</v>
      </c>
      <c r="P71" s="12">
        <f t="shared" si="9"/>
        <v>0</v>
      </c>
      <c r="S71" s="11">
        <f t="shared" si="10"/>
        <v>1</v>
      </c>
      <c r="T71" s="11">
        <f t="shared" si="11"/>
        <v>1</v>
      </c>
      <c r="U71" s="11">
        <v>1</v>
      </c>
      <c r="V71" s="11">
        <f t="shared" si="12"/>
        <v>0</v>
      </c>
      <c r="W71" s="11">
        <f t="shared" si="13"/>
        <v>1</v>
      </c>
    </row>
    <row r="72" spans="1:23" ht="17" hidden="1" thickTop="1" thickBot="1" x14ac:dyDescent="0.25">
      <c r="A72" s="5">
        <f>IF(AND('Subject Data'!$C72=$C72, 'Subject Data'!$D72=$D72,'Subject Data'!$E72=$E72),'Subject Data'!A72)</f>
        <v>71</v>
      </c>
      <c r="B72" s="5">
        <f>IF(AND('Subject Data'!$C72=$C72, 'Subject Data'!$D72=$D72,'Subject Data'!$E72=$E72),'Subject Data'!B72)</f>
        <v>24</v>
      </c>
      <c r="C72" s="5" t="s">
        <v>49</v>
      </c>
      <c r="D72" s="5" t="s">
        <v>20</v>
      </c>
      <c r="E72" s="5" t="s">
        <v>17</v>
      </c>
      <c r="F72" s="5" t="s">
        <v>22</v>
      </c>
      <c r="G72" s="6">
        <v>1</v>
      </c>
      <c r="H72" s="6">
        <v>1</v>
      </c>
      <c r="I72" s="6">
        <v>1</v>
      </c>
      <c r="J72" s="6">
        <v>0</v>
      </c>
      <c r="K72" s="6">
        <v>1</v>
      </c>
      <c r="L72" s="6">
        <v>1</v>
      </c>
      <c r="M72" s="6">
        <v>0</v>
      </c>
      <c r="N72" s="6">
        <f t="shared" si="8"/>
        <v>5</v>
      </c>
      <c r="O72" s="6">
        <v>7</v>
      </c>
      <c r="P72" s="12">
        <f t="shared" si="9"/>
        <v>0.7142857142857143</v>
      </c>
      <c r="S72" s="11">
        <f t="shared" si="10"/>
        <v>2</v>
      </c>
      <c r="T72" s="11">
        <f t="shared" si="11"/>
        <v>2</v>
      </c>
      <c r="U72" s="11">
        <v>1</v>
      </c>
      <c r="V72" s="11">
        <f t="shared" si="12"/>
        <v>71.428571428571431</v>
      </c>
      <c r="W72" s="11">
        <f t="shared" si="13"/>
        <v>3</v>
      </c>
    </row>
    <row r="73" spans="1:23" ht="17" thickTop="1" thickBot="1" x14ac:dyDescent="0.25">
      <c r="A73" s="5">
        <f>IF(AND('Subject Data'!$C73=$C73, 'Subject Data'!$D73=$D73,'Subject Data'!$E73=$E73),'Subject Data'!A73)</f>
        <v>72</v>
      </c>
      <c r="B73" s="5">
        <f>IF(AND('Subject Data'!$C73=$C73, 'Subject Data'!$D73=$D73,'Subject Data'!$E73=$E73),'Subject Data'!B73)</f>
        <v>24</v>
      </c>
      <c r="C73" s="5" t="s">
        <v>49</v>
      </c>
      <c r="D73" s="5" t="s">
        <v>23</v>
      </c>
      <c r="E73" s="5" t="s">
        <v>24</v>
      </c>
      <c r="F73" s="5" t="s">
        <v>26</v>
      </c>
      <c r="G73" s="6">
        <v>0</v>
      </c>
      <c r="H73" s="6">
        <v>1</v>
      </c>
      <c r="I73" s="6">
        <v>1</v>
      </c>
      <c r="J73" s="6">
        <v>0</v>
      </c>
      <c r="K73" s="6">
        <v>1</v>
      </c>
      <c r="L73" s="6">
        <v>0</v>
      </c>
      <c r="M73" s="6">
        <v>0</v>
      </c>
      <c r="N73" s="6">
        <f t="shared" si="8"/>
        <v>3</v>
      </c>
      <c r="O73" s="6">
        <v>7</v>
      </c>
      <c r="P73" s="12">
        <f t="shared" si="9"/>
        <v>0.42857142857142855</v>
      </c>
      <c r="S73" s="11">
        <f t="shared" si="10"/>
        <v>3</v>
      </c>
      <c r="T73" s="11">
        <f t="shared" si="11"/>
        <v>3</v>
      </c>
      <c r="U73" s="11">
        <v>1</v>
      </c>
      <c r="V73" s="11">
        <f t="shared" si="12"/>
        <v>42.857142857142854</v>
      </c>
      <c r="W73" s="11">
        <f t="shared" si="13"/>
        <v>2</v>
      </c>
    </row>
    <row r="74" spans="1:23" ht="17" hidden="1" thickTop="1" thickBot="1" x14ac:dyDescent="0.25">
      <c r="A74" s="5">
        <f>IF(AND('Subject Data'!$C74=$C74, 'Subject Data'!$D74=$D74,'Subject Data'!$E74=$E74),'Subject Data'!A74)</f>
        <v>73</v>
      </c>
      <c r="B74" s="5">
        <f>IF(AND('Subject Data'!$C74=$C74, 'Subject Data'!$D74=$D74,'Subject Data'!$E74=$E74),'Subject Data'!B74)</f>
        <v>25</v>
      </c>
      <c r="C74" s="5" t="s">
        <v>50</v>
      </c>
      <c r="D74" s="5" t="s">
        <v>16</v>
      </c>
      <c r="E74" s="5" t="s">
        <v>17</v>
      </c>
      <c r="F74" s="5" t="s">
        <v>29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f t="shared" si="8"/>
        <v>7</v>
      </c>
      <c r="O74" s="6">
        <v>7</v>
      </c>
      <c r="P74" s="12">
        <f t="shared" si="9"/>
        <v>1</v>
      </c>
      <c r="S74" s="11">
        <f t="shared" si="10"/>
        <v>1</v>
      </c>
      <c r="T74" s="11">
        <f t="shared" si="11"/>
        <v>2</v>
      </c>
      <c r="U74" s="11">
        <v>4</v>
      </c>
      <c r="V74" s="11">
        <f t="shared" si="12"/>
        <v>100</v>
      </c>
      <c r="W74" s="11">
        <f t="shared" si="13"/>
        <v>1</v>
      </c>
    </row>
    <row r="75" spans="1:23" ht="17" hidden="1" thickTop="1" thickBot="1" x14ac:dyDescent="0.25">
      <c r="A75" s="5">
        <f>IF(AND('Subject Data'!$C75=$C75, 'Subject Data'!$D75=$D75,'Subject Data'!$E75=$E75),'Subject Data'!A75)</f>
        <v>74</v>
      </c>
      <c r="B75" s="5">
        <f>IF(AND('Subject Data'!$C75=$C75, 'Subject Data'!$D75=$D75,'Subject Data'!$E75=$E75),'Subject Data'!B75)</f>
        <v>25</v>
      </c>
      <c r="C75" s="5" t="s">
        <v>50</v>
      </c>
      <c r="D75" s="5" t="s">
        <v>20</v>
      </c>
      <c r="E75" s="5" t="s">
        <v>21</v>
      </c>
      <c r="F75" s="5" t="s">
        <v>26</v>
      </c>
      <c r="G75" s="6">
        <v>0</v>
      </c>
      <c r="H75" s="6">
        <v>1</v>
      </c>
      <c r="I75" s="6">
        <v>1</v>
      </c>
      <c r="J75" s="6">
        <v>0</v>
      </c>
      <c r="K75" s="6">
        <v>1</v>
      </c>
      <c r="L75" s="6">
        <v>1</v>
      </c>
      <c r="M75" s="6">
        <v>1</v>
      </c>
      <c r="N75" s="6">
        <f t="shared" si="8"/>
        <v>5</v>
      </c>
      <c r="O75" s="6">
        <v>7</v>
      </c>
      <c r="P75" s="12">
        <f t="shared" si="9"/>
        <v>0.7142857142857143</v>
      </c>
      <c r="S75" s="11">
        <f t="shared" si="10"/>
        <v>2</v>
      </c>
      <c r="T75" s="11">
        <f t="shared" si="11"/>
        <v>1</v>
      </c>
      <c r="U75" s="11">
        <v>4</v>
      </c>
      <c r="V75" s="11">
        <f t="shared" si="12"/>
        <v>71.428571428571431</v>
      </c>
      <c r="W75" s="11">
        <f t="shared" si="13"/>
        <v>3</v>
      </c>
    </row>
    <row r="76" spans="1:23" ht="17" thickTop="1" thickBot="1" x14ac:dyDescent="0.25">
      <c r="A76" s="5">
        <f>IF(AND('Subject Data'!$C76=$C76, 'Subject Data'!$D76=$D76,'Subject Data'!$E76=$E76),'Subject Data'!A76)</f>
        <v>75</v>
      </c>
      <c r="B76" s="5">
        <f>IF(AND('Subject Data'!$C76=$C76, 'Subject Data'!$D76=$D76,'Subject Data'!$E76=$E76),'Subject Data'!B76)</f>
        <v>25</v>
      </c>
      <c r="C76" s="5" t="s">
        <v>50</v>
      </c>
      <c r="D76" s="5" t="s">
        <v>23</v>
      </c>
      <c r="E76" s="5" t="s">
        <v>24</v>
      </c>
      <c r="F76" s="5" t="s">
        <v>22</v>
      </c>
      <c r="G76" s="6">
        <v>1</v>
      </c>
      <c r="H76" s="6">
        <v>1</v>
      </c>
      <c r="I76" s="6">
        <v>0</v>
      </c>
      <c r="J76" s="6">
        <v>1</v>
      </c>
      <c r="K76" s="6">
        <v>1</v>
      </c>
      <c r="L76" s="6">
        <v>1</v>
      </c>
      <c r="M76" s="6">
        <v>1</v>
      </c>
      <c r="N76" s="6">
        <f t="shared" si="8"/>
        <v>6</v>
      </c>
      <c r="O76" s="6">
        <v>7</v>
      </c>
      <c r="P76" s="12">
        <f t="shared" si="9"/>
        <v>0.8571428571428571</v>
      </c>
      <c r="S76" s="11">
        <f t="shared" si="10"/>
        <v>3</v>
      </c>
      <c r="T76" s="11">
        <f t="shared" si="11"/>
        <v>3</v>
      </c>
      <c r="U76" s="11">
        <v>4</v>
      </c>
      <c r="V76" s="11">
        <f t="shared" si="12"/>
        <v>85.714285714285708</v>
      </c>
      <c r="W76" s="11">
        <f t="shared" si="13"/>
        <v>2</v>
      </c>
    </row>
    <row r="77" spans="1:23" ht="17" hidden="1" thickTop="1" thickBot="1" x14ac:dyDescent="0.25">
      <c r="A77" s="5">
        <f>IF(AND('Subject Data'!$C77=$C77, 'Subject Data'!$D77=$D77,'Subject Data'!$E77=$E77),'Subject Data'!A77)</f>
        <v>76</v>
      </c>
      <c r="B77" s="5">
        <f>IF(AND('Subject Data'!$C77=$C77, 'Subject Data'!$D77=$D77,'Subject Data'!$E77=$E77),'Subject Data'!B77)</f>
        <v>26</v>
      </c>
      <c r="C77" s="5" t="s">
        <v>51</v>
      </c>
      <c r="D77" s="5" t="s">
        <v>16</v>
      </c>
      <c r="E77" s="5" t="s">
        <v>24</v>
      </c>
      <c r="F77" s="5" t="s">
        <v>26</v>
      </c>
      <c r="G77" s="6"/>
      <c r="H77" s="6">
        <v>1</v>
      </c>
      <c r="I77" s="6">
        <v>1</v>
      </c>
      <c r="J77" s="6">
        <v>0</v>
      </c>
      <c r="K77" s="6">
        <v>0</v>
      </c>
      <c r="L77" s="6">
        <v>1</v>
      </c>
      <c r="M77" s="6">
        <v>1</v>
      </c>
      <c r="N77" s="6">
        <f t="shared" si="8"/>
        <v>4</v>
      </c>
      <c r="O77" s="6">
        <v>6</v>
      </c>
      <c r="P77" s="12">
        <f t="shared" si="9"/>
        <v>0.66666666666666663</v>
      </c>
      <c r="S77" s="11">
        <f t="shared" si="10"/>
        <v>1</v>
      </c>
      <c r="T77" s="11">
        <f t="shared" si="11"/>
        <v>3</v>
      </c>
      <c r="U77" s="11">
        <v>5</v>
      </c>
      <c r="V77" s="11">
        <f t="shared" si="12"/>
        <v>66.666666666666657</v>
      </c>
      <c r="W77" s="11">
        <f t="shared" si="13"/>
        <v>1</v>
      </c>
    </row>
    <row r="78" spans="1:23" ht="17" hidden="1" thickTop="1" thickBot="1" x14ac:dyDescent="0.25">
      <c r="A78" s="5">
        <f>IF(AND('Subject Data'!$C78=$C78, 'Subject Data'!$D78=$D78,'Subject Data'!$E78=$E78),'Subject Data'!A78)</f>
        <v>77</v>
      </c>
      <c r="B78" s="5">
        <f>IF(AND('Subject Data'!$C78=$C78, 'Subject Data'!$D78=$D78,'Subject Data'!$E78=$E78),'Subject Data'!B78)</f>
        <v>26</v>
      </c>
      <c r="C78" s="5" t="s">
        <v>51</v>
      </c>
      <c r="D78" s="5" t="s">
        <v>20</v>
      </c>
      <c r="E78" s="5" t="s">
        <v>21</v>
      </c>
      <c r="F78" s="5" t="s">
        <v>26</v>
      </c>
      <c r="G78" s="6">
        <v>1</v>
      </c>
      <c r="H78" s="6">
        <v>1</v>
      </c>
      <c r="I78" s="6">
        <v>1</v>
      </c>
      <c r="J78" s="6">
        <v>0</v>
      </c>
      <c r="K78" s="6">
        <v>1</v>
      </c>
      <c r="L78" s="6">
        <v>0</v>
      </c>
      <c r="M78" s="6">
        <v>1</v>
      </c>
      <c r="N78" s="6">
        <f t="shared" si="8"/>
        <v>5</v>
      </c>
      <c r="O78" s="6">
        <v>7</v>
      </c>
      <c r="P78" s="12">
        <f t="shared" si="9"/>
        <v>0.7142857142857143</v>
      </c>
      <c r="S78" s="11">
        <f t="shared" si="10"/>
        <v>2</v>
      </c>
      <c r="T78" s="11">
        <f t="shared" si="11"/>
        <v>1</v>
      </c>
      <c r="U78" s="11">
        <v>5</v>
      </c>
      <c r="V78" s="11">
        <f t="shared" si="12"/>
        <v>71.428571428571431</v>
      </c>
      <c r="W78" s="11">
        <f t="shared" si="13"/>
        <v>3</v>
      </c>
    </row>
    <row r="79" spans="1:23" ht="17" thickTop="1" thickBot="1" x14ac:dyDescent="0.25">
      <c r="A79" s="5">
        <f>IF(AND('Subject Data'!$C79=$C79, 'Subject Data'!$D79=$D79,'Subject Data'!$E79=$E79),'Subject Data'!A79)</f>
        <v>78</v>
      </c>
      <c r="B79" s="5">
        <f>IF(AND('Subject Data'!$C79=$C79, 'Subject Data'!$D79=$D79,'Subject Data'!$E79=$E79),'Subject Data'!B79)</f>
        <v>26</v>
      </c>
      <c r="C79" s="5" t="s">
        <v>51</v>
      </c>
      <c r="D79" s="5" t="s">
        <v>23</v>
      </c>
      <c r="E79" s="5" t="s">
        <v>17</v>
      </c>
      <c r="F79" s="5" t="s">
        <v>26</v>
      </c>
      <c r="G79" s="6">
        <v>0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0</v>
      </c>
      <c r="N79" s="6">
        <f t="shared" si="8"/>
        <v>5</v>
      </c>
      <c r="O79" s="6">
        <v>7</v>
      </c>
      <c r="P79" s="12">
        <f t="shared" si="9"/>
        <v>0.7142857142857143</v>
      </c>
      <c r="S79" s="11">
        <f t="shared" si="10"/>
        <v>3</v>
      </c>
      <c r="T79" s="11">
        <f t="shared" si="11"/>
        <v>2</v>
      </c>
      <c r="U79" s="11">
        <v>5</v>
      </c>
      <c r="V79" s="11">
        <f t="shared" si="12"/>
        <v>71.428571428571431</v>
      </c>
      <c r="W79" s="11">
        <f t="shared" si="13"/>
        <v>2</v>
      </c>
    </row>
    <row r="80" spans="1:23" ht="17" hidden="1" thickTop="1" thickBot="1" x14ac:dyDescent="0.25">
      <c r="A80" s="5">
        <f>IF(AND('Subject Data'!$C80=$C80, 'Subject Data'!$D80=$D80,'Subject Data'!$E80=$E80),'Subject Data'!A80)</f>
        <v>79</v>
      </c>
      <c r="B80" s="5">
        <f>IF(AND('Subject Data'!$C80=$C80, 'Subject Data'!$D80=$D80,'Subject Data'!$E80=$E80),'Subject Data'!B80)</f>
        <v>27</v>
      </c>
      <c r="C80" s="5" t="s">
        <v>52</v>
      </c>
      <c r="D80" s="5" t="s">
        <v>16</v>
      </c>
      <c r="E80" s="5" t="s">
        <v>17</v>
      </c>
      <c r="F80" s="5" t="s">
        <v>29</v>
      </c>
      <c r="G80" s="6">
        <v>1</v>
      </c>
      <c r="H80" s="6">
        <v>1</v>
      </c>
      <c r="I80" s="6">
        <v>1</v>
      </c>
      <c r="J80" s="6">
        <v>0</v>
      </c>
      <c r="K80" s="6">
        <v>1</v>
      </c>
      <c r="L80" s="6">
        <v>1</v>
      </c>
      <c r="M80" s="6">
        <v>1</v>
      </c>
      <c r="N80" s="6">
        <f t="shared" si="8"/>
        <v>6</v>
      </c>
      <c r="O80" s="6">
        <v>7</v>
      </c>
      <c r="P80" s="12">
        <f t="shared" si="9"/>
        <v>0.8571428571428571</v>
      </c>
      <c r="S80" s="11">
        <f t="shared" si="10"/>
        <v>1</v>
      </c>
      <c r="T80" s="11">
        <f t="shared" si="11"/>
        <v>2</v>
      </c>
      <c r="U80" s="11">
        <v>3</v>
      </c>
      <c r="V80" s="11">
        <f t="shared" si="12"/>
        <v>85.714285714285708</v>
      </c>
      <c r="W80" s="11">
        <f t="shared" si="13"/>
        <v>1</v>
      </c>
    </row>
    <row r="81" spans="1:23" ht="17" hidden="1" thickTop="1" thickBot="1" x14ac:dyDescent="0.25">
      <c r="A81" s="5">
        <f>IF(AND('Subject Data'!$C81=$C81, 'Subject Data'!$D81=$D81,'Subject Data'!$E81=$E81),'Subject Data'!A81)</f>
        <v>80</v>
      </c>
      <c r="B81" s="5">
        <f>IF(AND('Subject Data'!$C81=$C81, 'Subject Data'!$D81=$D81,'Subject Data'!$E81=$E81),'Subject Data'!B81)</f>
        <v>27</v>
      </c>
      <c r="C81" s="5" t="s">
        <v>52</v>
      </c>
      <c r="D81" s="5" t="s">
        <v>20</v>
      </c>
      <c r="E81" s="5" t="s">
        <v>24</v>
      </c>
      <c r="F81" s="5" t="s">
        <v>22</v>
      </c>
      <c r="G81" s="6">
        <v>1</v>
      </c>
      <c r="H81" s="6">
        <v>1</v>
      </c>
      <c r="I81" s="6">
        <v>1</v>
      </c>
      <c r="J81" s="6">
        <v>0</v>
      </c>
      <c r="K81" s="6">
        <v>1</v>
      </c>
      <c r="L81" s="6">
        <v>1</v>
      </c>
      <c r="M81" s="6">
        <v>0</v>
      </c>
      <c r="N81" s="6">
        <f t="shared" si="8"/>
        <v>5</v>
      </c>
      <c r="O81" s="6">
        <v>7</v>
      </c>
      <c r="P81" s="12">
        <f t="shared" si="9"/>
        <v>0.7142857142857143</v>
      </c>
      <c r="S81" s="11">
        <f t="shared" si="10"/>
        <v>2</v>
      </c>
      <c r="T81" s="11">
        <f t="shared" si="11"/>
        <v>3</v>
      </c>
      <c r="U81" s="11">
        <v>3</v>
      </c>
      <c r="V81" s="11">
        <f t="shared" si="12"/>
        <v>71.428571428571431</v>
      </c>
      <c r="W81" s="11">
        <f t="shared" si="13"/>
        <v>3</v>
      </c>
    </row>
    <row r="82" spans="1:23" ht="17" thickTop="1" thickBot="1" x14ac:dyDescent="0.25">
      <c r="A82" s="5">
        <f>IF(AND('Subject Data'!$C82=$C82, 'Subject Data'!$D82=$D82,'Subject Data'!$E82=$E82),'Subject Data'!A82)</f>
        <v>81</v>
      </c>
      <c r="B82" s="5">
        <f>IF(AND('Subject Data'!$C82=$C82, 'Subject Data'!$D82=$D82,'Subject Data'!$E82=$E82),'Subject Data'!B82)</f>
        <v>27</v>
      </c>
      <c r="C82" s="5" t="s">
        <v>52</v>
      </c>
      <c r="D82" s="5" t="s">
        <v>23</v>
      </c>
      <c r="E82" s="5" t="s">
        <v>21</v>
      </c>
      <c r="F82" s="5" t="s">
        <v>26</v>
      </c>
      <c r="G82" s="6">
        <v>1</v>
      </c>
      <c r="H82" s="6">
        <v>0</v>
      </c>
      <c r="I82" s="6">
        <v>1</v>
      </c>
      <c r="J82" s="6">
        <v>1</v>
      </c>
      <c r="K82" s="6">
        <v>1</v>
      </c>
      <c r="L82" s="6">
        <v>0</v>
      </c>
      <c r="M82" s="6">
        <v>1</v>
      </c>
      <c r="N82" s="6">
        <f t="shared" si="8"/>
        <v>5</v>
      </c>
      <c r="O82" s="6">
        <v>7</v>
      </c>
      <c r="P82" s="12">
        <f t="shared" si="9"/>
        <v>0.7142857142857143</v>
      </c>
      <c r="S82" s="11">
        <f t="shared" si="10"/>
        <v>3</v>
      </c>
      <c r="T82" s="11">
        <f t="shared" si="11"/>
        <v>1</v>
      </c>
      <c r="U82" s="11">
        <v>3</v>
      </c>
      <c r="V82" s="11">
        <f t="shared" si="12"/>
        <v>71.428571428571431</v>
      </c>
      <c r="W82" s="11">
        <f t="shared" si="13"/>
        <v>2</v>
      </c>
    </row>
    <row r="83" spans="1:23" ht="17" hidden="1" thickTop="1" thickBot="1" x14ac:dyDescent="0.25">
      <c r="A83" s="5">
        <f>IF(AND('Subject Data'!$C83=$C83, 'Subject Data'!$D83=$D83,'Subject Data'!$E83=$E83),'Subject Data'!A83)</f>
        <v>82</v>
      </c>
      <c r="B83" s="5">
        <f>IF(AND('Subject Data'!$C83=$C83, 'Subject Data'!$D83=$D83,'Subject Data'!$E83=$E83),'Subject Data'!B83)</f>
        <v>28</v>
      </c>
      <c r="C83" s="5" t="s">
        <v>53</v>
      </c>
      <c r="D83" s="5" t="s">
        <v>16</v>
      </c>
      <c r="E83" s="5" t="s">
        <v>21</v>
      </c>
      <c r="F83" s="5" t="s">
        <v>22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f t="shared" si="8"/>
        <v>0</v>
      </c>
      <c r="O83" s="6">
        <v>7</v>
      </c>
      <c r="P83" s="12">
        <f t="shared" si="9"/>
        <v>0</v>
      </c>
      <c r="S83" s="11">
        <f t="shared" si="10"/>
        <v>1</v>
      </c>
      <c r="T83" s="11">
        <f t="shared" si="11"/>
        <v>1</v>
      </c>
      <c r="U83" s="11">
        <v>2</v>
      </c>
      <c r="V83" s="11">
        <f t="shared" si="12"/>
        <v>0</v>
      </c>
      <c r="W83" s="11">
        <f t="shared" si="13"/>
        <v>1</v>
      </c>
    </row>
    <row r="84" spans="1:23" ht="17" hidden="1" thickTop="1" thickBot="1" x14ac:dyDescent="0.25">
      <c r="A84" s="5">
        <f>IF(AND('Subject Data'!$C84=$C84, 'Subject Data'!$D84=$D84,'Subject Data'!$E84=$E84),'Subject Data'!A84)</f>
        <v>83</v>
      </c>
      <c r="B84" s="5">
        <f>IF(AND('Subject Data'!$C84=$C84, 'Subject Data'!$D84=$D84,'Subject Data'!$E84=$E84),'Subject Data'!B84)</f>
        <v>28</v>
      </c>
      <c r="C84" s="5" t="s">
        <v>53</v>
      </c>
      <c r="D84" s="5" t="s">
        <v>20</v>
      </c>
      <c r="E84" s="5" t="s">
        <v>24</v>
      </c>
      <c r="F84" s="5" t="s">
        <v>26</v>
      </c>
      <c r="G84" s="6">
        <v>1</v>
      </c>
      <c r="H84" s="6">
        <v>1</v>
      </c>
      <c r="I84" s="6">
        <v>1</v>
      </c>
      <c r="J84" s="6">
        <v>0</v>
      </c>
      <c r="K84" s="6">
        <v>1</v>
      </c>
      <c r="L84" s="6">
        <v>0</v>
      </c>
      <c r="M84" s="6">
        <v>0</v>
      </c>
      <c r="N84" s="6">
        <f t="shared" si="8"/>
        <v>4</v>
      </c>
      <c r="O84" s="6">
        <v>7</v>
      </c>
      <c r="P84" s="12">
        <f t="shared" si="9"/>
        <v>0.5714285714285714</v>
      </c>
      <c r="S84" s="11">
        <f t="shared" si="10"/>
        <v>2</v>
      </c>
      <c r="T84" s="11">
        <f t="shared" si="11"/>
        <v>3</v>
      </c>
      <c r="U84" s="11">
        <v>2</v>
      </c>
      <c r="V84" s="11">
        <f t="shared" si="12"/>
        <v>57.142857142857139</v>
      </c>
      <c r="W84" s="11">
        <f t="shared" si="13"/>
        <v>3</v>
      </c>
    </row>
    <row r="85" spans="1:23" ht="17" thickTop="1" thickBot="1" x14ac:dyDescent="0.25">
      <c r="A85" s="5">
        <f>IF(AND('Subject Data'!$C85=$C85, 'Subject Data'!$D85=$D85,'Subject Data'!$E85=$E85),'Subject Data'!A85)</f>
        <v>84</v>
      </c>
      <c r="B85" s="5">
        <f>IF(AND('Subject Data'!$C85=$C85, 'Subject Data'!$D85=$D85,'Subject Data'!$E85=$E85),'Subject Data'!B85)</f>
        <v>28</v>
      </c>
      <c r="C85" s="5" t="s">
        <v>53</v>
      </c>
      <c r="D85" s="5" t="s">
        <v>23</v>
      </c>
      <c r="E85" s="5" t="s">
        <v>17</v>
      </c>
      <c r="F85" s="5" t="s">
        <v>26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0</v>
      </c>
      <c r="N85" s="6">
        <f t="shared" si="8"/>
        <v>6</v>
      </c>
      <c r="O85" s="6">
        <v>7</v>
      </c>
      <c r="P85" s="12">
        <f t="shared" si="9"/>
        <v>0.8571428571428571</v>
      </c>
      <c r="S85" s="11">
        <f t="shared" si="10"/>
        <v>3</v>
      </c>
      <c r="T85" s="11">
        <f t="shared" si="11"/>
        <v>2</v>
      </c>
      <c r="U85" s="11">
        <v>2</v>
      </c>
      <c r="V85" s="11">
        <f t="shared" si="12"/>
        <v>85.714285714285708</v>
      </c>
      <c r="W85" s="11">
        <f t="shared" si="13"/>
        <v>2</v>
      </c>
    </row>
    <row r="86" spans="1:23" ht="17" hidden="1" thickTop="1" thickBot="1" x14ac:dyDescent="0.25">
      <c r="A86" s="5">
        <f>IF(AND('Subject Data'!$C86=$C86, 'Subject Data'!$D86=$D86,'Subject Data'!$E86=$E86),'Subject Data'!A86)</f>
        <v>85</v>
      </c>
      <c r="B86" s="5">
        <f>IF(AND('Subject Data'!$C86=$C86, 'Subject Data'!$D86=$D86,'Subject Data'!$E86=$E86),'Subject Data'!B86)</f>
        <v>29</v>
      </c>
      <c r="C86" s="5" t="s">
        <v>54</v>
      </c>
      <c r="D86" s="5" t="s">
        <v>16</v>
      </c>
      <c r="E86" s="5" t="s">
        <v>24</v>
      </c>
      <c r="F86" s="5" t="s">
        <v>26</v>
      </c>
      <c r="G86" s="6"/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f t="shared" si="8"/>
        <v>6</v>
      </c>
      <c r="O86" s="6">
        <v>6</v>
      </c>
      <c r="P86" s="12">
        <f t="shared" si="9"/>
        <v>1</v>
      </c>
      <c r="S86" s="11">
        <f t="shared" si="10"/>
        <v>1</v>
      </c>
      <c r="T86" s="11">
        <f t="shared" si="11"/>
        <v>3</v>
      </c>
      <c r="U86" s="11">
        <v>5</v>
      </c>
      <c r="V86" s="11">
        <f t="shared" si="12"/>
        <v>100</v>
      </c>
      <c r="W86" s="11">
        <f t="shared" si="13"/>
        <v>1</v>
      </c>
    </row>
    <row r="87" spans="1:23" ht="17" hidden="1" thickTop="1" thickBot="1" x14ac:dyDescent="0.25">
      <c r="A87" s="5">
        <f>IF(AND('Subject Data'!$C87=$C87, 'Subject Data'!$D87=$D87,'Subject Data'!$E87=$E87),'Subject Data'!A87)</f>
        <v>86</v>
      </c>
      <c r="B87" s="5">
        <f>IF(AND('Subject Data'!$C87=$C87, 'Subject Data'!$D87=$D87,'Subject Data'!$E87=$E87),'Subject Data'!B87)</f>
        <v>29</v>
      </c>
      <c r="C87" s="5" t="s">
        <v>54</v>
      </c>
      <c r="D87" s="5" t="s">
        <v>20</v>
      </c>
      <c r="E87" s="5" t="s">
        <v>21</v>
      </c>
      <c r="F87" s="5" t="s">
        <v>22</v>
      </c>
      <c r="G87" s="6">
        <v>1</v>
      </c>
      <c r="H87" s="6">
        <v>1</v>
      </c>
      <c r="I87" s="6">
        <v>0</v>
      </c>
      <c r="J87" s="6">
        <v>0</v>
      </c>
      <c r="K87" s="6">
        <v>1</v>
      </c>
      <c r="L87" s="6">
        <v>0</v>
      </c>
      <c r="M87" s="6">
        <v>0</v>
      </c>
      <c r="N87" s="6">
        <f t="shared" si="8"/>
        <v>3</v>
      </c>
      <c r="O87" s="6">
        <v>7</v>
      </c>
      <c r="P87" s="12">
        <f t="shared" si="9"/>
        <v>0.42857142857142855</v>
      </c>
      <c r="S87" s="11">
        <f t="shared" si="10"/>
        <v>2</v>
      </c>
      <c r="T87" s="11">
        <f t="shared" si="11"/>
        <v>1</v>
      </c>
      <c r="U87" s="11">
        <v>5</v>
      </c>
      <c r="V87" s="11">
        <f t="shared" si="12"/>
        <v>42.857142857142854</v>
      </c>
      <c r="W87" s="11">
        <f t="shared" si="13"/>
        <v>3</v>
      </c>
    </row>
    <row r="88" spans="1:23" ht="17" thickTop="1" thickBot="1" x14ac:dyDescent="0.25">
      <c r="A88" s="5">
        <f>IF(AND('Subject Data'!$C88=$C88, 'Subject Data'!$D88=$D88,'Subject Data'!$E88=$E88),'Subject Data'!A88)</f>
        <v>87</v>
      </c>
      <c r="B88" s="5">
        <f>IF(AND('Subject Data'!$C88=$C88, 'Subject Data'!$D88=$D88,'Subject Data'!$E88=$E88),'Subject Data'!B88)</f>
        <v>29</v>
      </c>
      <c r="C88" s="5" t="s">
        <v>54</v>
      </c>
      <c r="D88" s="5" t="s">
        <v>23</v>
      </c>
      <c r="E88" s="5" t="s">
        <v>17</v>
      </c>
      <c r="F88" s="5" t="s">
        <v>26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0</v>
      </c>
      <c r="N88" s="6">
        <f t="shared" si="8"/>
        <v>6</v>
      </c>
      <c r="O88" s="6">
        <v>7</v>
      </c>
      <c r="P88" s="12">
        <f t="shared" si="9"/>
        <v>0.8571428571428571</v>
      </c>
      <c r="S88" s="11">
        <f t="shared" si="10"/>
        <v>3</v>
      </c>
      <c r="T88" s="11">
        <f t="shared" si="11"/>
        <v>2</v>
      </c>
      <c r="U88" s="11">
        <v>5</v>
      </c>
      <c r="V88" s="11">
        <f t="shared" si="12"/>
        <v>85.714285714285708</v>
      </c>
      <c r="W88" s="11">
        <f t="shared" si="13"/>
        <v>2</v>
      </c>
    </row>
    <row r="89" spans="1:23" ht="17" hidden="1" thickTop="1" thickBot="1" x14ac:dyDescent="0.25">
      <c r="A89" s="5">
        <f>IF(AND('Subject Data'!$C89=$C89, 'Subject Data'!$D89=$D89,'Subject Data'!$E89=$E89),'Subject Data'!A89)</f>
        <v>88</v>
      </c>
      <c r="B89" s="5">
        <f>IF(AND('Subject Data'!$C89=$C89, 'Subject Data'!$D89=$D89,'Subject Data'!$E89=$E89),'Subject Data'!B89)</f>
        <v>30</v>
      </c>
      <c r="C89" s="5" t="s">
        <v>55</v>
      </c>
      <c r="D89" s="5" t="s">
        <v>16</v>
      </c>
      <c r="E89" s="5" t="s">
        <v>17</v>
      </c>
      <c r="F89" s="5" t="s">
        <v>18</v>
      </c>
      <c r="G89" s="6"/>
      <c r="H89" s="6">
        <v>1</v>
      </c>
      <c r="I89" s="6">
        <v>1</v>
      </c>
      <c r="J89" s="6">
        <v>1</v>
      </c>
      <c r="K89" s="6">
        <v>0</v>
      </c>
      <c r="L89" s="6">
        <v>1</v>
      </c>
      <c r="M89" s="6">
        <v>1</v>
      </c>
      <c r="N89" s="6">
        <f t="shared" si="8"/>
        <v>5</v>
      </c>
      <c r="O89" s="6">
        <v>6</v>
      </c>
      <c r="P89" s="12">
        <f t="shared" si="9"/>
        <v>0.83333333333333337</v>
      </c>
      <c r="S89" s="11">
        <f t="shared" si="10"/>
        <v>1</v>
      </c>
      <c r="T89" s="11">
        <f t="shared" si="11"/>
        <v>2</v>
      </c>
      <c r="U89" s="11">
        <v>3</v>
      </c>
      <c r="V89" s="11">
        <f t="shared" si="12"/>
        <v>83.333333333333343</v>
      </c>
      <c r="W89" s="11">
        <f t="shared" si="13"/>
        <v>1</v>
      </c>
    </row>
    <row r="90" spans="1:23" ht="17" hidden="1" thickTop="1" thickBot="1" x14ac:dyDescent="0.25">
      <c r="A90" s="5">
        <f>IF(AND('Subject Data'!$C90=$C90, 'Subject Data'!$D90=$D90,'Subject Data'!$E90=$E90),'Subject Data'!A90)</f>
        <v>89</v>
      </c>
      <c r="B90" s="5">
        <f>IF(AND('Subject Data'!$C90=$C90, 'Subject Data'!$D90=$D90,'Subject Data'!$E90=$E90),'Subject Data'!B90)</f>
        <v>30</v>
      </c>
      <c r="C90" s="5" t="s">
        <v>55</v>
      </c>
      <c r="D90" s="5" t="s">
        <v>20</v>
      </c>
      <c r="E90" s="5" t="s">
        <v>24</v>
      </c>
      <c r="F90" s="5" t="s">
        <v>22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f t="shared" si="8"/>
        <v>7</v>
      </c>
      <c r="O90" s="6">
        <v>7</v>
      </c>
      <c r="P90" s="12">
        <f t="shared" si="9"/>
        <v>1</v>
      </c>
      <c r="S90" s="11">
        <f t="shared" si="10"/>
        <v>2</v>
      </c>
      <c r="T90" s="11">
        <f t="shared" si="11"/>
        <v>3</v>
      </c>
      <c r="U90" s="11">
        <v>3</v>
      </c>
      <c r="V90" s="11">
        <f t="shared" si="12"/>
        <v>100</v>
      </c>
      <c r="W90" s="11">
        <f t="shared" si="13"/>
        <v>3</v>
      </c>
    </row>
    <row r="91" spans="1:23" ht="17" thickTop="1" thickBot="1" x14ac:dyDescent="0.25">
      <c r="A91" s="5">
        <f>IF(AND('Subject Data'!$C91=$C91, 'Subject Data'!$D91=$D91,'Subject Data'!$E91=$E91),'Subject Data'!A91)</f>
        <v>90</v>
      </c>
      <c r="B91" s="5">
        <f>IF(AND('Subject Data'!$C91=$C91, 'Subject Data'!$D91=$D91,'Subject Data'!$E91=$E91),'Subject Data'!B91)</f>
        <v>30</v>
      </c>
      <c r="C91" s="5" t="s">
        <v>55</v>
      </c>
      <c r="D91" s="5" t="s">
        <v>23</v>
      </c>
      <c r="E91" s="5" t="s">
        <v>21</v>
      </c>
      <c r="F91" s="5" t="s">
        <v>22</v>
      </c>
      <c r="G91" s="6">
        <v>1</v>
      </c>
      <c r="H91" s="6">
        <v>0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f t="shared" si="8"/>
        <v>6</v>
      </c>
      <c r="O91" s="6">
        <v>7</v>
      </c>
      <c r="P91" s="12">
        <f t="shared" si="9"/>
        <v>0.8571428571428571</v>
      </c>
      <c r="S91" s="11">
        <f t="shared" si="10"/>
        <v>3</v>
      </c>
      <c r="T91" s="11">
        <f t="shared" si="11"/>
        <v>1</v>
      </c>
      <c r="U91" s="11">
        <v>3</v>
      </c>
      <c r="V91" s="11">
        <f t="shared" si="12"/>
        <v>85.714285714285708</v>
      </c>
      <c r="W91" s="11">
        <f t="shared" si="13"/>
        <v>2</v>
      </c>
    </row>
    <row r="92" spans="1:23" ht="17" hidden="1" thickTop="1" thickBot="1" x14ac:dyDescent="0.25">
      <c r="A92" s="5">
        <f>IF(AND('Subject Data'!$C92=$C92, 'Subject Data'!$D92=$D92,'Subject Data'!$E92=$E92),'Subject Data'!A92)</f>
        <v>91</v>
      </c>
      <c r="B92" s="5">
        <f>IF(AND('Subject Data'!$C92=$C92, 'Subject Data'!$D92=$D92,'Subject Data'!$E92=$E92),'Subject Data'!B92)</f>
        <v>31</v>
      </c>
      <c r="C92" s="5" t="s">
        <v>56</v>
      </c>
      <c r="D92" s="5" t="s">
        <v>16</v>
      </c>
      <c r="E92" s="5" t="s">
        <v>24</v>
      </c>
      <c r="F92" s="5" t="s">
        <v>26</v>
      </c>
      <c r="G92" s="6"/>
      <c r="H92" s="6">
        <v>1</v>
      </c>
      <c r="I92" s="6">
        <v>1</v>
      </c>
      <c r="J92" s="6">
        <v>0</v>
      </c>
      <c r="K92" s="6">
        <v>0</v>
      </c>
      <c r="L92" s="6">
        <v>1</v>
      </c>
      <c r="M92" s="6">
        <v>1</v>
      </c>
      <c r="N92" s="6">
        <f t="shared" si="8"/>
        <v>4</v>
      </c>
      <c r="O92" s="6">
        <v>6</v>
      </c>
      <c r="P92" s="12">
        <f t="shared" si="9"/>
        <v>0.66666666666666663</v>
      </c>
      <c r="S92" s="11">
        <f t="shared" si="10"/>
        <v>1</v>
      </c>
      <c r="T92" s="11">
        <f t="shared" si="11"/>
        <v>3</v>
      </c>
      <c r="U92" s="11">
        <v>6</v>
      </c>
      <c r="V92" s="11">
        <f t="shared" si="12"/>
        <v>66.666666666666657</v>
      </c>
      <c r="W92" s="11">
        <f t="shared" si="13"/>
        <v>1</v>
      </c>
    </row>
    <row r="93" spans="1:23" ht="17" hidden="1" thickTop="1" thickBot="1" x14ac:dyDescent="0.25">
      <c r="A93" s="5">
        <f>IF(AND('Subject Data'!$C93=$C93, 'Subject Data'!$D93=$D93,'Subject Data'!$E93=$E93),'Subject Data'!A93)</f>
        <v>92</v>
      </c>
      <c r="B93" s="5">
        <f>IF(AND('Subject Data'!$C93=$C93, 'Subject Data'!$D93=$D93,'Subject Data'!$E93=$E93),'Subject Data'!B93)</f>
        <v>31</v>
      </c>
      <c r="C93" s="5" t="s">
        <v>56</v>
      </c>
      <c r="D93" s="5" t="s">
        <v>20</v>
      </c>
      <c r="E93" s="5" t="s">
        <v>17</v>
      </c>
      <c r="F93" s="5" t="s">
        <v>22</v>
      </c>
      <c r="G93" s="6">
        <v>1</v>
      </c>
      <c r="H93" s="6">
        <v>1</v>
      </c>
      <c r="I93" s="6">
        <v>1</v>
      </c>
      <c r="J93" s="6">
        <v>0</v>
      </c>
      <c r="K93" s="6">
        <v>1</v>
      </c>
      <c r="L93" s="6">
        <v>1</v>
      </c>
      <c r="M93" s="6">
        <v>0</v>
      </c>
      <c r="N93" s="6">
        <f t="shared" si="8"/>
        <v>5</v>
      </c>
      <c r="O93" s="6">
        <v>7</v>
      </c>
      <c r="P93" s="12">
        <f t="shared" si="9"/>
        <v>0.7142857142857143</v>
      </c>
      <c r="S93" s="11">
        <f t="shared" si="10"/>
        <v>2</v>
      </c>
      <c r="T93" s="11">
        <f t="shared" si="11"/>
        <v>2</v>
      </c>
      <c r="U93" s="11">
        <v>6</v>
      </c>
      <c r="V93" s="11">
        <f t="shared" si="12"/>
        <v>71.428571428571431</v>
      </c>
      <c r="W93" s="11">
        <f t="shared" si="13"/>
        <v>3</v>
      </c>
    </row>
    <row r="94" spans="1:23" ht="17" thickTop="1" thickBot="1" x14ac:dyDescent="0.25">
      <c r="A94" s="5">
        <f>IF(AND('Subject Data'!$C94=$C94, 'Subject Data'!$D94=$D94,'Subject Data'!$E94=$E94),'Subject Data'!A94)</f>
        <v>93</v>
      </c>
      <c r="B94" s="5">
        <f>IF(AND('Subject Data'!$C94=$C94, 'Subject Data'!$D94=$D94,'Subject Data'!$E94=$E94),'Subject Data'!B94)</f>
        <v>31</v>
      </c>
      <c r="C94" s="5" t="s">
        <v>56</v>
      </c>
      <c r="D94" s="5" t="s">
        <v>23</v>
      </c>
      <c r="E94" s="5" t="s">
        <v>21</v>
      </c>
      <c r="F94" s="5" t="s">
        <v>26</v>
      </c>
      <c r="G94" s="6">
        <v>1</v>
      </c>
      <c r="H94" s="6">
        <v>0</v>
      </c>
      <c r="I94" s="6">
        <v>0</v>
      </c>
      <c r="J94" s="6">
        <v>1</v>
      </c>
      <c r="K94" s="6">
        <v>0</v>
      </c>
      <c r="L94" s="6">
        <v>1</v>
      </c>
      <c r="M94" s="6">
        <v>1</v>
      </c>
      <c r="N94" s="6">
        <f t="shared" si="8"/>
        <v>4</v>
      </c>
      <c r="O94" s="6">
        <v>7</v>
      </c>
      <c r="P94" s="12">
        <f t="shared" si="9"/>
        <v>0.5714285714285714</v>
      </c>
      <c r="S94" s="11">
        <f t="shared" si="10"/>
        <v>3</v>
      </c>
      <c r="T94" s="11">
        <f t="shared" si="11"/>
        <v>1</v>
      </c>
      <c r="U94" s="11">
        <v>6</v>
      </c>
      <c r="V94" s="11">
        <f t="shared" si="12"/>
        <v>57.142857142857139</v>
      </c>
      <c r="W94" s="11">
        <f t="shared" si="13"/>
        <v>2</v>
      </c>
    </row>
    <row r="95" spans="1:23" ht="17" hidden="1" thickTop="1" thickBot="1" x14ac:dyDescent="0.25">
      <c r="A95" s="5">
        <f>IF(AND('Subject Data'!$C95=$C95, 'Subject Data'!$D95=$D95,'Subject Data'!$E95=$E95),'Subject Data'!A95)</f>
        <v>94</v>
      </c>
      <c r="B95" s="5">
        <f>IF(AND('Subject Data'!$C95=$C95, 'Subject Data'!$D95=$D95,'Subject Data'!$E95=$E95),'Subject Data'!B95)</f>
        <v>32</v>
      </c>
      <c r="C95" s="5" t="s">
        <v>57</v>
      </c>
      <c r="D95" s="5" t="s">
        <v>16</v>
      </c>
      <c r="E95" s="5" t="s">
        <v>21</v>
      </c>
      <c r="F95" s="5" t="s">
        <v>26</v>
      </c>
      <c r="G95" s="6">
        <v>1</v>
      </c>
      <c r="H95" s="6">
        <v>1</v>
      </c>
      <c r="I95" s="6">
        <v>1</v>
      </c>
      <c r="J95" s="6">
        <v>1</v>
      </c>
      <c r="K95" s="6">
        <v>0</v>
      </c>
      <c r="L95" s="6">
        <v>0</v>
      </c>
      <c r="M95" s="6">
        <v>0</v>
      </c>
      <c r="N95" s="6">
        <f t="shared" si="8"/>
        <v>4</v>
      </c>
      <c r="O95" s="6">
        <v>7</v>
      </c>
      <c r="P95" s="12">
        <f t="shared" si="9"/>
        <v>0.5714285714285714</v>
      </c>
      <c r="S95" s="11">
        <f t="shared" si="10"/>
        <v>1</v>
      </c>
      <c r="T95" s="11">
        <f t="shared" si="11"/>
        <v>1</v>
      </c>
      <c r="U95" s="11">
        <v>1</v>
      </c>
      <c r="V95" s="11">
        <f t="shared" si="12"/>
        <v>57.142857142857139</v>
      </c>
      <c r="W95" s="11">
        <f t="shared" si="13"/>
        <v>1</v>
      </c>
    </row>
    <row r="96" spans="1:23" ht="17" hidden="1" thickTop="1" thickBot="1" x14ac:dyDescent="0.25">
      <c r="A96" s="5">
        <f>IF(AND('Subject Data'!$C96=$C96, 'Subject Data'!$D96=$D96,'Subject Data'!$E96=$E96),'Subject Data'!A96)</f>
        <v>95</v>
      </c>
      <c r="B96" s="5">
        <f>IF(AND('Subject Data'!$C96=$C96, 'Subject Data'!$D96=$D96,'Subject Data'!$E96=$E96),'Subject Data'!B96)</f>
        <v>32</v>
      </c>
      <c r="C96" s="5" t="s">
        <v>57</v>
      </c>
      <c r="D96" s="5" t="s">
        <v>20</v>
      </c>
      <c r="E96" s="5" t="s">
        <v>17</v>
      </c>
      <c r="F96" s="5" t="s">
        <v>26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f t="shared" si="8"/>
        <v>7</v>
      </c>
      <c r="O96" s="6">
        <v>7</v>
      </c>
      <c r="P96" s="12">
        <f t="shared" si="9"/>
        <v>1</v>
      </c>
      <c r="S96" s="11">
        <f t="shared" si="10"/>
        <v>2</v>
      </c>
      <c r="T96" s="11">
        <f t="shared" si="11"/>
        <v>2</v>
      </c>
      <c r="U96" s="11">
        <v>1</v>
      </c>
      <c r="V96" s="11">
        <f t="shared" si="12"/>
        <v>100</v>
      </c>
      <c r="W96" s="11">
        <f t="shared" si="13"/>
        <v>3</v>
      </c>
    </row>
    <row r="97" spans="1:23" ht="17" thickTop="1" thickBot="1" x14ac:dyDescent="0.25">
      <c r="A97" s="5">
        <f>IF(AND('Subject Data'!$C97=$C97, 'Subject Data'!$D97=$D97,'Subject Data'!$E97=$E97),'Subject Data'!A97)</f>
        <v>96</v>
      </c>
      <c r="B97" s="5">
        <f>IF(AND('Subject Data'!$C97=$C97, 'Subject Data'!$D97=$D97,'Subject Data'!$E97=$E97),'Subject Data'!B97)</f>
        <v>32</v>
      </c>
      <c r="C97" s="5" t="s">
        <v>57</v>
      </c>
      <c r="D97" s="5" t="s">
        <v>23</v>
      </c>
      <c r="E97" s="5" t="s">
        <v>24</v>
      </c>
      <c r="F97" s="5" t="s">
        <v>22</v>
      </c>
      <c r="G97" s="6">
        <v>0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f t="shared" si="8"/>
        <v>6</v>
      </c>
      <c r="O97" s="6">
        <v>7</v>
      </c>
      <c r="P97" s="12">
        <f t="shared" si="9"/>
        <v>0.8571428571428571</v>
      </c>
      <c r="S97" s="11">
        <f t="shared" si="10"/>
        <v>3</v>
      </c>
      <c r="T97" s="11">
        <f t="shared" si="11"/>
        <v>3</v>
      </c>
      <c r="U97" s="11">
        <v>1</v>
      </c>
      <c r="V97" s="11">
        <f t="shared" si="12"/>
        <v>85.714285714285708</v>
      </c>
      <c r="W97" s="11">
        <f t="shared" si="13"/>
        <v>2</v>
      </c>
    </row>
    <row r="98" spans="1:23" ht="17" hidden="1" thickTop="1" thickBot="1" x14ac:dyDescent="0.25">
      <c r="A98" s="5">
        <f>IF(AND('Subject Data'!$C98=$C98, 'Subject Data'!$D98=$D98,'Subject Data'!$E98=$E98),'Subject Data'!A98)</f>
        <v>97</v>
      </c>
      <c r="B98" s="5">
        <f>IF(AND('Subject Data'!$C98=$C98, 'Subject Data'!$D98=$D98,'Subject Data'!$E98=$E98),'Subject Data'!B98)</f>
        <v>33</v>
      </c>
      <c r="C98" s="5" t="s">
        <v>58</v>
      </c>
      <c r="D98" s="5" t="s">
        <v>16</v>
      </c>
      <c r="E98" s="5" t="s">
        <v>21</v>
      </c>
      <c r="F98" s="5" t="s">
        <v>22</v>
      </c>
      <c r="G98" s="6">
        <v>1</v>
      </c>
      <c r="H98" s="6">
        <v>1</v>
      </c>
      <c r="I98" s="6">
        <v>1</v>
      </c>
      <c r="J98" s="6">
        <v>0</v>
      </c>
      <c r="K98" s="6">
        <v>0</v>
      </c>
      <c r="L98" s="6">
        <v>1</v>
      </c>
      <c r="M98" s="6">
        <v>0</v>
      </c>
      <c r="N98" s="6">
        <f t="shared" ref="N98:N109" si="14">SUM(G98:M98)</f>
        <v>4</v>
      </c>
      <c r="O98" s="6">
        <v>7</v>
      </c>
      <c r="P98" s="12">
        <f t="shared" ref="P98:P109" si="15">N98/O98</f>
        <v>0.5714285714285714</v>
      </c>
      <c r="S98" s="11">
        <f t="shared" si="10"/>
        <v>1</v>
      </c>
      <c r="T98" s="11">
        <f t="shared" si="11"/>
        <v>1</v>
      </c>
      <c r="U98" s="11">
        <v>2</v>
      </c>
      <c r="V98" s="11">
        <f t="shared" si="12"/>
        <v>57.142857142857139</v>
      </c>
      <c r="W98" s="11">
        <f t="shared" si="13"/>
        <v>1</v>
      </c>
    </row>
    <row r="99" spans="1:23" ht="17" hidden="1" thickTop="1" thickBot="1" x14ac:dyDescent="0.25">
      <c r="A99" s="5">
        <f>IF(AND('Subject Data'!$C99=$C99, 'Subject Data'!$D99=$D99,'Subject Data'!$E99=$E99),'Subject Data'!A99)</f>
        <v>98</v>
      </c>
      <c r="B99" s="5">
        <f>IF(AND('Subject Data'!$C99=$C99, 'Subject Data'!$D99=$D99,'Subject Data'!$E99=$E99),'Subject Data'!B99)</f>
        <v>33</v>
      </c>
      <c r="C99" s="5" t="s">
        <v>58</v>
      </c>
      <c r="D99" s="5" t="s">
        <v>20</v>
      </c>
      <c r="E99" s="5" t="s">
        <v>24</v>
      </c>
      <c r="F99" s="5" t="s">
        <v>22</v>
      </c>
      <c r="G99" s="6">
        <v>1</v>
      </c>
      <c r="H99" s="6">
        <v>1</v>
      </c>
      <c r="I99" s="6">
        <v>0</v>
      </c>
      <c r="J99" s="6">
        <v>0</v>
      </c>
      <c r="K99" s="6">
        <v>0</v>
      </c>
      <c r="L99" s="6">
        <v>1</v>
      </c>
      <c r="M99" s="6">
        <v>1</v>
      </c>
      <c r="N99" s="6">
        <f t="shared" si="14"/>
        <v>4</v>
      </c>
      <c r="O99" s="6">
        <v>7</v>
      </c>
      <c r="P99" s="12">
        <f t="shared" si="15"/>
        <v>0.5714285714285714</v>
      </c>
      <c r="S99" s="11">
        <f t="shared" si="10"/>
        <v>2</v>
      </c>
      <c r="T99" s="11">
        <f t="shared" si="11"/>
        <v>3</v>
      </c>
      <c r="U99" s="11">
        <v>2</v>
      </c>
      <c r="V99" s="11">
        <f t="shared" si="12"/>
        <v>57.142857142857139</v>
      </c>
      <c r="W99" s="11">
        <f t="shared" si="13"/>
        <v>3</v>
      </c>
    </row>
    <row r="100" spans="1:23" ht="17" thickTop="1" thickBot="1" x14ac:dyDescent="0.25">
      <c r="A100" s="5">
        <f>IF(AND('Subject Data'!$C100=$C100, 'Subject Data'!$D100=$D100,'Subject Data'!$E100=$E100),'Subject Data'!A100)</f>
        <v>99</v>
      </c>
      <c r="B100" s="5">
        <f>IF(AND('Subject Data'!$C100=$C100, 'Subject Data'!$D100=$D100,'Subject Data'!$E100=$E100),'Subject Data'!B100)</f>
        <v>33</v>
      </c>
      <c r="C100" s="5" t="s">
        <v>58</v>
      </c>
      <c r="D100" s="5" t="s">
        <v>23</v>
      </c>
      <c r="E100" s="5" t="s">
        <v>17</v>
      </c>
      <c r="F100" s="5" t="s">
        <v>22</v>
      </c>
      <c r="G100" s="6">
        <v>0</v>
      </c>
      <c r="H100" s="6">
        <v>1</v>
      </c>
      <c r="I100" s="6">
        <v>0</v>
      </c>
      <c r="J100" s="6">
        <v>1</v>
      </c>
      <c r="K100" s="6">
        <v>1</v>
      </c>
      <c r="L100" s="6">
        <v>1</v>
      </c>
      <c r="M100" s="6">
        <v>1</v>
      </c>
      <c r="N100" s="6">
        <f t="shared" si="14"/>
        <v>5</v>
      </c>
      <c r="O100" s="6">
        <v>7</v>
      </c>
      <c r="P100" s="12">
        <f t="shared" si="15"/>
        <v>0.7142857142857143</v>
      </c>
      <c r="S100" s="11">
        <f t="shared" si="10"/>
        <v>3</v>
      </c>
      <c r="T100" s="11">
        <f t="shared" si="11"/>
        <v>2</v>
      </c>
      <c r="U100" s="11">
        <v>2</v>
      </c>
      <c r="V100" s="11">
        <f t="shared" si="12"/>
        <v>71.428571428571431</v>
      </c>
      <c r="W100" s="11">
        <f t="shared" si="13"/>
        <v>2</v>
      </c>
    </row>
    <row r="101" spans="1:23" ht="17" hidden="1" thickTop="1" thickBot="1" x14ac:dyDescent="0.25">
      <c r="A101" s="5">
        <f>IF(AND('Subject Data'!$C101=$C101, 'Subject Data'!$D101=$D101,'Subject Data'!$E101=$E101),'Subject Data'!A101)</f>
        <v>100</v>
      </c>
      <c r="B101" s="5">
        <f>IF(AND('Subject Data'!$C101=$C101, 'Subject Data'!$D101=$D101,'Subject Data'!$E101=$E101),'Subject Data'!B101)</f>
        <v>34</v>
      </c>
      <c r="C101" s="5" t="s">
        <v>59</v>
      </c>
      <c r="D101" s="5" t="s">
        <v>16</v>
      </c>
      <c r="E101" s="5" t="s">
        <v>21</v>
      </c>
      <c r="F101" s="5" t="s">
        <v>26</v>
      </c>
      <c r="G101" s="6">
        <v>0</v>
      </c>
      <c r="H101" s="6">
        <v>1</v>
      </c>
      <c r="I101" s="6">
        <v>1</v>
      </c>
      <c r="J101" s="6">
        <v>1</v>
      </c>
      <c r="K101" s="6">
        <v>0</v>
      </c>
      <c r="L101" s="6">
        <v>1</v>
      </c>
      <c r="M101" s="6">
        <v>0</v>
      </c>
      <c r="N101" s="6">
        <f t="shared" si="14"/>
        <v>4</v>
      </c>
      <c r="O101" s="6">
        <v>7</v>
      </c>
      <c r="P101" s="12">
        <f t="shared" si="15"/>
        <v>0.5714285714285714</v>
      </c>
      <c r="S101" s="11">
        <f t="shared" si="10"/>
        <v>1</v>
      </c>
      <c r="T101" s="11">
        <f t="shared" si="11"/>
        <v>1</v>
      </c>
      <c r="U101" s="11">
        <v>2</v>
      </c>
      <c r="V101" s="11">
        <f t="shared" si="12"/>
        <v>57.142857142857139</v>
      </c>
      <c r="W101" s="11">
        <f t="shared" si="13"/>
        <v>1</v>
      </c>
    </row>
    <row r="102" spans="1:23" ht="17" hidden="1" thickTop="1" thickBot="1" x14ac:dyDescent="0.25">
      <c r="A102" s="5">
        <f>IF(AND('Subject Data'!$C102=$C102, 'Subject Data'!$D102=$D102,'Subject Data'!$E102=$E102),'Subject Data'!A102)</f>
        <v>101</v>
      </c>
      <c r="B102" s="5">
        <f>IF(AND('Subject Data'!$C102=$C102, 'Subject Data'!$D102=$D102,'Subject Data'!$E102=$E102),'Subject Data'!B102)</f>
        <v>34</v>
      </c>
      <c r="C102" s="5" t="s">
        <v>59</v>
      </c>
      <c r="D102" s="5" t="s">
        <v>20</v>
      </c>
      <c r="E102" s="5" t="s">
        <v>24</v>
      </c>
      <c r="F102" s="5" t="s">
        <v>26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f t="shared" si="14"/>
        <v>7</v>
      </c>
      <c r="O102" s="6">
        <v>7</v>
      </c>
      <c r="P102" s="12">
        <f t="shared" si="15"/>
        <v>1</v>
      </c>
      <c r="S102" s="11">
        <f t="shared" si="10"/>
        <v>2</v>
      </c>
      <c r="T102" s="11">
        <f t="shared" si="11"/>
        <v>3</v>
      </c>
      <c r="U102" s="11">
        <v>2</v>
      </c>
      <c r="V102" s="11">
        <f t="shared" si="12"/>
        <v>100</v>
      </c>
      <c r="W102" s="11">
        <f t="shared" si="13"/>
        <v>3</v>
      </c>
    </row>
    <row r="103" spans="1:23" ht="17" thickTop="1" thickBot="1" x14ac:dyDescent="0.25">
      <c r="A103" s="5">
        <f>IF(AND('Subject Data'!$C103=$C103, 'Subject Data'!$D103=$D103,'Subject Data'!$E103=$E103),'Subject Data'!A103)</f>
        <v>102</v>
      </c>
      <c r="B103" s="5">
        <f>IF(AND('Subject Data'!$C103=$C103, 'Subject Data'!$D103=$D103,'Subject Data'!$E103=$E103),'Subject Data'!B103)</f>
        <v>34</v>
      </c>
      <c r="C103" s="5" t="s">
        <v>59</v>
      </c>
      <c r="D103" s="5" t="s">
        <v>23</v>
      </c>
      <c r="E103" s="5" t="s">
        <v>17</v>
      </c>
      <c r="F103" s="5" t="s">
        <v>26</v>
      </c>
      <c r="G103" s="6">
        <v>0</v>
      </c>
      <c r="H103" s="6">
        <v>1</v>
      </c>
      <c r="I103" s="6">
        <v>0</v>
      </c>
      <c r="J103" s="6">
        <v>0</v>
      </c>
      <c r="K103" s="6">
        <v>1</v>
      </c>
      <c r="L103" s="6">
        <v>0</v>
      </c>
      <c r="M103" s="6">
        <v>0</v>
      </c>
      <c r="N103" s="6">
        <f t="shared" si="14"/>
        <v>2</v>
      </c>
      <c r="O103" s="6">
        <v>7</v>
      </c>
      <c r="P103" s="12">
        <f t="shared" si="15"/>
        <v>0.2857142857142857</v>
      </c>
      <c r="S103" s="11">
        <f t="shared" si="10"/>
        <v>3</v>
      </c>
      <c r="T103" s="11">
        <f t="shared" si="11"/>
        <v>2</v>
      </c>
      <c r="U103" s="11">
        <v>2</v>
      </c>
      <c r="V103" s="11">
        <f t="shared" si="12"/>
        <v>28.571428571428569</v>
      </c>
      <c r="W103" s="11">
        <f t="shared" si="13"/>
        <v>2</v>
      </c>
    </row>
    <row r="104" spans="1:23" ht="17" hidden="1" thickTop="1" thickBot="1" x14ac:dyDescent="0.25">
      <c r="A104" s="5">
        <f>IF(AND('Subject Data'!$C104=$C104, 'Subject Data'!$D104=$D104,'Subject Data'!$E104=$E104),'Subject Data'!A104)</f>
        <v>103</v>
      </c>
      <c r="B104" s="5">
        <f>IF(AND('Subject Data'!$C104=$C104, 'Subject Data'!$D104=$D104,'Subject Data'!$E104=$E104),'Subject Data'!B104)</f>
        <v>35</v>
      </c>
      <c r="C104" s="5" t="s">
        <v>60</v>
      </c>
      <c r="D104" s="5" t="s">
        <v>16</v>
      </c>
      <c r="E104" s="5" t="s">
        <v>17</v>
      </c>
      <c r="F104" s="5" t="s">
        <v>18</v>
      </c>
      <c r="G104" s="6"/>
      <c r="H104" s="6">
        <v>1</v>
      </c>
      <c r="I104" s="6">
        <v>1</v>
      </c>
      <c r="J104" s="6">
        <v>1</v>
      </c>
      <c r="K104" s="6">
        <v>0</v>
      </c>
      <c r="L104" s="6">
        <v>1</v>
      </c>
      <c r="M104" s="6">
        <v>1</v>
      </c>
      <c r="N104" s="6">
        <f t="shared" si="14"/>
        <v>5</v>
      </c>
      <c r="O104" s="6">
        <v>6</v>
      </c>
      <c r="P104" s="12">
        <f t="shared" si="15"/>
        <v>0.83333333333333337</v>
      </c>
      <c r="S104" s="11">
        <f t="shared" si="10"/>
        <v>1</v>
      </c>
      <c r="T104" s="11">
        <f t="shared" si="11"/>
        <v>2</v>
      </c>
      <c r="U104" s="11">
        <v>4</v>
      </c>
      <c r="V104" s="11">
        <f t="shared" si="12"/>
        <v>83.333333333333343</v>
      </c>
      <c r="W104" s="11">
        <f t="shared" si="13"/>
        <v>1</v>
      </c>
    </row>
    <row r="105" spans="1:23" ht="17" hidden="1" thickTop="1" thickBot="1" x14ac:dyDescent="0.25">
      <c r="A105" s="5">
        <f>IF(AND('Subject Data'!$C105=$C105, 'Subject Data'!$D105=$D105,'Subject Data'!$E105=$E105),'Subject Data'!A105)</f>
        <v>104</v>
      </c>
      <c r="B105" s="5">
        <f>IF(AND('Subject Data'!$C105=$C105, 'Subject Data'!$D105=$D105,'Subject Data'!$E105=$E105),'Subject Data'!B105)</f>
        <v>35</v>
      </c>
      <c r="C105" s="5" t="s">
        <v>60</v>
      </c>
      <c r="D105" s="5" t="s">
        <v>20</v>
      </c>
      <c r="E105" s="5" t="s">
        <v>21</v>
      </c>
      <c r="F105" s="5" t="s">
        <v>26</v>
      </c>
      <c r="G105" s="6">
        <v>0</v>
      </c>
      <c r="H105" s="6">
        <v>0</v>
      </c>
      <c r="I105" s="6">
        <v>1</v>
      </c>
      <c r="J105" s="6">
        <v>0</v>
      </c>
      <c r="K105" s="6">
        <v>1</v>
      </c>
      <c r="L105" s="6">
        <v>1</v>
      </c>
      <c r="M105" s="6">
        <v>0</v>
      </c>
      <c r="N105" s="6">
        <f t="shared" si="14"/>
        <v>3</v>
      </c>
      <c r="O105" s="6">
        <v>7</v>
      </c>
      <c r="P105" s="12">
        <f t="shared" si="15"/>
        <v>0.42857142857142855</v>
      </c>
      <c r="S105" s="11">
        <f t="shared" si="10"/>
        <v>2</v>
      </c>
      <c r="T105" s="11">
        <f t="shared" si="11"/>
        <v>1</v>
      </c>
      <c r="U105" s="11">
        <v>4</v>
      </c>
      <c r="V105" s="11">
        <f t="shared" si="12"/>
        <v>42.857142857142854</v>
      </c>
      <c r="W105" s="11">
        <f t="shared" si="13"/>
        <v>3</v>
      </c>
    </row>
    <row r="106" spans="1:23" ht="17" thickTop="1" thickBot="1" x14ac:dyDescent="0.25">
      <c r="A106" s="5">
        <f>IF(AND('Subject Data'!$C106=$C106, 'Subject Data'!$D106=$D106,'Subject Data'!$E106=$E106),'Subject Data'!A106)</f>
        <v>105</v>
      </c>
      <c r="B106" s="5">
        <f>IF(AND('Subject Data'!$C106=$C106, 'Subject Data'!$D106=$D106,'Subject Data'!$E106=$E106),'Subject Data'!B106)</f>
        <v>35</v>
      </c>
      <c r="C106" s="5" t="s">
        <v>60</v>
      </c>
      <c r="D106" s="5" t="s">
        <v>23</v>
      </c>
      <c r="E106" s="5" t="s">
        <v>24</v>
      </c>
      <c r="F106" s="5" t="s">
        <v>26</v>
      </c>
      <c r="G106" s="6">
        <v>1</v>
      </c>
      <c r="H106" s="6">
        <v>1</v>
      </c>
      <c r="I106" s="6">
        <v>1</v>
      </c>
      <c r="J106" s="6">
        <v>0</v>
      </c>
      <c r="K106" s="6">
        <v>1</v>
      </c>
      <c r="L106" s="6">
        <v>1</v>
      </c>
      <c r="M106" s="6">
        <v>0</v>
      </c>
      <c r="N106" s="6">
        <f t="shared" si="14"/>
        <v>5</v>
      </c>
      <c r="O106" s="6">
        <v>7</v>
      </c>
      <c r="P106" s="12">
        <f t="shared" si="15"/>
        <v>0.7142857142857143</v>
      </c>
      <c r="S106" s="11">
        <f t="shared" si="10"/>
        <v>3</v>
      </c>
      <c r="T106" s="11">
        <f t="shared" si="11"/>
        <v>3</v>
      </c>
      <c r="U106" s="11">
        <v>4</v>
      </c>
      <c r="V106" s="11">
        <f t="shared" si="12"/>
        <v>71.428571428571431</v>
      </c>
      <c r="W106" s="11">
        <f t="shared" si="13"/>
        <v>2</v>
      </c>
    </row>
    <row r="107" spans="1:23" ht="17" hidden="1" thickTop="1" thickBot="1" x14ac:dyDescent="0.25">
      <c r="A107" s="5">
        <f>IF(AND('Subject Data'!$C107=$C107, 'Subject Data'!$D107=$D107,'Subject Data'!$E107=$E107),'Subject Data'!A107)</f>
        <v>106</v>
      </c>
      <c r="B107" s="5">
        <f>IF(AND('Subject Data'!$C107=$C107, 'Subject Data'!$D107=$D107,'Subject Data'!$E107=$E107),'Subject Data'!B107)</f>
        <v>36</v>
      </c>
      <c r="C107" s="5" t="s">
        <v>61</v>
      </c>
      <c r="D107" s="5" t="s">
        <v>16</v>
      </c>
      <c r="E107" s="5" t="s">
        <v>24</v>
      </c>
      <c r="F107" s="5" t="s">
        <v>22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f t="shared" si="14"/>
        <v>7</v>
      </c>
      <c r="O107" s="6">
        <v>7</v>
      </c>
      <c r="P107" s="12">
        <f t="shared" si="15"/>
        <v>1</v>
      </c>
      <c r="S107" s="11">
        <f t="shared" si="10"/>
        <v>1</v>
      </c>
      <c r="T107" s="11">
        <f t="shared" si="11"/>
        <v>3</v>
      </c>
      <c r="U107" s="11">
        <v>6</v>
      </c>
      <c r="V107" s="11">
        <f t="shared" si="12"/>
        <v>100</v>
      </c>
      <c r="W107" s="11">
        <f t="shared" si="13"/>
        <v>1</v>
      </c>
    </row>
    <row r="108" spans="1:23" ht="17" hidden="1" thickTop="1" thickBot="1" x14ac:dyDescent="0.25">
      <c r="A108" s="5">
        <f>IF(AND('Subject Data'!$C108=$C108, 'Subject Data'!$D108=$D108,'Subject Data'!$E108=$E108),'Subject Data'!A108)</f>
        <v>107</v>
      </c>
      <c r="B108" s="5">
        <f>IF(AND('Subject Data'!$C108=$C108, 'Subject Data'!$D108=$D108,'Subject Data'!$E108=$E108),'Subject Data'!B108)</f>
        <v>36</v>
      </c>
      <c r="C108" s="5" t="s">
        <v>61</v>
      </c>
      <c r="D108" s="5" t="s">
        <v>20</v>
      </c>
      <c r="E108" s="5" t="s">
        <v>17</v>
      </c>
      <c r="F108" s="5" t="s">
        <v>26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f t="shared" si="14"/>
        <v>7</v>
      </c>
      <c r="O108" s="6">
        <v>7</v>
      </c>
      <c r="P108" s="12">
        <f t="shared" si="15"/>
        <v>1</v>
      </c>
      <c r="S108" s="11">
        <f t="shared" si="10"/>
        <v>2</v>
      </c>
      <c r="T108" s="11">
        <f t="shared" si="11"/>
        <v>2</v>
      </c>
      <c r="U108" s="11">
        <v>6</v>
      </c>
      <c r="V108" s="11">
        <f t="shared" si="12"/>
        <v>100</v>
      </c>
      <c r="W108" s="11">
        <f t="shared" si="13"/>
        <v>3</v>
      </c>
    </row>
    <row r="109" spans="1:23" ht="17" thickTop="1" thickBot="1" x14ac:dyDescent="0.25">
      <c r="A109" s="5">
        <f>IF(AND('Subject Data'!$C109=$C109, 'Subject Data'!$D109=$D109,'Subject Data'!$E109=$E109),'Subject Data'!A109)</f>
        <v>108</v>
      </c>
      <c r="B109" s="5">
        <f>IF(AND('Subject Data'!$C109=$C109, 'Subject Data'!$D109=$D109,'Subject Data'!$E109=$E109),'Subject Data'!B109)</f>
        <v>36</v>
      </c>
      <c r="C109" s="5" t="s">
        <v>61</v>
      </c>
      <c r="D109" s="5" t="s">
        <v>23</v>
      </c>
      <c r="E109" s="5" t="s">
        <v>21</v>
      </c>
      <c r="F109" s="5" t="s">
        <v>22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0</v>
      </c>
      <c r="M109" s="5">
        <v>0</v>
      </c>
      <c r="N109" s="5">
        <f t="shared" si="14"/>
        <v>5</v>
      </c>
      <c r="O109" s="6">
        <v>7</v>
      </c>
      <c r="P109" s="12">
        <f t="shared" si="15"/>
        <v>0.7142857142857143</v>
      </c>
      <c r="S109" s="11">
        <f t="shared" si="10"/>
        <v>3</v>
      </c>
      <c r="T109" s="11">
        <f t="shared" si="11"/>
        <v>1</v>
      </c>
      <c r="U109" s="11">
        <v>6</v>
      </c>
      <c r="V109" s="11">
        <f t="shared" si="12"/>
        <v>71.428571428571431</v>
      </c>
      <c r="W109" s="11">
        <f t="shared" si="13"/>
        <v>2</v>
      </c>
    </row>
    <row r="110" spans="1:23" ht="16" thickTop="1" x14ac:dyDescent="0.2"/>
  </sheetData>
  <autoFilter ref="A1:V109" xr:uid="{F7700DC0-B9B3-E24F-AF65-978E613DE821}">
    <filterColumn colId="3">
      <filters>
        <filter val="ntree"/>
      </filters>
    </filterColumn>
  </autoFilter>
  <sortState xmlns:xlrd2="http://schemas.microsoft.com/office/spreadsheetml/2017/richdata2" ref="A2:O110">
    <sortCondition ref="A2:A110"/>
  </sortState>
  <pageMargins left="0.7" right="0.7" top="0.75" bottom="0.75" header="0.3" footer="0.3"/>
  <pageSetup paperSize="9" orientation="portrait" horizontalDpi="4294967295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7164-8D93-1040-9901-0C7AF8BA83C3}">
  <dimension ref="A1:H44"/>
  <sheetViews>
    <sheetView tabSelected="1" topLeftCell="A5" workbookViewId="0">
      <selection activeCell="A23" sqref="A23:XFD25"/>
    </sheetView>
  </sheetViews>
  <sheetFormatPr baseColWidth="10" defaultRowHeight="15" x14ac:dyDescent="0.2"/>
  <cols>
    <col min="1" max="1" width="16.83203125" bestFit="1" customWidth="1"/>
    <col min="3" max="3" width="13.1640625" bestFit="1" customWidth="1"/>
  </cols>
  <sheetData>
    <row r="1" spans="1:8" ht="16" x14ac:dyDescent="0.2">
      <c r="A1" s="13" t="s">
        <v>78</v>
      </c>
      <c r="B1" s="14" t="s">
        <v>79</v>
      </c>
      <c r="C1" s="13" t="s">
        <v>80</v>
      </c>
      <c r="D1" s="13" t="s">
        <v>81</v>
      </c>
      <c r="E1" s="15" t="s">
        <v>82</v>
      </c>
      <c r="F1" s="15" t="s">
        <v>83</v>
      </c>
    </row>
    <row r="2" spans="1:8" x14ac:dyDescent="0.2">
      <c r="A2" t="s">
        <v>96</v>
      </c>
      <c r="B2" s="16">
        <v>4.3710000000000004</v>
      </c>
      <c r="C2">
        <v>108</v>
      </c>
      <c r="D2">
        <v>36</v>
      </c>
      <c r="E2" s="17">
        <f>B2/SQRT(D2*2)</f>
        <v>0.51512729009439995</v>
      </c>
      <c r="F2" s="17">
        <f>E2*E2</f>
        <v>0.26535612500000005</v>
      </c>
      <c r="H2" t="s">
        <v>126</v>
      </c>
    </row>
    <row r="3" spans="1:8" x14ac:dyDescent="0.2">
      <c r="A3" t="s">
        <v>97</v>
      </c>
      <c r="B3" s="16">
        <v>4.8680000000000003</v>
      </c>
      <c r="C3">
        <v>108</v>
      </c>
      <c r="D3">
        <v>36</v>
      </c>
      <c r="E3" s="17">
        <f t="shared" ref="E3:E4" si="0">B3/SQRT(D3*2)</f>
        <v>0.57369930180268569</v>
      </c>
      <c r="F3" s="17">
        <f t="shared" ref="F3:F4" si="1">E3*E3</f>
        <v>0.32913088888888903</v>
      </c>
      <c r="H3" t="s">
        <v>126</v>
      </c>
    </row>
    <row r="4" spans="1:8" x14ac:dyDescent="0.2">
      <c r="A4" t="s">
        <v>98</v>
      </c>
      <c r="B4" s="16">
        <v>0.16</v>
      </c>
      <c r="C4">
        <v>108</v>
      </c>
      <c r="D4">
        <v>36</v>
      </c>
      <c r="E4" s="17">
        <f t="shared" si="0"/>
        <v>1.885618083164127E-2</v>
      </c>
      <c r="F4" s="17">
        <f t="shared" si="1"/>
        <v>3.5555555555555563E-4</v>
      </c>
      <c r="H4" t="s">
        <v>81</v>
      </c>
    </row>
    <row r="5" spans="1:8" x14ac:dyDescent="0.2">
      <c r="E5" s="17"/>
      <c r="F5" s="17"/>
    </row>
    <row r="6" spans="1:8" x14ac:dyDescent="0.2">
      <c r="A6" t="s">
        <v>85</v>
      </c>
      <c r="B6">
        <v>0.42099999999999999</v>
      </c>
      <c r="C6">
        <v>108</v>
      </c>
      <c r="D6">
        <v>36</v>
      </c>
      <c r="E6" s="17">
        <f t="shared" ref="E6:E18" si="2">B6/SQRT(D6*2)</f>
        <v>4.9615325813256089E-2</v>
      </c>
      <c r="F6" s="17">
        <f t="shared" ref="F6:F18" si="3">E6*E6</f>
        <v>2.4616805555555559E-3</v>
      </c>
      <c r="H6" t="s">
        <v>81</v>
      </c>
    </row>
    <row r="7" spans="1:8" x14ac:dyDescent="0.2">
      <c r="A7" t="s">
        <v>99</v>
      </c>
      <c r="B7" s="16">
        <v>0.70299999999999996</v>
      </c>
      <c r="C7">
        <v>108</v>
      </c>
      <c r="D7">
        <v>36</v>
      </c>
      <c r="E7" s="17">
        <f t="shared" si="2"/>
        <v>8.2849344529023816E-2</v>
      </c>
      <c r="F7" s="17">
        <f t="shared" si="3"/>
        <v>6.8640138888888882E-3</v>
      </c>
      <c r="H7" t="s">
        <v>81</v>
      </c>
    </row>
    <row r="8" spans="1:8" x14ac:dyDescent="0.2">
      <c r="A8" t="s">
        <v>100</v>
      </c>
      <c r="B8" s="16">
        <v>0.51900000000000002</v>
      </c>
      <c r="C8">
        <v>108</v>
      </c>
      <c r="D8">
        <v>36</v>
      </c>
      <c r="E8" s="17">
        <f t="shared" si="2"/>
        <v>6.1164736572636366E-2</v>
      </c>
      <c r="F8" s="17">
        <f t="shared" si="3"/>
        <v>3.7411250000000005E-3</v>
      </c>
      <c r="H8" t="s">
        <v>81</v>
      </c>
    </row>
    <row r="9" spans="1:8" x14ac:dyDescent="0.2">
      <c r="E9" s="17"/>
      <c r="F9" s="17"/>
    </row>
    <row r="10" spans="1:8" x14ac:dyDescent="0.2">
      <c r="A10" t="s">
        <v>103</v>
      </c>
      <c r="B10">
        <v>-0.624</v>
      </c>
      <c r="D10">
        <v>24</v>
      </c>
      <c r="E10" s="17">
        <f>B10/SQRT(D10)</f>
        <v>-0.12737346662472526</v>
      </c>
      <c r="F10" s="17">
        <f t="shared" si="3"/>
        <v>1.6223999999999999E-2</v>
      </c>
      <c r="H10" t="s">
        <v>84</v>
      </c>
    </row>
    <row r="11" spans="1:8" x14ac:dyDescent="0.2">
      <c r="A11" t="s">
        <v>104</v>
      </c>
      <c r="B11">
        <v>-1.871</v>
      </c>
      <c r="D11">
        <v>24</v>
      </c>
      <c r="E11" s="17">
        <f t="shared" ref="E11:E28" si="4">B11/SQRT(D11)</f>
        <v>-0.38191627572894388</v>
      </c>
      <c r="F11" s="17">
        <f t="shared" si="3"/>
        <v>0.14586004166666669</v>
      </c>
      <c r="H11" t="s">
        <v>126</v>
      </c>
    </row>
    <row r="12" spans="1:8" x14ac:dyDescent="0.2">
      <c r="A12" t="s">
        <v>105</v>
      </c>
      <c r="B12">
        <v>-1.548</v>
      </c>
      <c r="D12">
        <v>24</v>
      </c>
      <c r="E12" s="17">
        <f t="shared" si="4"/>
        <v>-0.31598417681903002</v>
      </c>
      <c r="F12" s="17">
        <f t="shared" si="3"/>
        <v>9.9846000000000032E-2</v>
      </c>
      <c r="H12" t="s">
        <v>86</v>
      </c>
    </row>
    <row r="13" spans="1:8" x14ac:dyDescent="0.2">
      <c r="A13" t="s">
        <v>87</v>
      </c>
      <c r="B13">
        <v>-0.17799999999999999</v>
      </c>
      <c r="D13">
        <v>24</v>
      </c>
      <c r="E13" s="17">
        <f t="shared" si="4"/>
        <v>-3.633409785128381E-2</v>
      </c>
      <c r="F13" s="17">
        <f t="shared" si="3"/>
        <v>1.3201666666666668E-3</v>
      </c>
      <c r="H13" t="s">
        <v>81</v>
      </c>
    </row>
    <row r="14" spans="1:8" x14ac:dyDescent="0.2">
      <c r="A14" t="s">
        <v>101</v>
      </c>
      <c r="B14">
        <v>-0.95599999999999996</v>
      </c>
      <c r="D14">
        <v>24</v>
      </c>
      <c r="E14" s="17">
        <f t="shared" si="4"/>
        <v>-0.19514268284172653</v>
      </c>
      <c r="F14" s="17">
        <f t="shared" si="3"/>
        <v>3.8080666666666672E-2</v>
      </c>
      <c r="H14" t="s">
        <v>84</v>
      </c>
    </row>
    <row r="15" spans="1:8" x14ac:dyDescent="0.2">
      <c r="A15" t="s">
        <v>102</v>
      </c>
      <c r="B15">
        <v>-0.93200000000000005</v>
      </c>
      <c r="D15">
        <v>24</v>
      </c>
      <c r="E15" s="17">
        <f t="shared" si="4"/>
        <v>-0.1902437033561602</v>
      </c>
      <c r="F15" s="17">
        <f t="shared" si="3"/>
        <v>3.6192666666666679E-2</v>
      </c>
      <c r="H15" t="s">
        <v>84</v>
      </c>
    </row>
    <row r="16" spans="1:8" x14ac:dyDescent="0.2">
      <c r="A16" t="s">
        <v>88</v>
      </c>
      <c r="B16">
        <v>-0.55700000000000005</v>
      </c>
      <c r="D16">
        <v>24</v>
      </c>
      <c r="E16" s="17">
        <f t="shared" si="4"/>
        <v>-0.11369714889418588</v>
      </c>
      <c r="F16" s="17">
        <f t="shared" si="3"/>
        <v>1.2927041666666672E-2</v>
      </c>
      <c r="H16" t="s">
        <v>84</v>
      </c>
    </row>
    <row r="17" spans="1:8" x14ac:dyDescent="0.2">
      <c r="A17" t="s">
        <v>106</v>
      </c>
      <c r="B17">
        <v>-1.897</v>
      </c>
      <c r="D17">
        <v>24</v>
      </c>
      <c r="E17" s="17">
        <f t="shared" si="4"/>
        <v>-0.38722350350497409</v>
      </c>
      <c r="F17" s="17">
        <f t="shared" si="3"/>
        <v>0.14994204166666669</v>
      </c>
      <c r="H17" t="s">
        <v>126</v>
      </c>
    </row>
    <row r="18" spans="1:8" x14ac:dyDescent="0.2">
      <c r="A18" t="s">
        <v>107</v>
      </c>
      <c r="B18">
        <v>-1.2190000000000001</v>
      </c>
      <c r="D18">
        <v>24</v>
      </c>
      <c r="E18" s="17">
        <f t="shared" si="4"/>
        <v>-0.24882733303772456</v>
      </c>
      <c r="F18" s="17">
        <f t="shared" si="3"/>
        <v>6.1915041666666691E-2</v>
      </c>
      <c r="H18" t="s">
        <v>86</v>
      </c>
    </row>
    <row r="19" spans="1:8" x14ac:dyDescent="0.2">
      <c r="E19" s="17"/>
      <c r="F19" s="17"/>
    </row>
    <row r="20" spans="1:8" x14ac:dyDescent="0.2">
      <c r="A20" t="s">
        <v>108</v>
      </c>
      <c r="B20">
        <v>-2.9249999999999998</v>
      </c>
      <c r="D20">
        <v>24</v>
      </c>
      <c r="E20" s="17">
        <f t="shared" si="4"/>
        <v>-0.59706312480339963</v>
      </c>
      <c r="F20" s="17">
        <f t="shared" ref="F20:F28" si="5">E20*E20</f>
        <v>0.35648437499999996</v>
      </c>
      <c r="H20" t="s">
        <v>126</v>
      </c>
    </row>
    <row r="21" spans="1:8" x14ac:dyDescent="0.2">
      <c r="A21" t="s">
        <v>109</v>
      </c>
      <c r="B21">
        <v>-3.637</v>
      </c>
      <c r="D21">
        <v>24</v>
      </c>
      <c r="E21" s="17">
        <f t="shared" si="4"/>
        <v>-0.74239951620853495</v>
      </c>
      <c r="F21" s="17">
        <f t="shared" si="5"/>
        <v>0.55115704166666679</v>
      </c>
      <c r="H21" t="s">
        <v>126</v>
      </c>
    </row>
    <row r="22" spans="1:8" x14ac:dyDescent="0.2">
      <c r="A22" t="s">
        <v>89</v>
      </c>
      <c r="B22">
        <v>-1.022</v>
      </c>
      <c r="D22">
        <v>24</v>
      </c>
      <c r="E22" s="17">
        <f t="shared" si="4"/>
        <v>-0.20861487642703402</v>
      </c>
      <c r="F22" s="17">
        <f t="shared" si="5"/>
        <v>4.3520166666666679E-2</v>
      </c>
      <c r="H22" t="s">
        <v>84</v>
      </c>
    </row>
    <row r="23" spans="1:8" x14ac:dyDescent="0.2">
      <c r="A23" t="s">
        <v>127</v>
      </c>
      <c r="B23">
        <v>-3.3420000000000001</v>
      </c>
      <c r="D23">
        <v>24</v>
      </c>
      <c r="E23" s="17">
        <f t="shared" si="4"/>
        <v>-0.68218289336511517</v>
      </c>
      <c r="F23" s="17">
        <f t="shared" si="5"/>
        <v>0.46537350000000011</v>
      </c>
      <c r="H23" t="s">
        <v>126</v>
      </c>
    </row>
    <row r="24" spans="1:8" x14ac:dyDescent="0.2">
      <c r="A24" t="s">
        <v>128</v>
      </c>
      <c r="B24">
        <v>-2.952</v>
      </c>
      <c r="D24">
        <v>24</v>
      </c>
      <c r="E24" s="17">
        <f t="shared" si="4"/>
        <v>-0.60257447672466191</v>
      </c>
      <c r="F24" s="17">
        <f t="shared" si="5"/>
        <v>0.36309600000000014</v>
      </c>
      <c r="H24" t="s">
        <v>126</v>
      </c>
    </row>
    <row r="25" spans="1:8" x14ac:dyDescent="0.2">
      <c r="A25" t="s">
        <v>129</v>
      </c>
      <c r="B25">
        <v>-6.0999999999999999E-2</v>
      </c>
      <c r="D25">
        <v>24</v>
      </c>
      <c r="E25" s="17">
        <f t="shared" si="4"/>
        <v>-1.2451572859147823E-2</v>
      </c>
      <c r="F25" s="17">
        <f t="shared" si="5"/>
        <v>1.5504166666666669E-4</v>
      </c>
      <c r="H25" t="s">
        <v>81</v>
      </c>
    </row>
    <row r="26" spans="1:8" x14ac:dyDescent="0.2">
      <c r="A26" t="s">
        <v>110</v>
      </c>
      <c r="B26">
        <v>-1.5880000000000001</v>
      </c>
      <c r="D26">
        <v>24</v>
      </c>
      <c r="E26" s="17">
        <f t="shared" si="4"/>
        <v>-0.3241491426283073</v>
      </c>
      <c r="F26" s="17">
        <f t="shared" si="5"/>
        <v>0.1050726666666667</v>
      </c>
      <c r="H26" t="s">
        <v>86</v>
      </c>
    </row>
    <row r="27" spans="1:8" x14ac:dyDescent="0.2">
      <c r="A27" s="18" t="s">
        <v>111</v>
      </c>
      <c r="B27">
        <v>-1.288</v>
      </c>
      <c r="D27">
        <v>24</v>
      </c>
      <c r="E27" s="17">
        <f t="shared" si="4"/>
        <v>-0.2629118990587278</v>
      </c>
      <c r="F27" s="17">
        <f t="shared" si="5"/>
        <v>6.9122666666666679E-2</v>
      </c>
      <c r="H27" t="s">
        <v>86</v>
      </c>
    </row>
    <row r="28" spans="1:8" x14ac:dyDescent="0.2">
      <c r="A28" t="s">
        <v>112</v>
      </c>
      <c r="B28">
        <v>-9.2999999999999999E-2</v>
      </c>
      <c r="D28">
        <v>24</v>
      </c>
      <c r="E28" s="17">
        <f t="shared" si="4"/>
        <v>-1.8983545506569631E-2</v>
      </c>
      <c r="F28" s="17">
        <f t="shared" si="5"/>
        <v>3.6037500000000002E-4</v>
      </c>
      <c r="H28" t="s">
        <v>81</v>
      </c>
    </row>
    <row r="30" spans="1:8" x14ac:dyDescent="0.2">
      <c r="A30" t="s">
        <v>90</v>
      </c>
      <c r="B30" s="16">
        <v>-0.69399999999999995</v>
      </c>
      <c r="D30">
        <v>36</v>
      </c>
      <c r="E30" s="17">
        <f>B30/SQRT(D30)</f>
        <v>-0.11566666666666665</v>
      </c>
      <c r="F30" s="17">
        <f>E30*E30</f>
        <v>1.3378777777777774E-2</v>
      </c>
      <c r="H30" t="s">
        <v>84</v>
      </c>
    </row>
    <row r="31" spans="1:8" x14ac:dyDescent="0.2">
      <c r="A31" t="s">
        <v>91</v>
      </c>
      <c r="B31">
        <v>-1.2889999999999999</v>
      </c>
      <c r="D31">
        <v>36</v>
      </c>
      <c r="E31" s="17">
        <f t="shared" ref="E31:E44" si="6">B31/SQRT(D31)</f>
        <v>-0.21483333333333332</v>
      </c>
      <c r="F31" s="17">
        <f t="shared" ref="F31:F44" si="7">E31*E31</f>
        <v>4.6153361111111103E-2</v>
      </c>
      <c r="H31" t="s">
        <v>84</v>
      </c>
    </row>
    <row r="32" spans="1:8" x14ac:dyDescent="0.2">
      <c r="A32" t="s">
        <v>92</v>
      </c>
      <c r="B32">
        <v>-0.14499999999999999</v>
      </c>
      <c r="D32">
        <v>36</v>
      </c>
      <c r="E32" s="17">
        <f t="shared" si="6"/>
        <v>-2.4166666666666666E-2</v>
      </c>
      <c r="F32" s="17">
        <f t="shared" si="7"/>
        <v>5.8402777777777771E-4</v>
      </c>
      <c r="H32" t="s">
        <v>81</v>
      </c>
    </row>
    <row r="33" spans="1:8" x14ac:dyDescent="0.2">
      <c r="A33" t="s">
        <v>113</v>
      </c>
      <c r="B33">
        <v>0.316</v>
      </c>
      <c r="D33">
        <v>36</v>
      </c>
      <c r="E33" s="17">
        <f t="shared" si="6"/>
        <v>5.2666666666666667E-2</v>
      </c>
      <c r="F33" s="17">
        <f t="shared" si="7"/>
        <v>2.7737777777777778E-3</v>
      </c>
      <c r="H33" t="s">
        <v>81</v>
      </c>
    </row>
    <row r="34" spans="1:8" x14ac:dyDescent="0.2">
      <c r="A34" t="s">
        <v>114</v>
      </c>
      <c r="B34">
        <v>-0.54700000000000004</v>
      </c>
      <c r="D34">
        <v>36</v>
      </c>
      <c r="E34" s="17">
        <f t="shared" si="6"/>
        <v>-9.1166666666666674E-2</v>
      </c>
      <c r="F34" s="17">
        <f t="shared" si="7"/>
        <v>8.3113611111111131E-3</v>
      </c>
      <c r="H34" t="s">
        <v>81</v>
      </c>
    </row>
    <row r="35" spans="1:8" x14ac:dyDescent="0.2">
      <c r="A35" t="s">
        <v>93</v>
      </c>
      <c r="B35">
        <v>-2.3159999999999998</v>
      </c>
      <c r="D35">
        <v>36</v>
      </c>
      <c r="E35" s="17">
        <f t="shared" si="6"/>
        <v>-0.38599999999999995</v>
      </c>
      <c r="F35" s="17">
        <f t="shared" si="7"/>
        <v>0.14899599999999996</v>
      </c>
      <c r="H35" t="s">
        <v>126</v>
      </c>
    </row>
    <row r="36" spans="1:8" x14ac:dyDescent="0.2">
      <c r="A36" t="s">
        <v>94</v>
      </c>
      <c r="B36">
        <v>-0.91300000000000003</v>
      </c>
      <c r="D36">
        <v>36</v>
      </c>
      <c r="E36" s="17">
        <f t="shared" si="6"/>
        <v>-0.15216666666666667</v>
      </c>
      <c r="F36" s="17">
        <f t="shared" si="7"/>
        <v>2.3154694444444446E-2</v>
      </c>
      <c r="H36" t="s">
        <v>84</v>
      </c>
    </row>
    <row r="37" spans="1:8" x14ac:dyDescent="0.2">
      <c r="A37" t="s">
        <v>115</v>
      </c>
      <c r="B37">
        <v>-1.927</v>
      </c>
      <c r="D37">
        <v>36</v>
      </c>
      <c r="E37" s="17">
        <f t="shared" si="6"/>
        <v>-0.32116666666666666</v>
      </c>
      <c r="F37" s="17">
        <f t="shared" si="7"/>
        <v>0.10314802777777778</v>
      </c>
      <c r="H37" t="s">
        <v>86</v>
      </c>
    </row>
    <row r="38" spans="1:8" x14ac:dyDescent="0.2">
      <c r="A38" t="s">
        <v>116</v>
      </c>
      <c r="B38">
        <v>-1.71</v>
      </c>
      <c r="D38">
        <v>36</v>
      </c>
      <c r="E38" s="17">
        <f t="shared" si="6"/>
        <v>-0.28499999999999998</v>
      </c>
      <c r="F38" s="17">
        <f t="shared" si="7"/>
        <v>8.1224999999999992E-2</v>
      </c>
      <c r="H38" t="s">
        <v>86</v>
      </c>
    </row>
    <row r="39" spans="1:8" x14ac:dyDescent="0.2">
      <c r="A39" t="s">
        <v>95</v>
      </c>
      <c r="B39">
        <v>-1.095</v>
      </c>
      <c r="D39">
        <v>36</v>
      </c>
      <c r="E39" s="17">
        <f t="shared" si="6"/>
        <v>-0.1825</v>
      </c>
      <c r="F39" s="17">
        <f t="shared" si="7"/>
        <v>3.3306249999999996E-2</v>
      </c>
      <c r="H39" t="s">
        <v>84</v>
      </c>
    </row>
    <row r="40" spans="1:8" x14ac:dyDescent="0.2">
      <c r="A40" t="s">
        <v>117</v>
      </c>
      <c r="B40">
        <v>-0.372</v>
      </c>
      <c r="D40">
        <v>36</v>
      </c>
      <c r="E40" s="17">
        <f t="shared" si="6"/>
        <v>-6.2E-2</v>
      </c>
      <c r="F40" s="17">
        <f t="shared" si="7"/>
        <v>3.8439999999999998E-3</v>
      </c>
      <c r="H40" t="s">
        <v>81</v>
      </c>
    </row>
    <row r="41" spans="1:8" x14ac:dyDescent="0.2">
      <c r="A41" t="s">
        <v>118</v>
      </c>
      <c r="B41">
        <v>-0.98599999999999999</v>
      </c>
      <c r="D41">
        <v>36</v>
      </c>
      <c r="E41" s="17">
        <f t="shared" si="6"/>
        <v>-0.16433333333333333</v>
      </c>
      <c r="F41" s="17">
        <f t="shared" si="7"/>
        <v>2.7005444444444443E-2</v>
      </c>
      <c r="H41" t="s">
        <v>84</v>
      </c>
    </row>
    <row r="42" spans="1:8" x14ac:dyDescent="0.2">
      <c r="A42" t="s">
        <v>119</v>
      </c>
      <c r="B42">
        <v>-0.85499999999999998</v>
      </c>
      <c r="D42">
        <v>36</v>
      </c>
      <c r="E42" s="17">
        <f t="shared" si="6"/>
        <v>-0.14249999999999999</v>
      </c>
      <c r="F42" s="17">
        <f t="shared" si="7"/>
        <v>2.0306249999999998E-2</v>
      </c>
      <c r="H42" t="s">
        <v>84</v>
      </c>
    </row>
    <row r="43" spans="1:8" x14ac:dyDescent="0.2">
      <c r="A43" t="s">
        <v>120</v>
      </c>
      <c r="B43">
        <v>-0.22600000000000001</v>
      </c>
      <c r="D43">
        <v>36</v>
      </c>
      <c r="E43" s="17">
        <f t="shared" si="6"/>
        <v>-3.7666666666666668E-2</v>
      </c>
      <c r="F43" s="17">
        <f t="shared" si="7"/>
        <v>1.4187777777777779E-3</v>
      </c>
      <c r="H43" t="s">
        <v>81</v>
      </c>
    </row>
    <row r="44" spans="1:8" x14ac:dyDescent="0.2">
      <c r="A44" t="s">
        <v>121</v>
      </c>
      <c r="B44">
        <v>-0.51700000000000002</v>
      </c>
      <c r="D44">
        <v>36</v>
      </c>
      <c r="E44" s="17">
        <f t="shared" si="6"/>
        <v>-8.6166666666666669E-2</v>
      </c>
      <c r="F44" s="17">
        <f t="shared" si="7"/>
        <v>7.4246944444444447E-3</v>
      </c>
      <c r="H4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BFD-332C-D649-91ED-9E514474AB14}">
  <dimension ref="A1:F31"/>
  <sheetViews>
    <sheetView workbookViewId="0">
      <selection activeCell="B2" sqref="B2:B31"/>
    </sheetView>
  </sheetViews>
  <sheetFormatPr baseColWidth="10" defaultRowHeight="15" x14ac:dyDescent="0.2"/>
  <sheetData>
    <row r="1" spans="1:6" s="22" customFormat="1" x14ac:dyDescent="0.2">
      <c r="A1" s="22" t="s">
        <v>130</v>
      </c>
    </row>
    <row r="2" spans="1:6" ht="16" x14ac:dyDescent="0.2">
      <c r="A2" s="21">
        <v>3.2490000000000001</v>
      </c>
      <c r="B2" s="20">
        <f>100-A2^2</f>
        <v>89.443999000000005</v>
      </c>
      <c r="D2">
        <v>30</v>
      </c>
      <c r="E2">
        <f>100-D2</f>
        <v>70</v>
      </c>
      <c r="F2">
        <f>100-E2</f>
        <v>30</v>
      </c>
    </row>
    <row r="3" spans="1:6" ht="16" x14ac:dyDescent="0.2">
      <c r="A3" s="21">
        <v>3.89</v>
      </c>
      <c r="B3" s="20">
        <f t="shared" ref="B3:B31" si="0">100-A3^2</f>
        <v>84.867899999999992</v>
      </c>
    </row>
    <row r="4" spans="1:6" ht="16" x14ac:dyDescent="0.2">
      <c r="A4" s="21">
        <v>6.44</v>
      </c>
      <c r="B4" s="20">
        <f t="shared" si="0"/>
        <v>58.526399999999995</v>
      </c>
    </row>
    <row r="5" spans="1:6" ht="16" x14ac:dyDescent="0.2">
      <c r="A5" s="21">
        <v>4.2409999999999997</v>
      </c>
      <c r="B5" s="20">
        <f t="shared" si="0"/>
        <v>82.013919000000001</v>
      </c>
    </row>
    <row r="6" spans="1:6" ht="16" x14ac:dyDescent="0.2">
      <c r="A6" s="21">
        <v>4.3129999999999997</v>
      </c>
      <c r="B6" s="20">
        <f t="shared" si="0"/>
        <v>81.398031000000003</v>
      </c>
    </row>
    <row r="7" spans="1:6" ht="16" x14ac:dyDescent="0.2">
      <c r="A7" s="21">
        <v>5.0259999999999998</v>
      </c>
      <c r="B7" s="20">
        <f t="shared" si="0"/>
        <v>74.739324000000011</v>
      </c>
    </row>
    <row r="8" spans="1:6" ht="16" x14ac:dyDescent="0.2">
      <c r="A8" s="21">
        <v>3.4649999999999999</v>
      </c>
      <c r="B8" s="20">
        <f t="shared" si="0"/>
        <v>87.993774999999999</v>
      </c>
    </row>
    <row r="9" spans="1:6" ht="16" x14ac:dyDescent="0.2">
      <c r="A9" s="21">
        <v>4.21</v>
      </c>
      <c r="B9" s="20">
        <f t="shared" si="0"/>
        <v>82.275900000000007</v>
      </c>
    </row>
    <row r="10" spans="1:6" ht="16" x14ac:dyDescent="0.2">
      <c r="A10" s="21">
        <v>4.3730000000000002</v>
      </c>
      <c r="B10" s="20">
        <f t="shared" si="0"/>
        <v>80.876870999999994</v>
      </c>
    </row>
    <row r="11" spans="1:6" ht="16" x14ac:dyDescent="0.2">
      <c r="A11" s="21">
        <v>4.7409999999999997</v>
      </c>
      <c r="B11" s="20">
        <f t="shared" si="0"/>
        <v>77.522919000000002</v>
      </c>
    </row>
    <row r="12" spans="1:6" ht="16" x14ac:dyDescent="0.2">
      <c r="A12" s="21">
        <v>5.1829999999999998</v>
      </c>
      <c r="B12" s="20">
        <f t="shared" si="0"/>
        <v>73.136510999999999</v>
      </c>
    </row>
    <row r="13" spans="1:6" ht="16" x14ac:dyDescent="0.2">
      <c r="A13" s="21">
        <v>5.1870000000000003</v>
      </c>
      <c r="B13" s="20">
        <f t="shared" si="0"/>
        <v>73.095031000000006</v>
      </c>
    </row>
    <row r="14" spans="1:6" ht="16" x14ac:dyDescent="0.2">
      <c r="A14" s="21">
        <v>2.5379999999999998</v>
      </c>
      <c r="B14" s="20">
        <f t="shared" si="0"/>
        <v>93.558555999999996</v>
      </c>
    </row>
    <row r="15" spans="1:6" ht="16" x14ac:dyDescent="0.2">
      <c r="A15" s="21">
        <v>2.609</v>
      </c>
      <c r="B15" s="20">
        <f t="shared" si="0"/>
        <v>93.193118999999996</v>
      </c>
    </row>
    <row r="16" spans="1:6" ht="16" x14ac:dyDescent="0.2">
      <c r="A16" s="21">
        <v>4.5999999999999996</v>
      </c>
      <c r="B16" s="20">
        <f t="shared" si="0"/>
        <v>78.84</v>
      </c>
    </row>
    <row r="17" spans="1:2" ht="16" x14ac:dyDescent="0.2">
      <c r="A17" s="21">
        <v>2.948</v>
      </c>
      <c r="B17" s="20">
        <f t="shared" si="0"/>
        <v>91.309296000000003</v>
      </c>
    </row>
    <row r="18" spans="1:2" ht="16" x14ac:dyDescent="0.2">
      <c r="A18" s="21">
        <v>3.5710000000000002</v>
      </c>
      <c r="B18" s="20">
        <f t="shared" si="0"/>
        <v>87.247958999999994</v>
      </c>
    </row>
    <row r="19" spans="1:2" ht="16" x14ac:dyDescent="0.2">
      <c r="A19" s="21">
        <v>5.1520000000000001</v>
      </c>
      <c r="B19" s="20">
        <f t="shared" si="0"/>
        <v>73.456896</v>
      </c>
    </row>
    <row r="20" spans="1:2" ht="16" x14ac:dyDescent="0.2">
      <c r="A20" s="21">
        <v>5.3239999999999998</v>
      </c>
      <c r="B20" s="20">
        <f t="shared" si="0"/>
        <v>71.655023999999997</v>
      </c>
    </row>
    <row r="21" spans="1:2" ht="16" x14ac:dyDescent="0.2">
      <c r="A21" s="21">
        <v>6.7569999999999997</v>
      </c>
      <c r="B21" s="20">
        <f t="shared" si="0"/>
        <v>54.342951000000006</v>
      </c>
    </row>
    <row r="22" spans="1:2" ht="16" x14ac:dyDescent="0.2">
      <c r="A22" s="21">
        <v>7.2389999999999999</v>
      </c>
      <c r="B22" s="20">
        <f t="shared" si="0"/>
        <v>47.596879000000001</v>
      </c>
    </row>
    <row r="23" spans="1:2" ht="16" x14ac:dyDescent="0.2">
      <c r="A23" s="21">
        <v>2.5379999999999998</v>
      </c>
      <c r="B23" s="20">
        <f t="shared" si="0"/>
        <v>93.558555999999996</v>
      </c>
    </row>
    <row r="24" spans="1:2" ht="16" x14ac:dyDescent="0.2">
      <c r="A24" s="21">
        <v>2.948</v>
      </c>
      <c r="B24" s="20">
        <f t="shared" si="0"/>
        <v>91.309296000000003</v>
      </c>
    </row>
    <row r="25" spans="1:2" ht="16" x14ac:dyDescent="0.2">
      <c r="A25" s="21">
        <v>7.2389999999999999</v>
      </c>
      <c r="B25" s="20">
        <f t="shared" si="0"/>
        <v>47.596879000000001</v>
      </c>
    </row>
    <row r="26" spans="1:2" ht="16" x14ac:dyDescent="0.2">
      <c r="A26" s="21">
        <v>2.609</v>
      </c>
      <c r="B26" s="20">
        <f t="shared" si="0"/>
        <v>93.193118999999996</v>
      </c>
    </row>
    <row r="27" spans="1:2" ht="16" x14ac:dyDescent="0.2">
      <c r="A27" s="21">
        <v>3.5710000000000002</v>
      </c>
      <c r="B27" s="20">
        <f t="shared" si="0"/>
        <v>87.247958999999994</v>
      </c>
    </row>
    <row r="28" spans="1:2" ht="16" x14ac:dyDescent="0.2">
      <c r="A28" s="21">
        <v>6.7569999999999997</v>
      </c>
      <c r="B28" s="20">
        <f t="shared" si="0"/>
        <v>54.342951000000006</v>
      </c>
    </row>
    <row r="29" spans="1:2" ht="16" x14ac:dyDescent="0.2">
      <c r="A29" s="21">
        <v>4.5999999999999996</v>
      </c>
      <c r="B29" s="20">
        <f t="shared" si="0"/>
        <v>78.84</v>
      </c>
    </row>
    <row r="30" spans="1:2" ht="16" x14ac:dyDescent="0.2">
      <c r="A30" s="21">
        <v>5.1520000000000001</v>
      </c>
      <c r="B30" s="20">
        <f t="shared" si="0"/>
        <v>73.456896</v>
      </c>
    </row>
    <row r="31" spans="1:2" ht="16" x14ac:dyDescent="0.2">
      <c r="A31" s="21">
        <v>5.3239999999999998</v>
      </c>
      <c r="B31" s="20">
        <f t="shared" si="0"/>
        <v>71.655023999999997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Effect size</vt:lpstr>
      <vt:lpstr>Transf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Usuario de Microsoft Office</cp:lastModifiedBy>
  <dcterms:created xsi:type="dcterms:W3CDTF">2009-03-04T21:36:40Z</dcterms:created>
  <dcterms:modified xsi:type="dcterms:W3CDTF">2019-10-25T11:41:02Z</dcterms:modified>
</cp:coreProperties>
</file>