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3"/>
  </sheets>
</workbook>
</file>

<file path=xl/sharedStrings.xml><?xml version="1.0" encoding="utf-8"?>
<sst xmlns="http://schemas.openxmlformats.org/spreadsheetml/2006/main" uniqueCount="69">
  <si>
    <t>SKU</t>
  </si>
  <si>
    <t>URL</t>
  </si>
  <si>
    <t>Thumbnail Image</t>
  </si>
  <si>
    <t>Name</t>
  </si>
  <si>
    <t>RoHS Compliance</t>
  </si>
  <si>
    <t>Part Count</t>
  </si>
  <si>
    <t>Quantity</t>
  </si>
  <si>
    <t>Price (USD)</t>
  </si>
  <si>
    <t>Total</t>
  </si>
  <si>
    <t>COM-00523</t>
  </si>
  <si>
    <t>https://www.sparkfun.com/products/523</t>
  </si>
  <si>
    <t>https://dlnmh9ip6v2uc.cloudfront.net/images/framework/no_image_92.jpg</t>
  </si>
  <si>
    <t>Electrolytic Decoupling Capacitors - 10uF/25V</t>
  </si>
  <si>
    <t>COM-10969</t>
  </si>
  <si>
    <t>https://www.sparkfun.com/products/10969</t>
  </si>
  <si>
    <t>Resistor Kit - 1/4W (500 total)</t>
  </si>
  <si>
    <t>COM-09939</t>
  </si>
  <si>
    <t>https://www.sparkfun.com/products/9939</t>
  </si>
  <si>
    <t>Rotary Potentiometer - 10k Ohm, Linear</t>
  </si>
  <si>
    <t>CAB-11301</t>
  </si>
  <si>
    <t>https://www.sparkfun.com/products/11301</t>
  </si>
  <si>
    <t>SparkFun USB Mini-B Cable - 6 Foot</t>
  </si>
  <si>
    <t>PRT-12047</t>
  </si>
  <si>
    <t>https://www.sparkfun.com/products/12047</t>
  </si>
  <si>
    <t>Breadboard - Mini Modular (Black)</t>
  </si>
  <si>
    <t>COM-10727</t>
  </si>
  <si>
    <t>https://www.sparkfun.com/products/10727</t>
  </si>
  <si>
    <t>Rocker Switch - Medium</t>
  </si>
  <si>
    <t>CAB-10215</t>
  </si>
  <si>
    <t>https://www.sparkfun.com/products/10215</t>
  </si>
  <si>
    <t>USB microB Cable - 6 Foot</t>
  </si>
  <si>
    <t>PRT-11231</t>
  </si>
  <si>
    <t>https://www.sparkfun.com/products/11231</t>
  </si>
  <si>
    <t>Power Cell - LiPo Charger/Booster</t>
  </si>
  <si>
    <t>PRT-08483</t>
  </si>
  <si>
    <t>https://www.sparkfun.com/products/8483</t>
  </si>
  <si>
    <t>Polymer Lithium Ion Battery - 2000mAh</t>
  </si>
  <si>
    <t>DEV-09873</t>
  </si>
  <si>
    <t>https://www.sparkfun.com/products/9873</t>
  </si>
  <si>
    <t>FTDI Basic Breakout - 3.3V</t>
  </si>
  <si>
    <t>PRT-00116</t>
  </si>
  <si>
    <t>https://www.sparkfun.com/products/116</t>
  </si>
  <si>
    <t>Break Away Headers - Straight</t>
  </si>
  <si>
    <t>DEV-11114</t>
  </si>
  <si>
    <t>https://www.sparkfun.com/products/11114</t>
  </si>
  <si>
    <t>Arduino Pro Mini 328 - 3.3V/8MHz</t>
  </si>
  <si>
    <t>WRL-11777</t>
  </si>
  <si>
    <t>https://www.sparkfun.com/products/11777</t>
  </si>
  <si>
    <t>Roving Networks RN-52 Audio Bluetooth Breakout</t>
  </si>
  <si>
    <t>https://www.adafruit.com/products/1314</t>
  </si>
  <si>
    <t>https://www.adafruit.com/images/medium/1314_MED.jpg</t>
  </si>
  <si>
    <t>Speaker - 3" Diameter - 4 Ohm 3 Watt</t>
  </si>
  <si>
    <t>https://www.adafruit.com/products/1552</t>
  </si>
  <si>
    <t>https://www.adafruit.com/images/medium/1552_MED.jpg</t>
  </si>
  <si>
    <t>Stereo 2.8W Class D Audio Amplifier - TS2012</t>
  </si>
  <si>
    <t>PRT-08431</t>
  </si>
  <si>
    <t>https://www.sparkfun.com/products/8431</t>
  </si>
  <si>
    <t>Jumper Wires Premium 6\" M/M Pack of 10</t>
  </si>
  <si>
    <t>PRT-09140</t>
  </si>
  <si>
    <t>https://www.sparkfun.com/products/9140</t>
  </si>
  <si>
    <t>Jumper Wires Premium 6\" M/F Pack of 10</t>
  </si>
  <si>
    <t>PRT-08430</t>
  </si>
  <si>
    <t>https://www.sparkfun.com/products/8430</t>
  </si>
  <si>
    <t>Jumper Wires Premium 6\" F/F Pack of 10</t>
  </si>
  <si>
    <t>http://www.amazon.com/dp/B00BQA5BWU/</t>
  </si>
  <si>
    <t>http://ecx.images-amazon.com/images/I/41pGr98wHAL.jpg</t>
  </si>
  <si>
    <t>3 x 40P 20cm Dupont Wire Jumper Cable 2.54 1P-1P Male-Male/Female-Female/Female-Male</t>
  </si>
  <si>
    <t>Amazon Jumper Cables</t>
  </si>
  <si>
    <t>Sparkfun Jumper Cables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</si>
</sst>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"/>
  </numFmts>
  <fonts count="5">
    <font>
      <sz val="12"/>
      <color indexed="8"/>
      <name val="Verdana"/>
    </font>
    <font>
      <sz val="10"/>
      <color indexed="8"/>
      <name val="Helvetica"/>
    </font>
    <font>
      <sz val="12"/>
      <color indexed="8"/>
      <name val="Helvetica"/>
    </font>
    <font>
      <b val="1"/>
      <sz val="9"/>
      <color indexed="8"/>
      <name val="Helvetica"/>
    </font>
    <font>
      <sz val="9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0" fontId="4" borderId="1" applyNumberFormat="0" applyFont="1" applyFill="0" applyBorder="1" applyAlignment="1" applyProtection="0">
      <alignment vertical="top" wrapText="1"/>
    </xf>
    <xf numFmtId="4" fontId="4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 wrapText="1"/>
    </xf>
    <xf numFmtId="4" fontId="4" fillId="3" borderId="1" applyNumberFormat="1" applyFont="1" applyFill="1" applyBorder="1" applyAlignment="1" applyProtection="0">
      <alignment vertical="top" wrapText="1"/>
    </xf>
    <xf numFmtId="59" fontId="4" fillId="3" borderId="1" applyNumberFormat="1" applyFont="1" applyFill="1" applyBorder="1" applyAlignment="1" applyProtection="0">
      <alignment vertical="top" wrapText="1"/>
    </xf>
    <xf numFmtId="59" fontId="4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8"/>
  <sheetViews>
    <sheetView workbookViewId="0" showGridLines="0" defaultGridColor="1"/>
  </sheetViews>
  <sheetFormatPr defaultColWidth="6" defaultRowHeight="18" customHeight="1" outlineLevelRow="0" outlineLevelCol="0"/>
  <cols>
    <col min="1" max="1" width="7.25" style="1" customWidth="1"/>
    <col min="2" max="2" width="22.875" style="1" customWidth="1"/>
    <col min="3" max="3" width="37.625" style="1" customWidth="1"/>
    <col min="4" max="4" width="26.1797" style="1" customWidth="1"/>
    <col min="5" max="5" width="7.51562" style="1" customWidth="1"/>
    <col min="6" max="6" width="6.67188" style="1" customWidth="1"/>
    <col min="7" max="7" width="6" style="1" customWidth="1"/>
    <col min="8" max="8" width="7.23438" style="1" customWidth="1"/>
    <col min="9" max="9" width="7.23438" style="1" customWidth="1"/>
    <col min="10" max="256" width="6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9" customHeight="1">
      <c r="A2" t="s" s="3">
        <v>9</v>
      </c>
      <c r="B2" t="s" s="3">
        <v>10</v>
      </c>
      <c r="C2" t="s" s="3">
        <v>11</v>
      </c>
      <c r="D2" t="s" s="3">
        <v>12</v>
      </c>
      <c r="E2" s="3">
        <v>1</v>
      </c>
      <c r="F2" s="4"/>
      <c r="G2" s="3">
        <v>1</v>
      </c>
      <c r="H2" s="5">
        <v>0.45</v>
      </c>
      <c r="I2" s="5">
        <f>H2*G2</f>
        <v>0.45</v>
      </c>
    </row>
    <row r="3" ht="19" customHeight="1">
      <c r="A3" t="s" s="6">
        <v>13</v>
      </c>
      <c r="B3" t="s" s="6">
        <v>14</v>
      </c>
      <c r="C3" t="s" s="6">
        <v>11</v>
      </c>
      <c r="D3" t="s" s="6">
        <v>15</v>
      </c>
      <c r="E3" s="6">
        <v>1</v>
      </c>
      <c r="F3" s="7"/>
      <c r="G3" s="6">
        <v>1</v>
      </c>
      <c r="H3" s="8">
        <v>7.95</v>
      </c>
      <c r="I3" s="8">
        <f>H3*G3</f>
        <v>7.95</v>
      </c>
    </row>
    <row r="4" ht="19" customHeight="1">
      <c r="A4" t="s" s="3">
        <v>16</v>
      </c>
      <c r="B4" t="s" s="3">
        <v>17</v>
      </c>
      <c r="C4" t="s" s="3">
        <v>11</v>
      </c>
      <c r="D4" t="s" s="3">
        <v>18</v>
      </c>
      <c r="E4" s="3"/>
      <c r="F4" s="4"/>
      <c r="G4" s="3">
        <v>1</v>
      </c>
      <c r="H4" s="5">
        <v>0.95</v>
      </c>
      <c r="I4" s="5">
        <f>H4*G4</f>
        <v>0.95</v>
      </c>
    </row>
    <row r="5" ht="19" customHeight="1">
      <c r="A5" t="s" s="6">
        <v>19</v>
      </c>
      <c r="B5" t="s" s="6">
        <v>20</v>
      </c>
      <c r="C5" t="s" s="6">
        <v>11</v>
      </c>
      <c r="D5" t="s" s="6">
        <v>21</v>
      </c>
      <c r="E5" s="6">
        <v>1</v>
      </c>
      <c r="F5" s="7"/>
      <c r="G5" s="6">
        <v>1</v>
      </c>
      <c r="H5" s="8">
        <v>3.95</v>
      </c>
      <c r="I5" s="8">
        <f>H5*G5</f>
        <v>3.95</v>
      </c>
    </row>
    <row r="6" ht="19" customHeight="1">
      <c r="A6" t="s" s="3">
        <v>22</v>
      </c>
      <c r="B6" t="s" s="3">
        <v>23</v>
      </c>
      <c r="C6" t="s" s="3">
        <v>11</v>
      </c>
      <c r="D6" t="s" s="3">
        <v>24</v>
      </c>
      <c r="E6" s="3">
        <v>1</v>
      </c>
      <c r="F6" s="4"/>
      <c r="G6" s="3">
        <v>1</v>
      </c>
      <c r="H6" s="5">
        <v>3.95</v>
      </c>
      <c r="I6" s="5">
        <f>H6*G6</f>
        <v>3.95</v>
      </c>
    </row>
    <row r="7" ht="19" customHeight="1">
      <c r="A7" t="s" s="6">
        <v>25</v>
      </c>
      <c r="B7" t="s" s="6">
        <v>26</v>
      </c>
      <c r="C7" t="s" s="6">
        <v>11</v>
      </c>
      <c r="D7" t="s" s="6">
        <v>27</v>
      </c>
      <c r="E7" s="6">
        <v>1</v>
      </c>
      <c r="F7" s="7"/>
      <c r="G7" s="6">
        <v>1</v>
      </c>
      <c r="H7" s="9">
        <v>0.5</v>
      </c>
      <c r="I7" s="9">
        <f>H7*G7</f>
        <v>0.5</v>
      </c>
    </row>
    <row r="8" ht="19" customHeight="1">
      <c r="A8" t="s" s="3">
        <v>28</v>
      </c>
      <c r="B8" t="s" s="3">
        <v>29</v>
      </c>
      <c r="C8" t="s" s="3">
        <v>11</v>
      </c>
      <c r="D8" t="s" s="3">
        <v>30</v>
      </c>
      <c r="E8" s="3">
        <v>1</v>
      </c>
      <c r="F8" s="4"/>
      <c r="G8" s="3">
        <v>1</v>
      </c>
      <c r="H8" s="5">
        <v>4.95</v>
      </c>
      <c r="I8" s="5">
        <f>H8*G8</f>
        <v>4.95</v>
      </c>
    </row>
    <row r="9" ht="19" customHeight="1">
      <c r="A9" t="s" s="6">
        <v>31</v>
      </c>
      <c r="B9" t="s" s="6">
        <v>32</v>
      </c>
      <c r="C9" t="s" s="6">
        <v>11</v>
      </c>
      <c r="D9" t="s" s="6">
        <v>33</v>
      </c>
      <c r="E9" s="6">
        <v>1</v>
      </c>
      <c r="F9" s="7"/>
      <c r="G9" s="6">
        <v>1</v>
      </c>
      <c r="H9" s="8">
        <v>19.95</v>
      </c>
      <c r="I9" s="8">
        <f>H9*G9</f>
        <v>19.95</v>
      </c>
    </row>
    <row r="10" ht="19" customHeight="1">
      <c r="A10" t="s" s="3">
        <v>34</v>
      </c>
      <c r="B10" t="s" s="3">
        <v>35</v>
      </c>
      <c r="C10" t="s" s="3">
        <v>11</v>
      </c>
      <c r="D10" t="s" s="3">
        <v>36</v>
      </c>
      <c r="E10" s="3">
        <v>1</v>
      </c>
      <c r="F10" s="4"/>
      <c r="G10" s="3">
        <v>1</v>
      </c>
      <c r="H10" s="5">
        <v>16.95</v>
      </c>
      <c r="I10" s="5">
        <f>H10*G10</f>
        <v>16.95</v>
      </c>
    </row>
    <row r="11" ht="19" customHeight="1">
      <c r="A11" t="s" s="6">
        <v>37</v>
      </c>
      <c r="B11" t="s" s="6">
        <v>38</v>
      </c>
      <c r="C11" t="s" s="6">
        <v>11</v>
      </c>
      <c r="D11" t="s" s="6">
        <v>39</v>
      </c>
      <c r="E11" s="6">
        <v>1</v>
      </c>
      <c r="F11" s="7"/>
      <c r="G11" s="6">
        <v>1</v>
      </c>
      <c r="H11" s="8">
        <v>14.95</v>
      </c>
      <c r="I11" s="8">
        <f>H11*G11</f>
        <v>14.95</v>
      </c>
    </row>
    <row r="12" ht="19" customHeight="1">
      <c r="A12" t="s" s="3">
        <v>40</v>
      </c>
      <c r="B12" t="s" s="3">
        <v>41</v>
      </c>
      <c r="C12" t="s" s="3">
        <v>11</v>
      </c>
      <c r="D12" t="s" s="3">
        <v>42</v>
      </c>
      <c r="E12" s="3">
        <v>1</v>
      </c>
      <c r="F12" s="4"/>
      <c r="G12" s="3">
        <v>2</v>
      </c>
      <c r="H12" s="10">
        <v>1.5</v>
      </c>
      <c r="I12" s="10">
        <f>H12*G12</f>
        <v>3</v>
      </c>
    </row>
    <row r="13" ht="19" customHeight="1">
      <c r="A13" t="s" s="6">
        <v>43</v>
      </c>
      <c r="B13" t="s" s="6">
        <v>44</v>
      </c>
      <c r="C13" t="s" s="6">
        <v>11</v>
      </c>
      <c r="D13" t="s" s="6">
        <v>45</v>
      </c>
      <c r="E13" s="6">
        <v>1</v>
      </c>
      <c r="F13" s="7"/>
      <c r="G13" s="6">
        <v>1</v>
      </c>
      <c r="H13" s="8">
        <v>9.949999999999999</v>
      </c>
      <c r="I13" s="8">
        <f>H13*G13</f>
        <v>9.949999999999999</v>
      </c>
    </row>
    <row r="14" ht="19" customHeight="1">
      <c r="A14" t="s" s="3">
        <v>46</v>
      </c>
      <c r="B14" t="s" s="3">
        <v>47</v>
      </c>
      <c r="C14" t="s" s="3">
        <v>11</v>
      </c>
      <c r="D14" t="s" s="3">
        <v>48</v>
      </c>
      <c r="E14" s="3">
        <v>1</v>
      </c>
      <c r="F14" s="4"/>
      <c r="G14" s="3">
        <v>1</v>
      </c>
      <c r="H14" s="5">
        <v>49.95</v>
      </c>
      <c r="I14" s="5">
        <f>H14*G14</f>
        <v>49.95</v>
      </c>
    </row>
    <row r="15" ht="19" customHeight="1">
      <c r="A15" s="7"/>
      <c r="B15" t="s" s="6">
        <v>49</v>
      </c>
      <c r="C15" t="s" s="6">
        <v>50</v>
      </c>
      <c r="D15" t="s" s="6">
        <v>51</v>
      </c>
      <c r="E15" s="7"/>
      <c r="F15" s="7"/>
      <c r="G15" s="6">
        <v>1</v>
      </c>
      <c r="H15" s="8">
        <v>1.95</v>
      </c>
      <c r="I15" s="8">
        <f>H15*G15</f>
        <v>1.95</v>
      </c>
    </row>
    <row r="16" ht="19" customHeight="1">
      <c r="A16" s="4"/>
      <c r="B16" t="s" s="3">
        <v>52</v>
      </c>
      <c r="C16" t="s" s="3">
        <v>53</v>
      </c>
      <c r="D16" t="s" s="3">
        <v>54</v>
      </c>
      <c r="E16" s="4"/>
      <c r="F16" s="4"/>
      <c r="G16" s="3">
        <v>1</v>
      </c>
      <c r="H16" s="5">
        <v>9.949999999999999</v>
      </c>
      <c r="I16" s="5">
        <f>H16*G16</f>
        <v>9.949999999999999</v>
      </c>
    </row>
    <row r="17" ht="19" customHeight="1">
      <c r="A17" s="7"/>
      <c r="B17" s="7"/>
      <c r="C17" s="7"/>
      <c r="D17" s="7"/>
      <c r="E17" s="7"/>
      <c r="F17" s="7"/>
      <c r="G17" s="7"/>
      <c r="H17" s="8"/>
      <c r="I17" s="8">
        <f>SUM(I2:I16)</f>
        <v>149.35</v>
      </c>
    </row>
    <row r="18" ht="19" customHeight="1">
      <c r="A18" s="4"/>
      <c r="B18" s="4"/>
      <c r="C18" s="4"/>
      <c r="D18" s="4"/>
      <c r="E18" s="4"/>
      <c r="F18" s="4"/>
      <c r="G18" s="4"/>
      <c r="H18" s="5"/>
      <c r="I18" s="5"/>
    </row>
    <row r="19" ht="19" customHeight="1">
      <c r="A19" t="s" s="6">
        <v>55</v>
      </c>
      <c r="B19" t="s" s="6">
        <v>56</v>
      </c>
      <c r="C19" t="s" s="6">
        <v>11</v>
      </c>
      <c r="D19" t="s" s="6">
        <v>57</v>
      </c>
      <c r="E19" s="6">
        <v>1</v>
      </c>
      <c r="F19" s="6">
        <v>10</v>
      </c>
      <c r="G19" s="6">
        <v>1</v>
      </c>
      <c r="H19" s="8">
        <v>3.95</v>
      </c>
      <c r="I19" s="8">
        <f>H19*G19</f>
        <v>3.95</v>
      </c>
    </row>
    <row r="20" ht="19" customHeight="1">
      <c r="A20" t="s" s="3">
        <v>58</v>
      </c>
      <c r="B20" t="s" s="3">
        <v>59</v>
      </c>
      <c r="C20" t="s" s="3">
        <v>11</v>
      </c>
      <c r="D20" t="s" s="3">
        <v>60</v>
      </c>
      <c r="E20" s="3">
        <v>1</v>
      </c>
      <c r="F20" s="3">
        <v>10</v>
      </c>
      <c r="G20" s="3">
        <v>1</v>
      </c>
      <c r="H20" s="5">
        <v>3.95</v>
      </c>
      <c r="I20" s="5">
        <f>H20*G20</f>
        <v>3.95</v>
      </c>
    </row>
    <row r="21" ht="19" customHeight="1">
      <c r="A21" t="s" s="6">
        <v>61</v>
      </c>
      <c r="B21" t="s" s="6">
        <v>62</v>
      </c>
      <c r="C21" t="s" s="6">
        <v>11</v>
      </c>
      <c r="D21" t="s" s="6">
        <v>63</v>
      </c>
      <c r="E21" s="6">
        <v>1</v>
      </c>
      <c r="F21" s="6">
        <v>10</v>
      </c>
      <c r="G21" s="6">
        <v>1</v>
      </c>
      <c r="H21" s="8">
        <v>3.95</v>
      </c>
      <c r="I21" s="8">
        <f>H21*G21</f>
        <v>3.95</v>
      </c>
    </row>
    <row r="22" ht="19" customHeight="1">
      <c r="A22" s="4"/>
      <c r="B22" s="4"/>
      <c r="C22" s="4"/>
      <c r="D22" s="4"/>
      <c r="E22" s="4"/>
      <c r="F22" s="3">
        <f>SUM(F19:F21)</f>
        <v>30</v>
      </c>
      <c r="G22" s="4"/>
      <c r="H22" s="5"/>
      <c r="I22" s="5">
        <f>SUM(I19:I21)</f>
        <v>11.85</v>
      </c>
    </row>
    <row r="23" ht="19" customHeight="1">
      <c r="A23" s="7"/>
      <c r="B23" s="7"/>
      <c r="C23" s="7"/>
      <c r="D23" s="7"/>
      <c r="E23" s="7"/>
      <c r="F23" s="7"/>
      <c r="G23" s="7"/>
      <c r="H23" s="8"/>
      <c r="I23" s="8"/>
    </row>
    <row r="24" ht="30" customHeight="1">
      <c r="A24" s="4"/>
      <c r="B24" t="s" s="3">
        <v>64</v>
      </c>
      <c r="C24" t="s" s="3">
        <v>65</v>
      </c>
      <c r="D24" t="s" s="3">
        <v>66</v>
      </c>
      <c r="E24" s="4"/>
      <c r="F24" s="3">
        <v>120</v>
      </c>
      <c r="G24" s="3">
        <v>1</v>
      </c>
      <c r="H24" s="5">
        <v>7.73</v>
      </c>
      <c r="I24" s="5">
        <f>H24*G24</f>
        <v>7.73</v>
      </c>
    </row>
    <row r="25" ht="19" customHeight="1">
      <c r="A25" s="7"/>
      <c r="B25" s="7"/>
      <c r="C25" s="7"/>
      <c r="D25" s="7"/>
      <c r="E25" s="7"/>
      <c r="F25" s="7"/>
      <c r="G25" s="7"/>
      <c r="H25" s="8"/>
      <c r="I25" s="8">
        <f>I24</f>
        <v>7.73</v>
      </c>
    </row>
    <row r="26" ht="19" customHeight="1">
      <c r="A26" s="4"/>
      <c r="B26" s="4"/>
      <c r="C26" s="4"/>
      <c r="D26" s="4"/>
      <c r="E26" s="4"/>
      <c r="F26" s="4"/>
      <c r="G26" s="4"/>
      <c r="H26" s="5"/>
      <c r="I26" s="5"/>
    </row>
    <row r="27" ht="19" customHeight="1">
      <c r="A27" s="7"/>
      <c r="B27" s="7"/>
      <c r="C27" s="7"/>
      <c r="D27" t="s" s="6">
        <v>67</v>
      </c>
      <c r="E27" s="7"/>
      <c r="F27" s="7"/>
      <c r="G27" s="7"/>
      <c r="H27" s="8"/>
      <c r="I27" s="8">
        <f>I25+I17</f>
        <v>157.08</v>
      </c>
    </row>
    <row r="28" ht="19" customHeight="1">
      <c r="A28" s="4"/>
      <c r="B28" s="4"/>
      <c r="C28" s="4"/>
      <c r="D28" t="s" s="3">
        <v>68</v>
      </c>
      <c r="E28" s="4"/>
      <c r="F28" s="4"/>
      <c r="G28" s="4"/>
      <c r="H28" s="5"/>
      <c r="I28" s="5">
        <f>I22+I17</f>
        <v>161.2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