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I\dados de medicamentos\Jacarei\"/>
    </mc:Choice>
  </mc:AlternateContent>
  <xr:revisionPtr revIDLastSave="0" documentId="13_ncr:1_{B51DBF31-9EA2-4D4A-9085-F3FA3A41EDC3}" xr6:coauthVersionLast="36" xr6:coauthVersionMax="36" xr10:uidLastSave="{00000000-0000-0000-0000-000000000000}"/>
  <bookViews>
    <workbookView xWindow="0" yWindow="0" windowWidth="28800" windowHeight="12225" xr2:uid="{24D667A4-2DE1-4970-91A7-4663CD338513}"/>
  </bookViews>
  <sheets>
    <sheet name="Planilha1" sheetId="1" r:id="rId1"/>
    <sheet name="2019" sheetId="2" r:id="rId2"/>
    <sheet name="2020" sheetId="4" r:id="rId3"/>
    <sheet name="2021" sheetId="5" r:id="rId4"/>
    <sheet name="202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B5" i="1"/>
  <c r="B4" i="1"/>
  <c r="B3" i="1"/>
  <c r="B2" i="1"/>
  <c r="I4" i="6"/>
  <c r="H4" i="6"/>
  <c r="G4" i="6"/>
  <c r="I7" i="5"/>
  <c r="H7" i="5"/>
  <c r="G7" i="5"/>
  <c r="I8" i="4"/>
  <c r="H8" i="4"/>
  <c r="G8" i="4"/>
</calcChain>
</file>

<file path=xl/sharedStrings.xml><?xml version="1.0" encoding="utf-8"?>
<sst xmlns="http://schemas.openxmlformats.org/spreadsheetml/2006/main" count="500" uniqueCount="101">
  <si>
    <t>id_doc_despesa</t>
  </si>
  <si>
    <t>doc_despesa</t>
  </si>
  <si>
    <t>nr_doc_despesa</t>
  </si>
  <si>
    <t>ano_doc_despesa</t>
  </si>
  <si>
    <t>dt_doc_despesa</t>
  </si>
  <si>
    <t>credor</t>
  </si>
  <si>
    <t>vl_empenhado</t>
  </si>
  <si>
    <t>vl_liquidado</t>
  </si>
  <si>
    <t>vl_pago</t>
  </si>
  <si>
    <t>historico</t>
  </si>
  <si>
    <t>exercicio</t>
  </si>
  <si>
    <t>unidade_orcamentaria</t>
  </si>
  <si>
    <t>unidade_executora</t>
  </si>
  <si>
    <t>funcao</t>
  </si>
  <si>
    <t>subfuncao</t>
  </si>
  <si>
    <t>programa</t>
  </si>
  <si>
    <t>acao</t>
  </si>
  <si>
    <t>subelemento</t>
  </si>
  <si>
    <t>fonte_recurso</t>
  </si>
  <si>
    <t>aplicacao</t>
  </si>
  <si>
    <t>tipo</t>
  </si>
  <si>
    <t>regime</t>
  </si>
  <si>
    <t>centro_custo</t>
  </si>
  <si>
    <t>tipo_despesa</t>
  </si>
  <si>
    <t>processo_despesa</t>
  </si>
  <si>
    <t>licitacao</t>
  </si>
  <si>
    <t>contrato</t>
  </si>
  <si>
    <t>tipo_contrato</t>
  </si>
  <si>
    <t>subtipo_contrato</t>
  </si>
  <si>
    <t>objeto_contrato</t>
  </si>
  <si>
    <t>Empenho 14183/2019</t>
  </si>
  <si>
    <t>DUPATRI HOSPITALAR COMÃ‰RCIO  IMPORTAÃ‡ÃƒO E EXPORTAÃ‡ÃƒO LTDA</t>
  </si>
  <si>
    <t>REGISTRO DE PREÃ‡OS PARA FORNECIMENTO DE MEDICAMENTOS DE ORDEM JUDICIAL - GRUPO 04. MATERIAL DE DISTRIBUIÃ‡ÃƒO GRATUITA â€“ MEDICAMENTOS NÃƒO PADRONIZADOS - OMALIZUMABE 150MG - SOLUÃ‡ÃƒO INJETÃVEL - ITEM 1991 â€“ PEDIDO 6324 - PRÃ‰ - EMPENHO 4628 - CONTRATO: 9.374.0</t>
  </si>
  <si>
    <t>-</t>
  </si>
  <si>
    <t>02.04 - SECRETARIA DE SAÃšDE</t>
  </si>
  <si>
    <t>02.04.01 - GABINETE DO SECRETÃRIO DE SAÃšDE</t>
  </si>
  <si>
    <t>10 - SaÃºde</t>
  </si>
  <si>
    <t>0003 - SaÃºde Humanizada e Bem Estar, rumo Ã  qualidade de Vida</t>
  </si>
  <si>
    <t>2191 - ManutenÃ§Ã£o dos serviÃ§os administrativos da Secretaria de SaÃºde</t>
  </si>
  <si>
    <t>3.3.90.32.99 - Outros Materiais De DistribuiÃ§Ã£o Gratuita</t>
  </si>
  <si>
    <t>01 - Tesouro</t>
  </si>
  <si>
    <t>310.0000 - SaÃºde - Geral</t>
  </si>
  <si>
    <t>OrdinÃ¡rio</t>
  </si>
  <si>
    <t>Normal</t>
  </si>
  <si>
    <t>0004.0045.0002 - OJ - Medicamentos</t>
  </si>
  <si>
    <t>51 - Medicamentos</t>
  </si>
  <si>
    <t>LicitaÃ§Ã£o 1772/2019</t>
  </si>
  <si>
    <t>PregÃ£o - 88/2019</t>
  </si>
  <si>
    <t>937400/2019</t>
  </si>
  <si>
    <t>Contratos de Fornecimento de Materiais e Bens</t>
  </si>
  <si>
    <t>Fornecimento de Material</t>
  </si>
  <si>
    <t>REGISTRO DE PREÃ‡OS PARA FORNECIMENTO DE MEDICAMENTOS DE ORDEM JUDICIAL - GRUPO 04</t>
  </si>
  <si>
    <t>Empenho 12731/2019</t>
  </si>
  <si>
    <t>REGISTRO DE PREÃ‡OS PARA FORNECIMENTO DE MEDICAMENTOS DE ORDEM JUDICIAL - GRUPO 04_x000D_
MATERIAL DE DISTRIBUIÃ‡ÃƒO GRATUITA â€“ MEDICAMENTOS NÃƒO PADRONIZADOS - OMALIZUMABE 150 - SOLUÃ‡ÃƒO INJETÃVEL- ITEM 1551 â€“ PEDIDO 4597 - PRÃ‰ - EMPENHO 3600 - CONTRATO: 9.374.00/2</t>
  </si>
  <si>
    <t>Empenho 8286/2019</t>
  </si>
  <si>
    <t>REGISTRO DE PREÃ‡OS PARA FORNECIMENTO DE MEDICAMENTOS - ORDEM JUDICIAL - GRUPO06._x000D_
MATERIAL DE DISTRIBUIÃ‡ÃƒO GRATUITA â€“ MEDICAMENTOS NÃƒO PADRONIZADOS - OMALIZUMABE 150MG SOL INJETÃVEL - ITEM 1232 â€“ PEDIDO 3541 - PRÃ‰ - EMPENHO 2733 - CONTRATO: 9.462.00/2018</t>
  </si>
  <si>
    <t>3.3.90.32.00 - Material, Bem ou ServiÃ§o para DistribuiÃ§Ã£o Gratuita</t>
  </si>
  <si>
    <t>LicitaÃ§Ã£o 1631/2018</t>
  </si>
  <si>
    <t>PregÃ£o - 83/2018</t>
  </si>
  <si>
    <t>946200/2018</t>
  </si>
  <si>
    <t>Contratos de Seguros</t>
  </si>
  <si>
    <t>REGISTRO DE PREÃ‡OS PARA FORNECIMENTO DE MEDICAMENTOS - ORDEM JUDICIAL - GRUPO06.</t>
  </si>
  <si>
    <t>Empenho 5180/2019</t>
  </si>
  <si>
    <t>REGISTRO DE PREÃ‡OS PARA FORNECIMENTO DE MEDICAMENTOS - ORDEM JUDICIAL - GRUPO06._x000D_
MATERIAL DE DISTRIBUIÃ‡ÃƒO GRATUITA â€“ MEDICAMENTOS NÃƒO PADRONIZADOS - OMALIZUMABE 150MG SOL. INJETÃVEL - ITEM 769 â€“ PEDIDO 2130 - PRÃ‰ - EMPENHO 1782 - CONTRATO: 9.462.00/2018 â€“ PREGÃƒO: 083/2018 - EMPRESA: DUPATRI - SUB ELEM 00 - C.C.: GAB. O.J. / PACIENTES: DIVERSOS (PROCESSOS DIVERSOS)._x000D_
MANUTENÃ‡ÃƒO DE SERV. ADM. DA SEC. DA SAÃšDE._x000D_
FICHA 153 â€“ RECURSO PRÃ“PRIO.</t>
  </si>
  <si>
    <t>Empenho 2837/2019</t>
  </si>
  <si>
    <t>REGISTRO DE PREÃ‡OS PARA FORNECIMENTO DE MEDICAMENTOS - ORDEM JUDICIAL - GRUPO06._x000D_
MATERIAL DE DISTRIBUIÃ‡ÃƒO GRATUITA â€“ MEDICAMENTOS NÃƒO PADRONIZADOS - OMALIZUMABE 150 MG - SOLUÃ‡ÃƒO INJETÃVEL - ITEM 461 â€“ PEDIDO 1130 - PRÃ‰ - EMPENHO 972 - CONTRATO: 9.462.00/2018 â€“ PREGÃƒO: 83/2018 - EMPRESA: DUPATRI HOSPITALAR - SUB ELEM 00 - C.C.: GAB. O.J. / PACIENTES: SEBASTIÃƒO PEDRO DOS SANTOS (PROCESSO NÂº 931/2010) E OUTROS - MANUTENÃ‡ÃƒO DE SERV. ADM. DA SEC. DA SAÃšDE. FICHA 153 â€“ RECURSO PRÃ“PRIO.</t>
  </si>
  <si>
    <t>Empenho 873/2019</t>
  </si>
  <si>
    <t>REGISTRO DE PREÃ‡OS PARA FORNECIMENTO DE MEDICAMENTOS - ORDEM JUDICIAL - GRUPO06._x000D_
MATERIAL DE DISTRIBUIÃ‡ÃƒO GRATUITA â€“ MEDICAMENTOS NÃƒO PADRONIZADOS - OMALIZUMABE 150MG SOL INJET. - ITEM 215 â€“ PEDIDO 444 - PRÃ‰ - EMPENHO 335 - CONTRATO: 9.462.00/2018 â€“ PREGÃƒO: 083/2018 - EMPRESA: DUPATRI - SUB ELEM 00 - C.C.: GAB. O.J. / PACIENTES: DIVERSOS (PROCESSOS DIVERSOS)._x000D_
MANUTENÃ‡ÃƒO DE SERV. ADM. DA SEC. DA SAÃšDE._x000D_
FICHA 153 â€“ RECURSO PRÃ“PRIO.</t>
  </si>
  <si>
    <t>Total</t>
  </si>
  <si>
    <t>REGISTRO DE PREÃ‡OS PARA FORNECIMENTO DE MEDICAMENTOS DE ORDEM JUDICIAL - GRUPO 04
MATERIAL DE DISTRIBUIÃ‡ÃƒO GRATUITA â€“ MEDICAMENTOS NÃƒO PADRONIZADOS - OMALIZUMABE 150 - SOLUÃ‡ÃƒO INJETÃVEL- ITEM 1551 â€“ PEDIDO 4597 - PRÃ‰ - EMPENHO 3600 - CONTRATO: 9.374.00/2</t>
  </si>
  <si>
    <t>REGISTRO DE PREÃ‡OS PARA FORNECIMENTO DE MEDICAMENTOS DE ORDEM JUDICIAL - GRUPO 04. 
MATERIAL DE DISTRIBUIÃ‡ÃƒO GRATUITA â€“ MEDICAMENTOS NÃƒO PADRONIZADOS - OMALIZUMABE 150MG - SOLUÃ‡ÃƒO INJETÃVEL - ITEM 1991 â€“ PEDIDO 6324 - PRÃ‰ - EMPENHO 4628 - CONTRATO: 9.374.0</t>
  </si>
  <si>
    <t>Empenho 8824/2020</t>
  </si>
  <si>
    <t>REGISTRO DE PREÃ‡OS PARA FORNECIMENTO DE MEDICAMENTOS DE ORDEM JUDICIAL - GRUPO 04. MATERIAL DE DISTRIBUIÃ‡ÃƒO GRATUITA â€“ MEDICAMENTOS NÃƒO PADRONIZADOS - OMALIZUMABE 150MG - SOL. INJETÃVEL â€“ PEDIDO 5287 - CONTRATO: 9.374.00/2019 â€“ PREGÃƒO: 088/2019 - EMPRESA:</t>
  </si>
  <si>
    <t>3.3.90.32.02 - Medicamentos Para Uso Domiciliar</t>
  </si>
  <si>
    <t>omalizumabe</t>
  </si>
  <si>
    <t>Empenho 4959/2020</t>
  </si>
  <si>
    <t>REGISTRO DE PREÃ‡OS PARA FORNECIMENTO DE MEDICAMENTOS DE ORDEM JUDICIAL - GRUPO 04. MATERIAL DE DISTRIBUIÃ‡ÃƒO GRATUITA â€“ MEDICAMENTOS NÃƒO PADRONIZADOS - OMALIZUMABE 150MG - SOL. INJETÃVEL â€“ PEDIDO 3111 - CONTRATO: 9.374.00/2019 â€“ PREGÃƒO: 088/2019 - EMPRESA:</t>
  </si>
  <si>
    <t>Empenho 1500/2020</t>
  </si>
  <si>
    <t>REGISTRO DE PREÃ‡OS PARA FORNECIMENTO DE MEDICAMENTOS DE ORDEM JUDICIAL - GRUPO 04. MATERIAL DE DISTRIBUIÃ‡ÃƒO GRATUITA â€“ MEDICAMENTOS NÃƒO PADRONIZADOS - OMALIZUMABE 150MG - SOL. INJETÃVEL - ITEM 202 â€“ PEDIDO 965 - PRÃ‰ - EMPENHO 843 - CONTRATO: 9.374.00/2019</t>
  </si>
  <si>
    <t>Empenho 10150/2021</t>
  </si>
  <si>
    <t>INTERLAB FARMACÃŠUTICA LTDA</t>
  </si>
  <si>
    <t>REGISTRO DE PREÃ‡OS PARA FORNECIMENTO DE MEDICAMENTOS PARA ATENDER ORDENS JUDICIAIS - GRUPO 10. MATERIAL DE DISTRIBUIÃ‡ÃƒO GRATUITA â€“ MEDICAMENTOS NÃƒO PADRONIZADOS - OMALIZUMABE 150MG - SOL.INJETÃVEL â€“ PEDIDO 7073 - CONTRATO: 9.312.00/2020 â€“ PREGÃƒO: 113/2020 - EMPRESA: INTERLAB - SUB ELEM 02 - C.C.: GAB. O.J. / PACIENTES: SEBASTIÃƒO PEDRO DOS SANTOS (PROCESSO NÂº 931/2010) E OUTROS. MANUTENÃ‡ÃƒO DE SERV. ADM. DA SEC. DA SAÃšDE. FICHA 123 â€“ RECURSO PRÃ“PRIO.</t>
  </si>
  <si>
    <t>LicitaÃ§Ã£o 1484/2020</t>
  </si>
  <si>
    <t>PregÃ£o - 113/2020</t>
  </si>
  <si>
    <t>931200/2020</t>
  </si>
  <si>
    <t>REGISTRO DE PREÃ‡OS PARA FORNECIMENTO DE MEDICAMENTOS PARA ATENDER ORDENS JUDICIAIS - GRUPO 10</t>
  </si>
  <si>
    <t>Empenho 5150/2021</t>
  </si>
  <si>
    <t>REGISTRO DE PREÃ‡OS PARA FORNECIMENTO DE MEDICAMENTOS PARA ATENDER ORDENS JUDICIAIS - GRUPO 10. MATERIAL DE DISTRIBUIÃ‡ÃƒO GRATUITA - MEDICAMENTO NÃƒO PADRONIZADO - OMALIZUMABE 150MG - SOL. INJETÃVEL - PEDIDO 3673 - CONTRATO: 9.312.00/2020 - PREGÃƒO: 113/2020 - EMPRESA: INTERLAB - SUB ELEM 02 - C.C.: GAB. O.J./ PACIENTE: SEBASTIÃƒO PEDRO DOS SANTOS (PROCESSO NÂº 931/2010) E OUTROS. MANUTENÃ‡ÃƒO DE SERV. ADM. DA SEC. DA SAÃšDE. FICHA 123 - RECURSO PRÃ“PRIO.</t>
  </si>
  <si>
    <t>Empenho 3512/2021</t>
  </si>
  <si>
    <t>REGISTRO DE PREÃ‡OS PARA FORNECIMENTO DE MEDICAMENTOS PARA ATENDER ORDENS JUDICIAIS - GRUPO 10. MATERIAL DE DISTRIBUIÃ‡ÃƒO GRATUITA â€“ MEDICAMENTOS NÃƒO PADRONIZADOS - OMALIZUMABE 150MG - SOL.INJETÃVEL â€“ PEDIDO 2660 - CONTRATO: 9.312.00/2020 â€“ PREGÃƒO: 113/2020 - EMPRESA: INTERLAB - SUB ELEM 02 - C.C.: GAB. O.J. / PACIENTES: SEBASTIÃƒO PEDRO DOS SANTOS (PROCESSO NÂº 931/2010) E OUTROS. MANUTENÃ‡ÃƒO DE SERV. ADM. DA SEC. DA SAÃšDE. FICHA 123 â€“ RECURSO PRÃ“PRIO.</t>
  </si>
  <si>
    <t>Empenho 313/2021</t>
  </si>
  <si>
    <t>REGISTRO DE PREÃ‡OS PARA FORNECIMENTO DE MEDICAMENTOS PARA ATENDER ORDENS JUDICIAIS - GRUPO 10. MATERIAL DE DISTRIBUIÃ‡ÃƒO GRATUITA â€“ MEDICAMENTOS NÃƒO PADRONIZADOS - OMALIZUMABE 150MG - SOL.INJETÃVEL â€“ PEDIDO 255 - CONTRATO: 9.312.00/2020 â€“ PREGÃƒO: 113/2020 - EMPRESA: INTERLAB - SUB ELEM 02 - C.C.: GAB. O.J. / PACIENTES: SEBASTIÃƒO PEDRO DOS SANTOS (PROCESSO NÂº 931/2010) E OUTROS. MANUTENÃ‡ÃƒO DE SERV. ADM. DA SEC. DA SAÃšDE. FICHA 123 â€“ RECURSO PRÃ“PRIO.</t>
  </si>
  <si>
    <t>Empenho 10879/2022</t>
  </si>
  <si>
    <t>REGISTRO DE PREÃ‡OS PARA FORNECIMENTO DE MEDICAMENTOS PARA ATENDER AS ORDENS JUDICIAIS - GRUPO 07. MATERIAL DE DISTRIBUIÃ‡ÃƒO GRATUITA â€“ MEDICAMENTOS NÃƒO PADRONIZADOS - OMALIZUMABE 150MG - SOL.INJETÃVEL â€“ PEDIDO 7808 - CONTRATO: 9.426.00/2021 â€“ PREGÃƒO: 125/2021 - EMPRESA: INTERLAB - SUB ELEM 02 - C.C.: GAB. O.J. / PACIENTES: SEBASTIÃƒO PEDRO DOS SANTOS (PROCESSO NÂº 931/2010) E OUTROS. MANUTENÃ‡ÃƒO DE SERV. ADM. DA SEC. DA SAÃšDE. FICHA 154 â€“ RECURSO PRÃ“PRIO.</t>
  </si>
  <si>
    <t>0003 - Cidade SaudÃ¡vel</t>
  </si>
  <si>
    <t>LicitaÃ§Ã£o 1827/2021</t>
  </si>
  <si>
    <t>PregÃ£o - 125/2021</t>
  </si>
  <si>
    <t>942600/2021</t>
  </si>
  <si>
    <t>REGISTRO DE PREÃ‡OS PARA FORNECIMENTO DE MEDICAMENTOS PARA ATENDER AS ORDENS JUDICIAIS - GRUPO 07.</t>
  </si>
  <si>
    <t>Ano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</si>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</sst>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3B6D-ABE3-4BD5-989D-E118215DA13A}">
  <dimension ref="A1:C5"/>
  <sheetViews>
    <sheetView tabSelected="1" workbookViewId="0">
      <selection activeCell="C5" sqref="C5"/>
    </sheetView>
  </sheetViews>
  <sheetFormatPr defaultRowHeight="15" x14ac:dyDescent="0.25"/>
  <cols>
    <col min="2" max="2" width="14.28515625" bestFit="1" customWidth="1"/>
  </cols>
  <sheetData>
    <row r="1" spans="1:3" x14ac:dyDescent="0.25">
      <c r="A1" s="5" t="s">
        <v>99</v>
      </c>
      <c r="B1" s="5" t="s">
        <v>68</v>
      </c>
      <c r="C1" s="7" t="s">
        <v>100</v>
      </c>
    </row>
    <row r="2" spans="1:3" x14ac:dyDescent="0.25">
      <c r="A2" s="6">
        <v>2019</v>
      </c>
      <c r="B2" s="8">
        <f>'2019'!G9</f>
        <v>214609</v>
      </c>
      <c r="C2" s="5" t="s">
        <v>33</v>
      </c>
    </row>
    <row r="3" spans="1:3" x14ac:dyDescent="0.25">
      <c r="A3" s="6">
        <v>2020</v>
      </c>
      <c r="B3" s="8">
        <f>'2020'!G8</f>
        <v>314830</v>
      </c>
      <c r="C3" s="4">
        <f>(B3/B2)-1</f>
        <v>0.46699346252953045</v>
      </c>
    </row>
    <row r="4" spans="1:3" x14ac:dyDescent="0.25">
      <c r="A4" s="6">
        <v>2021</v>
      </c>
      <c r="B4" s="8">
        <f>'2021'!G7</f>
        <v>234417.60000000003</v>
      </c>
      <c r="C4" s="4">
        <f>(B4/B3)-1</f>
        <v>-0.25541530349712527</v>
      </c>
    </row>
    <row r="5" spans="1:3" x14ac:dyDescent="0.25">
      <c r="A5" s="6">
        <v>2022</v>
      </c>
      <c r="B5" s="8">
        <f>'2022'!G4</f>
        <v>31260.240000000002</v>
      </c>
      <c r="C5" s="4">
        <f>(B5/B4)-1</f>
        <v>-0.86664721420234658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573-31B6-4A84-8D26-905E9E1F8379}">
  <dimension ref="A1:AD9"/>
  <sheetViews>
    <sheetView workbookViewId="0">
      <selection activeCell="G9" sqref="G9"/>
    </sheetView>
  </sheetViews>
  <sheetFormatPr defaultRowHeight="15" x14ac:dyDescent="0.25"/>
  <cols>
    <col min="7" max="7" width="14.42578125" bestFit="1" customWidth="1"/>
    <col min="8" max="9" width="12.7109375" bestFit="1" customWidth="1"/>
    <col min="10" max="10" width="14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t="15" customHeight="1" x14ac:dyDescent="0.25">
      <c r="A2">
        <v>203711</v>
      </c>
      <c r="B2" t="s">
        <v>30</v>
      </c>
      <c r="C2">
        <v>14183</v>
      </c>
      <c r="D2">
        <v>2019</v>
      </c>
      <c r="E2" s="1">
        <v>43775</v>
      </c>
      <c r="F2" t="s">
        <v>31</v>
      </c>
      <c r="G2" s="2">
        <v>56338</v>
      </c>
      <c r="H2" s="2">
        <v>0</v>
      </c>
      <c r="I2" s="2">
        <v>0</v>
      </c>
      <c r="J2" s="3" t="s">
        <v>70</v>
      </c>
      <c r="K2" t="s">
        <v>33</v>
      </c>
      <c r="L2" t="s">
        <v>34</v>
      </c>
      <c r="M2" t="s">
        <v>35</v>
      </c>
      <c r="N2" t="s">
        <v>36</v>
      </c>
      <c r="O2" t="s">
        <v>33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</row>
    <row r="3" spans="1:30" ht="15" customHeight="1" x14ac:dyDescent="0.25">
      <c r="A3">
        <v>202211</v>
      </c>
      <c r="B3" t="s">
        <v>52</v>
      </c>
      <c r="C3">
        <v>12731</v>
      </c>
      <c r="D3">
        <v>2019</v>
      </c>
      <c r="E3" s="1">
        <v>43733</v>
      </c>
      <c r="F3" t="s">
        <v>31</v>
      </c>
      <c r="G3" s="2">
        <v>39768</v>
      </c>
      <c r="H3" s="2">
        <v>0</v>
      </c>
      <c r="I3" s="2">
        <v>0</v>
      </c>
      <c r="J3" s="3" t="s">
        <v>69</v>
      </c>
      <c r="K3" t="s">
        <v>33</v>
      </c>
      <c r="L3" t="s">
        <v>34</v>
      </c>
      <c r="M3" t="s">
        <v>35</v>
      </c>
      <c r="N3" t="s">
        <v>36</v>
      </c>
      <c r="O3" t="s">
        <v>33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  <c r="AD3" t="s">
        <v>51</v>
      </c>
    </row>
    <row r="4" spans="1:30" ht="15" customHeight="1" x14ac:dyDescent="0.25">
      <c r="A4">
        <v>197654</v>
      </c>
      <c r="B4" t="s">
        <v>54</v>
      </c>
      <c r="C4">
        <v>8286</v>
      </c>
      <c r="D4">
        <v>2019</v>
      </c>
      <c r="E4" s="1">
        <v>43630</v>
      </c>
      <c r="F4" t="s">
        <v>31</v>
      </c>
      <c r="G4" s="2">
        <v>27702</v>
      </c>
      <c r="H4" s="2">
        <v>27702</v>
      </c>
      <c r="I4" s="2">
        <v>27702</v>
      </c>
      <c r="J4" s="3" t="s">
        <v>55</v>
      </c>
      <c r="K4" t="s">
        <v>33</v>
      </c>
      <c r="L4" t="s">
        <v>34</v>
      </c>
      <c r="M4" t="s">
        <v>35</v>
      </c>
      <c r="N4" t="s">
        <v>36</v>
      </c>
      <c r="O4" t="s">
        <v>33</v>
      </c>
      <c r="P4" t="s">
        <v>37</v>
      </c>
      <c r="Q4" t="s">
        <v>38</v>
      </c>
      <c r="R4" t="s">
        <v>56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57</v>
      </c>
      <c r="Z4" t="s">
        <v>58</v>
      </c>
      <c r="AA4" t="s">
        <v>59</v>
      </c>
      <c r="AB4" t="s">
        <v>60</v>
      </c>
      <c r="AC4" t="s">
        <v>50</v>
      </c>
      <c r="AD4" t="s">
        <v>61</v>
      </c>
    </row>
    <row r="5" spans="1:30" ht="15" customHeight="1" x14ac:dyDescent="0.25">
      <c r="A5">
        <v>194483</v>
      </c>
      <c r="B5" t="s">
        <v>62</v>
      </c>
      <c r="C5">
        <v>5180</v>
      </c>
      <c r="D5">
        <v>2019</v>
      </c>
      <c r="E5" s="1">
        <v>43567</v>
      </c>
      <c r="F5" t="s">
        <v>31</v>
      </c>
      <c r="G5" s="2">
        <v>36936</v>
      </c>
      <c r="H5" s="2">
        <v>36936</v>
      </c>
      <c r="I5" s="2">
        <v>36936</v>
      </c>
      <c r="J5" s="3" t="s">
        <v>63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37</v>
      </c>
      <c r="Q5" t="s">
        <v>38</v>
      </c>
      <c r="R5" t="s">
        <v>56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  <c r="X5" t="s">
        <v>45</v>
      </c>
      <c r="Y5" t="s">
        <v>57</v>
      </c>
      <c r="Z5" t="s">
        <v>58</v>
      </c>
      <c r="AA5" t="s">
        <v>59</v>
      </c>
      <c r="AB5" t="s">
        <v>60</v>
      </c>
      <c r="AC5" t="s">
        <v>50</v>
      </c>
      <c r="AD5" t="s">
        <v>61</v>
      </c>
    </row>
    <row r="6" spans="1:30" ht="15" customHeight="1" x14ac:dyDescent="0.25">
      <c r="A6">
        <v>20827</v>
      </c>
      <c r="B6" t="s">
        <v>64</v>
      </c>
      <c r="C6">
        <v>2837</v>
      </c>
      <c r="D6">
        <v>2019</v>
      </c>
      <c r="E6" s="1">
        <v>43522</v>
      </c>
      <c r="F6" t="s">
        <v>31</v>
      </c>
      <c r="G6" s="2">
        <v>30780</v>
      </c>
      <c r="H6" s="2">
        <v>30780</v>
      </c>
      <c r="I6" s="2">
        <v>30780</v>
      </c>
      <c r="J6" s="3" t="s">
        <v>65</v>
      </c>
      <c r="K6" t="s">
        <v>33</v>
      </c>
      <c r="L6" t="s">
        <v>34</v>
      </c>
      <c r="M6" t="s">
        <v>35</v>
      </c>
      <c r="N6" t="s">
        <v>36</v>
      </c>
      <c r="O6" t="s">
        <v>33</v>
      </c>
      <c r="P6" t="s">
        <v>37</v>
      </c>
      <c r="Q6" t="s">
        <v>38</v>
      </c>
      <c r="R6" t="s">
        <v>56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 t="s">
        <v>45</v>
      </c>
      <c r="Y6" t="s">
        <v>57</v>
      </c>
      <c r="Z6" t="s">
        <v>58</v>
      </c>
      <c r="AA6" t="s">
        <v>59</v>
      </c>
      <c r="AB6" t="s">
        <v>60</v>
      </c>
      <c r="AC6" t="s">
        <v>50</v>
      </c>
      <c r="AD6" t="s">
        <v>61</v>
      </c>
    </row>
    <row r="7" spans="1:30" ht="15" customHeight="1" x14ac:dyDescent="0.25">
      <c r="A7">
        <v>18830</v>
      </c>
      <c r="B7" t="s">
        <v>66</v>
      </c>
      <c r="C7">
        <v>873</v>
      </c>
      <c r="D7">
        <v>2019</v>
      </c>
      <c r="E7" s="1">
        <v>43488</v>
      </c>
      <c r="F7" t="s">
        <v>31</v>
      </c>
      <c r="G7" s="2">
        <v>23085</v>
      </c>
      <c r="H7" s="2">
        <v>23085</v>
      </c>
      <c r="I7" s="2">
        <v>23085</v>
      </c>
      <c r="J7" s="3" t="s">
        <v>67</v>
      </c>
      <c r="K7" t="s">
        <v>33</v>
      </c>
      <c r="L7" t="s">
        <v>34</v>
      </c>
      <c r="M7" t="s">
        <v>35</v>
      </c>
      <c r="N7" t="s">
        <v>36</v>
      </c>
      <c r="O7" t="s">
        <v>33</v>
      </c>
      <c r="P7" t="s">
        <v>37</v>
      </c>
      <c r="Q7" t="s">
        <v>38</v>
      </c>
      <c r="R7" t="s">
        <v>56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57</v>
      </c>
      <c r="Z7" t="s">
        <v>58</v>
      </c>
      <c r="AA7" t="s">
        <v>59</v>
      </c>
      <c r="AB7" t="s">
        <v>60</v>
      </c>
      <c r="AC7" t="s">
        <v>50</v>
      </c>
      <c r="AD7" t="s">
        <v>61</v>
      </c>
    </row>
    <row r="9" spans="1:30" x14ac:dyDescent="0.25">
      <c r="F9" t="s">
        <v>68</v>
      </c>
      <c r="G9" s="2">
        <v>214609</v>
      </c>
      <c r="H9" s="2">
        <v>118503</v>
      </c>
      <c r="I9" s="2">
        <v>118503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2D80-4EEB-43AA-B47F-794D9082142C}">
  <dimension ref="A1:AE9"/>
  <sheetViews>
    <sheetView workbookViewId="0">
      <selection activeCell="G8" sqref="G8"/>
    </sheetView>
  </sheetViews>
  <sheetFormatPr defaultRowHeight="15" x14ac:dyDescent="0.25"/>
  <cols>
    <col min="7" max="7" width="14.42578125" bestFit="1" customWidth="1"/>
    <col min="8" max="9" width="12.7109375" bestFit="1" customWidth="1"/>
    <col min="10" max="10" width="14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x14ac:dyDescent="0.25">
      <c r="A2">
        <v>214656</v>
      </c>
      <c r="B2" t="s">
        <v>71</v>
      </c>
      <c r="C2">
        <v>8824</v>
      </c>
      <c r="D2">
        <v>2020</v>
      </c>
      <c r="E2" s="1">
        <v>44070</v>
      </c>
      <c r="F2" t="s">
        <v>31</v>
      </c>
      <c r="G2" s="2">
        <v>79536</v>
      </c>
      <c r="H2" s="2">
        <v>79536</v>
      </c>
      <c r="I2" s="2">
        <v>79536</v>
      </c>
      <c r="J2" t="s">
        <v>72</v>
      </c>
      <c r="K2" t="s">
        <v>33</v>
      </c>
      <c r="L2" t="s">
        <v>34</v>
      </c>
      <c r="M2" t="s">
        <v>35</v>
      </c>
      <c r="N2" t="s">
        <v>36</v>
      </c>
      <c r="O2" t="s">
        <v>33</v>
      </c>
      <c r="P2" t="s">
        <v>37</v>
      </c>
      <c r="Q2" t="s">
        <v>38</v>
      </c>
      <c r="R2" t="s">
        <v>73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74</v>
      </c>
    </row>
    <row r="3" spans="1:31" x14ac:dyDescent="0.25">
      <c r="A3">
        <v>210706</v>
      </c>
      <c r="B3" t="s">
        <v>75</v>
      </c>
      <c r="C3">
        <v>4959</v>
      </c>
      <c r="D3">
        <v>2020</v>
      </c>
      <c r="E3" s="1">
        <v>43945</v>
      </c>
      <c r="F3" t="s">
        <v>31</v>
      </c>
      <c r="G3" s="2">
        <v>69594</v>
      </c>
      <c r="H3" s="2">
        <v>69594</v>
      </c>
      <c r="I3" s="2">
        <v>69594</v>
      </c>
      <c r="J3" t="s">
        <v>76</v>
      </c>
      <c r="K3" t="s">
        <v>33</v>
      </c>
      <c r="L3" t="s">
        <v>34</v>
      </c>
      <c r="M3" t="s">
        <v>35</v>
      </c>
      <c r="N3" t="s">
        <v>36</v>
      </c>
      <c r="O3" t="s">
        <v>33</v>
      </c>
      <c r="P3" t="s">
        <v>37</v>
      </c>
      <c r="Q3" t="s">
        <v>38</v>
      </c>
      <c r="R3" t="s">
        <v>73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  <c r="AD3" t="s">
        <v>51</v>
      </c>
      <c r="AE3" t="s">
        <v>74</v>
      </c>
    </row>
    <row r="4" spans="1:31" x14ac:dyDescent="0.25">
      <c r="A4">
        <v>207201</v>
      </c>
      <c r="B4" t="s">
        <v>77</v>
      </c>
      <c r="C4">
        <v>1500</v>
      </c>
      <c r="D4">
        <v>2020</v>
      </c>
      <c r="E4" s="1">
        <v>43867</v>
      </c>
      <c r="F4" t="s">
        <v>31</v>
      </c>
      <c r="G4" s="2">
        <v>69594</v>
      </c>
      <c r="H4" s="2">
        <v>69594</v>
      </c>
      <c r="I4" s="2">
        <v>69594</v>
      </c>
      <c r="J4" t="s">
        <v>78</v>
      </c>
      <c r="K4" t="s">
        <v>33</v>
      </c>
      <c r="L4" t="s">
        <v>34</v>
      </c>
      <c r="M4" t="s">
        <v>35</v>
      </c>
      <c r="N4" t="s">
        <v>36</v>
      </c>
      <c r="O4" t="s">
        <v>33</v>
      </c>
      <c r="P4" t="s">
        <v>37</v>
      </c>
      <c r="Q4" t="s">
        <v>38</v>
      </c>
      <c r="R4" t="s">
        <v>73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46</v>
      </c>
      <c r="Z4" t="s">
        <v>47</v>
      </c>
      <c r="AA4" t="s">
        <v>48</v>
      </c>
      <c r="AB4" t="s">
        <v>49</v>
      </c>
      <c r="AC4" t="s">
        <v>50</v>
      </c>
      <c r="AD4" t="s">
        <v>51</v>
      </c>
      <c r="AE4" t="s">
        <v>74</v>
      </c>
    </row>
    <row r="5" spans="1:31" x14ac:dyDescent="0.25">
      <c r="A5">
        <v>203711</v>
      </c>
      <c r="B5" t="s">
        <v>30</v>
      </c>
      <c r="C5">
        <v>14183</v>
      </c>
      <c r="D5">
        <v>2019</v>
      </c>
      <c r="E5" s="1">
        <v>43775</v>
      </c>
      <c r="F5" t="s">
        <v>31</v>
      </c>
      <c r="G5" s="2">
        <v>56338</v>
      </c>
      <c r="H5" s="2">
        <v>56338</v>
      </c>
      <c r="I5" s="2">
        <v>56338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48</v>
      </c>
      <c r="AB5" t="s">
        <v>49</v>
      </c>
      <c r="AC5" t="s">
        <v>50</v>
      </c>
      <c r="AD5" t="s">
        <v>51</v>
      </c>
      <c r="AE5" t="s">
        <v>74</v>
      </c>
    </row>
    <row r="6" spans="1:31" ht="15" customHeight="1" x14ac:dyDescent="0.25">
      <c r="A6">
        <v>202211</v>
      </c>
      <c r="B6" t="s">
        <v>52</v>
      </c>
      <c r="C6">
        <v>12731</v>
      </c>
      <c r="D6">
        <v>2019</v>
      </c>
      <c r="E6" s="1">
        <v>43733</v>
      </c>
      <c r="F6" t="s">
        <v>31</v>
      </c>
      <c r="G6" s="2">
        <v>39768</v>
      </c>
      <c r="H6" s="2">
        <v>39768</v>
      </c>
      <c r="I6" s="2">
        <v>39768</v>
      </c>
      <c r="J6" s="3" t="s">
        <v>53</v>
      </c>
      <c r="K6" t="s">
        <v>33</v>
      </c>
      <c r="L6" t="s">
        <v>34</v>
      </c>
      <c r="M6" t="s">
        <v>35</v>
      </c>
      <c r="N6" t="s">
        <v>36</v>
      </c>
      <c r="O6" t="s">
        <v>33</v>
      </c>
      <c r="P6" t="s">
        <v>37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48</v>
      </c>
      <c r="AB6" t="s">
        <v>49</v>
      </c>
      <c r="AC6" t="s">
        <v>50</v>
      </c>
      <c r="AD6" t="s">
        <v>51</v>
      </c>
      <c r="AE6" t="s">
        <v>74</v>
      </c>
    </row>
    <row r="7" spans="1:31" ht="15" customHeight="1" x14ac:dyDescent="0.25">
      <c r="E7" s="1"/>
      <c r="J7" s="3"/>
    </row>
    <row r="8" spans="1:31" x14ac:dyDescent="0.25">
      <c r="G8" s="2">
        <f>SUM(G2:G6)</f>
        <v>314830</v>
      </c>
      <c r="H8" s="2">
        <f>SUM(H2:H6)</f>
        <v>314830</v>
      </c>
      <c r="I8" s="2">
        <f>SUM(I2:I6)</f>
        <v>314830</v>
      </c>
    </row>
    <row r="9" spans="1:31" x14ac:dyDescent="0.25">
      <c r="G9" s="2"/>
      <c r="H9" s="2"/>
      <c r="I9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BC65-F683-430E-AD15-F4207BF0C6B2}">
  <dimension ref="A1:AD9"/>
  <sheetViews>
    <sheetView workbookViewId="0">
      <selection activeCell="G7" sqref="G7"/>
    </sheetView>
  </sheetViews>
  <sheetFormatPr defaultRowHeight="15" x14ac:dyDescent="0.25"/>
  <cols>
    <col min="7" max="7" width="14.42578125" bestFit="1" customWidth="1"/>
    <col min="8" max="9" width="12.7109375" bestFit="1" customWidth="1"/>
    <col min="10" max="10" width="14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229045</v>
      </c>
      <c r="B2" t="s">
        <v>79</v>
      </c>
      <c r="C2">
        <v>10150</v>
      </c>
      <c r="D2">
        <v>2021</v>
      </c>
      <c r="E2" s="1">
        <v>44442</v>
      </c>
      <c r="F2" t="s">
        <v>80</v>
      </c>
      <c r="G2" s="2">
        <v>97674</v>
      </c>
      <c r="H2" s="2">
        <v>97674</v>
      </c>
      <c r="I2" s="2">
        <v>97674</v>
      </c>
      <c r="J2" t="s">
        <v>81</v>
      </c>
      <c r="K2" t="s">
        <v>33</v>
      </c>
      <c r="L2" t="s">
        <v>34</v>
      </c>
      <c r="M2" t="s">
        <v>35</v>
      </c>
      <c r="N2" t="s">
        <v>36</v>
      </c>
      <c r="O2" t="s">
        <v>33</v>
      </c>
      <c r="P2" t="s">
        <v>37</v>
      </c>
      <c r="Q2" t="s">
        <v>38</v>
      </c>
      <c r="R2" t="s">
        <v>73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82</v>
      </c>
      <c r="Z2" t="s">
        <v>83</v>
      </c>
      <c r="AA2" t="s">
        <v>84</v>
      </c>
      <c r="AB2" t="s">
        <v>49</v>
      </c>
      <c r="AC2" t="s">
        <v>50</v>
      </c>
      <c r="AD2" t="s">
        <v>85</v>
      </c>
    </row>
    <row r="3" spans="1:30" x14ac:dyDescent="0.25">
      <c r="A3">
        <v>223962</v>
      </c>
      <c r="B3" t="s">
        <v>86</v>
      </c>
      <c r="C3">
        <v>5150</v>
      </c>
      <c r="D3">
        <v>2021</v>
      </c>
      <c r="E3" s="1">
        <v>44315</v>
      </c>
      <c r="F3" t="s">
        <v>80</v>
      </c>
      <c r="G3" s="2">
        <v>45581.2</v>
      </c>
      <c r="H3" s="2">
        <v>45581.2</v>
      </c>
      <c r="I3" s="2">
        <v>45581.2</v>
      </c>
      <c r="J3" t="s">
        <v>87</v>
      </c>
      <c r="K3" t="s">
        <v>33</v>
      </c>
      <c r="L3" t="s">
        <v>34</v>
      </c>
      <c r="M3" t="s">
        <v>35</v>
      </c>
      <c r="N3" t="s">
        <v>36</v>
      </c>
      <c r="O3" t="s">
        <v>33</v>
      </c>
      <c r="P3" t="s">
        <v>37</v>
      </c>
      <c r="Q3" t="s">
        <v>38</v>
      </c>
      <c r="R3" t="s">
        <v>73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82</v>
      </c>
      <c r="Z3" t="s">
        <v>83</v>
      </c>
      <c r="AA3" t="s">
        <v>84</v>
      </c>
      <c r="AB3" t="s">
        <v>49</v>
      </c>
      <c r="AC3" t="s">
        <v>50</v>
      </c>
      <c r="AD3" t="s">
        <v>85</v>
      </c>
    </row>
    <row r="4" spans="1:30" x14ac:dyDescent="0.25">
      <c r="A4">
        <v>222302</v>
      </c>
      <c r="B4" t="s">
        <v>88</v>
      </c>
      <c r="C4">
        <v>3512</v>
      </c>
      <c r="D4">
        <v>2021</v>
      </c>
      <c r="E4" s="1">
        <v>44273</v>
      </c>
      <c r="F4" t="s">
        <v>80</v>
      </c>
      <c r="G4" s="2">
        <v>22790.6</v>
      </c>
      <c r="H4" s="2">
        <v>22790.6</v>
      </c>
      <c r="I4" s="2">
        <v>22790.6</v>
      </c>
      <c r="J4" t="s">
        <v>89</v>
      </c>
      <c r="K4" t="s">
        <v>33</v>
      </c>
      <c r="L4" t="s">
        <v>34</v>
      </c>
      <c r="M4" t="s">
        <v>35</v>
      </c>
      <c r="N4" t="s">
        <v>36</v>
      </c>
      <c r="O4" t="s">
        <v>33</v>
      </c>
      <c r="P4" t="s">
        <v>37</v>
      </c>
      <c r="Q4" t="s">
        <v>38</v>
      </c>
      <c r="R4" t="s">
        <v>73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82</v>
      </c>
      <c r="Z4" t="s">
        <v>83</v>
      </c>
      <c r="AA4" t="s">
        <v>84</v>
      </c>
      <c r="AB4" t="s">
        <v>49</v>
      </c>
      <c r="AC4" t="s">
        <v>50</v>
      </c>
      <c r="AD4" t="s">
        <v>85</v>
      </c>
    </row>
    <row r="5" spans="1:30" x14ac:dyDescent="0.25">
      <c r="A5">
        <v>219045</v>
      </c>
      <c r="B5" t="s">
        <v>90</v>
      </c>
      <c r="C5">
        <v>313</v>
      </c>
      <c r="D5">
        <v>2021</v>
      </c>
      <c r="E5" s="1">
        <v>44214</v>
      </c>
      <c r="F5" t="s">
        <v>80</v>
      </c>
      <c r="G5" s="2">
        <v>68371.8</v>
      </c>
      <c r="H5" s="2">
        <v>68371.8</v>
      </c>
      <c r="I5" s="2">
        <v>68371.8</v>
      </c>
      <c r="J5" t="s">
        <v>91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37</v>
      </c>
      <c r="Q5" t="s">
        <v>38</v>
      </c>
      <c r="R5" t="s">
        <v>73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  <c r="X5" t="s">
        <v>45</v>
      </c>
      <c r="Y5" t="s">
        <v>82</v>
      </c>
      <c r="Z5" t="s">
        <v>83</v>
      </c>
      <c r="AA5" t="s">
        <v>84</v>
      </c>
      <c r="AB5" t="s">
        <v>49</v>
      </c>
      <c r="AC5" t="s">
        <v>50</v>
      </c>
      <c r="AD5" t="s">
        <v>85</v>
      </c>
    </row>
    <row r="6" spans="1:30" ht="15" customHeight="1" x14ac:dyDescent="0.25">
      <c r="E6" s="1"/>
      <c r="G6" s="2"/>
      <c r="H6" s="2"/>
      <c r="I6" s="2"/>
      <c r="J6" s="3"/>
    </row>
    <row r="7" spans="1:30" ht="15" customHeight="1" x14ac:dyDescent="0.25">
      <c r="E7" s="1"/>
      <c r="F7" t="s">
        <v>68</v>
      </c>
      <c r="G7" s="2">
        <f>SUM(G2:G5)</f>
        <v>234417.60000000003</v>
      </c>
      <c r="H7" s="2">
        <f t="shared" ref="H7:I7" si="0">SUM(H2:H5)</f>
        <v>234417.60000000003</v>
      </c>
      <c r="I7" s="2">
        <f t="shared" si="0"/>
        <v>234417.60000000003</v>
      </c>
      <c r="J7" s="3"/>
    </row>
    <row r="8" spans="1:30" x14ac:dyDescent="0.25">
      <c r="G8" s="2"/>
      <c r="H8" s="2"/>
      <c r="I8" s="2"/>
    </row>
    <row r="9" spans="1:30" x14ac:dyDescent="0.25">
      <c r="G9" s="2"/>
      <c r="H9" s="2"/>
      <c r="I9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FE36-813C-495A-9515-510F68AB5439}">
  <dimension ref="A1:AD9"/>
  <sheetViews>
    <sheetView workbookViewId="0">
      <selection activeCell="F4" sqref="F4"/>
    </sheetView>
  </sheetViews>
  <sheetFormatPr defaultRowHeight="15" x14ac:dyDescent="0.25"/>
  <cols>
    <col min="7" max="7" width="14.42578125" bestFit="1" customWidth="1"/>
    <col min="8" max="9" width="12.7109375" bestFit="1" customWidth="1"/>
    <col min="10" max="10" width="14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244945</v>
      </c>
      <c r="B2" t="s">
        <v>92</v>
      </c>
      <c r="C2">
        <v>10879</v>
      </c>
      <c r="D2">
        <v>2022</v>
      </c>
      <c r="E2" s="1">
        <v>44790</v>
      </c>
      <c r="F2" t="s">
        <v>80</v>
      </c>
      <c r="G2" s="2">
        <v>31260.240000000002</v>
      </c>
      <c r="H2" s="2">
        <v>31260.240000000002</v>
      </c>
      <c r="I2" s="2">
        <v>31260.240000000002</v>
      </c>
      <c r="J2" t="s">
        <v>93</v>
      </c>
      <c r="K2" t="s">
        <v>33</v>
      </c>
      <c r="L2" t="s">
        <v>34</v>
      </c>
      <c r="M2" t="s">
        <v>35</v>
      </c>
      <c r="N2" t="s">
        <v>36</v>
      </c>
      <c r="O2" t="s">
        <v>33</v>
      </c>
      <c r="P2" t="s">
        <v>94</v>
      </c>
      <c r="Q2" t="s">
        <v>38</v>
      </c>
      <c r="R2" t="s">
        <v>73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95</v>
      </c>
      <c r="Z2" t="s">
        <v>96</v>
      </c>
      <c r="AA2" t="s">
        <v>97</v>
      </c>
      <c r="AB2" t="s">
        <v>49</v>
      </c>
      <c r="AC2" t="s">
        <v>50</v>
      </c>
      <c r="AD2" t="s">
        <v>98</v>
      </c>
    </row>
    <row r="3" spans="1:30" x14ac:dyDescent="0.25">
      <c r="E3" s="1"/>
      <c r="G3" s="2"/>
      <c r="H3" s="2"/>
      <c r="I3" s="2"/>
    </row>
    <row r="4" spans="1:30" x14ac:dyDescent="0.25">
      <c r="E4" s="1"/>
      <c r="F4" t="s">
        <v>68</v>
      </c>
      <c r="G4" s="2">
        <f>G2</f>
        <v>31260.240000000002</v>
      </c>
      <c r="H4" s="2">
        <f t="shared" ref="H4:I4" si="0">H2</f>
        <v>31260.240000000002</v>
      </c>
      <c r="I4" s="2">
        <f t="shared" si="0"/>
        <v>31260.240000000002</v>
      </c>
    </row>
    <row r="5" spans="1:30" x14ac:dyDescent="0.25">
      <c r="E5" s="1"/>
      <c r="G5" s="2"/>
      <c r="H5" s="2"/>
      <c r="I5" s="2"/>
    </row>
    <row r="6" spans="1:30" ht="15" customHeight="1" x14ac:dyDescent="0.25">
      <c r="E6" s="1"/>
      <c r="G6" s="2"/>
      <c r="H6" s="2"/>
      <c r="I6" s="2"/>
      <c r="J6" s="3"/>
    </row>
    <row r="7" spans="1:30" ht="15" customHeight="1" x14ac:dyDescent="0.25">
      <c r="E7" s="1"/>
      <c r="G7" s="2"/>
      <c r="H7" s="2"/>
      <c r="I7" s="2"/>
      <c r="J7" s="3"/>
    </row>
    <row r="8" spans="1:30" x14ac:dyDescent="0.25">
      <c r="G8" s="2"/>
      <c r="H8" s="2"/>
      <c r="I8" s="2"/>
    </row>
    <row r="9" spans="1:30" x14ac:dyDescent="0.25">
      <c r="G9" s="2"/>
      <c r="H9" s="2"/>
      <c r="I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2019</vt:lpstr>
      <vt:lpstr>2020</vt:lpstr>
      <vt:lpstr>2021</vt:lpstr>
      <vt:lpstr>2022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2023-05-11T11:11:11Z</dcterms:created>
  <dcterms:modified xsi:type="dcterms:W3CDTF">2023-05-11T11:25:37Z</dcterms:modified>
</cp:coreProperties>
</file>