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POCs/Extraccion de Data/Pruebas/test ^N0/Results/"/>
    </mc:Choice>
  </mc:AlternateContent>
  <xr:revisionPtr revIDLastSave="360" documentId="8_{FC1258A3-322A-4831-B573-E58730D91164}" xr6:coauthVersionLast="47" xr6:coauthVersionMax="47" xr10:uidLastSave="{AE4F5300-B9B2-43AA-8B65-D5926E4EF8E9}"/>
  <bookViews>
    <workbookView xWindow="-108" yWindow="-108" windowWidth="23256" windowHeight="12576" xr2:uid="{A02D7407-8B48-4FFB-AF6A-96218443C9CC}"/>
  </bookViews>
  <sheets>
    <sheet name="Comparison" sheetId="2" r:id="rId1"/>
    <sheet name="Ground_Truth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9" i="2"/>
  <c r="N20" i="2"/>
  <c r="N21" i="2"/>
  <c r="N22" i="2"/>
  <c r="N23" i="2"/>
  <c r="N24" i="2"/>
  <c r="N26" i="2"/>
  <c r="N27" i="2"/>
  <c r="N28" i="2"/>
  <c r="N29" i="2"/>
  <c r="N30" i="2"/>
  <c r="N31" i="2"/>
  <c r="N14" i="2"/>
  <c r="N13" i="2"/>
  <c r="N12" i="2"/>
  <c r="J31" i="2"/>
  <c r="J30" i="2"/>
  <c r="J29" i="2"/>
  <c r="J28" i="2"/>
  <c r="J27" i="2"/>
  <c r="J26" i="2"/>
  <c r="J24" i="2"/>
  <c r="J23" i="2"/>
  <c r="J22" i="2"/>
  <c r="J21" i="2"/>
  <c r="J20" i="2"/>
  <c r="J19" i="2"/>
  <c r="J13" i="2"/>
  <c r="J14" i="2"/>
  <c r="J15" i="2"/>
  <c r="J16" i="2"/>
  <c r="J17" i="2"/>
  <c r="J12" i="2"/>
  <c r="N5" i="2"/>
  <c r="N6" i="2"/>
  <c r="N4" i="2"/>
  <c r="J5" i="2"/>
  <c r="J6" i="2"/>
  <c r="J4" i="2"/>
  <c r="M31" i="2"/>
  <c r="M30" i="2"/>
  <c r="M29" i="2"/>
  <c r="M28" i="2"/>
  <c r="M27" i="2"/>
  <c r="M26" i="2"/>
  <c r="M6" i="2"/>
  <c r="F36" i="1"/>
  <c r="M24" i="2"/>
  <c r="M23" i="2"/>
  <c r="M22" i="2"/>
  <c r="M21" i="2"/>
  <c r="M20" i="2"/>
  <c r="M19" i="2"/>
  <c r="M5" i="2"/>
  <c r="M17" i="2"/>
  <c r="M16" i="2"/>
  <c r="M15" i="2"/>
  <c r="M14" i="2"/>
  <c r="M13" i="2"/>
  <c r="M12" i="2"/>
  <c r="M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M17" authorId="0" shapeId="0" xr:uid="{989A9CA0-9B49-43F6-A408-EDAD37FAAD2D}">
      <text>
        <r>
          <rPr>
            <b/>
            <sz val="9"/>
            <color indexed="81"/>
            <rFont val="Tahoma"/>
            <charset val="1"/>
          </rPr>
          <t>21/03/2025 - SUPER INTER UNICO SALO CALI</t>
        </r>
      </text>
    </comment>
  </commentList>
</comments>
</file>

<file path=xl/sharedStrings.xml><?xml version="1.0" encoding="utf-8"?>
<sst xmlns="http://schemas.openxmlformats.org/spreadsheetml/2006/main" count="194" uniqueCount="77">
  <si>
    <t>DETALLE</t>
  </si>
  <si>
    <t>VALOR COMPRA</t>
  </si>
  <si>
    <t>Date</t>
  </si>
  <si>
    <t>PAYU*NETFLIX 110111BOGOTA</t>
  </si>
  <si>
    <t>CINECOLOMBIA BOGOTA</t>
  </si>
  <si>
    <t>MERCPAGO*CRUZVERDEPAGO BARRANQUILLA</t>
  </si>
  <si>
    <t>MERCADO PAGO*TECNOPLAZ 760001CALI</t>
  </si>
  <si>
    <t>BILL</t>
  </si>
  <si>
    <t>MC - FEB-2025</t>
  </si>
  <si>
    <t>MC - ABR-2025</t>
  </si>
  <si>
    <t>MC - MAR-2025</t>
  </si>
  <si>
    <t>HOMECENTER VTAS A DIST BOGOTA</t>
  </si>
  <si>
    <t>TU BOLETA 11001BOGOTA</t>
  </si>
  <si>
    <t>DLO*Didi 110111Bogota</t>
  </si>
  <si>
    <t>MERCADO PAGO*CRUZVERDE BARRANQUILLA</t>
  </si>
  <si>
    <t>UBER RIDES 110111Bogota</t>
  </si>
  <si>
    <t>SC CENTENARIO CALI</t>
  </si>
  <si>
    <t>TIENDA D1 VILLA DEL PR CALI</t>
  </si>
  <si>
    <t>SUPER INTER UNICO SALO CALI</t>
  </si>
  <si>
    <t>TIENDA D1 VAL CALI CALI</t>
  </si>
  <si>
    <t>LIBRERIA SAN PABLO CALI</t>
  </si>
  <si>
    <t>CTRO DIAGNOST AUTOM VA CALI</t>
  </si>
  <si>
    <t>SC LA PRIMERA CALI</t>
  </si>
  <si>
    <t>SMART FIT METROPOLIS BOGOTA DC</t>
  </si>
  <si>
    <t>HOMECENTER CALI</t>
  </si>
  <si>
    <t>STETIK DENT CALI</t>
  </si>
  <si>
    <t>H M MALLPLAZA PLAZA DE CALI</t>
  </si>
  <si>
    <t>SC EL LIMONAR CALI</t>
  </si>
  <si>
    <t>THE BARBER FACTORY CALI</t>
  </si>
  <si>
    <t>VS - FEB-2025</t>
  </si>
  <si>
    <t>HURTADO SOLARI CALI</t>
  </si>
  <si>
    <t>GREEN EDS PASOANCHO CALI</t>
  </si>
  <si>
    <t>KV GROUP SAS CALI</t>
  </si>
  <si>
    <t>TIENDAS ARA CALI</t>
  </si>
  <si>
    <t>EXITO WOW UNICALI CALI</t>
  </si>
  <si>
    <t>HOTEL CASA GUADALUPE D CALI</t>
  </si>
  <si>
    <t>ORGANIZACION TERPEL S YUMBO</t>
  </si>
  <si>
    <t>VS - MAR-2025</t>
  </si>
  <si>
    <t>BOLD*MARANELLO PASTA CALI</t>
  </si>
  <si>
    <t>PANAMERICANA LIB Y PAP CALI</t>
  </si>
  <si>
    <t>CBC 407 CALI</t>
  </si>
  <si>
    <t>HOMECENTER CALI SUR CALI</t>
  </si>
  <si>
    <t>EDS PASOANCHO FR CALI</t>
  </si>
  <si>
    <t>DOLLARCITY UNICO CALI CALI</t>
  </si>
  <si>
    <t>EUROVIDRIOS Y ACCESORI CALI</t>
  </si>
  <si>
    <t>BOLD*EDIFICIO MORROS E CARTAGENA</t>
  </si>
  <si>
    <t>TIENDA D1 CALI PRADOS CALI</t>
  </si>
  <si>
    <t>ANTIGUA CONTEMPORANEA CALI</t>
  </si>
  <si>
    <t>CREPES Y WAFFLES SANTA CALI</t>
  </si>
  <si>
    <t>VS - ABR-2025</t>
  </si>
  <si>
    <t>Etiquetas de fila</t>
  </si>
  <si>
    <t>Total general</t>
  </si>
  <si>
    <t>Suma de VALOR COMPRA</t>
  </si>
  <si>
    <t>Cuenta de VALOR COMPRA2</t>
  </si>
  <si>
    <t>ene</t>
  </si>
  <si>
    <t>feb</t>
  </si>
  <si>
    <t>mar</t>
  </si>
  <si>
    <t>abr</t>
  </si>
  <si>
    <t>Model</t>
  </si>
  <si>
    <t>Precision</t>
  </si>
  <si>
    <t>Recall</t>
  </si>
  <si>
    <t>GPT-4o</t>
  </si>
  <si>
    <t>Gemini</t>
  </si>
  <si>
    <t>True Positives</t>
  </si>
  <si>
    <t>False Positives</t>
  </si>
  <si>
    <t>False Negatives</t>
  </si>
  <si>
    <t>Overall Results</t>
  </si>
  <si>
    <t>Results Per Bill</t>
  </si>
  <si>
    <t>Count</t>
  </si>
  <si>
    <t>Claude Sonet 4</t>
  </si>
  <si>
    <t>Claude</t>
  </si>
  <si>
    <t>Llm Total</t>
  </si>
  <si>
    <t>GT Total</t>
  </si>
  <si>
    <t>Diff</t>
  </si>
  <si>
    <t>GT Count</t>
  </si>
  <si>
    <t>%</t>
  </si>
  <si>
    <t>Gemini 2.5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</si>
</sst>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vertical="center" indent="1"/>
    </xf>
    <xf numFmtId="6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0" fontId="0" fillId="0" borderId="0" xfId="0" applyAlignment="1">
      <alignment horizontal="left" vertical="center" indent="1"/>
    </xf>
    <xf numFmtId="6" fontId="0" fillId="0" borderId="0" xfId="0" applyNumberFormat="1" applyAlignment="1">
      <alignment horizontal="left" vertical="center" indent="1"/>
    </xf>
    <xf numFmtId="0" fontId="0" fillId="0" borderId="0" xfId="0" pivotButton="1" applyAlignment="1">
      <alignment horizontal="left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 indent="1"/>
    </xf>
    <xf numFmtId="164" fontId="0" fillId="0" borderId="0" xfId="0" applyNumberFormat="1" applyAlignment="1">
      <alignment horizontal="left" vertical="center" wrapText="1" indent="1"/>
    </xf>
    <xf numFmtId="164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1" applyNumberFormat="1" applyFont="1" applyAlignment="1">
      <alignment horizontal="left" indent="1"/>
    </xf>
    <xf numFmtId="0" fontId="0" fillId="0" borderId="0" xfId="0" applyAlignment="1">
      <alignment horizontal="right" indent="1"/>
    </xf>
    <xf numFmtId="0" fontId="4" fillId="0" borderId="0" xfId="0" applyFont="1" applyAlignment="1">
      <alignment horizontal="center" vertical="center" wrapText="1"/>
    </xf>
    <xf numFmtId="6" fontId="0" fillId="0" borderId="0" xfId="0" applyNumberFormat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wrapText="1" indent="1"/>
    </xf>
    <xf numFmtId="14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6" fontId="0" fillId="2" borderId="0" xfId="0" applyNumberFormat="1" applyFill="1" applyAlignment="1">
      <alignment horizontal="left" indent="1"/>
    </xf>
    <xf numFmtId="14" fontId="0" fillId="3" borderId="0" xfId="0" applyNumberFormat="1" applyFill="1" applyAlignment="1">
      <alignment horizontal="left" vertical="center" wrapText="1" indent="1"/>
    </xf>
    <xf numFmtId="14" fontId="0" fillId="3" borderId="0" xfId="0" applyNumberFormat="1" applyFill="1" applyAlignment="1">
      <alignment horizontal="left" vertical="center" indent="1"/>
    </xf>
    <xf numFmtId="0" fontId="0" fillId="3" borderId="0" xfId="0" applyFill="1" applyAlignment="1">
      <alignment horizontal="left" indent="1"/>
    </xf>
    <xf numFmtId="6" fontId="0" fillId="3" borderId="0" xfId="0" applyNumberFormat="1" applyFill="1" applyAlignment="1">
      <alignment horizontal="left" indent="1"/>
    </xf>
    <xf numFmtId="164" fontId="0" fillId="0" borderId="0" xfId="0" applyNumberFormat="1" applyAlignment="1">
      <alignment horizontal="left" indent="1"/>
    </xf>
    <xf numFmtId="3" fontId="0" fillId="0" borderId="0" xfId="0" applyNumberFormat="1"/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left" indent="1"/>
    </xf>
    <xf numFmtId="6" fontId="0" fillId="2" borderId="0" xfId="0" applyNumberFormat="1" applyFill="1" applyAlignment="1">
      <alignment horizontal="left" vertical="center" wrapText="1" indent="1"/>
    </xf>
    <xf numFmtId="0" fontId="0" fillId="2" borderId="0" xfId="0" applyFill="1" applyAlignment="1">
      <alignment horizontal="right" indent="1"/>
    </xf>
    <xf numFmtId="9" fontId="0" fillId="0" borderId="0" xfId="0" applyNumberFormat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9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vertical="center"/>
    </dxf>
    <dxf>
      <alignment vertic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22860</xdr:colOff>
      <xdr:row>2</xdr:row>
      <xdr:rowOff>22860</xdr:rowOff>
    </xdr:from>
    <xdr:ext cx="8488680" cy="39700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36FBCE6-6D54-2199-AD71-50BEC0147921}"/>
            </a:ext>
          </a:extLst>
        </xdr:cNvPr>
        <xdr:cNvSpPr txBox="1"/>
      </xdr:nvSpPr>
      <xdr:spPr>
        <a:xfrm>
          <a:off x="9189720" y="388620"/>
          <a:ext cx="8488680" cy="397002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b="1"/>
            <a:t>📏 Core Evaluation Metrics</a:t>
          </a:r>
        </a:p>
        <a:p>
          <a:endParaRPr lang="es-CO" b="1"/>
        </a:p>
        <a:p>
          <a:r>
            <a:rPr lang="es-CO" b="1"/>
            <a:t>🔹 True Positives (TP)</a:t>
          </a:r>
        </a:p>
        <a:p>
          <a:r>
            <a:rPr lang="es-CO"/>
            <a:t>	Number of transactions correctly extracted — they match the ground truth </a:t>
          </a:r>
          <a:r>
            <a:rPr lang="es-CO" b="1"/>
            <a:t>in date, description, and amount</a:t>
          </a:r>
          <a:r>
            <a:rPr lang="es-CO"/>
            <a:t>.</a:t>
          </a:r>
        </a:p>
        <a:p>
          <a:r>
            <a:rPr lang="es-CO" b="1"/>
            <a:t>🔹 False Positives (FP)</a:t>
          </a:r>
        </a:p>
        <a:p>
          <a:r>
            <a:rPr lang="es-CO"/>
            <a:t>	Transactions returned by the LLM that </a:t>
          </a:r>
          <a:r>
            <a:rPr lang="es-CO" b="1"/>
            <a:t>don’t exist</a:t>
          </a:r>
          <a:r>
            <a:rPr lang="es-CO"/>
            <a:t> in the ground truth. These are </a:t>
          </a:r>
          <a:r>
            <a:rPr lang="es-CO" b="1"/>
            <a:t>hallucinations or formatting errors</a:t>
          </a:r>
          <a:r>
            <a:rPr lang="es-CO"/>
            <a:t>.</a:t>
          </a:r>
        </a:p>
        <a:p>
          <a:r>
            <a:rPr lang="es-CO" b="1"/>
            <a:t>🔹 False Negatives (FN)</a:t>
          </a:r>
        </a:p>
        <a:p>
          <a:r>
            <a:rPr lang="es-CO"/>
            <a:t>	Transactions that are in the ground truth but were </a:t>
          </a:r>
          <a:r>
            <a:rPr lang="es-CO" b="1"/>
            <a:t>missed</a:t>
          </a:r>
          <a:r>
            <a:rPr lang="es-CO"/>
            <a:t> by the LLM. These are </a:t>
          </a:r>
          <a:r>
            <a:rPr lang="es-CO" b="1"/>
            <a:t>omissions</a:t>
          </a:r>
          <a:r>
            <a:rPr lang="es-CO"/>
            <a:t>.</a:t>
          </a:r>
        </a:p>
        <a:p>
          <a:endParaRPr lang="es-CO" b="1"/>
        </a:p>
        <a:p>
          <a:endParaRPr lang="es-CO" b="1"/>
        </a:p>
        <a:p>
          <a:r>
            <a:rPr lang="es-CO" b="1"/>
            <a:t>🧮 Derived Performance Scores</a:t>
          </a:r>
        </a:p>
        <a:p>
          <a:r>
            <a:rPr lang="es-CO" b="1"/>
            <a:t>✅ Precision</a:t>
          </a:r>
        </a:p>
        <a:p>
          <a:r>
            <a:rPr lang="es-CO"/>
            <a:t>	Of the transactions the LLM extracted, how many were correct?</a:t>
          </a:r>
        </a:p>
        <a:p>
          <a:r>
            <a:rPr lang="es-CO"/>
            <a:t>	Precision=TPTP+FP\text{Precision} = \frac{TP}{TP + FP}Precision=TP+FPTP​ </a:t>
          </a:r>
          <a:r>
            <a:rPr lang="es-CO" b="1"/>
            <a:t>High Precision</a:t>
          </a:r>
          <a:r>
            <a:rPr lang="es-CO"/>
            <a:t> = Few mistakes (LLM doesn’t hallucinate)</a:t>
          </a:r>
        </a:p>
        <a:p>
          <a:r>
            <a:rPr lang="es-CO" b="1"/>
            <a:t>	Low Precision</a:t>
          </a:r>
          <a:r>
            <a:rPr lang="es-CO"/>
            <a:t> = Lots of extra or wrong entries</a:t>
          </a:r>
        </a:p>
        <a:p>
          <a:endParaRPr lang="es-CO" b="1"/>
        </a:p>
        <a:p>
          <a:r>
            <a:rPr lang="es-CO" b="1"/>
            <a:t>✅ Recall</a:t>
          </a:r>
        </a:p>
        <a:p>
          <a:r>
            <a:rPr lang="es-CO"/>
            <a:t>	Of all the ground truth transactions, how many did the LLM find?</a:t>
          </a:r>
        </a:p>
        <a:p>
          <a:r>
            <a:rPr lang="es-CO"/>
            <a:t>	Recall=TPTP+FN\text{Recall} = \frac{TP}{TP + FN}Recall=TP+FNTP​ </a:t>
          </a:r>
          <a:r>
            <a:rPr lang="es-CO" b="1"/>
            <a:t>High Recall</a:t>
          </a:r>
          <a:r>
            <a:rPr lang="es-CO"/>
            <a:t> = LLM finds almost everything</a:t>
          </a:r>
        </a:p>
        <a:p>
          <a:r>
            <a:rPr lang="es-CO" b="1"/>
            <a:t>	Low Recall</a:t>
          </a:r>
          <a:r>
            <a:rPr lang="es-CO"/>
            <a:t> = LLM misses a lot of correct items</a:t>
          </a:r>
        </a:p>
        <a:p>
          <a:endParaRPr lang="es-CO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12.720329976852" createdVersion="8" refreshedVersion="8" minRefreshableVersion="3" recordCount="57" xr:uid="{28CE2DC1-7284-4167-9AAC-B589A893E06F}">
  <cacheSource type="worksheet">
    <worksheetSource ref="B2:E59" sheet="Ground_Truth"/>
  </cacheSource>
  <cacheFields count="6">
    <cacheField name="BILL" numFmtId="14">
      <sharedItems count="6">
        <s v="MC - FEB-2025"/>
        <s v="MC - MAR-2025"/>
        <s v="MC - ABR-2025"/>
        <s v="VS - FEB-2025"/>
        <s v="VS - MAR-2025"/>
        <s v="VS - ABR-2025"/>
      </sharedItems>
    </cacheField>
    <cacheField name="Date" numFmtId="14">
      <sharedItems containsSemiMixedTypes="0" containsNonDate="0" containsDate="1" containsString="0" minDate="2025-01-24T00:00:00" maxDate="2025-04-28T00:00:00" count="41">
        <d v="2025-02-15T00:00:00"/>
        <d v="2025-02-14T00:00:00"/>
        <d v="2025-02-10T00:00:00"/>
        <d v="2025-02-06T00:00:00"/>
        <d v="2025-03-15T00:00:00"/>
        <d v="2025-04-21T00:00:00"/>
        <d v="2025-04-20T00:00:00"/>
        <d v="2025-04-15T00:00:00"/>
        <d v="2025-04-09T00:00:00"/>
        <d v="2025-04-08T00:00:00"/>
        <d v="2025-04-04T00:00:00"/>
        <d v="2025-02-23T00:00:00"/>
        <d v="2025-02-21T00:00:00"/>
        <d v="2025-02-18T00:00:00"/>
        <d v="2025-02-12T00:00:00"/>
        <d v="2025-02-11T00:00:00"/>
        <d v="2025-02-03T00:00:00"/>
        <d v="2025-02-01T00:00:00"/>
        <d v="2025-01-30T00:00:00"/>
        <d v="2025-01-25T00:00:00"/>
        <d v="2025-01-24T00:00:00"/>
        <d v="2025-03-23T00:00:00"/>
        <d v="2025-03-22T00:00:00"/>
        <d v="2025-03-21T00:00:00"/>
        <d v="2025-03-14T00:00:00"/>
        <d v="2025-03-10T00:00:00"/>
        <d v="2025-03-01T00:00:00"/>
        <d v="2025-04-19T00:00:00"/>
        <d v="2025-04-13T00:00:00"/>
        <d v="2025-04-12T00:00:00"/>
        <d v="2025-04-10T00:00:00"/>
        <d v="2025-04-05T00:00:00"/>
        <d v="2025-04-01T00:00:00"/>
        <d v="2025-03-30T00:00:00"/>
        <d v="2025-03-29T00:00:00"/>
        <d v="2025-03-27T00:00:00"/>
        <d v="2025-01-31T00:00:00" u="1"/>
        <d v="2025-04-02T00:00:00" u="1"/>
        <d v="2025-02-26T00:00:00" u="1"/>
        <d v="2025-03-26T00:00:00" u="1"/>
        <d v="2025-04-27T00:00:00" u="1"/>
      </sharedItems>
      <fieldGroup par="5"/>
    </cacheField>
    <cacheField name="DETALLE" numFmtId="0">
      <sharedItems/>
    </cacheField>
    <cacheField name="VALOR COMPRA" numFmtId="6">
      <sharedItems containsSemiMixedTypes="0" containsString="0" containsNumber="1" containsInteger="1" minValue="9180" maxValue="704700"/>
    </cacheField>
    <cacheField name="Días (Date)" numFmtId="0" databaseField="0">
      <fieldGroup base="1">
        <rangePr groupBy="days" startDate="2025-01-24T00:00:00" endDate="2025-04-22T00:00:00"/>
        <groupItems count="368">
          <s v="&lt;24/01/2025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2/04/2025"/>
        </groupItems>
      </fieldGroup>
    </cacheField>
    <cacheField name="Meses (Date)" numFmtId="0" databaseField="0">
      <fieldGroup base="1">
        <rangePr groupBy="months" startDate="2025-01-24T00:00:00" endDate="2025-04-22T00:00:00"/>
        <groupItems count="14">
          <s v="&lt;24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PAYU*NETFLIX 110111BOGOTA"/>
    <n v="44900"/>
  </r>
  <r>
    <x v="0"/>
    <x v="1"/>
    <s v="CINECOLOMBIA BOGOTA"/>
    <n v="50000"/>
  </r>
  <r>
    <x v="0"/>
    <x v="2"/>
    <s v="MERCPAGO*CRUZVERDEPAGO BARRANQUILLA"/>
    <n v="224180"/>
  </r>
  <r>
    <x v="0"/>
    <x v="3"/>
    <s v="MERCADO PAGO*TECNOPLAZ 760001CALI"/>
    <n v="115900"/>
  </r>
  <r>
    <x v="1"/>
    <x v="4"/>
    <s v="PAYU*NETFLIX 110111BOGOTA"/>
    <n v="44900"/>
  </r>
  <r>
    <x v="2"/>
    <x v="5"/>
    <s v="HOMECENTER VTAS A DIST BOGOTA"/>
    <n v="704700"/>
  </r>
  <r>
    <x v="2"/>
    <x v="6"/>
    <s v="TU BOLETA 11001BOGOTA"/>
    <n v="49000"/>
  </r>
  <r>
    <x v="2"/>
    <x v="7"/>
    <s v="PAYU*NETFLIX 110111BOGOTA"/>
    <n v="44900"/>
  </r>
  <r>
    <x v="2"/>
    <x v="8"/>
    <s v="DLO*Didi 110111Bogota"/>
    <n v="9180"/>
  </r>
  <r>
    <x v="2"/>
    <x v="9"/>
    <s v="DLO*Didi 110111Bogota"/>
    <n v="10115"/>
  </r>
  <r>
    <x v="2"/>
    <x v="9"/>
    <s v="DLO*Didi 110111Bogota"/>
    <n v="12600"/>
  </r>
  <r>
    <x v="2"/>
    <x v="10"/>
    <s v="MERCADO PAGO*CRUZVERDE BARRANQUILLA"/>
    <n v="228410"/>
  </r>
  <r>
    <x v="2"/>
    <x v="10"/>
    <s v="UBER RIDES 110111Bogota"/>
    <n v="9192"/>
  </r>
  <r>
    <x v="3"/>
    <x v="11"/>
    <s v="SC CENTENARIO CALI"/>
    <n v="73087"/>
  </r>
  <r>
    <x v="3"/>
    <x v="12"/>
    <s v="TIENDA D1 VILLA DEL PR CALI"/>
    <n v="19780"/>
  </r>
  <r>
    <x v="3"/>
    <x v="12"/>
    <s v="SUPER INTER UNICO SALO CALI"/>
    <n v="72840"/>
  </r>
  <r>
    <x v="3"/>
    <x v="13"/>
    <s v="TIENDA D1 VAL CALI CALI"/>
    <n v="37410"/>
  </r>
  <r>
    <x v="3"/>
    <x v="13"/>
    <s v="LIBRERIA SAN PABLO CALI"/>
    <n v="29500"/>
  </r>
  <r>
    <x v="3"/>
    <x v="14"/>
    <s v="TIENDA D1 VILLA DEL PR CALI"/>
    <n v="12040"/>
  </r>
  <r>
    <x v="3"/>
    <x v="14"/>
    <s v="CTRO DIAGNOST AUTOM VA CALI"/>
    <n v="302500"/>
  </r>
  <r>
    <x v="3"/>
    <x v="15"/>
    <s v="SC LA PRIMERA CALI"/>
    <n v="48700"/>
  </r>
  <r>
    <x v="3"/>
    <x v="2"/>
    <s v="SMART FIT METROPOLIS BOGOTA DC"/>
    <n v="79900"/>
  </r>
  <r>
    <x v="3"/>
    <x v="16"/>
    <s v="SUPER INTER UNICO SALO CALI"/>
    <n v="82954"/>
  </r>
  <r>
    <x v="3"/>
    <x v="16"/>
    <s v="TIENDA D1 VILLA DEL PR CALI"/>
    <n v="82550"/>
  </r>
  <r>
    <x v="3"/>
    <x v="17"/>
    <s v="HOMECENTER CALI"/>
    <n v="64900"/>
  </r>
  <r>
    <x v="3"/>
    <x v="18"/>
    <s v="STETIK DENT CALI"/>
    <n v="680000"/>
  </r>
  <r>
    <x v="3"/>
    <x v="19"/>
    <s v="H M MALLPLAZA PLAZA DE CALI"/>
    <n v="64900"/>
  </r>
  <r>
    <x v="3"/>
    <x v="19"/>
    <s v="SC EL LIMONAR CALI"/>
    <n v="13900"/>
  </r>
  <r>
    <x v="3"/>
    <x v="20"/>
    <s v="THE BARBER FACTORY CALI"/>
    <n v="38000"/>
  </r>
  <r>
    <x v="4"/>
    <x v="21"/>
    <s v="HURTADO SOLARI CALI"/>
    <n v="40800"/>
  </r>
  <r>
    <x v="4"/>
    <x v="21"/>
    <s v="GREEN EDS PASOANCHO CALI"/>
    <n v="149610"/>
  </r>
  <r>
    <x v="4"/>
    <x v="22"/>
    <s v="KV GROUP SAS CALI"/>
    <n v="41600"/>
  </r>
  <r>
    <x v="4"/>
    <x v="23"/>
    <s v="TIENDAS ARA CALI"/>
    <n v="47400"/>
  </r>
  <r>
    <x v="4"/>
    <x v="23"/>
    <s v="SUPER INTER UNICO SALO CALI"/>
    <n v="98782"/>
  </r>
  <r>
    <x v="4"/>
    <x v="24"/>
    <s v="EXITO WOW UNICALI CALI"/>
    <n v="66845"/>
  </r>
  <r>
    <x v="4"/>
    <x v="25"/>
    <s v="SUPER INTER UNICO SALO CALI"/>
    <n v="52800"/>
  </r>
  <r>
    <x v="4"/>
    <x v="25"/>
    <s v="SMART FIT METROPOLIS BOGOTA DC"/>
    <n v="79900"/>
  </r>
  <r>
    <x v="4"/>
    <x v="25"/>
    <s v="TIENDA D1 VILLA DEL PR CALI"/>
    <n v="68570"/>
  </r>
  <r>
    <x v="4"/>
    <x v="26"/>
    <s v="HOTEL CASA GUADALUPE D CALI"/>
    <n v="47000"/>
  </r>
  <r>
    <x v="4"/>
    <x v="26"/>
    <s v="ORGANIZACION TERPEL S YUMBO"/>
    <n v="117153"/>
  </r>
  <r>
    <x v="5"/>
    <x v="6"/>
    <s v="BOLD*MARANELLO PASTA CALI"/>
    <n v="57100"/>
  </r>
  <r>
    <x v="5"/>
    <x v="27"/>
    <s v="PANAMERICANA LIB Y PAP CALI"/>
    <n v="29900"/>
  </r>
  <r>
    <x v="5"/>
    <x v="7"/>
    <s v="SUPER INTER UNICO SALO CALI"/>
    <n v="115770"/>
  </r>
  <r>
    <x v="5"/>
    <x v="28"/>
    <s v="CBC 407 CALI"/>
    <n v="38000"/>
  </r>
  <r>
    <x v="5"/>
    <x v="29"/>
    <s v="HOMECENTER CALI SUR CALI"/>
    <n v="97700"/>
  </r>
  <r>
    <x v="5"/>
    <x v="29"/>
    <s v="EDS PASOANCHO FR CALI"/>
    <n v="122570"/>
  </r>
  <r>
    <x v="5"/>
    <x v="30"/>
    <s v="DOLLARCITY UNICO CALI CALI"/>
    <n v="40500"/>
  </r>
  <r>
    <x v="5"/>
    <x v="30"/>
    <s v="EUROVIDRIOS Y ACCESORI CALI"/>
    <n v="90000"/>
  </r>
  <r>
    <x v="5"/>
    <x v="30"/>
    <s v="SMART FIT METROPOLIS BOGOTA DC"/>
    <n v="59900"/>
  </r>
  <r>
    <x v="5"/>
    <x v="31"/>
    <s v="BOLD*EDIFICIO MORROS E CARTAGENA"/>
    <n v="36000"/>
  </r>
  <r>
    <x v="5"/>
    <x v="32"/>
    <s v="TIENDA D1 CALI PRADOS CALI"/>
    <n v="30180"/>
  </r>
  <r>
    <x v="5"/>
    <x v="32"/>
    <s v="ANTIGUA CONTEMPORANEA CALI"/>
    <n v="64000"/>
  </r>
  <r>
    <x v="5"/>
    <x v="33"/>
    <s v="CREPES Y WAFFLES SANTA CALI"/>
    <n v="132600"/>
  </r>
  <r>
    <x v="5"/>
    <x v="34"/>
    <s v="THE BARBER FACTORY CALI"/>
    <n v="55000"/>
  </r>
  <r>
    <x v="5"/>
    <x v="34"/>
    <s v="TIENDA D1 VILLA DEL PR CALI"/>
    <n v="16790"/>
  </r>
  <r>
    <x v="5"/>
    <x v="35"/>
    <s v="TIENDA D1 VILLA DEL PR CALI"/>
    <n v="43920"/>
  </r>
  <r>
    <x v="5"/>
    <x v="35"/>
    <s v="SUPER INTER UNICO SALO CALI"/>
    <n v="29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AE817-84F6-4854-9A65-A191586CF06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4:H27" firstHeaderRow="1" firstDataRow="1" firstDataCol="1"/>
  <pivotFields count="6">
    <pivotField axis="axisRow" showAll="0">
      <items count="7">
        <item sd="0" x="2"/>
        <item sd="0" x="0"/>
        <item sd="0" x="1"/>
        <item sd="0" x="5"/>
        <item sd="0" x="3"/>
        <item sd="0" x="4"/>
        <item t="default"/>
      </items>
    </pivotField>
    <pivotField numFmtId="14" showAll="0">
      <items count="42">
        <item x="20"/>
        <item x="19"/>
        <item x="18"/>
        <item m="1" x="36"/>
        <item x="17"/>
        <item x="16"/>
        <item x="3"/>
        <item x="2"/>
        <item x="15"/>
        <item x="14"/>
        <item x="1"/>
        <item x="0"/>
        <item x="13"/>
        <item x="12"/>
        <item x="11"/>
        <item m="1" x="38"/>
        <item x="26"/>
        <item x="25"/>
        <item x="24"/>
        <item x="4"/>
        <item x="23"/>
        <item x="22"/>
        <item x="21"/>
        <item m="1" x="39"/>
        <item x="35"/>
        <item x="34"/>
        <item x="33"/>
        <item x="32"/>
        <item m="1" x="37"/>
        <item x="10"/>
        <item x="31"/>
        <item x="9"/>
        <item x="8"/>
        <item x="30"/>
        <item x="29"/>
        <item x="28"/>
        <item x="7"/>
        <item x="27"/>
        <item x="6"/>
        <item x="5"/>
        <item m="1" x="40"/>
        <item t="default"/>
      </items>
    </pivotField>
    <pivotField showAll="0"/>
    <pivotField dataField="1" numFmtId="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3">
    <i>
      <x v="1"/>
    </i>
    <i r="1">
      <x v="4"/>
    </i>
    <i>
      <x v="2"/>
    </i>
    <i r="1">
      <x v="1"/>
    </i>
    <i r="1">
      <x v="4"/>
    </i>
    <i>
      <x v="3"/>
    </i>
    <i r="1">
      <x v="2"/>
    </i>
    <i r="1">
      <x v="3"/>
    </i>
    <i r="1">
      <x v="5"/>
    </i>
    <i>
      <x v="4"/>
    </i>
    <i r="1">
      <x/>
    </i>
    <i r="1">
      <x v="3"/>
    </i>
    <i t="grand">
      <x/>
    </i>
  </rowItems>
  <colItems count="1">
    <i/>
  </colItems>
  <dataFields count="1">
    <dataField name="Suma de VALOR COMPRA" fld="3" baseField="0" baseItem="0" numFmtId="6"/>
  </dataFields>
  <formats count="9">
    <format dxfId="8">
      <pivotArea collapsedLevelsAreSubtotals="1" fieldPosition="0">
        <references count="2">
          <reference field="0" count="1">
            <x v="1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2">
          <reference field="0" count="1">
            <x v="4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1"/>
          </reference>
          <reference field="5" count="1" selected="0">
            <x v="2"/>
          </reference>
        </references>
      </pivotArea>
    </format>
    <format dxfId="5">
      <pivotArea collapsedLevelsAreSubtotals="1" fieldPosition="0">
        <references count="2">
          <reference field="0" count="1">
            <x v="4"/>
          </reference>
          <reference field="5" count="1" selected="0">
            <x v="2"/>
          </reference>
        </references>
      </pivotArea>
    </format>
    <format dxfId="4">
      <pivotArea collapsedLevelsAreSubtotals="1" fieldPosition="0">
        <references count="2">
          <reference field="0" count="1">
            <x v="2"/>
          </reference>
          <reference field="5" count="1" selected="0">
            <x v="3"/>
          </reference>
        </references>
      </pivotArea>
    </format>
    <format dxfId="3">
      <pivotArea collapsedLevelsAreSubtotals="1" fieldPosition="0">
        <references count="2">
          <reference field="0" count="1">
            <x v="3"/>
          </reference>
          <reference field="5" count="1" selected="0">
            <x v="3"/>
          </reference>
        </references>
      </pivotArea>
    </format>
    <format dxfId="2">
      <pivotArea collapsedLevelsAreSubtotals="1" fieldPosition="0">
        <references count="2">
          <reference field="0" count="1">
            <x v="5"/>
          </reference>
          <reference field="5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5" count="1" selected="0">
            <x v="4"/>
          </reference>
        </references>
      </pivotArea>
    </format>
    <format dxfId="0">
      <pivotArea collapsedLevelsAreSubtotals="1" fieldPosition="0">
        <references count="2">
          <reference field="0" count="1">
            <x v="3"/>
          </reference>
          <reference field="5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F9B0-A0EC-4741-829C-8CE9FA70F4E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I10" firstHeaderRow="0" firstDataRow="1" firstDataCol="1"/>
  <pivotFields count="6">
    <pivotField axis="axisRow" showAll="0">
      <items count="7">
        <item x="2"/>
        <item x="0"/>
        <item x="1"/>
        <item x="5"/>
        <item x="3"/>
        <item x="4"/>
        <item t="default"/>
      </items>
    </pivotField>
    <pivotField numFmtId="14" showAll="0">
      <items count="42">
        <item x="20"/>
        <item x="19"/>
        <item x="18"/>
        <item m="1" x="36"/>
        <item x="17"/>
        <item x="16"/>
        <item x="3"/>
        <item x="2"/>
        <item x="15"/>
        <item x="14"/>
        <item x="1"/>
        <item x="0"/>
        <item x="13"/>
        <item x="12"/>
        <item x="11"/>
        <item m="1" x="38"/>
        <item x="26"/>
        <item x="25"/>
        <item x="24"/>
        <item x="4"/>
        <item x="23"/>
        <item x="22"/>
        <item x="21"/>
        <item m="1" x="39"/>
        <item x="35"/>
        <item x="34"/>
        <item x="33"/>
        <item x="32"/>
        <item m="1" x="37"/>
        <item x="10"/>
        <item x="31"/>
        <item x="9"/>
        <item x="8"/>
        <item x="30"/>
        <item x="29"/>
        <item x="28"/>
        <item x="7"/>
        <item x="27"/>
        <item x="6"/>
        <item x="5"/>
        <item m="1" x="40"/>
        <item t="default"/>
      </items>
    </pivotField>
    <pivotField showAll="0"/>
    <pivotField dataField="1" numFmtId="6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COMPRA" fld="3" baseField="0" baseItem="0" numFmtId="6"/>
    <dataField name="Cuenta de VALOR COMPRA2" fld="3" subtotal="count" baseField="0" baseItem="2"/>
  </dataFields>
  <formats count="10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F0AC-0308-4B90-8786-AABC723ABDAE}">
  <dimension ref="B2:N40"/>
  <sheetViews>
    <sheetView tabSelected="1" workbookViewId="0">
      <selection activeCell="B7" sqref="B7"/>
    </sheetView>
  </sheetViews>
  <sheetFormatPr baseColWidth="10" defaultRowHeight="14.4" x14ac:dyDescent="0.3"/>
  <cols>
    <col min="1" max="1" width="6.88671875" customWidth="1"/>
    <col min="2" max="2" width="14.77734375" customWidth="1"/>
    <col min="3" max="3" width="10.6640625" customWidth="1"/>
    <col min="4" max="4" width="10.77734375" customWidth="1"/>
    <col min="5" max="5" width="11.88671875" customWidth="1"/>
    <col min="6" max="9" width="11.5546875" customWidth="1"/>
    <col min="10" max="10" width="6" customWidth="1"/>
    <col min="11" max="11" width="13" bestFit="1" customWidth="1"/>
    <col min="12" max="12" width="14" bestFit="1" customWidth="1"/>
    <col min="13" max="13" width="14" customWidth="1"/>
    <col min="14" max="14" width="6" customWidth="1"/>
    <col min="15" max="15" width="3" customWidth="1"/>
  </cols>
  <sheetData>
    <row r="2" spans="2:14" x14ac:dyDescent="0.3">
      <c r="B2" s="17" t="s">
        <v>66</v>
      </c>
    </row>
    <row r="3" spans="2:14" ht="27.6" customHeight="1" x14ac:dyDescent="0.3">
      <c r="B3" s="1" t="s">
        <v>58</v>
      </c>
      <c r="C3" s="1" t="s">
        <v>63</v>
      </c>
      <c r="D3" s="1" t="s">
        <v>64</v>
      </c>
      <c r="E3" s="1" t="s">
        <v>65</v>
      </c>
      <c r="F3" s="1" t="s">
        <v>59</v>
      </c>
      <c r="G3" s="1" t="s">
        <v>60</v>
      </c>
      <c r="H3" s="1" t="s">
        <v>68</v>
      </c>
      <c r="I3" s="1" t="s">
        <v>74</v>
      </c>
      <c r="J3" s="1" t="s">
        <v>75</v>
      </c>
      <c r="K3" s="1" t="s">
        <v>71</v>
      </c>
      <c r="L3" s="1" t="s">
        <v>72</v>
      </c>
      <c r="M3" s="1" t="s">
        <v>73</v>
      </c>
      <c r="N3" s="1" t="s">
        <v>75</v>
      </c>
    </row>
    <row r="4" spans="2:14" x14ac:dyDescent="0.3">
      <c r="B4" s="14" t="s">
        <v>61</v>
      </c>
      <c r="C4" s="13">
        <v>43</v>
      </c>
      <c r="D4" s="13">
        <v>5</v>
      </c>
      <c r="E4" s="13">
        <v>14</v>
      </c>
      <c r="F4" s="15">
        <v>0.89600000000000002</v>
      </c>
      <c r="G4" s="15">
        <v>0.754</v>
      </c>
      <c r="H4" s="13">
        <v>48</v>
      </c>
      <c r="I4" s="13">
        <v>57</v>
      </c>
      <c r="J4" s="36">
        <f>+H4/I4</f>
        <v>0.84210526315789469</v>
      </c>
      <c r="K4" s="21">
        <v>3996827</v>
      </c>
      <c r="L4" s="21">
        <v>5120378</v>
      </c>
      <c r="M4" s="21">
        <f>+K4-L4</f>
        <v>-1123551</v>
      </c>
      <c r="N4" s="36">
        <f>+K4/L4</f>
        <v>0.78057264522267689</v>
      </c>
    </row>
    <row r="5" spans="2:14" x14ac:dyDescent="0.3">
      <c r="B5" s="14" t="s">
        <v>69</v>
      </c>
      <c r="C5" s="13">
        <v>45</v>
      </c>
      <c r="D5" s="13">
        <v>3</v>
      </c>
      <c r="E5" s="13">
        <v>12</v>
      </c>
      <c r="F5" s="15">
        <v>0.93799999999999994</v>
      </c>
      <c r="G5" s="15">
        <v>0.78900000000000003</v>
      </c>
      <c r="H5" s="13">
        <v>48</v>
      </c>
      <c r="I5" s="13">
        <v>57</v>
      </c>
      <c r="J5" s="36">
        <f t="shared" ref="J5:J6" si="0">+H5/I5</f>
        <v>0.84210526315789469</v>
      </c>
      <c r="K5" s="21">
        <v>4046218</v>
      </c>
      <c r="L5" s="21">
        <v>5120378</v>
      </c>
      <c r="M5" s="21">
        <f>+K5-L5</f>
        <v>-1074160</v>
      </c>
      <c r="N5" s="36">
        <f t="shared" ref="N5:N6" si="1">+K5/L5</f>
        <v>0.79021861276647931</v>
      </c>
    </row>
    <row r="6" spans="2:14" x14ac:dyDescent="0.3">
      <c r="B6" s="14" t="s">
        <v>76</v>
      </c>
      <c r="C6" s="13">
        <v>37</v>
      </c>
      <c r="D6" s="13">
        <v>3</v>
      </c>
      <c r="E6" s="13">
        <v>20</v>
      </c>
      <c r="F6" s="15">
        <v>0.92500000000000004</v>
      </c>
      <c r="G6" s="15">
        <v>0.64900000000000002</v>
      </c>
      <c r="H6" s="13">
        <v>40</v>
      </c>
      <c r="I6" s="13">
        <v>57</v>
      </c>
      <c r="J6" s="36">
        <f t="shared" si="0"/>
        <v>0.70175438596491224</v>
      </c>
      <c r="K6" s="5">
        <v>4061398</v>
      </c>
      <c r="L6" s="21">
        <v>5120378</v>
      </c>
      <c r="M6" s="21">
        <f>+K6-L6</f>
        <v>-1058980</v>
      </c>
      <c r="N6" s="36">
        <f t="shared" si="1"/>
        <v>0.79318323764378329</v>
      </c>
    </row>
    <row r="7" spans="2:14" x14ac:dyDescent="0.3">
      <c r="B7" s="14"/>
      <c r="C7" s="13"/>
      <c r="D7" s="13"/>
      <c r="E7" s="13"/>
      <c r="F7" s="15"/>
      <c r="G7" s="15"/>
      <c r="H7" s="13"/>
      <c r="I7" s="13"/>
      <c r="J7" s="36"/>
      <c r="K7" s="3"/>
      <c r="L7" s="30"/>
      <c r="M7" s="3"/>
      <c r="N7" s="36"/>
    </row>
    <row r="8" spans="2:14" x14ac:dyDescent="0.3">
      <c r="F8" s="16"/>
      <c r="G8" s="16"/>
      <c r="K8" s="3"/>
      <c r="L8" s="30"/>
      <c r="M8" s="3"/>
    </row>
    <row r="9" spans="2:14" x14ac:dyDescent="0.3">
      <c r="K9" s="3"/>
      <c r="L9" s="30"/>
      <c r="M9" s="3"/>
    </row>
    <row r="10" spans="2:14" x14ac:dyDescent="0.3">
      <c r="B10" s="17" t="s">
        <v>67</v>
      </c>
      <c r="K10" s="3"/>
      <c r="L10" s="3"/>
      <c r="M10" s="3"/>
    </row>
    <row r="11" spans="2:14" ht="27.6" customHeight="1" x14ac:dyDescent="0.3">
      <c r="B11" s="20" t="s">
        <v>61</v>
      </c>
      <c r="C11" s="1" t="s">
        <v>63</v>
      </c>
      <c r="D11" s="1" t="s">
        <v>64</v>
      </c>
      <c r="E11" s="1" t="s">
        <v>65</v>
      </c>
      <c r="F11" s="1" t="s">
        <v>59</v>
      </c>
      <c r="G11" s="1" t="s">
        <v>60</v>
      </c>
      <c r="H11" s="1" t="s">
        <v>68</v>
      </c>
      <c r="I11" s="1" t="s">
        <v>74</v>
      </c>
      <c r="J11" s="1" t="s">
        <v>75</v>
      </c>
      <c r="K11" s="1" t="s">
        <v>71</v>
      </c>
      <c r="L11" s="1" t="s">
        <v>72</v>
      </c>
      <c r="M11" s="1" t="s">
        <v>73</v>
      </c>
      <c r="N11" s="1" t="s">
        <v>75</v>
      </c>
    </row>
    <row r="12" spans="2:14" x14ac:dyDescent="0.3">
      <c r="B12" s="14" t="s">
        <v>9</v>
      </c>
      <c r="C12" s="2">
        <v>8</v>
      </c>
      <c r="D12" s="2">
        <v>0</v>
      </c>
      <c r="E12" s="2">
        <v>0</v>
      </c>
      <c r="F12" s="18">
        <v>1</v>
      </c>
      <c r="G12" s="18">
        <v>1</v>
      </c>
      <c r="H12" s="2">
        <v>8</v>
      </c>
      <c r="I12" s="2">
        <v>8</v>
      </c>
      <c r="J12" s="36">
        <f>+H12/I12</f>
        <v>1</v>
      </c>
      <c r="K12" s="21">
        <v>1068097</v>
      </c>
      <c r="L12" s="21">
        <v>1068097</v>
      </c>
      <c r="M12" s="21">
        <f t="shared" ref="M12:M24" si="2">+K12-L12</f>
        <v>0</v>
      </c>
      <c r="N12" s="36">
        <f>+K12/L12</f>
        <v>1</v>
      </c>
    </row>
    <row r="13" spans="2:14" x14ac:dyDescent="0.3">
      <c r="B13" s="19" t="s">
        <v>8</v>
      </c>
      <c r="C13" s="2">
        <v>4</v>
      </c>
      <c r="D13" s="2">
        <v>0</v>
      </c>
      <c r="E13" s="2">
        <v>0</v>
      </c>
      <c r="F13" s="18">
        <v>1</v>
      </c>
      <c r="G13" s="18">
        <v>1</v>
      </c>
      <c r="H13" s="2">
        <v>4</v>
      </c>
      <c r="I13" s="2">
        <v>4</v>
      </c>
      <c r="J13" s="36">
        <f t="shared" ref="J13:J17" si="3">+H13/I13</f>
        <v>1</v>
      </c>
      <c r="K13" s="21">
        <v>434980</v>
      </c>
      <c r="L13" s="21">
        <v>434980</v>
      </c>
      <c r="M13" s="21">
        <f t="shared" si="2"/>
        <v>0</v>
      </c>
      <c r="N13" s="36">
        <f t="shared" ref="N13:N31" si="4">+K13/L13</f>
        <v>1</v>
      </c>
    </row>
    <row r="14" spans="2:14" x14ac:dyDescent="0.3">
      <c r="B14" s="19" t="s">
        <v>10</v>
      </c>
      <c r="C14" s="2">
        <v>1</v>
      </c>
      <c r="D14" s="2">
        <v>0</v>
      </c>
      <c r="E14" s="2">
        <v>0</v>
      </c>
      <c r="F14" s="18">
        <v>1</v>
      </c>
      <c r="G14" s="18">
        <v>1</v>
      </c>
      <c r="H14" s="2">
        <v>1</v>
      </c>
      <c r="I14" s="2">
        <v>1</v>
      </c>
      <c r="J14" s="36">
        <f t="shared" si="3"/>
        <v>1</v>
      </c>
      <c r="K14" s="21">
        <v>44900</v>
      </c>
      <c r="L14" s="21">
        <v>44900</v>
      </c>
      <c r="M14" s="21">
        <f t="shared" si="2"/>
        <v>0</v>
      </c>
      <c r="N14" s="36">
        <f t="shared" si="4"/>
        <v>1</v>
      </c>
    </row>
    <row r="15" spans="2:14" x14ac:dyDescent="0.3">
      <c r="B15" s="19" t="s">
        <v>49</v>
      </c>
      <c r="C15" s="2">
        <v>12</v>
      </c>
      <c r="D15" s="2">
        <v>0</v>
      </c>
      <c r="E15" s="2">
        <v>5</v>
      </c>
      <c r="F15" s="18">
        <v>1</v>
      </c>
      <c r="G15" s="18">
        <v>0.70599999999999996</v>
      </c>
      <c r="H15" s="2">
        <v>12</v>
      </c>
      <c r="I15" s="2">
        <v>17</v>
      </c>
      <c r="J15" s="36">
        <f t="shared" si="3"/>
        <v>0.70588235294117652</v>
      </c>
      <c r="K15" s="21">
        <v>781620</v>
      </c>
      <c r="L15" s="21">
        <v>1058980</v>
      </c>
      <c r="M15" s="21">
        <f t="shared" si="2"/>
        <v>-277360</v>
      </c>
      <c r="N15" s="36">
        <f t="shared" si="4"/>
        <v>0.73808759372226107</v>
      </c>
    </row>
    <row r="16" spans="2:14" x14ac:dyDescent="0.3">
      <c r="B16" s="19" t="s">
        <v>29</v>
      </c>
      <c r="C16" s="2">
        <v>8</v>
      </c>
      <c r="D16" s="2">
        <v>4</v>
      </c>
      <c r="E16" s="2">
        <v>8</v>
      </c>
      <c r="F16" s="18">
        <v>0.66700000000000004</v>
      </c>
      <c r="G16" s="18">
        <v>0.5</v>
      </c>
      <c r="H16" s="2">
        <v>12</v>
      </c>
      <c r="I16" s="2">
        <v>16</v>
      </c>
      <c r="J16" s="36">
        <f t="shared" si="3"/>
        <v>0.75</v>
      </c>
      <c r="K16" s="21">
        <v>906161</v>
      </c>
      <c r="L16" s="21">
        <v>1702961</v>
      </c>
      <c r="M16" s="21">
        <f t="shared" si="2"/>
        <v>-796800</v>
      </c>
      <c r="N16" s="36">
        <f t="shared" si="4"/>
        <v>0.53210907354895387</v>
      </c>
    </row>
    <row r="17" spans="2:14" x14ac:dyDescent="0.3">
      <c r="B17" s="19" t="s">
        <v>37</v>
      </c>
      <c r="C17" s="2">
        <v>10</v>
      </c>
      <c r="D17" s="2">
        <v>1</v>
      </c>
      <c r="E17" s="2">
        <v>1</v>
      </c>
      <c r="F17" s="18">
        <v>0.90900000000000003</v>
      </c>
      <c r="G17" s="18">
        <v>0.90900000000000003</v>
      </c>
      <c r="H17" s="2">
        <v>11</v>
      </c>
      <c r="I17" s="2">
        <v>11</v>
      </c>
      <c r="J17" s="36">
        <f t="shared" si="3"/>
        <v>1</v>
      </c>
      <c r="K17" s="21">
        <v>761069</v>
      </c>
      <c r="L17" s="21">
        <v>810460</v>
      </c>
      <c r="M17" s="21">
        <f t="shared" si="2"/>
        <v>-49391</v>
      </c>
      <c r="N17" s="36">
        <f t="shared" si="4"/>
        <v>0.93905806578979834</v>
      </c>
    </row>
    <row r="18" spans="2:14" x14ac:dyDescent="0.3">
      <c r="B18" s="20" t="s">
        <v>70</v>
      </c>
      <c r="C18" s="1"/>
      <c r="D18" s="1"/>
      <c r="E18" s="1"/>
      <c r="F18" s="1"/>
      <c r="G18" s="1"/>
      <c r="H18" s="1"/>
      <c r="I18" s="1"/>
      <c r="J18" s="1"/>
      <c r="K18" s="3"/>
      <c r="L18" s="3"/>
      <c r="M18" s="21"/>
      <c r="N18" s="36"/>
    </row>
    <row r="19" spans="2:14" x14ac:dyDescent="0.3">
      <c r="B19" s="14" t="s">
        <v>9</v>
      </c>
      <c r="C19" s="2">
        <v>8</v>
      </c>
      <c r="D19" s="2">
        <v>0</v>
      </c>
      <c r="E19" s="2">
        <v>0</v>
      </c>
      <c r="F19" s="18">
        <v>1</v>
      </c>
      <c r="G19" s="18">
        <v>1</v>
      </c>
      <c r="H19" s="2">
        <v>8</v>
      </c>
      <c r="I19" s="2">
        <v>8</v>
      </c>
      <c r="J19" s="36">
        <f>+H19/I19</f>
        <v>1</v>
      </c>
      <c r="K19" s="21">
        <v>1068097</v>
      </c>
      <c r="L19" s="21">
        <v>1068097</v>
      </c>
      <c r="M19" s="21">
        <f t="shared" si="2"/>
        <v>0</v>
      </c>
      <c r="N19" s="36">
        <f t="shared" si="4"/>
        <v>1</v>
      </c>
    </row>
    <row r="20" spans="2:14" x14ac:dyDescent="0.3">
      <c r="B20" s="19" t="s">
        <v>8</v>
      </c>
      <c r="C20" s="2">
        <v>4</v>
      </c>
      <c r="D20" s="2">
        <v>0</v>
      </c>
      <c r="E20" s="2">
        <v>0</v>
      </c>
      <c r="F20" s="18">
        <v>1</v>
      </c>
      <c r="G20" s="18">
        <v>1</v>
      </c>
      <c r="H20" s="2">
        <v>4</v>
      </c>
      <c r="I20" s="2">
        <v>4</v>
      </c>
      <c r="J20" s="36">
        <f t="shared" ref="J20:J24" si="5">+H20/I20</f>
        <v>1</v>
      </c>
      <c r="K20" s="21">
        <v>434980</v>
      </c>
      <c r="L20" s="21">
        <v>434980</v>
      </c>
      <c r="M20" s="21">
        <f t="shared" si="2"/>
        <v>0</v>
      </c>
      <c r="N20" s="36">
        <f t="shared" si="4"/>
        <v>1</v>
      </c>
    </row>
    <row r="21" spans="2:14" x14ac:dyDescent="0.3">
      <c r="B21" s="19" t="s">
        <v>10</v>
      </c>
      <c r="C21" s="2">
        <v>1</v>
      </c>
      <c r="D21" s="2">
        <v>0</v>
      </c>
      <c r="E21" s="2">
        <v>0</v>
      </c>
      <c r="F21" s="18">
        <v>1</v>
      </c>
      <c r="G21" s="18">
        <v>1</v>
      </c>
      <c r="H21" s="2">
        <v>1</v>
      </c>
      <c r="I21" s="2">
        <v>1</v>
      </c>
      <c r="J21" s="36">
        <f t="shared" si="5"/>
        <v>1</v>
      </c>
      <c r="K21" s="21">
        <v>44900</v>
      </c>
      <c r="L21" s="21">
        <v>44900</v>
      </c>
      <c r="M21" s="21">
        <f t="shared" si="2"/>
        <v>0</v>
      </c>
      <c r="N21" s="36">
        <f t="shared" si="4"/>
        <v>1</v>
      </c>
    </row>
    <row r="22" spans="2:14" x14ac:dyDescent="0.3">
      <c r="B22" s="19" t="s">
        <v>49</v>
      </c>
      <c r="C22" s="2">
        <v>12</v>
      </c>
      <c r="D22" s="2">
        <v>0</v>
      </c>
      <c r="E22" s="2">
        <v>5</v>
      </c>
      <c r="F22" s="18">
        <v>1</v>
      </c>
      <c r="G22" s="18">
        <v>0.70599999999999996</v>
      </c>
      <c r="H22" s="2">
        <v>12</v>
      </c>
      <c r="I22" s="2">
        <v>17</v>
      </c>
      <c r="J22" s="36">
        <f t="shared" si="5"/>
        <v>0.70588235294117652</v>
      </c>
      <c r="K22" s="21">
        <v>781620</v>
      </c>
      <c r="L22" s="21">
        <v>1058980</v>
      </c>
      <c r="M22" s="21">
        <f t="shared" si="2"/>
        <v>-277360</v>
      </c>
      <c r="N22" s="36">
        <f t="shared" si="4"/>
        <v>0.73808759372226107</v>
      </c>
    </row>
    <row r="23" spans="2:14" x14ac:dyDescent="0.3">
      <c r="B23" s="19" t="s">
        <v>29</v>
      </c>
      <c r="C23" s="2">
        <v>9</v>
      </c>
      <c r="D23" s="2">
        <v>3</v>
      </c>
      <c r="E23" s="2">
        <v>7</v>
      </c>
      <c r="F23" s="18">
        <v>0.75</v>
      </c>
      <c r="G23" s="18">
        <v>0.56200000000000006</v>
      </c>
      <c r="H23" s="2">
        <v>12</v>
      </c>
      <c r="I23" s="2">
        <v>16</v>
      </c>
      <c r="J23" s="36">
        <f t="shared" si="5"/>
        <v>0.75</v>
      </c>
      <c r="K23" s="21">
        <v>906161</v>
      </c>
      <c r="L23" s="21">
        <v>1702961</v>
      </c>
      <c r="M23" s="21">
        <f t="shared" si="2"/>
        <v>-796800</v>
      </c>
      <c r="N23" s="36">
        <f t="shared" si="4"/>
        <v>0.53210907354895387</v>
      </c>
    </row>
    <row r="24" spans="2:14" x14ac:dyDescent="0.3">
      <c r="B24" s="19" t="s">
        <v>37</v>
      </c>
      <c r="C24" s="2">
        <v>11</v>
      </c>
      <c r="D24" s="2">
        <v>0</v>
      </c>
      <c r="E24" s="2">
        <v>0</v>
      </c>
      <c r="F24" s="18">
        <v>1</v>
      </c>
      <c r="G24" s="18">
        <v>1</v>
      </c>
      <c r="H24" s="2">
        <v>11</v>
      </c>
      <c r="I24" s="2">
        <v>11</v>
      </c>
      <c r="J24" s="36">
        <f t="shared" si="5"/>
        <v>1</v>
      </c>
      <c r="K24" s="21">
        <v>810460</v>
      </c>
      <c r="L24" s="21">
        <v>810460</v>
      </c>
      <c r="M24" s="21">
        <f t="shared" si="2"/>
        <v>0</v>
      </c>
      <c r="N24" s="36">
        <f t="shared" si="4"/>
        <v>1</v>
      </c>
    </row>
    <row r="25" spans="2:14" x14ac:dyDescent="0.3">
      <c r="B25" s="20" t="s">
        <v>62</v>
      </c>
      <c r="C25" s="1"/>
      <c r="D25" s="1"/>
      <c r="E25" s="1"/>
      <c r="F25" s="1"/>
      <c r="G25" s="1"/>
      <c r="H25" s="1"/>
      <c r="I25" s="1"/>
      <c r="J25" s="1"/>
      <c r="K25" s="3"/>
      <c r="L25" s="3"/>
      <c r="M25" s="21"/>
      <c r="N25" s="36"/>
    </row>
    <row r="26" spans="2:14" x14ac:dyDescent="0.3">
      <c r="B26" s="19" t="s">
        <v>9</v>
      </c>
      <c r="C26" s="2">
        <v>8</v>
      </c>
      <c r="D26" s="2">
        <v>0</v>
      </c>
      <c r="E26" s="2">
        <v>0</v>
      </c>
      <c r="F26" s="18">
        <v>1</v>
      </c>
      <c r="G26" s="18">
        <v>1</v>
      </c>
      <c r="H26" s="2">
        <v>8</v>
      </c>
      <c r="I26" s="2">
        <v>8</v>
      </c>
      <c r="J26" s="36">
        <f>+H26/I26</f>
        <v>1</v>
      </c>
      <c r="K26" s="21">
        <v>1068097</v>
      </c>
      <c r="L26" s="21">
        <v>1068097</v>
      </c>
      <c r="M26" s="21">
        <f>+K26-L26</f>
        <v>0</v>
      </c>
      <c r="N26" s="36">
        <f t="shared" si="4"/>
        <v>1</v>
      </c>
    </row>
    <row r="27" spans="2:14" x14ac:dyDescent="0.3">
      <c r="B27" s="19" t="s">
        <v>8</v>
      </c>
      <c r="C27" s="2">
        <v>4</v>
      </c>
      <c r="D27" s="2">
        <v>0</v>
      </c>
      <c r="E27" s="2">
        <v>0</v>
      </c>
      <c r="F27" s="18">
        <v>1</v>
      </c>
      <c r="G27" s="18">
        <v>1</v>
      </c>
      <c r="H27" s="2">
        <v>4</v>
      </c>
      <c r="I27" s="2">
        <v>4</v>
      </c>
      <c r="J27" s="36">
        <f t="shared" ref="J27:J31" si="6">+H27/I27</f>
        <v>1</v>
      </c>
      <c r="K27" s="21">
        <v>434980</v>
      </c>
      <c r="L27" s="21">
        <v>434980</v>
      </c>
      <c r="M27" s="21">
        <f t="shared" ref="M27:M31" si="7">+K27-L27</f>
        <v>0</v>
      </c>
      <c r="N27" s="36">
        <f t="shared" si="4"/>
        <v>1</v>
      </c>
    </row>
    <row r="28" spans="2:14" x14ac:dyDescent="0.3">
      <c r="B28" s="19" t="s">
        <v>10</v>
      </c>
      <c r="C28" s="2">
        <v>1</v>
      </c>
      <c r="D28" s="2">
        <v>0</v>
      </c>
      <c r="E28" s="2">
        <v>0</v>
      </c>
      <c r="F28" s="18">
        <v>1</v>
      </c>
      <c r="G28" s="18">
        <v>1</v>
      </c>
      <c r="H28" s="2">
        <v>1</v>
      </c>
      <c r="I28" s="2">
        <v>1</v>
      </c>
      <c r="J28" s="36">
        <f t="shared" si="6"/>
        <v>1</v>
      </c>
      <c r="K28" s="21">
        <v>44900</v>
      </c>
      <c r="L28" s="21">
        <v>44900</v>
      </c>
      <c r="M28" s="21">
        <f t="shared" si="7"/>
        <v>0</v>
      </c>
      <c r="N28" s="36">
        <f t="shared" si="4"/>
        <v>1</v>
      </c>
    </row>
    <row r="29" spans="2:14" x14ac:dyDescent="0.3">
      <c r="B29" s="35" t="s">
        <v>49</v>
      </c>
      <c r="C29" s="32">
        <v>0</v>
      </c>
      <c r="D29" s="32">
        <v>0</v>
      </c>
      <c r="E29" s="32">
        <v>17</v>
      </c>
      <c r="F29" s="33">
        <v>0</v>
      </c>
      <c r="G29" s="33">
        <v>0</v>
      </c>
      <c r="H29" s="32">
        <v>0</v>
      </c>
      <c r="I29" s="32">
        <v>17</v>
      </c>
      <c r="J29" s="37">
        <f t="shared" si="6"/>
        <v>0</v>
      </c>
      <c r="K29" s="34">
        <v>0</v>
      </c>
      <c r="L29" s="34">
        <v>1058980</v>
      </c>
      <c r="M29" s="34">
        <f t="shared" si="7"/>
        <v>-1058980</v>
      </c>
      <c r="N29" s="37">
        <f t="shared" si="4"/>
        <v>0</v>
      </c>
    </row>
    <row r="30" spans="2:14" x14ac:dyDescent="0.3">
      <c r="B30" s="19" t="s">
        <v>29</v>
      </c>
      <c r="C30" s="2">
        <v>13</v>
      </c>
      <c r="D30" s="2">
        <v>3</v>
      </c>
      <c r="E30" s="2">
        <v>3</v>
      </c>
      <c r="F30" s="18">
        <v>0.81200000000000006</v>
      </c>
      <c r="G30" s="18">
        <v>0.81200000000000006</v>
      </c>
      <c r="H30" s="2">
        <v>16</v>
      </c>
      <c r="I30" s="2">
        <v>16</v>
      </c>
      <c r="J30" s="36">
        <f t="shared" si="6"/>
        <v>1</v>
      </c>
      <c r="K30" s="21">
        <v>1702961</v>
      </c>
      <c r="L30" s="21">
        <v>1702961</v>
      </c>
      <c r="M30" s="21">
        <f t="shared" si="7"/>
        <v>0</v>
      </c>
      <c r="N30" s="36">
        <f t="shared" si="4"/>
        <v>1</v>
      </c>
    </row>
    <row r="31" spans="2:14" x14ac:dyDescent="0.3">
      <c r="B31" s="19" t="s">
        <v>37</v>
      </c>
      <c r="C31" s="2">
        <v>11</v>
      </c>
      <c r="D31" s="2">
        <v>0</v>
      </c>
      <c r="E31" s="2">
        <v>0</v>
      </c>
      <c r="F31" s="18">
        <v>1</v>
      </c>
      <c r="G31" s="18">
        <v>1</v>
      </c>
      <c r="H31" s="2">
        <v>11</v>
      </c>
      <c r="I31" s="2">
        <v>11</v>
      </c>
      <c r="J31" s="36">
        <f t="shared" si="6"/>
        <v>1</v>
      </c>
      <c r="K31" s="21">
        <v>810460</v>
      </c>
      <c r="L31" s="21">
        <v>810460</v>
      </c>
      <c r="M31" s="21">
        <f t="shared" si="7"/>
        <v>0</v>
      </c>
      <c r="N31" s="36">
        <f t="shared" si="4"/>
        <v>1</v>
      </c>
    </row>
    <row r="35" spans="6:7" x14ac:dyDescent="0.3">
      <c r="F35" s="31"/>
      <c r="G35" s="31"/>
    </row>
    <row r="36" spans="6:7" x14ac:dyDescent="0.3">
      <c r="F36" s="31"/>
      <c r="G36" s="31"/>
    </row>
    <row r="37" spans="6:7" x14ac:dyDescent="0.3">
      <c r="F37" s="31"/>
      <c r="G37" s="31"/>
    </row>
    <row r="40" spans="6:7" x14ac:dyDescent="0.3">
      <c r="F40" s="31"/>
      <c r="G40" s="3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F929-613E-42C6-BF87-488F9F7BB804}">
  <dimension ref="B2:I59"/>
  <sheetViews>
    <sheetView workbookViewId="0">
      <selection activeCell="I4" sqref="I4:I9"/>
    </sheetView>
  </sheetViews>
  <sheetFormatPr baseColWidth="10" defaultRowHeight="14.4" x14ac:dyDescent="0.3"/>
  <cols>
    <col min="1" max="1" width="6.33203125" customWidth="1"/>
    <col min="2" max="2" width="14.77734375" style="2" customWidth="1"/>
    <col min="3" max="3" width="14" style="2" customWidth="1"/>
    <col min="4" max="4" width="42.44140625" customWidth="1"/>
    <col min="5" max="5" width="12.109375" bestFit="1" customWidth="1"/>
    <col min="7" max="7" width="17.5546875" style="3" bestFit="1" customWidth="1"/>
    <col min="8" max="8" width="22" style="10" bestFit="1" customWidth="1"/>
    <col min="9" max="9" width="12.21875" customWidth="1"/>
  </cols>
  <sheetData>
    <row r="2" spans="2:9" ht="28.8" x14ac:dyDescent="0.3">
      <c r="B2" s="1" t="s">
        <v>7</v>
      </c>
      <c r="C2" s="1" t="s">
        <v>2</v>
      </c>
      <c r="D2" s="1" t="s">
        <v>0</v>
      </c>
      <c r="E2" s="1" t="s">
        <v>1</v>
      </c>
    </row>
    <row r="3" spans="2:9" x14ac:dyDescent="0.3">
      <c r="B3" s="6" t="s">
        <v>8</v>
      </c>
      <c r="C3" s="4">
        <v>45703</v>
      </c>
      <c r="D3" s="3" t="s">
        <v>3</v>
      </c>
      <c r="E3" s="5">
        <v>44900</v>
      </c>
      <c r="G3" s="12" t="s">
        <v>50</v>
      </c>
      <c r="H3" t="s">
        <v>52</v>
      </c>
      <c r="I3" t="s">
        <v>53</v>
      </c>
    </row>
    <row r="4" spans="2:9" x14ac:dyDescent="0.3">
      <c r="B4" s="6" t="s">
        <v>8</v>
      </c>
      <c r="C4" s="4">
        <v>45702</v>
      </c>
      <c r="D4" s="3" t="s">
        <v>4</v>
      </c>
      <c r="E4" s="5">
        <v>50000</v>
      </c>
      <c r="G4" s="3" t="s">
        <v>9</v>
      </c>
      <c r="H4" s="11">
        <v>1068097</v>
      </c>
      <c r="I4" s="10">
        <v>8</v>
      </c>
    </row>
    <row r="5" spans="2:9" x14ac:dyDescent="0.3">
      <c r="B5" s="6" t="s">
        <v>8</v>
      </c>
      <c r="C5" s="4">
        <v>45698</v>
      </c>
      <c r="D5" s="3" t="s">
        <v>5</v>
      </c>
      <c r="E5" s="5">
        <v>224180</v>
      </c>
      <c r="G5" s="3" t="s">
        <v>8</v>
      </c>
      <c r="H5" s="11">
        <v>434980</v>
      </c>
      <c r="I5" s="10">
        <v>4</v>
      </c>
    </row>
    <row r="6" spans="2:9" x14ac:dyDescent="0.3">
      <c r="B6" s="6" t="s">
        <v>8</v>
      </c>
      <c r="C6" s="4">
        <v>45694</v>
      </c>
      <c r="D6" s="3" t="s">
        <v>6</v>
      </c>
      <c r="E6" s="5">
        <v>115900</v>
      </c>
      <c r="G6" s="3" t="s">
        <v>10</v>
      </c>
      <c r="H6" s="11">
        <v>44900</v>
      </c>
      <c r="I6" s="10">
        <v>1</v>
      </c>
    </row>
    <row r="7" spans="2:9" x14ac:dyDescent="0.3">
      <c r="B7" s="6" t="s">
        <v>10</v>
      </c>
      <c r="C7" s="4">
        <v>45731</v>
      </c>
      <c r="D7" s="3" t="s">
        <v>3</v>
      </c>
      <c r="E7" s="5">
        <v>44900</v>
      </c>
      <c r="G7" s="3" t="s">
        <v>49</v>
      </c>
      <c r="H7" s="11">
        <v>1058980</v>
      </c>
      <c r="I7" s="10">
        <v>17</v>
      </c>
    </row>
    <row r="8" spans="2:9" x14ac:dyDescent="0.3">
      <c r="B8" s="6" t="s">
        <v>9</v>
      </c>
      <c r="C8" s="4">
        <v>45768</v>
      </c>
      <c r="D8" s="3" t="s">
        <v>11</v>
      </c>
      <c r="E8" s="5">
        <v>704700</v>
      </c>
      <c r="G8" s="3" t="s">
        <v>29</v>
      </c>
      <c r="H8" s="11">
        <v>1702961</v>
      </c>
      <c r="I8" s="10">
        <v>16</v>
      </c>
    </row>
    <row r="9" spans="2:9" x14ac:dyDescent="0.3">
      <c r="B9" s="6" t="s">
        <v>9</v>
      </c>
      <c r="C9" s="4">
        <v>45767</v>
      </c>
      <c r="D9" s="3" t="s">
        <v>12</v>
      </c>
      <c r="E9" s="5">
        <v>49000</v>
      </c>
      <c r="G9" s="3" t="s">
        <v>37</v>
      </c>
      <c r="H9" s="11">
        <v>810460</v>
      </c>
      <c r="I9" s="10">
        <v>11</v>
      </c>
    </row>
    <row r="10" spans="2:9" x14ac:dyDescent="0.3">
      <c r="B10" s="6" t="s">
        <v>9</v>
      </c>
      <c r="C10" s="4">
        <v>45762</v>
      </c>
      <c r="D10" s="3" t="s">
        <v>3</v>
      </c>
      <c r="E10" s="5">
        <v>44900</v>
      </c>
      <c r="G10" s="3" t="s">
        <v>51</v>
      </c>
      <c r="H10" s="11">
        <v>5120378</v>
      </c>
      <c r="I10" s="10">
        <v>57</v>
      </c>
    </row>
    <row r="11" spans="2:9" x14ac:dyDescent="0.3">
      <c r="B11" s="6" t="s">
        <v>9</v>
      </c>
      <c r="C11" s="4">
        <v>45756</v>
      </c>
      <c r="D11" s="3" t="s">
        <v>13</v>
      </c>
      <c r="E11" s="5">
        <v>9180</v>
      </c>
    </row>
    <row r="12" spans="2:9" x14ac:dyDescent="0.3">
      <c r="B12" s="6" t="s">
        <v>9</v>
      </c>
      <c r="C12" s="4">
        <v>45755</v>
      </c>
      <c r="D12" s="3" t="s">
        <v>13</v>
      </c>
      <c r="E12" s="5">
        <v>10115</v>
      </c>
    </row>
    <row r="13" spans="2:9" x14ac:dyDescent="0.3">
      <c r="B13" s="6" t="s">
        <v>9</v>
      </c>
      <c r="C13" s="4">
        <v>45755</v>
      </c>
      <c r="D13" s="3" t="s">
        <v>13</v>
      </c>
      <c r="E13" s="5">
        <v>12600</v>
      </c>
      <c r="G13"/>
      <c r="H13"/>
    </row>
    <row r="14" spans="2:9" x14ac:dyDescent="0.3">
      <c r="B14" s="6" t="s">
        <v>9</v>
      </c>
      <c r="C14" s="4">
        <v>45751</v>
      </c>
      <c r="D14" s="3" t="s">
        <v>14</v>
      </c>
      <c r="E14" s="5">
        <v>228410</v>
      </c>
      <c r="G14" s="7" t="s">
        <v>50</v>
      </c>
      <c r="H14" t="s">
        <v>52</v>
      </c>
    </row>
    <row r="15" spans="2:9" x14ac:dyDescent="0.3">
      <c r="B15" s="6" t="s">
        <v>9</v>
      </c>
      <c r="C15" s="4">
        <v>45751</v>
      </c>
      <c r="D15" s="3" t="s">
        <v>15</v>
      </c>
      <c r="E15" s="5">
        <v>9192</v>
      </c>
      <c r="G15" s="8" t="s">
        <v>54</v>
      </c>
      <c r="H15" s="9">
        <v>796800</v>
      </c>
    </row>
    <row r="16" spans="2:9" x14ac:dyDescent="0.3">
      <c r="B16" s="6" t="s">
        <v>29</v>
      </c>
      <c r="C16" s="4">
        <v>45711</v>
      </c>
      <c r="D16" s="3" t="s">
        <v>16</v>
      </c>
      <c r="E16" s="5">
        <v>73087</v>
      </c>
      <c r="G16" s="3" t="s">
        <v>29</v>
      </c>
      <c r="H16" s="9">
        <v>796800</v>
      </c>
    </row>
    <row r="17" spans="2:8" x14ac:dyDescent="0.3">
      <c r="B17" s="6" t="s">
        <v>29</v>
      </c>
      <c r="C17" s="4">
        <v>45709</v>
      </c>
      <c r="D17" s="3" t="s">
        <v>17</v>
      </c>
      <c r="E17" s="5">
        <v>19780</v>
      </c>
      <c r="G17" s="8" t="s">
        <v>55</v>
      </c>
      <c r="H17" s="9">
        <v>1341141</v>
      </c>
    </row>
    <row r="18" spans="2:8" x14ac:dyDescent="0.3">
      <c r="B18" s="6" t="s">
        <v>29</v>
      </c>
      <c r="C18" s="4">
        <v>45709</v>
      </c>
      <c r="D18" s="3" t="s">
        <v>18</v>
      </c>
      <c r="E18" s="5">
        <v>72840</v>
      </c>
      <c r="G18" s="3" t="s">
        <v>8</v>
      </c>
      <c r="H18" s="9">
        <v>434980</v>
      </c>
    </row>
    <row r="19" spans="2:8" x14ac:dyDescent="0.3">
      <c r="B19" s="6" t="s">
        <v>29</v>
      </c>
      <c r="C19" s="4">
        <v>45706</v>
      </c>
      <c r="D19" s="3" t="s">
        <v>19</v>
      </c>
      <c r="E19" s="5">
        <v>37410</v>
      </c>
      <c r="G19" s="3" t="s">
        <v>29</v>
      </c>
      <c r="H19" s="9">
        <v>906161</v>
      </c>
    </row>
    <row r="20" spans="2:8" x14ac:dyDescent="0.3">
      <c r="B20" s="6" t="s">
        <v>29</v>
      </c>
      <c r="C20" s="4">
        <v>45706</v>
      </c>
      <c r="D20" s="3" t="s">
        <v>20</v>
      </c>
      <c r="E20" s="5">
        <v>29500</v>
      </c>
      <c r="G20" s="8" t="s">
        <v>56</v>
      </c>
      <c r="H20" s="9">
        <v>1132720</v>
      </c>
    </row>
    <row r="21" spans="2:8" x14ac:dyDescent="0.3">
      <c r="B21" s="6" t="s">
        <v>29</v>
      </c>
      <c r="C21" s="4">
        <v>45700</v>
      </c>
      <c r="D21" s="3" t="s">
        <v>17</v>
      </c>
      <c r="E21" s="5">
        <v>12040</v>
      </c>
      <c r="G21" s="3" t="s">
        <v>10</v>
      </c>
      <c r="H21" s="9">
        <v>44900</v>
      </c>
    </row>
    <row r="22" spans="2:8" x14ac:dyDescent="0.3">
      <c r="B22" s="6" t="s">
        <v>29</v>
      </c>
      <c r="C22" s="4">
        <v>45700</v>
      </c>
      <c r="D22" s="3" t="s">
        <v>21</v>
      </c>
      <c r="E22" s="5">
        <v>302500</v>
      </c>
      <c r="G22" s="3" t="s">
        <v>49</v>
      </c>
      <c r="H22" s="9">
        <v>277360</v>
      </c>
    </row>
    <row r="23" spans="2:8" x14ac:dyDescent="0.3">
      <c r="B23" s="6" t="s">
        <v>29</v>
      </c>
      <c r="C23" s="4">
        <v>45699</v>
      </c>
      <c r="D23" s="3" t="s">
        <v>22</v>
      </c>
      <c r="E23" s="5">
        <v>48700</v>
      </c>
      <c r="G23" s="3" t="s">
        <v>37</v>
      </c>
      <c r="H23" s="9">
        <v>810460</v>
      </c>
    </row>
    <row r="24" spans="2:8" x14ac:dyDescent="0.3">
      <c r="B24" s="6" t="s">
        <v>29</v>
      </c>
      <c r="C24" s="4">
        <v>45698</v>
      </c>
      <c r="D24" s="3" t="s">
        <v>23</v>
      </c>
      <c r="E24" s="5">
        <v>79900</v>
      </c>
      <c r="G24" s="8" t="s">
        <v>57</v>
      </c>
      <c r="H24" s="9">
        <v>1849717</v>
      </c>
    </row>
    <row r="25" spans="2:8" x14ac:dyDescent="0.3">
      <c r="B25" s="6" t="s">
        <v>29</v>
      </c>
      <c r="C25" s="4">
        <v>45691</v>
      </c>
      <c r="D25" s="3" t="s">
        <v>18</v>
      </c>
      <c r="E25" s="5">
        <v>82954</v>
      </c>
      <c r="G25" s="3" t="s">
        <v>9</v>
      </c>
      <c r="H25" s="9">
        <v>1068097</v>
      </c>
    </row>
    <row r="26" spans="2:8" x14ac:dyDescent="0.3">
      <c r="B26" s="6" t="s">
        <v>29</v>
      </c>
      <c r="C26" s="4">
        <v>45691</v>
      </c>
      <c r="D26" s="3" t="s">
        <v>17</v>
      </c>
      <c r="E26" s="5">
        <v>82550</v>
      </c>
      <c r="G26" s="3" t="s">
        <v>49</v>
      </c>
      <c r="H26" s="9">
        <v>781620</v>
      </c>
    </row>
    <row r="27" spans="2:8" x14ac:dyDescent="0.3">
      <c r="B27" s="6" t="s">
        <v>29</v>
      </c>
      <c r="C27" s="4">
        <v>45689</v>
      </c>
      <c r="D27" s="3" t="s">
        <v>24</v>
      </c>
      <c r="E27" s="5">
        <v>64900</v>
      </c>
      <c r="G27" s="8" t="s">
        <v>51</v>
      </c>
      <c r="H27" s="9">
        <v>5120378</v>
      </c>
    </row>
    <row r="28" spans="2:8" x14ac:dyDescent="0.3">
      <c r="B28" s="22" t="s">
        <v>29</v>
      </c>
      <c r="C28" s="23">
        <v>45687</v>
      </c>
      <c r="D28" s="24" t="s">
        <v>25</v>
      </c>
      <c r="E28" s="25">
        <v>680000</v>
      </c>
      <c r="G28"/>
      <c r="H28"/>
    </row>
    <row r="29" spans="2:8" x14ac:dyDescent="0.3">
      <c r="B29" s="22" t="s">
        <v>29</v>
      </c>
      <c r="C29" s="23">
        <v>45682</v>
      </c>
      <c r="D29" s="24" t="s">
        <v>26</v>
      </c>
      <c r="E29" s="25">
        <v>64900</v>
      </c>
      <c r="G29"/>
      <c r="H29"/>
    </row>
    <row r="30" spans="2:8" x14ac:dyDescent="0.3">
      <c r="B30" s="22" t="s">
        <v>29</v>
      </c>
      <c r="C30" s="23">
        <v>45682</v>
      </c>
      <c r="D30" s="24" t="s">
        <v>27</v>
      </c>
      <c r="E30" s="25">
        <v>13900</v>
      </c>
      <c r="G30"/>
      <c r="H30"/>
    </row>
    <row r="31" spans="2:8" x14ac:dyDescent="0.3">
      <c r="B31" s="22" t="s">
        <v>29</v>
      </c>
      <c r="C31" s="23">
        <v>45681</v>
      </c>
      <c r="D31" s="24" t="s">
        <v>28</v>
      </c>
      <c r="E31" s="25">
        <v>38000</v>
      </c>
      <c r="G31"/>
      <c r="H31"/>
    </row>
    <row r="32" spans="2:8" x14ac:dyDescent="0.3">
      <c r="B32" s="6" t="s">
        <v>37</v>
      </c>
      <c r="C32" s="4">
        <v>45739</v>
      </c>
      <c r="D32" s="3" t="s">
        <v>30</v>
      </c>
      <c r="E32" s="5">
        <v>40800</v>
      </c>
      <c r="G32"/>
    </row>
    <row r="33" spans="2:7" x14ac:dyDescent="0.3">
      <c r="B33" s="6" t="s">
        <v>37</v>
      </c>
      <c r="C33" s="4">
        <v>45739</v>
      </c>
      <c r="D33" s="3" t="s">
        <v>31</v>
      </c>
      <c r="E33" s="5">
        <v>149610</v>
      </c>
      <c r="G33"/>
    </row>
    <row r="34" spans="2:7" x14ac:dyDescent="0.3">
      <c r="B34" s="6" t="s">
        <v>37</v>
      </c>
      <c r="C34" s="4">
        <v>45738</v>
      </c>
      <c r="D34" s="3" t="s">
        <v>32</v>
      </c>
      <c r="E34" s="5">
        <v>41600</v>
      </c>
      <c r="G34"/>
    </row>
    <row r="35" spans="2:7" x14ac:dyDescent="0.3">
      <c r="B35" s="6" t="s">
        <v>37</v>
      </c>
      <c r="C35" s="4">
        <v>45737</v>
      </c>
      <c r="D35" s="3" t="s">
        <v>33</v>
      </c>
      <c r="E35" s="5">
        <v>47400</v>
      </c>
      <c r="G35"/>
    </row>
    <row r="36" spans="2:7" x14ac:dyDescent="0.3">
      <c r="B36" s="26" t="s">
        <v>37</v>
      </c>
      <c r="C36" s="27">
        <v>45737</v>
      </c>
      <c r="D36" s="28" t="s">
        <v>18</v>
      </c>
      <c r="E36" s="29">
        <v>98782</v>
      </c>
      <c r="F36" s="3" t="str">
        <f>+_xlfn.CONCAT("21/03/2025 - ",D36)</f>
        <v>21/03/2025 - SUPER INTER UNICO SALO CALI</v>
      </c>
      <c r="G36"/>
    </row>
    <row r="37" spans="2:7" x14ac:dyDescent="0.3">
      <c r="B37" s="6" t="s">
        <v>37</v>
      </c>
      <c r="C37" s="4">
        <v>45730</v>
      </c>
      <c r="D37" s="3" t="s">
        <v>34</v>
      </c>
      <c r="E37" s="5">
        <v>66845</v>
      </c>
      <c r="G37"/>
    </row>
    <row r="38" spans="2:7" x14ac:dyDescent="0.3">
      <c r="B38" s="6" t="s">
        <v>37</v>
      </c>
      <c r="C38" s="4">
        <v>45726</v>
      </c>
      <c r="D38" s="3" t="s">
        <v>18</v>
      </c>
      <c r="E38" s="5">
        <v>52800</v>
      </c>
      <c r="G38"/>
    </row>
    <row r="39" spans="2:7" x14ac:dyDescent="0.3">
      <c r="B39" s="6" t="s">
        <v>37</v>
      </c>
      <c r="C39" s="4">
        <v>45726</v>
      </c>
      <c r="D39" s="3" t="s">
        <v>23</v>
      </c>
      <c r="E39" s="5">
        <v>79900</v>
      </c>
      <c r="G39"/>
    </row>
    <row r="40" spans="2:7" x14ac:dyDescent="0.3">
      <c r="B40" s="6" t="s">
        <v>37</v>
      </c>
      <c r="C40" s="4">
        <v>45726</v>
      </c>
      <c r="D40" s="3" t="s">
        <v>17</v>
      </c>
      <c r="E40" s="5">
        <v>68570</v>
      </c>
      <c r="G40"/>
    </row>
    <row r="41" spans="2:7" x14ac:dyDescent="0.3">
      <c r="B41" s="6" t="s">
        <v>37</v>
      </c>
      <c r="C41" s="4">
        <v>45717</v>
      </c>
      <c r="D41" s="3" t="s">
        <v>35</v>
      </c>
      <c r="E41" s="5">
        <v>47000</v>
      </c>
      <c r="G41"/>
    </row>
    <row r="42" spans="2:7" x14ac:dyDescent="0.3">
      <c r="B42" s="6" t="s">
        <v>37</v>
      </c>
      <c r="C42" s="4">
        <v>45717</v>
      </c>
      <c r="D42" s="3" t="s">
        <v>36</v>
      </c>
      <c r="E42" s="5">
        <v>117153</v>
      </c>
      <c r="G42"/>
    </row>
    <row r="43" spans="2:7" x14ac:dyDescent="0.3">
      <c r="B43" s="6" t="s">
        <v>49</v>
      </c>
      <c r="C43" s="4">
        <v>45767</v>
      </c>
      <c r="D43" s="3" t="s">
        <v>38</v>
      </c>
      <c r="E43" s="5">
        <v>57100</v>
      </c>
      <c r="G43"/>
    </row>
    <row r="44" spans="2:7" x14ac:dyDescent="0.3">
      <c r="B44" s="6" t="s">
        <v>49</v>
      </c>
      <c r="C44" s="4">
        <v>45766</v>
      </c>
      <c r="D44" s="3" t="s">
        <v>39</v>
      </c>
      <c r="E44" s="5">
        <v>29900</v>
      </c>
      <c r="G44"/>
    </row>
    <row r="45" spans="2:7" x14ac:dyDescent="0.3">
      <c r="B45" s="6" t="s">
        <v>49</v>
      </c>
      <c r="C45" s="4">
        <v>45762</v>
      </c>
      <c r="D45" s="3" t="s">
        <v>18</v>
      </c>
      <c r="E45" s="5">
        <v>115770</v>
      </c>
      <c r="G45"/>
    </row>
    <row r="46" spans="2:7" x14ac:dyDescent="0.3">
      <c r="B46" s="6" t="s">
        <v>49</v>
      </c>
      <c r="C46" s="4">
        <v>45760</v>
      </c>
      <c r="D46" s="3" t="s">
        <v>40</v>
      </c>
      <c r="E46" s="5">
        <v>38000</v>
      </c>
      <c r="G46"/>
    </row>
    <row r="47" spans="2:7" x14ac:dyDescent="0.3">
      <c r="B47" s="6" t="s">
        <v>49</v>
      </c>
      <c r="C47" s="4">
        <v>45759</v>
      </c>
      <c r="D47" s="3" t="s">
        <v>41</v>
      </c>
      <c r="E47" s="5">
        <v>97700</v>
      </c>
      <c r="G47"/>
    </row>
    <row r="48" spans="2:7" x14ac:dyDescent="0.3">
      <c r="B48" s="6" t="s">
        <v>49</v>
      </c>
      <c r="C48" s="4">
        <v>45759</v>
      </c>
      <c r="D48" s="3" t="s">
        <v>42</v>
      </c>
      <c r="E48" s="5">
        <v>122570</v>
      </c>
      <c r="G48"/>
    </row>
    <row r="49" spans="2:7" x14ac:dyDescent="0.3">
      <c r="B49" s="6" t="s">
        <v>49</v>
      </c>
      <c r="C49" s="4">
        <v>45757</v>
      </c>
      <c r="D49" s="3" t="s">
        <v>43</v>
      </c>
      <c r="E49" s="5">
        <v>40500</v>
      </c>
      <c r="G49"/>
    </row>
    <row r="50" spans="2:7" x14ac:dyDescent="0.3">
      <c r="B50" s="6" t="s">
        <v>49</v>
      </c>
      <c r="C50" s="4">
        <v>45757</v>
      </c>
      <c r="D50" s="3" t="s">
        <v>44</v>
      </c>
      <c r="E50" s="5">
        <v>90000</v>
      </c>
      <c r="G50"/>
    </row>
    <row r="51" spans="2:7" x14ac:dyDescent="0.3">
      <c r="B51" s="6" t="s">
        <v>49</v>
      </c>
      <c r="C51" s="4">
        <v>45757</v>
      </c>
      <c r="D51" s="3" t="s">
        <v>23</v>
      </c>
      <c r="E51" s="5">
        <v>59900</v>
      </c>
      <c r="G51"/>
    </row>
    <row r="52" spans="2:7" x14ac:dyDescent="0.3">
      <c r="B52" s="6" t="s">
        <v>49</v>
      </c>
      <c r="C52" s="4">
        <v>45752</v>
      </c>
      <c r="D52" s="3" t="s">
        <v>45</v>
      </c>
      <c r="E52" s="5">
        <v>36000</v>
      </c>
      <c r="G52"/>
    </row>
    <row r="53" spans="2:7" x14ac:dyDescent="0.3">
      <c r="B53" s="6" t="s">
        <v>49</v>
      </c>
      <c r="C53" s="4">
        <v>45748</v>
      </c>
      <c r="D53" s="3" t="s">
        <v>46</v>
      </c>
      <c r="E53" s="5">
        <v>30180</v>
      </c>
      <c r="G53"/>
    </row>
    <row r="54" spans="2:7" x14ac:dyDescent="0.3">
      <c r="B54" s="6" t="s">
        <v>49</v>
      </c>
      <c r="C54" s="4">
        <v>45748</v>
      </c>
      <c r="D54" s="3" t="s">
        <v>47</v>
      </c>
      <c r="E54" s="5">
        <v>64000</v>
      </c>
      <c r="G54"/>
    </row>
    <row r="55" spans="2:7" x14ac:dyDescent="0.3">
      <c r="B55" s="22" t="s">
        <v>49</v>
      </c>
      <c r="C55" s="23">
        <v>45746</v>
      </c>
      <c r="D55" s="24" t="s">
        <v>48</v>
      </c>
      <c r="E55" s="25">
        <v>132600</v>
      </c>
      <c r="G55"/>
    </row>
    <row r="56" spans="2:7" x14ac:dyDescent="0.3">
      <c r="B56" s="22" t="s">
        <v>49</v>
      </c>
      <c r="C56" s="23">
        <v>45745</v>
      </c>
      <c r="D56" s="24" t="s">
        <v>28</v>
      </c>
      <c r="E56" s="25">
        <v>55000</v>
      </c>
      <c r="G56"/>
    </row>
    <row r="57" spans="2:7" x14ac:dyDescent="0.3">
      <c r="B57" s="22" t="s">
        <v>49</v>
      </c>
      <c r="C57" s="23">
        <v>45745</v>
      </c>
      <c r="D57" s="24" t="s">
        <v>17</v>
      </c>
      <c r="E57" s="25">
        <v>16790</v>
      </c>
    </row>
    <row r="58" spans="2:7" x14ac:dyDescent="0.3">
      <c r="B58" s="22" t="s">
        <v>49</v>
      </c>
      <c r="C58" s="23">
        <v>45743</v>
      </c>
      <c r="D58" s="24" t="s">
        <v>17</v>
      </c>
      <c r="E58" s="25">
        <v>43920</v>
      </c>
    </row>
    <row r="59" spans="2:7" x14ac:dyDescent="0.3">
      <c r="B59" s="22" t="s">
        <v>49</v>
      </c>
      <c r="C59" s="23">
        <v>45743</v>
      </c>
      <c r="D59" s="24" t="s">
        <v>18</v>
      </c>
      <c r="E59" s="25">
        <v>29050</v>
      </c>
    </row>
  </sheetData>
  <phoneticPr fontId="2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Comparison</vt:lpstr>
      <vt:lpstr>Ground_Truth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2025-06-04T18:48:23Z</dcterms:created>
  <dcterms:modified xsi:type="dcterms:W3CDTF">2025-07-18T20:56:35Z</dcterms:modified>
</cp:coreProperties>
</file>