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E187517846"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"1.0.2"</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SUM('Form'!F$2:F$5000)</f>
        <v/>
      </c>
    </row>
  </sheetData>
  <sheetProtection selectLockedCells="0" selectUnlockedCells="0" sheet="1" objects="0" insertRows="1" insertHyperlinks="1" autoFilter="1" scenarios="0" formatColumns="1" deleteColumns="1" insertColumns="1" pivotTables="1" deleteRows="1" formatCells="1" formatRows="1" sort="1" password="8E187517846"/>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cols>
    <col width="18" customWidth="1" min="1" max="1"/>
    <col width="12" customWidth="1" min="2" max="2"/>
    <col width="12" customWidth="1" min="3" max="3"/>
    <col width="24.76" customWidth="1" min="4" max="4"/>
    <col width="48" customWidth="1" min="5" max="5"/>
    <col width="24.76" customWidth="1" min="6" max="6"/>
    <col width="48" customWidth="1" min="7" max="7"/>
    <col width="24.76" customWidth="1" min="8" max="8"/>
    <col width="24.76" customWidth="1" min="9" max="9"/>
    <col width="24.76" customWidth="1" min="10" max="10"/>
    <col width="24.76" customWidth="1" min="11" max="11"/>
    <col width="24.76" customWidth="1" min="12" max="12"/>
    <col width="24.76" customWidth="1" min="13" max="13"/>
    <col width="24.76" customWidth="1" min="14" max="14"/>
    <col width="24.76" customWidth="1" min="15" max="15"/>
    <col width="18" customWidth="1" min="16" max="16"/>
    <col width="24.76" customWidth="1" min="17" max="17"/>
    <col width="24.76" customWidth="1" min="18" max="18"/>
    <col width="24.7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f>IF(B2&lt;&gt;"", "AWARD-"&amp;TEXT(ROW()-1,"0000"), "")</f>
        <v/>
      </c>
      <c r="B2" s="7" t="n"/>
      <c r="C2" s="7" t="n"/>
      <c r="D2" s="7" t="n"/>
      <c r="E2" s="8" t="n"/>
      <c r="F2" s="9" t="n"/>
      <c r="G2" s="8" t="n"/>
      <c r="H2" s="8" t="n"/>
      <c r="I2" s="8" t="n"/>
      <c r="J2" s="10">
        <f>IF(A2="",0,SUMIFS(amount_expended,cfda_key,V2))</f>
        <v/>
      </c>
      <c r="K2" s="10">
        <f>IF(G2="OTHER CLUSTER NOT LISTED ABOVE",SUMIFS(amount_expended,uniform_other_cluster_name,X2), IF(AND(OR(G2="N/A",G2=""),H2=""),0,IF(G2="STATE CLUSTER",SUMIFS(amount_expended,uniform_state_cluster_name,W2),SUMIFS(amount_expended,cluster_name,G2))))</f>
        <v/>
      </c>
      <c r="L2" s="8" t="n"/>
      <c r="M2" s="7" t="n"/>
      <c r="N2" s="8" t="n"/>
      <c r="O2" s="7" t="n"/>
      <c r="P2" s="7" t="n"/>
      <c r="Q2" s="8" t="n"/>
      <c r="R2" s="9" t="n"/>
      <c r="S2" s="8" t="n"/>
      <c r="T2" s="8" t="n"/>
      <c r="U2" s="8" t="n"/>
      <c r="V2" s="11">
        <f>IF(OR(B2="",C2),"",CONCATENATE(B2,".",C2))</f>
        <v/>
      </c>
      <c r="W2" s="6">
        <f>UPPER(TRIM(H2))</f>
        <v/>
      </c>
      <c r="X2" s="6">
        <f>UPPER(TRIM(I2))</f>
        <v/>
      </c>
      <c r="Y2" s="6">
        <f>IF(V2&lt;&gt;"",IFERROR(INDEX(federal_program_name_lookup,MATCH(V2,aln_lookup,0)),""),"")</f>
        <v/>
      </c>
    </row>
    <row r="3">
      <c r="A3" s="6">
        <f>IF(B3&lt;&gt;"", "AWARD-"&amp;TEXT(ROW()-1,"0000"), "")</f>
        <v/>
      </c>
      <c r="B3" s="7" t="n"/>
      <c r="C3" s="7" t="n"/>
      <c r="D3" s="7" t="n"/>
      <c r="E3" s="8" t="n"/>
      <c r="F3" s="9" t="n"/>
      <c r="G3" s="8" t="n"/>
      <c r="H3" s="8" t="n"/>
      <c r="I3" s="8" t="n"/>
      <c r="J3" s="10">
        <f>IF(A3="",0,SUMIFS(amount_expended,cfda_key,V3))</f>
        <v/>
      </c>
      <c r="K3" s="10">
        <f>IF(G3="OTHER CLUSTER NOT LISTED ABOVE",SUMIFS(amount_expended,uniform_other_cluster_name,X3), IF(AND(OR(G3="N/A",G3=""),H3=""),0,IF(G3="STATE CLUSTER",SUMIFS(amount_expended,uniform_state_cluster_name,W3),SUMIFS(amount_expended,cluster_name,G3))))</f>
        <v/>
      </c>
      <c r="L3" s="8" t="n"/>
      <c r="M3" s="7" t="n"/>
      <c r="N3" s="8" t="n"/>
      <c r="O3" s="7" t="n"/>
      <c r="P3" s="7" t="n"/>
      <c r="Q3" s="8" t="n"/>
      <c r="R3" s="9" t="n"/>
      <c r="S3" s="8" t="n"/>
      <c r="T3" s="8" t="n"/>
      <c r="U3" s="8" t="n"/>
      <c r="V3" s="11">
        <f>IF(OR(B3="",C3),"",CONCATENATE(B3,".",C3))</f>
        <v/>
      </c>
      <c r="W3" s="6">
        <f>UPPER(TRIM(H3))</f>
        <v/>
      </c>
      <c r="X3" s="6">
        <f>UPPER(TRIM(I3))</f>
        <v/>
      </c>
      <c r="Y3" s="6">
        <f>IF(V3&lt;&gt;"",IFERROR(INDEX(federal_program_name_lookup,MATCH(V3,aln_lookup,0)),""),"")</f>
        <v/>
      </c>
    </row>
    <row r="4">
      <c r="A4" s="6">
        <f>IF(B4&lt;&gt;"", "AWARD-"&amp;TEXT(ROW()-1,"0000"), "")</f>
        <v/>
      </c>
      <c r="B4" s="7" t="n"/>
      <c r="C4" s="7" t="n"/>
      <c r="D4" s="7" t="n"/>
      <c r="E4" s="8" t="n"/>
      <c r="F4" s="9" t="n"/>
      <c r="G4" s="8" t="n"/>
      <c r="H4" s="8" t="n"/>
      <c r="I4" s="8" t="n"/>
      <c r="J4" s="10">
        <f>IF(A4="",0,SUMIFS(amount_expended,cfda_key,V4))</f>
        <v/>
      </c>
      <c r="K4" s="10">
        <f>IF(G4="OTHER CLUSTER NOT LISTED ABOVE",SUMIFS(amount_expended,uniform_other_cluster_name,X4), IF(AND(OR(G4="N/A",G4=""),H4=""),0,IF(G4="STATE CLUSTER",SUMIFS(amount_expended,uniform_state_cluster_name,W4),SUMIFS(amount_expended,cluster_name,G4))))</f>
        <v/>
      </c>
      <c r="L4" s="8" t="n"/>
      <c r="M4" s="7" t="n"/>
      <c r="N4" s="8" t="n"/>
      <c r="O4" s="7" t="n"/>
      <c r="P4" s="7" t="n"/>
      <c r="Q4" s="8" t="n"/>
      <c r="R4" s="9" t="n"/>
      <c r="S4" s="8" t="n"/>
      <c r="T4" s="8" t="n"/>
      <c r="U4" s="8" t="n"/>
      <c r="V4" s="11">
        <f>IF(OR(B4="",C4),"",CONCATENATE(B4,".",C4))</f>
        <v/>
      </c>
      <c r="W4" s="6">
        <f>UPPER(TRIM(H4))</f>
        <v/>
      </c>
      <c r="X4" s="6">
        <f>UPPER(TRIM(I4))</f>
        <v/>
      </c>
      <c r="Y4" s="6">
        <f>IF(V4&lt;&gt;"",IFERROR(INDEX(federal_program_name_lookup,MATCH(V4,aln_lookup,0)),""),"")</f>
        <v/>
      </c>
    </row>
    <row r="5">
      <c r="A5" s="6">
        <f>IF(B5&lt;&gt;"", "AWARD-"&amp;TEXT(ROW()-1,"0000"), "")</f>
        <v/>
      </c>
      <c r="B5" s="7" t="n"/>
      <c r="C5" s="7" t="n"/>
      <c r="D5" s="7" t="n"/>
      <c r="E5" s="8" t="n"/>
      <c r="F5" s="9" t="n"/>
      <c r="G5" s="8" t="n"/>
      <c r="H5" s="8" t="n"/>
      <c r="I5" s="8" t="n"/>
      <c r="J5" s="10">
        <f>IF(A5="",0,SUMIFS(amount_expended,cfda_key,V5))</f>
        <v/>
      </c>
      <c r="K5" s="10">
        <f>IF(G5="OTHER CLUSTER NOT LISTED ABOVE",SUMIFS(amount_expended,uniform_other_cluster_name,X5), IF(AND(OR(G5="N/A",G5=""),H5=""),0,IF(G5="STATE CLUSTER",SUMIFS(amount_expended,uniform_state_cluster_name,W5),SUMIFS(amount_expended,cluster_name,G5))))</f>
        <v/>
      </c>
      <c r="L5" s="8" t="n"/>
      <c r="M5" s="7" t="n"/>
      <c r="N5" s="8" t="n"/>
      <c r="O5" s="7" t="n"/>
      <c r="P5" s="7" t="n"/>
      <c r="Q5" s="8" t="n"/>
      <c r="R5" s="9" t="n"/>
      <c r="S5" s="8" t="n"/>
      <c r="T5" s="8" t="n"/>
      <c r="U5" s="8" t="n"/>
      <c r="V5" s="11">
        <f>IF(OR(B5="",C5),"",CONCATENATE(B5,".",C5))</f>
        <v/>
      </c>
      <c r="W5" s="6">
        <f>UPPER(TRIM(H5))</f>
        <v/>
      </c>
      <c r="X5" s="6">
        <f>UPPER(TRIM(I5))</f>
        <v/>
      </c>
      <c r="Y5" s="6">
        <f>IF(V5&lt;&gt;"",IFERROR(INDEX(federal_program_name_lookup,MATCH(V5,aln_lookup,0)),""),"")</f>
        <v/>
      </c>
    </row>
    <row r="6">
      <c r="A6" s="6">
        <f>IF(B6&lt;&gt;"", "AWARD-"&amp;TEXT(ROW()-1,"0000"), "")</f>
        <v/>
      </c>
      <c r="B6" s="7" t="n"/>
      <c r="C6" s="7" t="n"/>
      <c r="D6" s="7" t="n"/>
      <c r="E6" s="8" t="n"/>
      <c r="F6" s="9" t="n"/>
      <c r="G6" s="8" t="n"/>
      <c r="H6" s="8" t="n"/>
      <c r="I6" s="8" t="n"/>
      <c r="J6" s="10">
        <f>IF(A6="",0,SUMIFS(amount_expended,cfda_key,V6))</f>
        <v/>
      </c>
      <c r="K6" s="10">
        <f>IF(G6="OTHER CLUSTER NOT LISTED ABOVE",SUMIFS(amount_expended,uniform_other_cluster_name,X6), IF(AND(OR(G6="N/A",G6=""),H6=""),0,IF(G6="STATE CLUSTER",SUMIFS(amount_expended,uniform_state_cluster_name,W6),SUMIFS(amount_expended,cluster_name,G6))))</f>
        <v/>
      </c>
      <c r="L6" s="8" t="n"/>
      <c r="M6" s="7" t="n"/>
      <c r="N6" s="8" t="n"/>
      <c r="O6" s="7" t="n"/>
      <c r="P6" s="7" t="n"/>
      <c r="Q6" s="8" t="n"/>
      <c r="R6" s="9" t="n"/>
      <c r="S6" s="8" t="n"/>
      <c r="T6" s="8" t="n"/>
      <c r="U6" s="8" t="n"/>
      <c r="V6" s="11">
        <f>IF(OR(B6="",C6),"",CONCATENATE(B6,".",C6))</f>
        <v/>
      </c>
      <c r="W6" s="6">
        <f>UPPER(TRIM(H6))</f>
        <v/>
      </c>
      <c r="X6" s="6">
        <f>UPPER(TRIM(I6))</f>
        <v/>
      </c>
      <c r="Y6" s="6">
        <f>IF(V6&lt;&gt;"",IFERROR(INDEX(federal_program_name_lookup,MATCH(V6,aln_lookup,0)),""),"")</f>
        <v/>
      </c>
    </row>
    <row r="7">
      <c r="A7" s="6">
        <f>IF(B7&lt;&gt;"", "AWARD-"&amp;TEXT(ROW()-1,"0000"), "")</f>
        <v/>
      </c>
      <c r="B7" s="7" t="n"/>
      <c r="C7" s="7" t="n"/>
      <c r="D7" s="7" t="n"/>
      <c r="E7" s="8" t="n"/>
      <c r="F7" s="9" t="n"/>
      <c r="G7" s="8" t="n"/>
      <c r="H7" s="8" t="n"/>
      <c r="I7" s="8" t="n"/>
      <c r="J7" s="10">
        <f>IF(A7="",0,SUMIFS(amount_expended,cfda_key,V7))</f>
        <v/>
      </c>
      <c r="K7" s="10">
        <f>IF(G7="OTHER CLUSTER NOT LISTED ABOVE",SUMIFS(amount_expended,uniform_other_cluster_name,X7), IF(AND(OR(G7="N/A",G7=""),H7=""),0,IF(G7="STATE CLUSTER",SUMIFS(amount_expended,uniform_state_cluster_name,W7),SUMIFS(amount_expended,cluster_name,G7))))</f>
        <v/>
      </c>
      <c r="L7" s="8" t="n"/>
      <c r="M7" s="7" t="n"/>
      <c r="N7" s="8" t="n"/>
      <c r="O7" s="7" t="n"/>
      <c r="P7" s="7" t="n"/>
      <c r="Q7" s="8" t="n"/>
      <c r="R7" s="9" t="n"/>
      <c r="S7" s="8" t="n"/>
      <c r="T7" s="8" t="n"/>
      <c r="U7" s="8" t="n"/>
      <c r="V7" s="11">
        <f>IF(OR(B7="",C7),"",CONCATENATE(B7,".",C7))</f>
        <v/>
      </c>
      <c r="W7" s="6">
        <f>UPPER(TRIM(H7))</f>
        <v/>
      </c>
      <c r="X7" s="6">
        <f>UPPER(TRIM(I7))</f>
        <v/>
      </c>
      <c r="Y7" s="6">
        <f>IF(V7&lt;&gt;"",IFERROR(INDEX(federal_program_name_lookup,MATCH(V7,aln_lookup,0)),""),"")</f>
        <v/>
      </c>
    </row>
    <row r="8">
      <c r="A8" s="6">
        <f>IF(B8&lt;&gt;"", "AWARD-"&amp;TEXT(ROW()-1,"0000"), "")</f>
        <v/>
      </c>
      <c r="B8" s="7" t="n"/>
      <c r="C8" s="7" t="n"/>
      <c r="D8" s="7" t="n"/>
      <c r="E8" s="8" t="n"/>
      <c r="F8" s="9" t="n"/>
      <c r="G8" s="8" t="n"/>
      <c r="H8" s="8" t="n"/>
      <c r="I8" s="8" t="n"/>
      <c r="J8" s="10">
        <f>IF(A8="",0,SUMIFS(amount_expended,cfda_key,V8))</f>
        <v/>
      </c>
      <c r="K8" s="10">
        <f>IF(G8="OTHER CLUSTER NOT LISTED ABOVE",SUMIFS(amount_expended,uniform_other_cluster_name,X8), IF(AND(OR(G8="N/A",G8=""),H8=""),0,IF(G8="STATE CLUSTER",SUMIFS(amount_expended,uniform_state_cluster_name,W8),SUMIFS(amount_expended,cluster_name,G8))))</f>
        <v/>
      </c>
      <c r="L8" s="8" t="n"/>
      <c r="M8" s="7" t="n"/>
      <c r="N8" s="8" t="n"/>
      <c r="O8" s="7" t="n"/>
      <c r="P8" s="7" t="n"/>
      <c r="Q8" s="8" t="n"/>
      <c r="R8" s="9" t="n"/>
      <c r="S8" s="8" t="n"/>
      <c r="T8" s="8" t="n"/>
      <c r="U8" s="8" t="n"/>
      <c r="V8" s="11">
        <f>IF(OR(B8="",C8),"",CONCATENATE(B8,".",C8))</f>
        <v/>
      </c>
      <c r="W8" s="6">
        <f>UPPER(TRIM(H8))</f>
        <v/>
      </c>
      <c r="X8" s="6">
        <f>UPPER(TRIM(I8))</f>
        <v/>
      </c>
      <c r="Y8" s="6">
        <f>IF(V8&lt;&gt;"",IFERROR(INDEX(federal_program_name_lookup,MATCH(V8,aln_lookup,0)),""),"")</f>
        <v/>
      </c>
    </row>
    <row r="9">
      <c r="A9" s="6">
        <f>IF(B9&lt;&gt;"", "AWARD-"&amp;TEXT(ROW()-1,"0000"), "")</f>
        <v/>
      </c>
      <c r="B9" s="7" t="n"/>
      <c r="C9" s="7" t="n"/>
      <c r="D9" s="7" t="n"/>
      <c r="E9" s="8" t="n"/>
      <c r="F9" s="9" t="n"/>
      <c r="G9" s="8" t="n"/>
      <c r="H9" s="8" t="n"/>
      <c r="I9" s="8" t="n"/>
      <c r="J9" s="10">
        <f>IF(A9="",0,SUMIFS(amount_expended,cfda_key,V9))</f>
        <v/>
      </c>
      <c r="K9" s="10">
        <f>IF(G9="OTHER CLUSTER NOT LISTED ABOVE",SUMIFS(amount_expended,uniform_other_cluster_name,X9), IF(AND(OR(G9="N/A",G9=""),H9=""),0,IF(G9="STATE CLUSTER",SUMIFS(amount_expended,uniform_state_cluster_name,W9),SUMIFS(amount_expended,cluster_name,G9))))</f>
        <v/>
      </c>
      <c r="L9" s="8" t="n"/>
      <c r="M9" s="7" t="n"/>
      <c r="N9" s="8" t="n"/>
      <c r="O9" s="7" t="n"/>
      <c r="P9" s="7" t="n"/>
      <c r="Q9" s="8" t="n"/>
      <c r="R9" s="9" t="n"/>
      <c r="S9" s="8" t="n"/>
      <c r="T9" s="8" t="n"/>
      <c r="U9" s="8" t="n"/>
      <c r="V9" s="11">
        <f>IF(OR(B9="",C9),"",CONCATENATE(B9,".",C9))</f>
        <v/>
      </c>
      <c r="W9" s="6">
        <f>UPPER(TRIM(H9))</f>
        <v/>
      </c>
      <c r="X9" s="6">
        <f>UPPER(TRIM(I9))</f>
        <v/>
      </c>
      <c r="Y9" s="6">
        <f>IF(V9&lt;&gt;"",IFERROR(INDEX(federal_program_name_lookup,MATCH(V9,aln_lookup,0)),""),"")</f>
        <v/>
      </c>
    </row>
    <row r="10">
      <c r="A10" s="6">
        <f>IF(B10&lt;&gt;"", "AWARD-"&amp;TEXT(ROW()-1,"0000"), "")</f>
        <v/>
      </c>
      <c r="B10" s="7" t="n"/>
      <c r="C10" s="7" t="n"/>
      <c r="D10" s="7" t="n"/>
      <c r="E10" s="8" t="n"/>
      <c r="F10" s="9" t="n"/>
      <c r="G10" s="8" t="n"/>
      <c r="H10" s="8" t="n"/>
      <c r="I10" s="8" t="n"/>
      <c r="J10" s="10">
        <f>IF(A10="",0,SUMIFS(amount_expended,cfda_key,V10))</f>
        <v/>
      </c>
      <c r="K10" s="10">
        <f>IF(G10="OTHER CLUSTER NOT LISTED ABOVE",SUMIFS(amount_expended,uniform_other_cluster_name,X10), IF(AND(OR(G10="N/A",G10=""),H10=""),0,IF(G10="STATE CLUSTER",SUMIFS(amount_expended,uniform_state_cluster_name,W10),SUMIFS(amount_expended,cluster_name,G10))))</f>
        <v/>
      </c>
      <c r="L10" s="8" t="n"/>
      <c r="M10" s="7" t="n"/>
      <c r="N10" s="8" t="n"/>
      <c r="O10" s="7" t="n"/>
      <c r="P10" s="7" t="n"/>
      <c r="Q10" s="8" t="n"/>
      <c r="R10" s="9" t="n"/>
      <c r="S10" s="8" t="n"/>
      <c r="T10" s="8" t="n"/>
      <c r="U10" s="8" t="n"/>
      <c r="V10" s="11">
        <f>IF(OR(B10="",C10),"",CONCATENATE(B10,".",C10))</f>
        <v/>
      </c>
      <c r="W10" s="6">
        <f>UPPER(TRIM(H10))</f>
        <v/>
      </c>
      <c r="X10" s="6">
        <f>UPPER(TRIM(I10))</f>
        <v/>
      </c>
      <c r="Y10" s="6">
        <f>IF(V10&lt;&gt;"",IFERROR(INDEX(federal_program_name_lookup,MATCH(V10,aln_lookup,0)),""),"")</f>
        <v/>
      </c>
    </row>
    <row r="11">
      <c r="A11" s="6">
        <f>IF(B11&lt;&gt;"", "AWARD-"&amp;TEXT(ROW()-1,"0000"), "")</f>
        <v/>
      </c>
      <c r="B11" s="7" t="n"/>
      <c r="C11" s="7" t="n"/>
      <c r="D11" s="7" t="n"/>
      <c r="E11" s="8" t="n"/>
      <c r="F11" s="9" t="n"/>
      <c r="G11" s="8" t="n"/>
      <c r="H11" s="8" t="n"/>
      <c r="I11" s="8" t="n"/>
      <c r="J11" s="10">
        <f>IF(A11="",0,SUMIFS(amount_expended,cfda_key,V11))</f>
        <v/>
      </c>
      <c r="K11" s="10">
        <f>IF(G11="OTHER CLUSTER NOT LISTED ABOVE",SUMIFS(amount_expended,uniform_other_cluster_name,X11), IF(AND(OR(G11="N/A",G11=""),H11=""),0,IF(G11="STATE CLUSTER",SUMIFS(amount_expended,uniform_state_cluster_name,W11),SUMIFS(amount_expended,cluster_name,G11))))</f>
        <v/>
      </c>
      <c r="L11" s="8" t="n"/>
      <c r="M11" s="7" t="n"/>
      <c r="N11" s="8" t="n"/>
      <c r="O11" s="7" t="n"/>
      <c r="P11" s="7" t="n"/>
      <c r="Q11" s="8" t="n"/>
      <c r="R11" s="9" t="n"/>
      <c r="S11" s="8" t="n"/>
      <c r="T11" s="8" t="n"/>
      <c r="U11" s="8" t="n"/>
      <c r="V11" s="11">
        <f>IF(OR(B11="",C11),"",CONCATENATE(B11,".",C11))</f>
        <v/>
      </c>
      <c r="W11" s="6">
        <f>UPPER(TRIM(H11))</f>
        <v/>
      </c>
      <c r="X11" s="6">
        <f>UPPER(TRIM(I11))</f>
        <v/>
      </c>
      <c r="Y11" s="6">
        <f>IF(V11&lt;&gt;"",IFERROR(INDEX(federal_program_name_lookup,MATCH(V11,aln_lookup,0)),""),"")</f>
        <v/>
      </c>
    </row>
    <row r="12">
      <c r="A12" s="6">
        <f>IF(B12&lt;&gt;"", "AWARD-"&amp;TEXT(ROW()-1,"0000"), "")</f>
        <v/>
      </c>
      <c r="B12" s="7" t="n"/>
      <c r="C12" s="7" t="n"/>
      <c r="D12" s="7" t="n"/>
      <c r="E12" s="8" t="n"/>
      <c r="F12" s="9" t="n"/>
      <c r="G12" s="8" t="n"/>
      <c r="H12" s="8" t="n"/>
      <c r="I12" s="8" t="n"/>
      <c r="J12" s="10">
        <f>IF(A12="",0,SUMIFS(amount_expended,cfda_key,V12))</f>
        <v/>
      </c>
      <c r="K12" s="10">
        <f>IF(G12="OTHER CLUSTER NOT LISTED ABOVE",SUMIFS(amount_expended,uniform_other_cluster_name,X12), IF(AND(OR(G12="N/A",G12=""),H12=""),0,IF(G12="STATE CLUSTER",SUMIFS(amount_expended,uniform_state_cluster_name,W12),SUMIFS(amount_expended,cluster_name,G12))))</f>
        <v/>
      </c>
      <c r="L12" s="8" t="n"/>
      <c r="M12" s="7" t="n"/>
      <c r="N12" s="8" t="n"/>
      <c r="O12" s="7" t="n"/>
      <c r="P12" s="7" t="n"/>
      <c r="Q12" s="8" t="n"/>
      <c r="R12" s="9" t="n"/>
      <c r="S12" s="8" t="n"/>
      <c r="T12" s="8" t="n"/>
      <c r="U12" s="8" t="n"/>
      <c r="V12" s="11">
        <f>IF(OR(B12="",C12),"",CONCATENATE(B12,".",C12))</f>
        <v/>
      </c>
      <c r="W12" s="6">
        <f>UPPER(TRIM(H12))</f>
        <v/>
      </c>
      <c r="X12" s="6">
        <f>UPPER(TRIM(I12))</f>
        <v/>
      </c>
      <c r="Y12" s="6">
        <f>IF(V12&lt;&gt;"",IFERROR(INDEX(federal_program_name_lookup,MATCH(V12,aln_lookup,0)),""),"")</f>
        <v/>
      </c>
    </row>
    <row r="13">
      <c r="A13" s="6">
        <f>IF(B13&lt;&gt;"", "AWARD-"&amp;TEXT(ROW()-1,"0000"), "")</f>
        <v/>
      </c>
      <c r="B13" s="7" t="n"/>
      <c r="C13" s="7" t="n"/>
      <c r="D13" s="7" t="n"/>
      <c r="E13" s="8" t="n"/>
      <c r="F13" s="9" t="n"/>
      <c r="G13" s="8" t="n"/>
      <c r="H13" s="8" t="n"/>
      <c r="I13" s="8" t="n"/>
      <c r="J13" s="10">
        <f>IF(A13="",0,SUMIFS(amount_expended,cfda_key,V13))</f>
        <v/>
      </c>
      <c r="K13" s="10">
        <f>IF(G13="OTHER CLUSTER NOT LISTED ABOVE",SUMIFS(amount_expended,uniform_other_cluster_name,X13), IF(AND(OR(G13="N/A",G13=""),H13=""),0,IF(G13="STATE CLUSTER",SUMIFS(amount_expended,uniform_state_cluster_name,W13),SUMIFS(amount_expended,cluster_name,G13))))</f>
        <v/>
      </c>
      <c r="L13" s="8" t="n"/>
      <c r="M13" s="7" t="n"/>
      <c r="N13" s="8" t="n"/>
      <c r="O13" s="7" t="n"/>
      <c r="P13" s="7" t="n"/>
      <c r="Q13" s="8" t="n"/>
      <c r="R13" s="9" t="n"/>
      <c r="S13" s="8" t="n"/>
      <c r="T13" s="8" t="n"/>
      <c r="U13" s="8" t="n"/>
      <c r="V13" s="11">
        <f>IF(OR(B13="",C13),"",CONCATENATE(B13,".",C13))</f>
        <v/>
      </c>
      <c r="W13" s="6">
        <f>UPPER(TRIM(H13))</f>
        <v/>
      </c>
      <c r="X13" s="6">
        <f>UPPER(TRIM(I13))</f>
        <v/>
      </c>
      <c r="Y13" s="6">
        <f>IF(V13&lt;&gt;"",IFERROR(INDEX(federal_program_name_lookup,MATCH(V13,aln_lookup,0)),""),"")</f>
        <v/>
      </c>
    </row>
    <row r="14">
      <c r="A14" s="6">
        <f>IF(B14&lt;&gt;"", "AWARD-"&amp;TEXT(ROW()-1,"0000"), "")</f>
        <v/>
      </c>
      <c r="B14" s="7" t="n"/>
      <c r="C14" s="7" t="n"/>
      <c r="D14" s="7" t="n"/>
      <c r="E14" s="8" t="n"/>
      <c r="F14" s="9" t="n"/>
      <c r="G14" s="8" t="n"/>
      <c r="H14" s="8" t="n"/>
      <c r="I14" s="8" t="n"/>
      <c r="J14" s="10">
        <f>IF(A14="",0,SUMIFS(amount_expended,cfda_key,V14))</f>
        <v/>
      </c>
      <c r="K14" s="10">
        <f>IF(G14="OTHER CLUSTER NOT LISTED ABOVE",SUMIFS(amount_expended,uniform_other_cluster_name,X14), IF(AND(OR(G14="N/A",G14=""),H14=""),0,IF(G14="STATE CLUSTER",SUMIFS(amount_expended,uniform_state_cluster_name,W14),SUMIFS(amount_expended,cluster_name,G14))))</f>
        <v/>
      </c>
      <c r="L14" s="8" t="n"/>
      <c r="M14" s="7" t="n"/>
      <c r="N14" s="8" t="n"/>
      <c r="O14" s="7" t="n"/>
      <c r="P14" s="7" t="n"/>
      <c r="Q14" s="8" t="n"/>
      <c r="R14" s="9" t="n"/>
      <c r="S14" s="8" t="n"/>
      <c r="T14" s="8" t="n"/>
      <c r="U14" s="8" t="n"/>
      <c r="V14" s="11">
        <f>IF(OR(B14="",C14),"",CONCATENATE(B14,".",C14))</f>
        <v/>
      </c>
      <c r="W14" s="6">
        <f>UPPER(TRIM(H14))</f>
        <v/>
      </c>
      <c r="X14" s="6">
        <f>UPPER(TRIM(I14))</f>
        <v/>
      </c>
      <c r="Y14" s="6">
        <f>IF(V14&lt;&gt;"",IFERROR(INDEX(federal_program_name_lookup,MATCH(V14,aln_lookup,0)),""),"")</f>
        <v/>
      </c>
    </row>
    <row r="15">
      <c r="A15" s="6">
        <f>IF(B15&lt;&gt;"", "AWARD-"&amp;TEXT(ROW()-1,"0000"), "")</f>
        <v/>
      </c>
      <c r="B15" s="7" t="n"/>
      <c r="C15" s="7" t="n"/>
      <c r="D15" s="7" t="n"/>
      <c r="E15" s="8" t="n"/>
      <c r="F15" s="9" t="n"/>
      <c r="G15" s="8" t="n"/>
      <c r="H15" s="8" t="n"/>
      <c r="I15" s="8" t="n"/>
      <c r="J15" s="10">
        <f>IF(A15="",0,SUMIFS(amount_expended,cfda_key,V15))</f>
        <v/>
      </c>
      <c r="K15" s="10">
        <f>IF(G15="OTHER CLUSTER NOT LISTED ABOVE",SUMIFS(amount_expended,uniform_other_cluster_name,X15), IF(AND(OR(G15="N/A",G15=""),H15=""),0,IF(G15="STATE CLUSTER",SUMIFS(amount_expended,uniform_state_cluster_name,W15),SUMIFS(amount_expended,cluster_name,G15))))</f>
        <v/>
      </c>
      <c r="L15" s="8" t="n"/>
      <c r="M15" s="7" t="n"/>
      <c r="N15" s="8" t="n"/>
      <c r="O15" s="7" t="n"/>
      <c r="P15" s="7" t="n"/>
      <c r="Q15" s="8" t="n"/>
      <c r="R15" s="9" t="n"/>
      <c r="S15" s="8" t="n"/>
      <c r="T15" s="8" t="n"/>
      <c r="U15" s="8" t="n"/>
      <c r="V15" s="11">
        <f>IF(OR(B15="",C15),"",CONCATENATE(B15,".",C15))</f>
        <v/>
      </c>
      <c r="W15" s="6">
        <f>UPPER(TRIM(H15))</f>
        <v/>
      </c>
      <c r="X15" s="6">
        <f>UPPER(TRIM(I15))</f>
        <v/>
      </c>
      <c r="Y15" s="6">
        <f>IF(V15&lt;&gt;"",IFERROR(INDEX(federal_program_name_lookup,MATCH(V15,aln_lookup,0)),""),"")</f>
        <v/>
      </c>
    </row>
    <row r="16">
      <c r="A16" s="6">
        <f>IF(B16&lt;&gt;"", "AWARD-"&amp;TEXT(ROW()-1,"0000"), "")</f>
        <v/>
      </c>
      <c r="B16" s="7" t="n"/>
      <c r="C16" s="7" t="n"/>
      <c r="D16" s="7" t="n"/>
      <c r="E16" s="8" t="n"/>
      <c r="F16" s="9" t="n"/>
      <c r="G16" s="8" t="n"/>
      <c r="H16" s="8" t="n"/>
      <c r="I16" s="8" t="n"/>
      <c r="J16" s="10">
        <f>IF(A16="",0,SUMIFS(amount_expended,cfda_key,V16))</f>
        <v/>
      </c>
      <c r="K16" s="10">
        <f>IF(G16="OTHER CLUSTER NOT LISTED ABOVE",SUMIFS(amount_expended,uniform_other_cluster_name,X16), IF(AND(OR(G16="N/A",G16=""),H16=""),0,IF(G16="STATE CLUSTER",SUMIFS(amount_expended,uniform_state_cluster_name,W16),SUMIFS(amount_expended,cluster_name,G16))))</f>
        <v/>
      </c>
      <c r="L16" s="8" t="n"/>
      <c r="M16" s="7" t="n"/>
      <c r="N16" s="8" t="n"/>
      <c r="O16" s="7" t="n"/>
      <c r="P16" s="7" t="n"/>
      <c r="Q16" s="8" t="n"/>
      <c r="R16" s="9" t="n"/>
      <c r="S16" s="8" t="n"/>
      <c r="T16" s="8" t="n"/>
      <c r="U16" s="8" t="n"/>
      <c r="V16" s="11">
        <f>IF(OR(B16="",C16),"",CONCATENATE(B16,".",C16))</f>
        <v/>
      </c>
      <c r="W16" s="6">
        <f>UPPER(TRIM(H16))</f>
        <v/>
      </c>
      <c r="X16" s="6">
        <f>UPPER(TRIM(I16))</f>
        <v/>
      </c>
      <c r="Y16" s="6">
        <f>IF(V16&lt;&gt;"",IFERROR(INDEX(federal_program_name_lookup,MATCH(V16,aln_lookup,0)),""),"")</f>
        <v/>
      </c>
    </row>
    <row r="17">
      <c r="A17" s="6">
        <f>IF(B17&lt;&gt;"", "AWARD-"&amp;TEXT(ROW()-1,"0000"), "")</f>
        <v/>
      </c>
      <c r="B17" s="7" t="n"/>
      <c r="C17" s="7" t="n"/>
      <c r="D17" s="7" t="n"/>
      <c r="E17" s="8" t="n"/>
      <c r="F17" s="9" t="n"/>
      <c r="G17" s="8" t="n"/>
      <c r="H17" s="8" t="n"/>
      <c r="I17" s="8" t="n"/>
      <c r="J17" s="10">
        <f>IF(A17="",0,SUMIFS(amount_expended,cfda_key,V17))</f>
        <v/>
      </c>
      <c r="K17" s="10">
        <f>IF(G17="OTHER CLUSTER NOT LISTED ABOVE",SUMIFS(amount_expended,uniform_other_cluster_name,X17), IF(AND(OR(G17="N/A",G17=""),H17=""),0,IF(G17="STATE CLUSTER",SUMIFS(amount_expended,uniform_state_cluster_name,W17),SUMIFS(amount_expended,cluster_name,G17))))</f>
        <v/>
      </c>
      <c r="L17" s="8" t="n"/>
      <c r="M17" s="7" t="n"/>
      <c r="N17" s="8" t="n"/>
      <c r="O17" s="7" t="n"/>
      <c r="P17" s="7" t="n"/>
      <c r="Q17" s="8" t="n"/>
      <c r="R17" s="9" t="n"/>
      <c r="S17" s="8" t="n"/>
      <c r="T17" s="8" t="n"/>
      <c r="U17" s="8" t="n"/>
      <c r="V17" s="11">
        <f>IF(OR(B17="",C17),"",CONCATENATE(B17,".",C17))</f>
        <v/>
      </c>
      <c r="W17" s="6">
        <f>UPPER(TRIM(H17))</f>
        <v/>
      </c>
      <c r="X17" s="6">
        <f>UPPER(TRIM(I17))</f>
        <v/>
      </c>
      <c r="Y17" s="6">
        <f>IF(V17&lt;&gt;"",IFERROR(INDEX(federal_program_name_lookup,MATCH(V17,aln_lookup,0)),""),"")</f>
        <v/>
      </c>
    </row>
    <row r="18">
      <c r="A18" s="6">
        <f>IF(B18&lt;&gt;"", "AWARD-"&amp;TEXT(ROW()-1,"0000"), "")</f>
        <v/>
      </c>
      <c r="B18" s="7" t="n"/>
      <c r="C18" s="7" t="n"/>
      <c r="D18" s="7" t="n"/>
      <c r="E18" s="8" t="n"/>
      <c r="F18" s="9" t="n"/>
      <c r="G18" s="8" t="n"/>
      <c r="H18" s="8" t="n"/>
      <c r="I18" s="8" t="n"/>
      <c r="J18" s="10">
        <f>IF(A18="",0,SUMIFS(amount_expended,cfda_key,V18))</f>
        <v/>
      </c>
      <c r="K18" s="10">
        <f>IF(G18="OTHER CLUSTER NOT LISTED ABOVE",SUMIFS(amount_expended,uniform_other_cluster_name,X18), IF(AND(OR(G18="N/A",G18=""),H18=""),0,IF(G18="STATE CLUSTER",SUMIFS(amount_expended,uniform_state_cluster_name,W18),SUMIFS(amount_expended,cluster_name,G18))))</f>
        <v/>
      </c>
      <c r="L18" s="8" t="n"/>
      <c r="M18" s="7" t="n"/>
      <c r="N18" s="8" t="n"/>
      <c r="O18" s="7" t="n"/>
      <c r="P18" s="7" t="n"/>
      <c r="Q18" s="8" t="n"/>
      <c r="R18" s="9" t="n"/>
      <c r="S18" s="8" t="n"/>
      <c r="T18" s="8" t="n"/>
      <c r="U18" s="8" t="n"/>
      <c r="V18" s="11">
        <f>IF(OR(B18="",C18),"",CONCATENATE(B18,".",C18))</f>
        <v/>
      </c>
      <c r="W18" s="6">
        <f>UPPER(TRIM(H18))</f>
        <v/>
      </c>
      <c r="X18" s="6">
        <f>UPPER(TRIM(I18))</f>
        <v/>
      </c>
      <c r="Y18" s="6">
        <f>IF(V18&lt;&gt;"",IFERROR(INDEX(federal_program_name_lookup,MATCH(V18,aln_lookup,0)),""),"")</f>
        <v/>
      </c>
    </row>
    <row r="19">
      <c r="A19" s="6">
        <f>IF(B19&lt;&gt;"", "AWARD-"&amp;TEXT(ROW()-1,"0000"), "")</f>
        <v/>
      </c>
      <c r="B19" s="7" t="n"/>
      <c r="C19" s="7" t="n"/>
      <c r="D19" s="7" t="n"/>
      <c r="E19" s="8" t="n"/>
      <c r="F19" s="9" t="n"/>
      <c r="G19" s="8" t="n"/>
      <c r="H19" s="8" t="n"/>
      <c r="I19" s="8" t="n"/>
      <c r="J19" s="10">
        <f>IF(A19="",0,SUMIFS(amount_expended,cfda_key,V19))</f>
        <v/>
      </c>
      <c r="K19" s="10">
        <f>IF(G19="OTHER CLUSTER NOT LISTED ABOVE",SUMIFS(amount_expended,uniform_other_cluster_name,X19), IF(AND(OR(G19="N/A",G19=""),H19=""),0,IF(G19="STATE CLUSTER",SUMIFS(amount_expended,uniform_state_cluster_name,W19),SUMIFS(amount_expended,cluster_name,G19))))</f>
        <v/>
      </c>
      <c r="L19" s="8" t="n"/>
      <c r="M19" s="7" t="n"/>
      <c r="N19" s="8" t="n"/>
      <c r="O19" s="7" t="n"/>
      <c r="P19" s="7" t="n"/>
      <c r="Q19" s="8" t="n"/>
      <c r="R19" s="9" t="n"/>
      <c r="S19" s="8" t="n"/>
      <c r="T19" s="8" t="n"/>
      <c r="U19" s="8" t="n"/>
      <c r="V19" s="11">
        <f>IF(OR(B19="",C19),"",CONCATENATE(B19,".",C19))</f>
        <v/>
      </c>
      <c r="W19" s="6">
        <f>UPPER(TRIM(H19))</f>
        <v/>
      </c>
      <c r="X19" s="6">
        <f>UPPER(TRIM(I19))</f>
        <v/>
      </c>
      <c r="Y19" s="6">
        <f>IF(V19&lt;&gt;"",IFERROR(INDEX(federal_program_name_lookup,MATCH(V19,aln_lookup,0)),""),"")</f>
        <v/>
      </c>
    </row>
    <row r="20">
      <c r="A20" s="6">
        <f>IF(B20&lt;&gt;"", "AWARD-"&amp;TEXT(ROW()-1,"0000"), "")</f>
        <v/>
      </c>
      <c r="B20" s="7" t="n"/>
      <c r="C20" s="7" t="n"/>
      <c r="D20" s="7" t="n"/>
      <c r="E20" s="8" t="n"/>
      <c r="F20" s="9" t="n"/>
      <c r="G20" s="8" t="n"/>
      <c r="H20" s="8" t="n"/>
      <c r="I20" s="8" t="n"/>
      <c r="J20" s="10">
        <f>IF(A20="",0,SUMIFS(amount_expended,cfda_key,V20))</f>
        <v/>
      </c>
      <c r="K20" s="10">
        <f>IF(G20="OTHER CLUSTER NOT LISTED ABOVE",SUMIFS(amount_expended,uniform_other_cluster_name,X20), IF(AND(OR(G20="N/A",G20=""),H20=""),0,IF(G20="STATE CLUSTER",SUMIFS(amount_expended,uniform_state_cluster_name,W20),SUMIFS(amount_expended,cluster_name,G20))))</f>
        <v/>
      </c>
      <c r="L20" s="8" t="n"/>
      <c r="M20" s="7" t="n"/>
      <c r="N20" s="8" t="n"/>
      <c r="O20" s="7" t="n"/>
      <c r="P20" s="7" t="n"/>
      <c r="Q20" s="8" t="n"/>
      <c r="R20" s="9" t="n"/>
      <c r="S20" s="8" t="n"/>
      <c r="T20" s="8" t="n"/>
      <c r="U20" s="8" t="n"/>
      <c r="V20" s="11">
        <f>IF(OR(B20="",C20),"",CONCATENATE(B20,".",C20))</f>
        <v/>
      </c>
      <c r="W20" s="6">
        <f>UPPER(TRIM(H20))</f>
        <v/>
      </c>
      <c r="X20" s="6">
        <f>UPPER(TRIM(I20))</f>
        <v/>
      </c>
      <c r="Y20" s="6">
        <f>IF(V20&lt;&gt;"",IFERROR(INDEX(federal_program_name_lookup,MATCH(V20,aln_lookup,0)),""),"")</f>
        <v/>
      </c>
    </row>
    <row r="21">
      <c r="A21" s="6">
        <f>IF(B21&lt;&gt;"", "AWARD-"&amp;TEXT(ROW()-1,"0000"), "")</f>
        <v/>
      </c>
      <c r="B21" s="7" t="n"/>
      <c r="C21" s="7" t="n"/>
      <c r="D21" s="7" t="n"/>
      <c r="E21" s="8" t="n"/>
      <c r="F21" s="9" t="n"/>
      <c r="G21" s="8" t="n"/>
      <c r="H21" s="8" t="n"/>
      <c r="I21" s="8" t="n"/>
      <c r="J21" s="10">
        <f>IF(A21="",0,SUMIFS(amount_expended,cfda_key,V21))</f>
        <v/>
      </c>
      <c r="K21" s="10">
        <f>IF(G21="OTHER CLUSTER NOT LISTED ABOVE",SUMIFS(amount_expended,uniform_other_cluster_name,X21), IF(AND(OR(G21="N/A",G21=""),H21=""),0,IF(G21="STATE CLUSTER",SUMIFS(amount_expended,uniform_state_cluster_name,W21),SUMIFS(amount_expended,cluster_name,G21))))</f>
        <v/>
      </c>
      <c r="L21" s="8" t="n"/>
      <c r="M21" s="7" t="n"/>
      <c r="N21" s="8" t="n"/>
      <c r="O21" s="7" t="n"/>
      <c r="P21" s="7" t="n"/>
      <c r="Q21" s="8" t="n"/>
      <c r="R21" s="9" t="n"/>
      <c r="S21" s="8" t="n"/>
      <c r="T21" s="8" t="n"/>
      <c r="U21" s="8" t="n"/>
      <c r="V21" s="11">
        <f>IF(OR(B21="",C21),"",CONCATENATE(B21,".",C21))</f>
        <v/>
      </c>
      <c r="W21" s="6">
        <f>UPPER(TRIM(H21))</f>
        <v/>
      </c>
      <c r="X21" s="6">
        <f>UPPER(TRIM(I21))</f>
        <v/>
      </c>
      <c r="Y21" s="6">
        <f>IF(V21&lt;&gt;"",IFERROR(INDEX(federal_program_name_lookup,MATCH(V21,aln_lookup,0)),""),"")</f>
        <v/>
      </c>
    </row>
    <row r="22">
      <c r="A22" s="6">
        <f>IF(B22&lt;&gt;"", "AWARD-"&amp;TEXT(ROW()-1,"0000"), "")</f>
        <v/>
      </c>
      <c r="B22" s="7" t="n"/>
      <c r="C22" s="7" t="n"/>
      <c r="D22" s="7" t="n"/>
      <c r="E22" s="8" t="n"/>
      <c r="F22" s="9" t="n"/>
      <c r="G22" s="8" t="n"/>
      <c r="H22" s="8" t="n"/>
      <c r="I22" s="8" t="n"/>
      <c r="J22" s="10">
        <f>IF(A22="",0,SUMIFS(amount_expended,cfda_key,V22))</f>
        <v/>
      </c>
      <c r="K22" s="10">
        <f>IF(G22="OTHER CLUSTER NOT LISTED ABOVE",SUMIFS(amount_expended,uniform_other_cluster_name,X22), IF(AND(OR(G22="N/A",G22=""),H22=""),0,IF(G22="STATE CLUSTER",SUMIFS(amount_expended,uniform_state_cluster_name,W22),SUMIFS(amount_expended,cluster_name,G22))))</f>
        <v/>
      </c>
      <c r="L22" s="8" t="n"/>
      <c r="M22" s="7" t="n"/>
      <c r="N22" s="8" t="n"/>
      <c r="O22" s="7" t="n"/>
      <c r="P22" s="7" t="n"/>
      <c r="Q22" s="8" t="n"/>
      <c r="R22" s="9" t="n"/>
      <c r="S22" s="8" t="n"/>
      <c r="T22" s="8" t="n"/>
      <c r="U22" s="8" t="n"/>
      <c r="V22" s="11">
        <f>IF(OR(B22="",C22),"",CONCATENATE(B22,".",C22))</f>
        <v/>
      </c>
      <c r="W22" s="6">
        <f>UPPER(TRIM(H22))</f>
        <v/>
      </c>
      <c r="X22" s="6">
        <f>UPPER(TRIM(I22))</f>
        <v/>
      </c>
      <c r="Y22" s="6">
        <f>IF(V22&lt;&gt;"",IFERROR(INDEX(federal_program_name_lookup,MATCH(V22,aln_lookup,0)),""),"")</f>
        <v/>
      </c>
    </row>
    <row r="23">
      <c r="A23" s="6">
        <f>IF(B23&lt;&gt;"", "AWARD-"&amp;TEXT(ROW()-1,"0000"), "")</f>
        <v/>
      </c>
      <c r="B23" s="7" t="n"/>
      <c r="C23" s="7" t="n"/>
      <c r="D23" s="7" t="n"/>
      <c r="E23" s="8" t="n"/>
      <c r="F23" s="9" t="n"/>
      <c r="G23" s="8" t="n"/>
      <c r="H23" s="8" t="n"/>
      <c r="I23" s="8" t="n"/>
      <c r="J23" s="10">
        <f>IF(A23="",0,SUMIFS(amount_expended,cfda_key,V23))</f>
        <v/>
      </c>
      <c r="K23" s="10">
        <f>IF(G23="OTHER CLUSTER NOT LISTED ABOVE",SUMIFS(amount_expended,uniform_other_cluster_name,X23), IF(AND(OR(G23="N/A",G23=""),H23=""),0,IF(G23="STATE CLUSTER",SUMIFS(amount_expended,uniform_state_cluster_name,W23),SUMIFS(amount_expended,cluster_name,G23))))</f>
        <v/>
      </c>
      <c r="L23" s="8" t="n"/>
      <c r="M23" s="7" t="n"/>
      <c r="N23" s="8" t="n"/>
      <c r="O23" s="7" t="n"/>
      <c r="P23" s="7" t="n"/>
      <c r="Q23" s="8" t="n"/>
      <c r="R23" s="9" t="n"/>
      <c r="S23" s="8" t="n"/>
      <c r="T23" s="8" t="n"/>
      <c r="U23" s="8" t="n"/>
      <c r="V23" s="11">
        <f>IF(OR(B23="",C23),"",CONCATENATE(B23,".",C23))</f>
        <v/>
      </c>
      <c r="W23" s="6">
        <f>UPPER(TRIM(H23))</f>
        <v/>
      </c>
      <c r="X23" s="6">
        <f>UPPER(TRIM(I23))</f>
        <v/>
      </c>
      <c r="Y23" s="6">
        <f>IF(V23&lt;&gt;"",IFERROR(INDEX(federal_program_name_lookup,MATCH(V23,aln_lookup,0)),""),"")</f>
        <v/>
      </c>
    </row>
    <row r="24">
      <c r="A24" s="6">
        <f>IF(B24&lt;&gt;"", "AWARD-"&amp;TEXT(ROW()-1,"0000"), "")</f>
        <v/>
      </c>
      <c r="B24" s="7" t="n"/>
      <c r="C24" s="7" t="n"/>
      <c r="D24" s="7" t="n"/>
      <c r="E24" s="8" t="n"/>
      <c r="F24" s="9" t="n"/>
      <c r="G24" s="8" t="n"/>
      <c r="H24" s="8" t="n"/>
      <c r="I24" s="8" t="n"/>
      <c r="J24" s="10">
        <f>IF(A24="",0,SUMIFS(amount_expended,cfda_key,V24))</f>
        <v/>
      </c>
      <c r="K24" s="10">
        <f>IF(G24="OTHER CLUSTER NOT LISTED ABOVE",SUMIFS(amount_expended,uniform_other_cluster_name,X24), IF(AND(OR(G24="N/A",G24=""),H24=""),0,IF(G24="STATE CLUSTER",SUMIFS(amount_expended,uniform_state_cluster_name,W24),SUMIFS(amount_expended,cluster_name,G24))))</f>
        <v/>
      </c>
      <c r="L24" s="8" t="n"/>
      <c r="M24" s="7" t="n"/>
      <c r="N24" s="8" t="n"/>
      <c r="O24" s="7" t="n"/>
      <c r="P24" s="7" t="n"/>
      <c r="Q24" s="8" t="n"/>
      <c r="R24" s="9" t="n"/>
      <c r="S24" s="8" t="n"/>
      <c r="T24" s="8" t="n"/>
      <c r="U24" s="8" t="n"/>
      <c r="V24" s="11">
        <f>IF(OR(B24="",C24),"",CONCATENATE(B24,".",C24))</f>
        <v/>
      </c>
      <c r="W24" s="6">
        <f>UPPER(TRIM(H24))</f>
        <v/>
      </c>
      <c r="X24" s="6">
        <f>UPPER(TRIM(I24))</f>
        <v/>
      </c>
      <c r="Y24" s="6">
        <f>IF(V24&lt;&gt;"",IFERROR(INDEX(federal_program_name_lookup,MATCH(V24,aln_lookup,0)),""),"")</f>
        <v/>
      </c>
    </row>
    <row r="25">
      <c r="A25" s="6">
        <f>IF(B25&lt;&gt;"", "AWARD-"&amp;TEXT(ROW()-1,"0000"), "")</f>
        <v/>
      </c>
      <c r="B25" s="7" t="n"/>
      <c r="C25" s="7" t="n"/>
      <c r="D25" s="7" t="n"/>
      <c r="E25" s="8" t="n"/>
      <c r="F25" s="9" t="n"/>
      <c r="G25" s="8" t="n"/>
      <c r="H25" s="8" t="n"/>
      <c r="I25" s="8" t="n"/>
      <c r="J25" s="10">
        <f>IF(A25="",0,SUMIFS(amount_expended,cfda_key,V25))</f>
        <v/>
      </c>
      <c r="K25" s="10">
        <f>IF(G25="OTHER CLUSTER NOT LISTED ABOVE",SUMIFS(amount_expended,uniform_other_cluster_name,X25), IF(AND(OR(G25="N/A",G25=""),H25=""),0,IF(G25="STATE CLUSTER",SUMIFS(amount_expended,uniform_state_cluster_name,W25),SUMIFS(amount_expended,cluster_name,G25))))</f>
        <v/>
      </c>
      <c r="L25" s="8" t="n"/>
      <c r="M25" s="7" t="n"/>
      <c r="N25" s="8" t="n"/>
      <c r="O25" s="7" t="n"/>
      <c r="P25" s="7" t="n"/>
      <c r="Q25" s="8" t="n"/>
      <c r="R25" s="9" t="n"/>
      <c r="S25" s="8" t="n"/>
      <c r="T25" s="8" t="n"/>
      <c r="U25" s="8" t="n"/>
      <c r="V25" s="11">
        <f>IF(OR(B25="",C25),"",CONCATENATE(B25,".",C25))</f>
        <v/>
      </c>
      <c r="W25" s="6">
        <f>UPPER(TRIM(H25))</f>
        <v/>
      </c>
      <c r="X25" s="6">
        <f>UPPER(TRIM(I25))</f>
        <v/>
      </c>
      <c r="Y25" s="6">
        <f>IF(V25&lt;&gt;"",IFERROR(INDEX(federal_program_name_lookup,MATCH(V25,aln_lookup,0)),""),"")</f>
        <v/>
      </c>
    </row>
    <row r="26">
      <c r="A26" s="6">
        <f>IF(B26&lt;&gt;"", "AWARD-"&amp;TEXT(ROW()-1,"0000"), "")</f>
        <v/>
      </c>
      <c r="B26" s="7" t="n"/>
      <c r="C26" s="7" t="n"/>
      <c r="D26" s="7" t="n"/>
      <c r="E26" s="8" t="n"/>
      <c r="F26" s="9" t="n"/>
      <c r="G26" s="8" t="n"/>
      <c r="H26" s="8" t="n"/>
      <c r="I26" s="8" t="n"/>
      <c r="J26" s="10">
        <f>IF(A26="",0,SUMIFS(amount_expended,cfda_key,V26))</f>
        <v/>
      </c>
      <c r="K26" s="10">
        <f>IF(G26="OTHER CLUSTER NOT LISTED ABOVE",SUMIFS(amount_expended,uniform_other_cluster_name,X26), IF(AND(OR(G26="N/A",G26=""),H26=""),0,IF(G26="STATE CLUSTER",SUMIFS(amount_expended,uniform_state_cluster_name,W26),SUMIFS(amount_expended,cluster_name,G26))))</f>
        <v/>
      </c>
      <c r="L26" s="8" t="n"/>
      <c r="M26" s="7" t="n"/>
      <c r="N26" s="8" t="n"/>
      <c r="O26" s="7" t="n"/>
      <c r="P26" s="7" t="n"/>
      <c r="Q26" s="8" t="n"/>
      <c r="R26" s="9" t="n"/>
      <c r="S26" s="8" t="n"/>
      <c r="T26" s="8" t="n"/>
      <c r="U26" s="8" t="n"/>
      <c r="V26" s="11">
        <f>IF(OR(B26="",C26),"",CONCATENATE(B26,".",C26))</f>
        <v/>
      </c>
      <c r="W26" s="6">
        <f>UPPER(TRIM(H26))</f>
        <v/>
      </c>
      <c r="X26" s="6">
        <f>UPPER(TRIM(I26))</f>
        <v/>
      </c>
      <c r="Y26" s="6">
        <f>IF(V26&lt;&gt;"",IFERROR(INDEX(federal_program_name_lookup,MATCH(V26,aln_lookup,0)),""),"")</f>
        <v/>
      </c>
    </row>
    <row r="27">
      <c r="A27" s="6">
        <f>IF(B27&lt;&gt;"", "AWARD-"&amp;TEXT(ROW()-1,"0000"), "")</f>
        <v/>
      </c>
      <c r="B27" s="7" t="n"/>
      <c r="C27" s="7" t="n"/>
      <c r="D27" s="7" t="n"/>
      <c r="E27" s="8" t="n"/>
      <c r="F27" s="9" t="n"/>
      <c r="G27" s="8" t="n"/>
      <c r="H27" s="8" t="n"/>
      <c r="I27" s="8" t="n"/>
      <c r="J27" s="10">
        <f>IF(A27="",0,SUMIFS(amount_expended,cfda_key,V27))</f>
        <v/>
      </c>
      <c r="K27" s="10">
        <f>IF(G27="OTHER CLUSTER NOT LISTED ABOVE",SUMIFS(amount_expended,uniform_other_cluster_name,X27), IF(AND(OR(G27="N/A",G27=""),H27=""),0,IF(G27="STATE CLUSTER",SUMIFS(amount_expended,uniform_state_cluster_name,W27),SUMIFS(amount_expended,cluster_name,G27))))</f>
        <v/>
      </c>
      <c r="L27" s="8" t="n"/>
      <c r="M27" s="7" t="n"/>
      <c r="N27" s="8" t="n"/>
      <c r="O27" s="7" t="n"/>
      <c r="P27" s="7" t="n"/>
      <c r="Q27" s="8" t="n"/>
      <c r="R27" s="9" t="n"/>
      <c r="S27" s="8" t="n"/>
      <c r="T27" s="8" t="n"/>
      <c r="U27" s="8" t="n"/>
      <c r="V27" s="11">
        <f>IF(OR(B27="",C27),"",CONCATENATE(B27,".",C27))</f>
        <v/>
      </c>
      <c r="W27" s="6">
        <f>UPPER(TRIM(H27))</f>
        <v/>
      </c>
      <c r="X27" s="6">
        <f>UPPER(TRIM(I27))</f>
        <v/>
      </c>
      <c r="Y27" s="6">
        <f>IF(V27&lt;&gt;"",IFERROR(INDEX(federal_program_name_lookup,MATCH(V27,aln_lookup,0)),""),"")</f>
        <v/>
      </c>
    </row>
    <row r="28">
      <c r="A28" s="6">
        <f>IF(B28&lt;&gt;"", "AWARD-"&amp;TEXT(ROW()-1,"0000"), "")</f>
        <v/>
      </c>
      <c r="B28" s="7" t="n"/>
      <c r="C28" s="7" t="n"/>
      <c r="D28" s="7" t="n"/>
      <c r="E28" s="8" t="n"/>
      <c r="F28" s="9" t="n"/>
      <c r="G28" s="8" t="n"/>
      <c r="H28" s="8" t="n"/>
      <c r="I28" s="8" t="n"/>
      <c r="J28" s="10">
        <f>IF(A28="",0,SUMIFS(amount_expended,cfda_key,V28))</f>
        <v/>
      </c>
      <c r="K28" s="10">
        <f>IF(G28="OTHER CLUSTER NOT LISTED ABOVE",SUMIFS(amount_expended,uniform_other_cluster_name,X28), IF(AND(OR(G28="N/A",G28=""),H28=""),0,IF(G28="STATE CLUSTER",SUMIFS(amount_expended,uniform_state_cluster_name,W28),SUMIFS(amount_expended,cluster_name,G28))))</f>
        <v/>
      </c>
      <c r="L28" s="8" t="n"/>
      <c r="M28" s="7" t="n"/>
      <c r="N28" s="8" t="n"/>
      <c r="O28" s="7" t="n"/>
      <c r="P28" s="7" t="n"/>
      <c r="Q28" s="8" t="n"/>
      <c r="R28" s="9" t="n"/>
      <c r="S28" s="8" t="n"/>
      <c r="T28" s="8" t="n"/>
      <c r="U28" s="8" t="n"/>
      <c r="V28" s="11">
        <f>IF(OR(B28="",C28),"",CONCATENATE(B28,".",C28))</f>
        <v/>
      </c>
      <c r="W28" s="6">
        <f>UPPER(TRIM(H28))</f>
        <v/>
      </c>
      <c r="X28" s="6">
        <f>UPPER(TRIM(I28))</f>
        <v/>
      </c>
      <c r="Y28" s="6">
        <f>IF(V28&lt;&gt;"",IFERROR(INDEX(federal_program_name_lookup,MATCH(V28,aln_lookup,0)),""),"")</f>
        <v/>
      </c>
    </row>
    <row r="29">
      <c r="A29" s="6">
        <f>IF(B29&lt;&gt;"", "AWARD-"&amp;TEXT(ROW()-1,"0000"), "")</f>
        <v/>
      </c>
      <c r="B29" s="7" t="n"/>
      <c r="C29" s="7" t="n"/>
      <c r="D29" s="7" t="n"/>
      <c r="E29" s="8" t="n"/>
      <c r="F29" s="9" t="n"/>
      <c r="G29" s="8" t="n"/>
      <c r="H29" s="8" t="n"/>
      <c r="I29" s="8" t="n"/>
      <c r="J29" s="10">
        <f>IF(A29="",0,SUMIFS(amount_expended,cfda_key,V29))</f>
        <v/>
      </c>
      <c r="K29" s="10">
        <f>IF(G29="OTHER CLUSTER NOT LISTED ABOVE",SUMIFS(amount_expended,uniform_other_cluster_name,X29), IF(AND(OR(G29="N/A",G29=""),H29=""),0,IF(G29="STATE CLUSTER",SUMIFS(amount_expended,uniform_state_cluster_name,W29),SUMIFS(amount_expended,cluster_name,G29))))</f>
        <v/>
      </c>
      <c r="L29" s="8" t="n"/>
      <c r="M29" s="7" t="n"/>
      <c r="N29" s="8" t="n"/>
      <c r="O29" s="7" t="n"/>
      <c r="P29" s="7" t="n"/>
      <c r="Q29" s="8" t="n"/>
      <c r="R29" s="9" t="n"/>
      <c r="S29" s="8" t="n"/>
      <c r="T29" s="8" t="n"/>
      <c r="U29" s="8" t="n"/>
      <c r="V29" s="11">
        <f>IF(OR(B29="",C29),"",CONCATENATE(B29,".",C29))</f>
        <v/>
      </c>
      <c r="W29" s="6">
        <f>UPPER(TRIM(H29))</f>
        <v/>
      </c>
      <c r="X29" s="6">
        <f>UPPER(TRIM(I29))</f>
        <v/>
      </c>
      <c r="Y29" s="6">
        <f>IF(V29&lt;&gt;"",IFERROR(INDEX(federal_program_name_lookup,MATCH(V29,aln_lookup,0)),""),"")</f>
        <v/>
      </c>
    </row>
    <row r="30">
      <c r="A30" s="6">
        <f>IF(B30&lt;&gt;"", "AWARD-"&amp;TEXT(ROW()-1,"0000"), "")</f>
        <v/>
      </c>
      <c r="B30" s="7" t="n"/>
      <c r="C30" s="7" t="n"/>
      <c r="D30" s="7" t="n"/>
      <c r="E30" s="8" t="n"/>
      <c r="F30" s="9" t="n"/>
      <c r="G30" s="8" t="n"/>
      <c r="H30" s="8" t="n"/>
      <c r="I30" s="8" t="n"/>
      <c r="J30" s="10">
        <f>IF(A30="",0,SUMIFS(amount_expended,cfda_key,V30))</f>
        <v/>
      </c>
      <c r="K30" s="10">
        <f>IF(G30="OTHER CLUSTER NOT LISTED ABOVE",SUMIFS(amount_expended,uniform_other_cluster_name,X30), IF(AND(OR(G30="N/A",G30=""),H30=""),0,IF(G30="STATE CLUSTER",SUMIFS(amount_expended,uniform_state_cluster_name,W30),SUMIFS(amount_expended,cluster_name,G30))))</f>
        <v/>
      </c>
      <c r="L30" s="8" t="n"/>
      <c r="M30" s="7" t="n"/>
      <c r="N30" s="8" t="n"/>
      <c r="O30" s="7" t="n"/>
      <c r="P30" s="7" t="n"/>
      <c r="Q30" s="8" t="n"/>
      <c r="R30" s="9" t="n"/>
      <c r="S30" s="8" t="n"/>
      <c r="T30" s="8" t="n"/>
      <c r="U30" s="8" t="n"/>
      <c r="V30" s="11">
        <f>IF(OR(B30="",C30),"",CONCATENATE(B30,".",C30))</f>
        <v/>
      </c>
      <c r="W30" s="6">
        <f>UPPER(TRIM(H30))</f>
        <v/>
      </c>
      <c r="X30" s="6">
        <f>UPPER(TRIM(I30))</f>
        <v/>
      </c>
      <c r="Y30" s="6">
        <f>IF(V30&lt;&gt;"",IFERROR(INDEX(federal_program_name_lookup,MATCH(V30,aln_lookup,0)),""),"")</f>
        <v/>
      </c>
    </row>
    <row r="31">
      <c r="A31" s="6">
        <f>IF(B31&lt;&gt;"", "AWARD-"&amp;TEXT(ROW()-1,"0000"), "")</f>
        <v/>
      </c>
      <c r="B31" s="7" t="n"/>
      <c r="C31" s="7" t="n"/>
      <c r="D31" s="7" t="n"/>
      <c r="E31" s="8" t="n"/>
      <c r="F31" s="9" t="n"/>
      <c r="G31" s="8" t="n"/>
      <c r="H31" s="8" t="n"/>
      <c r="I31" s="8" t="n"/>
      <c r="J31" s="10">
        <f>IF(A31="",0,SUMIFS(amount_expended,cfda_key,V31))</f>
        <v/>
      </c>
      <c r="K31" s="10">
        <f>IF(G31="OTHER CLUSTER NOT LISTED ABOVE",SUMIFS(amount_expended,uniform_other_cluster_name,X31), IF(AND(OR(G31="N/A",G31=""),H31=""),0,IF(G31="STATE CLUSTER",SUMIFS(amount_expended,uniform_state_cluster_name,W31),SUMIFS(amount_expended,cluster_name,G31))))</f>
        <v/>
      </c>
      <c r="L31" s="8" t="n"/>
      <c r="M31" s="7" t="n"/>
      <c r="N31" s="8" t="n"/>
      <c r="O31" s="7" t="n"/>
      <c r="P31" s="7" t="n"/>
      <c r="Q31" s="8" t="n"/>
      <c r="R31" s="9" t="n"/>
      <c r="S31" s="8" t="n"/>
      <c r="T31" s="8" t="n"/>
      <c r="U31" s="8" t="n"/>
      <c r="V31" s="11">
        <f>IF(OR(B31="",C31),"",CONCATENATE(B31,".",C31))</f>
        <v/>
      </c>
      <c r="W31" s="6">
        <f>UPPER(TRIM(H31))</f>
        <v/>
      </c>
      <c r="X31" s="6">
        <f>UPPER(TRIM(I31))</f>
        <v/>
      </c>
      <c r="Y31" s="6">
        <f>IF(V31&lt;&gt;"",IFERROR(INDEX(federal_program_name_lookup,MATCH(V31,aln_lookup,0)),""),"")</f>
        <v/>
      </c>
    </row>
    <row r="32">
      <c r="A32" s="6">
        <f>IF(B32&lt;&gt;"", "AWARD-"&amp;TEXT(ROW()-1,"0000"), "")</f>
        <v/>
      </c>
      <c r="B32" s="7" t="n"/>
      <c r="C32" s="7" t="n"/>
      <c r="D32" s="7" t="n"/>
      <c r="E32" s="8" t="n"/>
      <c r="F32" s="9" t="n"/>
      <c r="G32" s="8" t="n"/>
      <c r="H32" s="8" t="n"/>
      <c r="I32" s="8" t="n"/>
      <c r="J32" s="10">
        <f>IF(A32="",0,SUMIFS(amount_expended,cfda_key,V32))</f>
        <v/>
      </c>
      <c r="K32" s="10">
        <f>IF(G32="OTHER CLUSTER NOT LISTED ABOVE",SUMIFS(amount_expended,uniform_other_cluster_name,X32), IF(AND(OR(G32="N/A",G32=""),H32=""),0,IF(G32="STATE CLUSTER",SUMIFS(amount_expended,uniform_state_cluster_name,W32),SUMIFS(amount_expended,cluster_name,G32))))</f>
        <v/>
      </c>
      <c r="L32" s="8" t="n"/>
      <c r="M32" s="7" t="n"/>
      <c r="N32" s="8" t="n"/>
      <c r="O32" s="7" t="n"/>
      <c r="P32" s="7" t="n"/>
      <c r="Q32" s="8" t="n"/>
      <c r="R32" s="9" t="n"/>
      <c r="S32" s="8" t="n"/>
      <c r="T32" s="8" t="n"/>
      <c r="U32" s="8" t="n"/>
      <c r="V32" s="11">
        <f>IF(OR(B32="",C32),"",CONCATENATE(B32,".",C32))</f>
        <v/>
      </c>
      <c r="W32" s="6">
        <f>UPPER(TRIM(H32))</f>
        <v/>
      </c>
      <c r="X32" s="6">
        <f>UPPER(TRIM(I32))</f>
        <v/>
      </c>
      <c r="Y32" s="6">
        <f>IF(V32&lt;&gt;"",IFERROR(INDEX(federal_program_name_lookup,MATCH(V32,aln_lookup,0)),""),"")</f>
        <v/>
      </c>
    </row>
    <row r="33">
      <c r="A33" s="6">
        <f>IF(B33&lt;&gt;"", "AWARD-"&amp;TEXT(ROW()-1,"0000"), "")</f>
        <v/>
      </c>
      <c r="B33" s="7" t="n"/>
      <c r="C33" s="7" t="n"/>
      <c r="D33" s="7" t="n"/>
      <c r="E33" s="8" t="n"/>
      <c r="F33" s="9" t="n"/>
      <c r="G33" s="8" t="n"/>
      <c r="H33" s="8" t="n"/>
      <c r="I33" s="8" t="n"/>
      <c r="J33" s="10">
        <f>IF(A33="",0,SUMIFS(amount_expended,cfda_key,V33))</f>
        <v/>
      </c>
      <c r="K33" s="10">
        <f>IF(G33="OTHER CLUSTER NOT LISTED ABOVE",SUMIFS(amount_expended,uniform_other_cluster_name,X33), IF(AND(OR(G33="N/A",G33=""),H33=""),0,IF(G33="STATE CLUSTER",SUMIFS(amount_expended,uniform_state_cluster_name,W33),SUMIFS(amount_expended,cluster_name,G33))))</f>
        <v/>
      </c>
      <c r="L33" s="8" t="n"/>
      <c r="M33" s="7" t="n"/>
      <c r="N33" s="8" t="n"/>
      <c r="O33" s="7" t="n"/>
      <c r="P33" s="7" t="n"/>
      <c r="Q33" s="8" t="n"/>
      <c r="R33" s="9" t="n"/>
      <c r="S33" s="8" t="n"/>
      <c r="T33" s="8" t="n"/>
      <c r="U33" s="8" t="n"/>
      <c r="V33" s="11">
        <f>IF(OR(B33="",C33),"",CONCATENATE(B33,".",C33))</f>
        <v/>
      </c>
      <c r="W33" s="6">
        <f>UPPER(TRIM(H33))</f>
        <v/>
      </c>
      <c r="X33" s="6">
        <f>UPPER(TRIM(I33))</f>
        <v/>
      </c>
      <c r="Y33" s="6">
        <f>IF(V33&lt;&gt;"",IFERROR(INDEX(federal_program_name_lookup,MATCH(V33,aln_lookup,0)),""),"")</f>
        <v/>
      </c>
    </row>
    <row r="34">
      <c r="A34" s="6">
        <f>IF(B34&lt;&gt;"", "AWARD-"&amp;TEXT(ROW()-1,"0000"), "")</f>
        <v/>
      </c>
      <c r="B34" s="7" t="n"/>
      <c r="C34" s="7" t="n"/>
      <c r="D34" s="7" t="n"/>
      <c r="E34" s="8" t="n"/>
      <c r="F34" s="9" t="n"/>
      <c r="G34" s="8" t="n"/>
      <c r="H34" s="8" t="n"/>
      <c r="I34" s="8" t="n"/>
      <c r="J34" s="10">
        <f>IF(A34="",0,SUMIFS(amount_expended,cfda_key,V34))</f>
        <v/>
      </c>
      <c r="K34" s="10">
        <f>IF(G34="OTHER CLUSTER NOT LISTED ABOVE",SUMIFS(amount_expended,uniform_other_cluster_name,X34), IF(AND(OR(G34="N/A",G34=""),H34=""),0,IF(G34="STATE CLUSTER",SUMIFS(amount_expended,uniform_state_cluster_name,W34),SUMIFS(amount_expended,cluster_name,G34))))</f>
        <v/>
      </c>
      <c r="L34" s="8" t="n"/>
      <c r="M34" s="7" t="n"/>
      <c r="N34" s="8" t="n"/>
      <c r="O34" s="7" t="n"/>
      <c r="P34" s="7" t="n"/>
      <c r="Q34" s="8" t="n"/>
      <c r="R34" s="9" t="n"/>
      <c r="S34" s="8" t="n"/>
      <c r="T34" s="8" t="n"/>
      <c r="U34" s="8" t="n"/>
      <c r="V34" s="11">
        <f>IF(OR(B34="",C34),"",CONCATENATE(B34,".",C34))</f>
        <v/>
      </c>
      <c r="W34" s="6">
        <f>UPPER(TRIM(H34))</f>
        <v/>
      </c>
      <c r="X34" s="6">
        <f>UPPER(TRIM(I34))</f>
        <v/>
      </c>
      <c r="Y34" s="6">
        <f>IF(V34&lt;&gt;"",IFERROR(INDEX(federal_program_name_lookup,MATCH(V34,aln_lookup,0)),""),"")</f>
        <v/>
      </c>
    </row>
    <row r="35">
      <c r="A35" s="6">
        <f>IF(B35&lt;&gt;"", "AWARD-"&amp;TEXT(ROW()-1,"0000"), "")</f>
        <v/>
      </c>
      <c r="B35" s="7" t="n"/>
      <c r="C35" s="7" t="n"/>
      <c r="D35" s="7" t="n"/>
      <c r="E35" s="8" t="n"/>
      <c r="F35" s="9" t="n"/>
      <c r="G35" s="8" t="n"/>
      <c r="H35" s="8" t="n"/>
      <c r="I35" s="8" t="n"/>
      <c r="J35" s="10">
        <f>IF(A35="",0,SUMIFS(amount_expended,cfda_key,V35))</f>
        <v/>
      </c>
      <c r="K35" s="10">
        <f>IF(G35="OTHER CLUSTER NOT LISTED ABOVE",SUMIFS(amount_expended,uniform_other_cluster_name,X35), IF(AND(OR(G35="N/A",G35=""),H35=""),0,IF(G35="STATE CLUSTER",SUMIFS(amount_expended,uniform_state_cluster_name,W35),SUMIFS(amount_expended,cluster_name,G35))))</f>
        <v/>
      </c>
      <c r="L35" s="8" t="n"/>
      <c r="M35" s="7" t="n"/>
      <c r="N35" s="8" t="n"/>
      <c r="O35" s="7" t="n"/>
      <c r="P35" s="7" t="n"/>
      <c r="Q35" s="8" t="n"/>
      <c r="R35" s="9" t="n"/>
      <c r="S35" s="8" t="n"/>
      <c r="T35" s="8" t="n"/>
      <c r="U35" s="8" t="n"/>
      <c r="V35" s="11">
        <f>IF(OR(B35="",C35),"",CONCATENATE(B35,".",C35))</f>
        <v/>
      </c>
      <c r="W35" s="6">
        <f>UPPER(TRIM(H35))</f>
        <v/>
      </c>
      <c r="X35" s="6">
        <f>UPPER(TRIM(I35))</f>
        <v/>
      </c>
      <c r="Y35" s="6">
        <f>IF(V35&lt;&gt;"",IFERROR(INDEX(federal_program_name_lookup,MATCH(V35,aln_lookup,0)),""),"")</f>
        <v/>
      </c>
    </row>
    <row r="36">
      <c r="A36" s="6">
        <f>IF(B36&lt;&gt;"", "AWARD-"&amp;TEXT(ROW()-1,"0000"), "")</f>
        <v/>
      </c>
      <c r="B36" s="7" t="n"/>
      <c r="C36" s="7" t="n"/>
      <c r="D36" s="7" t="n"/>
      <c r="E36" s="8" t="n"/>
      <c r="F36" s="9" t="n"/>
      <c r="G36" s="8" t="n"/>
      <c r="H36" s="8" t="n"/>
      <c r="I36" s="8" t="n"/>
      <c r="J36" s="10">
        <f>IF(A36="",0,SUMIFS(amount_expended,cfda_key,V36))</f>
        <v/>
      </c>
      <c r="K36" s="10">
        <f>IF(G36="OTHER CLUSTER NOT LISTED ABOVE",SUMIFS(amount_expended,uniform_other_cluster_name,X36), IF(AND(OR(G36="N/A",G36=""),H36=""),0,IF(G36="STATE CLUSTER",SUMIFS(amount_expended,uniform_state_cluster_name,W36),SUMIFS(amount_expended,cluster_name,G36))))</f>
        <v/>
      </c>
      <c r="L36" s="8" t="n"/>
      <c r="M36" s="7" t="n"/>
      <c r="N36" s="8" t="n"/>
      <c r="O36" s="7" t="n"/>
      <c r="P36" s="7" t="n"/>
      <c r="Q36" s="8" t="n"/>
      <c r="R36" s="9" t="n"/>
      <c r="S36" s="8" t="n"/>
      <c r="T36" s="8" t="n"/>
      <c r="U36" s="8" t="n"/>
      <c r="V36" s="11">
        <f>IF(OR(B36="",C36),"",CONCATENATE(B36,".",C36))</f>
        <v/>
      </c>
      <c r="W36" s="6">
        <f>UPPER(TRIM(H36))</f>
        <v/>
      </c>
      <c r="X36" s="6">
        <f>UPPER(TRIM(I36))</f>
        <v/>
      </c>
      <c r="Y36" s="6">
        <f>IF(V36&lt;&gt;"",IFERROR(INDEX(federal_program_name_lookup,MATCH(V36,aln_lookup,0)),""),"")</f>
        <v/>
      </c>
    </row>
    <row r="37">
      <c r="A37" s="6">
        <f>IF(B37&lt;&gt;"", "AWARD-"&amp;TEXT(ROW()-1,"0000"), "")</f>
        <v/>
      </c>
      <c r="B37" s="7" t="n"/>
      <c r="C37" s="7" t="n"/>
      <c r="D37" s="7" t="n"/>
      <c r="E37" s="8" t="n"/>
      <c r="F37" s="9" t="n"/>
      <c r="G37" s="8" t="n"/>
      <c r="H37" s="8" t="n"/>
      <c r="I37" s="8" t="n"/>
      <c r="J37" s="10">
        <f>IF(A37="",0,SUMIFS(amount_expended,cfda_key,V37))</f>
        <v/>
      </c>
      <c r="K37" s="10">
        <f>IF(G37="OTHER CLUSTER NOT LISTED ABOVE",SUMIFS(amount_expended,uniform_other_cluster_name,X37), IF(AND(OR(G37="N/A",G37=""),H37=""),0,IF(G37="STATE CLUSTER",SUMIFS(amount_expended,uniform_state_cluster_name,W37),SUMIFS(amount_expended,cluster_name,G37))))</f>
        <v/>
      </c>
      <c r="L37" s="8" t="n"/>
      <c r="M37" s="7" t="n"/>
      <c r="N37" s="8" t="n"/>
      <c r="O37" s="7" t="n"/>
      <c r="P37" s="7" t="n"/>
      <c r="Q37" s="8" t="n"/>
      <c r="R37" s="9" t="n"/>
      <c r="S37" s="8" t="n"/>
      <c r="T37" s="8" t="n"/>
      <c r="U37" s="8" t="n"/>
      <c r="V37" s="11">
        <f>IF(OR(B37="",C37),"",CONCATENATE(B37,".",C37))</f>
        <v/>
      </c>
      <c r="W37" s="6">
        <f>UPPER(TRIM(H37))</f>
        <v/>
      </c>
      <c r="X37" s="6">
        <f>UPPER(TRIM(I37))</f>
        <v/>
      </c>
      <c r="Y37" s="6">
        <f>IF(V37&lt;&gt;"",IFERROR(INDEX(federal_program_name_lookup,MATCH(V37,aln_lookup,0)),""),"")</f>
        <v/>
      </c>
    </row>
    <row r="38">
      <c r="A38" s="6">
        <f>IF(B38&lt;&gt;"", "AWARD-"&amp;TEXT(ROW()-1,"0000"), "")</f>
        <v/>
      </c>
      <c r="B38" s="7" t="n"/>
      <c r="C38" s="7" t="n"/>
      <c r="D38" s="7" t="n"/>
      <c r="E38" s="8" t="n"/>
      <c r="F38" s="9" t="n"/>
      <c r="G38" s="8" t="n"/>
      <c r="H38" s="8" t="n"/>
      <c r="I38" s="8" t="n"/>
      <c r="J38" s="10">
        <f>IF(A38="",0,SUMIFS(amount_expended,cfda_key,V38))</f>
        <v/>
      </c>
      <c r="K38" s="10">
        <f>IF(G38="OTHER CLUSTER NOT LISTED ABOVE",SUMIFS(amount_expended,uniform_other_cluster_name,X38), IF(AND(OR(G38="N/A",G38=""),H38=""),0,IF(G38="STATE CLUSTER",SUMIFS(amount_expended,uniform_state_cluster_name,W38),SUMIFS(amount_expended,cluster_name,G38))))</f>
        <v/>
      </c>
      <c r="L38" s="8" t="n"/>
      <c r="M38" s="7" t="n"/>
      <c r="N38" s="8" t="n"/>
      <c r="O38" s="7" t="n"/>
      <c r="P38" s="7" t="n"/>
      <c r="Q38" s="8" t="n"/>
      <c r="R38" s="9" t="n"/>
      <c r="S38" s="8" t="n"/>
      <c r="T38" s="8" t="n"/>
      <c r="U38" s="8" t="n"/>
      <c r="V38" s="11">
        <f>IF(OR(B38="",C38),"",CONCATENATE(B38,".",C38))</f>
        <v/>
      </c>
      <c r="W38" s="6">
        <f>UPPER(TRIM(H38))</f>
        <v/>
      </c>
      <c r="X38" s="6">
        <f>UPPER(TRIM(I38))</f>
        <v/>
      </c>
      <c r="Y38" s="6">
        <f>IF(V38&lt;&gt;"",IFERROR(INDEX(federal_program_name_lookup,MATCH(V38,aln_lookup,0)),""),"")</f>
        <v/>
      </c>
    </row>
    <row r="39">
      <c r="A39" s="6">
        <f>IF(B39&lt;&gt;"", "AWARD-"&amp;TEXT(ROW()-1,"0000"), "")</f>
        <v/>
      </c>
      <c r="B39" s="7" t="n"/>
      <c r="C39" s="7" t="n"/>
      <c r="D39" s="7" t="n"/>
      <c r="E39" s="8" t="n"/>
      <c r="F39" s="9" t="n"/>
      <c r="G39" s="8" t="n"/>
      <c r="H39" s="8" t="n"/>
      <c r="I39" s="8" t="n"/>
      <c r="J39" s="10">
        <f>IF(A39="",0,SUMIFS(amount_expended,cfda_key,V39))</f>
        <v/>
      </c>
      <c r="K39" s="10">
        <f>IF(G39="OTHER CLUSTER NOT LISTED ABOVE",SUMIFS(amount_expended,uniform_other_cluster_name,X39), IF(AND(OR(G39="N/A",G39=""),H39=""),0,IF(G39="STATE CLUSTER",SUMIFS(amount_expended,uniform_state_cluster_name,W39),SUMIFS(amount_expended,cluster_name,G39))))</f>
        <v/>
      </c>
      <c r="L39" s="8" t="n"/>
      <c r="M39" s="7" t="n"/>
      <c r="N39" s="8" t="n"/>
      <c r="O39" s="7" t="n"/>
      <c r="P39" s="7" t="n"/>
      <c r="Q39" s="8" t="n"/>
      <c r="R39" s="9" t="n"/>
      <c r="S39" s="8" t="n"/>
      <c r="T39" s="8" t="n"/>
      <c r="U39" s="8" t="n"/>
      <c r="V39" s="11">
        <f>IF(OR(B39="",C39),"",CONCATENATE(B39,".",C39))</f>
        <v/>
      </c>
      <c r="W39" s="6">
        <f>UPPER(TRIM(H39))</f>
        <v/>
      </c>
      <c r="X39" s="6">
        <f>UPPER(TRIM(I39))</f>
        <v/>
      </c>
      <c r="Y39" s="6">
        <f>IF(V39&lt;&gt;"",IFERROR(INDEX(federal_program_name_lookup,MATCH(V39,aln_lookup,0)),""),"")</f>
        <v/>
      </c>
    </row>
    <row r="40">
      <c r="A40" s="6">
        <f>IF(B40&lt;&gt;"", "AWARD-"&amp;TEXT(ROW()-1,"0000"), "")</f>
        <v/>
      </c>
      <c r="B40" s="7" t="n"/>
      <c r="C40" s="7" t="n"/>
      <c r="D40" s="7" t="n"/>
      <c r="E40" s="8" t="n"/>
      <c r="F40" s="9" t="n"/>
      <c r="G40" s="8" t="n"/>
      <c r="H40" s="8" t="n"/>
      <c r="I40" s="8" t="n"/>
      <c r="J40" s="10">
        <f>IF(A40="",0,SUMIFS(amount_expended,cfda_key,V40))</f>
        <v/>
      </c>
      <c r="K40" s="10">
        <f>IF(G40="OTHER CLUSTER NOT LISTED ABOVE",SUMIFS(amount_expended,uniform_other_cluster_name,X40), IF(AND(OR(G40="N/A",G40=""),H40=""),0,IF(G40="STATE CLUSTER",SUMIFS(amount_expended,uniform_state_cluster_name,W40),SUMIFS(amount_expended,cluster_name,G40))))</f>
        <v/>
      </c>
      <c r="L40" s="8" t="n"/>
      <c r="M40" s="7" t="n"/>
      <c r="N40" s="8" t="n"/>
      <c r="O40" s="7" t="n"/>
      <c r="P40" s="7" t="n"/>
      <c r="Q40" s="8" t="n"/>
      <c r="R40" s="9" t="n"/>
      <c r="S40" s="8" t="n"/>
      <c r="T40" s="8" t="n"/>
      <c r="U40" s="8" t="n"/>
      <c r="V40" s="11">
        <f>IF(OR(B40="",C40),"",CONCATENATE(B40,".",C40))</f>
        <v/>
      </c>
      <c r="W40" s="6">
        <f>UPPER(TRIM(H40))</f>
        <v/>
      </c>
      <c r="X40" s="6">
        <f>UPPER(TRIM(I40))</f>
        <v/>
      </c>
      <c r="Y40" s="6">
        <f>IF(V40&lt;&gt;"",IFERROR(INDEX(federal_program_name_lookup,MATCH(V40,aln_lookup,0)),""),"")</f>
        <v/>
      </c>
    </row>
    <row r="41">
      <c r="A41" s="6">
        <f>IF(B41&lt;&gt;"", "AWARD-"&amp;TEXT(ROW()-1,"0000"), "")</f>
        <v/>
      </c>
      <c r="B41" s="7" t="n"/>
      <c r="C41" s="7" t="n"/>
      <c r="D41" s="7" t="n"/>
      <c r="E41" s="8" t="n"/>
      <c r="F41" s="9" t="n"/>
      <c r="G41" s="8" t="n"/>
      <c r="H41" s="8" t="n"/>
      <c r="I41" s="8" t="n"/>
      <c r="J41" s="10">
        <f>IF(A41="",0,SUMIFS(amount_expended,cfda_key,V41))</f>
        <v/>
      </c>
      <c r="K41" s="10">
        <f>IF(G41="OTHER CLUSTER NOT LISTED ABOVE",SUMIFS(amount_expended,uniform_other_cluster_name,X41), IF(AND(OR(G41="N/A",G41=""),H41=""),0,IF(G41="STATE CLUSTER",SUMIFS(amount_expended,uniform_state_cluster_name,W41),SUMIFS(amount_expended,cluster_name,G41))))</f>
        <v/>
      </c>
      <c r="L41" s="8" t="n"/>
      <c r="M41" s="7" t="n"/>
      <c r="N41" s="8" t="n"/>
      <c r="O41" s="7" t="n"/>
      <c r="P41" s="7" t="n"/>
      <c r="Q41" s="8" t="n"/>
      <c r="R41" s="9" t="n"/>
      <c r="S41" s="8" t="n"/>
      <c r="T41" s="8" t="n"/>
      <c r="U41" s="8" t="n"/>
      <c r="V41" s="11">
        <f>IF(OR(B41="",C41),"",CONCATENATE(B41,".",C41))</f>
        <v/>
      </c>
      <c r="W41" s="6">
        <f>UPPER(TRIM(H41))</f>
        <v/>
      </c>
      <c r="X41" s="6">
        <f>UPPER(TRIM(I41))</f>
        <v/>
      </c>
      <c r="Y41" s="6">
        <f>IF(V41&lt;&gt;"",IFERROR(INDEX(federal_program_name_lookup,MATCH(V41,aln_lookup,0)),""),"")</f>
        <v/>
      </c>
    </row>
    <row r="42">
      <c r="A42" s="6">
        <f>IF(B42&lt;&gt;"", "AWARD-"&amp;TEXT(ROW()-1,"0000"), "")</f>
        <v/>
      </c>
      <c r="B42" s="7" t="n"/>
      <c r="C42" s="7" t="n"/>
      <c r="D42" s="7" t="n"/>
      <c r="E42" s="8" t="n"/>
      <c r="F42" s="9" t="n"/>
      <c r="G42" s="8" t="n"/>
      <c r="H42" s="8" t="n"/>
      <c r="I42" s="8" t="n"/>
      <c r="J42" s="10">
        <f>IF(A42="",0,SUMIFS(amount_expended,cfda_key,V42))</f>
        <v/>
      </c>
      <c r="K42" s="10">
        <f>IF(G42="OTHER CLUSTER NOT LISTED ABOVE",SUMIFS(amount_expended,uniform_other_cluster_name,X42), IF(AND(OR(G42="N/A",G42=""),H42=""),0,IF(G42="STATE CLUSTER",SUMIFS(amount_expended,uniform_state_cluster_name,W42),SUMIFS(amount_expended,cluster_name,G42))))</f>
        <v/>
      </c>
      <c r="L42" s="8" t="n"/>
      <c r="M42" s="7" t="n"/>
      <c r="N42" s="8" t="n"/>
      <c r="O42" s="7" t="n"/>
      <c r="P42" s="7" t="n"/>
      <c r="Q42" s="8" t="n"/>
      <c r="R42" s="9" t="n"/>
      <c r="S42" s="8" t="n"/>
      <c r="T42" s="8" t="n"/>
      <c r="U42" s="8" t="n"/>
      <c r="V42" s="11">
        <f>IF(OR(B42="",C42),"",CONCATENATE(B42,".",C42))</f>
        <v/>
      </c>
      <c r="W42" s="6">
        <f>UPPER(TRIM(H42))</f>
        <v/>
      </c>
      <c r="X42" s="6">
        <f>UPPER(TRIM(I42))</f>
        <v/>
      </c>
      <c r="Y42" s="6">
        <f>IF(V42&lt;&gt;"",IFERROR(INDEX(federal_program_name_lookup,MATCH(V42,aln_lookup,0)),""),"")</f>
        <v/>
      </c>
    </row>
    <row r="43">
      <c r="A43" s="6">
        <f>IF(B43&lt;&gt;"", "AWARD-"&amp;TEXT(ROW()-1,"0000"), "")</f>
        <v/>
      </c>
      <c r="B43" s="7" t="n"/>
      <c r="C43" s="7" t="n"/>
      <c r="D43" s="7" t="n"/>
      <c r="E43" s="8" t="n"/>
      <c r="F43" s="9" t="n"/>
      <c r="G43" s="8" t="n"/>
      <c r="H43" s="8" t="n"/>
      <c r="I43" s="8" t="n"/>
      <c r="J43" s="10">
        <f>IF(A43="",0,SUMIFS(amount_expended,cfda_key,V43))</f>
        <v/>
      </c>
      <c r="K43" s="10">
        <f>IF(G43="OTHER CLUSTER NOT LISTED ABOVE",SUMIFS(amount_expended,uniform_other_cluster_name,X43), IF(AND(OR(G43="N/A",G43=""),H43=""),0,IF(G43="STATE CLUSTER",SUMIFS(amount_expended,uniform_state_cluster_name,W43),SUMIFS(amount_expended,cluster_name,G43))))</f>
        <v/>
      </c>
      <c r="L43" s="8" t="n"/>
      <c r="M43" s="7" t="n"/>
      <c r="N43" s="8" t="n"/>
      <c r="O43" s="7" t="n"/>
      <c r="P43" s="7" t="n"/>
      <c r="Q43" s="8" t="n"/>
      <c r="R43" s="9" t="n"/>
      <c r="S43" s="8" t="n"/>
      <c r="T43" s="8" t="n"/>
      <c r="U43" s="8" t="n"/>
      <c r="V43" s="11">
        <f>IF(OR(B43="",C43),"",CONCATENATE(B43,".",C43))</f>
        <v/>
      </c>
      <c r="W43" s="6">
        <f>UPPER(TRIM(H43))</f>
        <v/>
      </c>
      <c r="X43" s="6">
        <f>UPPER(TRIM(I43))</f>
        <v/>
      </c>
      <c r="Y43" s="6">
        <f>IF(V43&lt;&gt;"",IFERROR(INDEX(federal_program_name_lookup,MATCH(V43,aln_lookup,0)),""),"")</f>
        <v/>
      </c>
    </row>
    <row r="44">
      <c r="A44" s="6">
        <f>IF(B44&lt;&gt;"", "AWARD-"&amp;TEXT(ROW()-1,"0000"), "")</f>
        <v/>
      </c>
      <c r="B44" s="7" t="n"/>
      <c r="C44" s="7" t="n"/>
      <c r="D44" s="7" t="n"/>
      <c r="E44" s="8" t="n"/>
      <c r="F44" s="9" t="n"/>
      <c r="G44" s="8" t="n"/>
      <c r="H44" s="8" t="n"/>
      <c r="I44" s="8" t="n"/>
      <c r="J44" s="10">
        <f>IF(A44="",0,SUMIFS(amount_expended,cfda_key,V44))</f>
        <v/>
      </c>
      <c r="K44" s="10">
        <f>IF(G44="OTHER CLUSTER NOT LISTED ABOVE",SUMIFS(amount_expended,uniform_other_cluster_name,X44), IF(AND(OR(G44="N/A",G44=""),H44=""),0,IF(G44="STATE CLUSTER",SUMIFS(amount_expended,uniform_state_cluster_name,W44),SUMIFS(amount_expended,cluster_name,G44))))</f>
        <v/>
      </c>
      <c r="L44" s="8" t="n"/>
      <c r="M44" s="7" t="n"/>
      <c r="N44" s="8" t="n"/>
      <c r="O44" s="7" t="n"/>
      <c r="P44" s="7" t="n"/>
      <c r="Q44" s="8" t="n"/>
      <c r="R44" s="9" t="n"/>
      <c r="S44" s="8" t="n"/>
      <c r="T44" s="8" t="n"/>
      <c r="U44" s="8" t="n"/>
      <c r="V44" s="11">
        <f>IF(OR(B44="",C44),"",CONCATENATE(B44,".",C44))</f>
        <v/>
      </c>
      <c r="W44" s="6">
        <f>UPPER(TRIM(H44))</f>
        <v/>
      </c>
      <c r="X44" s="6">
        <f>UPPER(TRIM(I44))</f>
        <v/>
      </c>
      <c r="Y44" s="6">
        <f>IF(V44&lt;&gt;"",IFERROR(INDEX(federal_program_name_lookup,MATCH(V44,aln_lookup,0)),""),"")</f>
        <v/>
      </c>
    </row>
    <row r="45">
      <c r="A45" s="6">
        <f>IF(B45&lt;&gt;"", "AWARD-"&amp;TEXT(ROW()-1,"0000"), "")</f>
        <v/>
      </c>
      <c r="B45" s="7" t="n"/>
      <c r="C45" s="7" t="n"/>
      <c r="D45" s="7" t="n"/>
      <c r="E45" s="8" t="n"/>
      <c r="F45" s="9" t="n"/>
      <c r="G45" s="8" t="n"/>
      <c r="H45" s="8" t="n"/>
      <c r="I45" s="8" t="n"/>
      <c r="J45" s="10">
        <f>IF(A45="",0,SUMIFS(amount_expended,cfda_key,V45))</f>
        <v/>
      </c>
      <c r="K45" s="10">
        <f>IF(G45="OTHER CLUSTER NOT LISTED ABOVE",SUMIFS(amount_expended,uniform_other_cluster_name,X45), IF(AND(OR(G45="N/A",G45=""),H45=""),0,IF(G45="STATE CLUSTER",SUMIFS(amount_expended,uniform_state_cluster_name,W45),SUMIFS(amount_expended,cluster_name,G45))))</f>
        <v/>
      </c>
      <c r="L45" s="8" t="n"/>
      <c r="M45" s="7" t="n"/>
      <c r="N45" s="8" t="n"/>
      <c r="O45" s="7" t="n"/>
      <c r="P45" s="7" t="n"/>
      <c r="Q45" s="8" t="n"/>
      <c r="R45" s="9" t="n"/>
      <c r="S45" s="8" t="n"/>
      <c r="T45" s="8" t="n"/>
      <c r="U45" s="8" t="n"/>
      <c r="V45" s="11">
        <f>IF(OR(B45="",C45),"",CONCATENATE(B45,".",C45))</f>
        <v/>
      </c>
      <c r="W45" s="6">
        <f>UPPER(TRIM(H45))</f>
        <v/>
      </c>
      <c r="X45" s="6">
        <f>UPPER(TRIM(I45))</f>
        <v/>
      </c>
      <c r="Y45" s="6">
        <f>IF(V45&lt;&gt;"",IFERROR(INDEX(federal_program_name_lookup,MATCH(V45,aln_lookup,0)),""),"")</f>
        <v/>
      </c>
    </row>
    <row r="46">
      <c r="A46" s="6">
        <f>IF(B46&lt;&gt;"", "AWARD-"&amp;TEXT(ROW()-1,"0000"), "")</f>
        <v/>
      </c>
      <c r="B46" s="7" t="n"/>
      <c r="C46" s="7" t="n"/>
      <c r="D46" s="7" t="n"/>
      <c r="E46" s="8" t="n"/>
      <c r="F46" s="9" t="n"/>
      <c r="G46" s="8" t="n"/>
      <c r="H46" s="8" t="n"/>
      <c r="I46" s="8" t="n"/>
      <c r="J46" s="10">
        <f>IF(A46="",0,SUMIFS(amount_expended,cfda_key,V46))</f>
        <v/>
      </c>
      <c r="K46" s="10">
        <f>IF(G46="OTHER CLUSTER NOT LISTED ABOVE",SUMIFS(amount_expended,uniform_other_cluster_name,X46), IF(AND(OR(G46="N/A",G46=""),H46=""),0,IF(G46="STATE CLUSTER",SUMIFS(amount_expended,uniform_state_cluster_name,W46),SUMIFS(amount_expended,cluster_name,G46))))</f>
        <v/>
      </c>
      <c r="L46" s="8" t="n"/>
      <c r="M46" s="7" t="n"/>
      <c r="N46" s="8" t="n"/>
      <c r="O46" s="7" t="n"/>
      <c r="P46" s="7" t="n"/>
      <c r="Q46" s="8" t="n"/>
      <c r="R46" s="9" t="n"/>
      <c r="S46" s="8" t="n"/>
      <c r="T46" s="8" t="n"/>
      <c r="U46" s="8" t="n"/>
      <c r="V46" s="11">
        <f>IF(OR(B46="",C46),"",CONCATENATE(B46,".",C46))</f>
        <v/>
      </c>
      <c r="W46" s="6">
        <f>UPPER(TRIM(H46))</f>
        <v/>
      </c>
      <c r="X46" s="6">
        <f>UPPER(TRIM(I46))</f>
        <v/>
      </c>
      <c r="Y46" s="6">
        <f>IF(V46&lt;&gt;"",IFERROR(INDEX(federal_program_name_lookup,MATCH(V46,aln_lookup,0)),""),"")</f>
        <v/>
      </c>
    </row>
    <row r="47">
      <c r="A47" s="6">
        <f>IF(B47&lt;&gt;"", "AWARD-"&amp;TEXT(ROW()-1,"0000"), "")</f>
        <v/>
      </c>
      <c r="B47" s="7" t="n"/>
      <c r="C47" s="7" t="n"/>
      <c r="D47" s="7" t="n"/>
      <c r="E47" s="8" t="n"/>
      <c r="F47" s="9" t="n"/>
      <c r="G47" s="8" t="n"/>
      <c r="H47" s="8" t="n"/>
      <c r="I47" s="8" t="n"/>
      <c r="J47" s="10">
        <f>IF(A47="",0,SUMIFS(amount_expended,cfda_key,V47))</f>
        <v/>
      </c>
      <c r="K47" s="10">
        <f>IF(G47="OTHER CLUSTER NOT LISTED ABOVE",SUMIFS(amount_expended,uniform_other_cluster_name,X47), IF(AND(OR(G47="N/A",G47=""),H47=""),0,IF(G47="STATE CLUSTER",SUMIFS(amount_expended,uniform_state_cluster_name,W47),SUMIFS(amount_expended,cluster_name,G47))))</f>
        <v/>
      </c>
      <c r="L47" s="8" t="n"/>
      <c r="M47" s="7" t="n"/>
      <c r="N47" s="8" t="n"/>
      <c r="O47" s="7" t="n"/>
      <c r="P47" s="7" t="n"/>
      <c r="Q47" s="8" t="n"/>
      <c r="R47" s="9" t="n"/>
      <c r="S47" s="8" t="n"/>
      <c r="T47" s="8" t="n"/>
      <c r="U47" s="8" t="n"/>
      <c r="V47" s="11">
        <f>IF(OR(B47="",C47),"",CONCATENATE(B47,".",C47))</f>
        <v/>
      </c>
      <c r="W47" s="6">
        <f>UPPER(TRIM(H47))</f>
        <v/>
      </c>
      <c r="X47" s="6">
        <f>UPPER(TRIM(I47))</f>
        <v/>
      </c>
      <c r="Y47" s="6">
        <f>IF(V47&lt;&gt;"",IFERROR(INDEX(federal_program_name_lookup,MATCH(V47,aln_lookup,0)),""),"")</f>
        <v/>
      </c>
    </row>
    <row r="48">
      <c r="A48" s="6">
        <f>IF(B48&lt;&gt;"", "AWARD-"&amp;TEXT(ROW()-1,"0000"), "")</f>
        <v/>
      </c>
      <c r="B48" s="7" t="n"/>
      <c r="C48" s="7" t="n"/>
      <c r="D48" s="7" t="n"/>
      <c r="E48" s="8" t="n"/>
      <c r="F48" s="9" t="n"/>
      <c r="G48" s="8" t="n"/>
      <c r="H48" s="8" t="n"/>
      <c r="I48" s="8" t="n"/>
      <c r="J48" s="10">
        <f>IF(A48="",0,SUMIFS(amount_expended,cfda_key,V48))</f>
        <v/>
      </c>
      <c r="K48" s="10">
        <f>IF(G48="OTHER CLUSTER NOT LISTED ABOVE",SUMIFS(amount_expended,uniform_other_cluster_name,X48), IF(AND(OR(G48="N/A",G48=""),H48=""),0,IF(G48="STATE CLUSTER",SUMIFS(amount_expended,uniform_state_cluster_name,W48),SUMIFS(amount_expended,cluster_name,G48))))</f>
        <v/>
      </c>
      <c r="L48" s="8" t="n"/>
      <c r="M48" s="7" t="n"/>
      <c r="N48" s="8" t="n"/>
      <c r="O48" s="7" t="n"/>
      <c r="P48" s="7" t="n"/>
      <c r="Q48" s="8" t="n"/>
      <c r="R48" s="9" t="n"/>
      <c r="S48" s="8" t="n"/>
      <c r="T48" s="8" t="n"/>
      <c r="U48" s="8" t="n"/>
      <c r="V48" s="11">
        <f>IF(OR(B48="",C48),"",CONCATENATE(B48,".",C48))</f>
        <v/>
      </c>
      <c r="W48" s="6">
        <f>UPPER(TRIM(H48))</f>
        <v/>
      </c>
      <c r="X48" s="6">
        <f>UPPER(TRIM(I48))</f>
        <v/>
      </c>
      <c r="Y48" s="6">
        <f>IF(V48&lt;&gt;"",IFERROR(INDEX(federal_program_name_lookup,MATCH(V48,aln_lookup,0)),""),"")</f>
        <v/>
      </c>
    </row>
    <row r="49">
      <c r="A49" s="6">
        <f>IF(B49&lt;&gt;"", "AWARD-"&amp;TEXT(ROW()-1,"0000"), "")</f>
        <v/>
      </c>
      <c r="B49" s="7" t="n"/>
      <c r="C49" s="7" t="n"/>
      <c r="D49" s="7" t="n"/>
      <c r="E49" s="8" t="n"/>
      <c r="F49" s="9" t="n"/>
      <c r="G49" s="8" t="n"/>
      <c r="H49" s="8" t="n"/>
      <c r="I49" s="8" t="n"/>
      <c r="J49" s="10">
        <f>IF(A49="",0,SUMIFS(amount_expended,cfda_key,V49))</f>
        <v/>
      </c>
      <c r="K49" s="10">
        <f>IF(G49="OTHER CLUSTER NOT LISTED ABOVE",SUMIFS(amount_expended,uniform_other_cluster_name,X49), IF(AND(OR(G49="N/A",G49=""),H49=""),0,IF(G49="STATE CLUSTER",SUMIFS(amount_expended,uniform_state_cluster_name,W49),SUMIFS(amount_expended,cluster_name,G49))))</f>
        <v/>
      </c>
      <c r="L49" s="8" t="n"/>
      <c r="M49" s="7" t="n"/>
      <c r="N49" s="8" t="n"/>
      <c r="O49" s="7" t="n"/>
      <c r="P49" s="7" t="n"/>
      <c r="Q49" s="8" t="n"/>
      <c r="R49" s="9" t="n"/>
      <c r="S49" s="8" t="n"/>
      <c r="T49" s="8" t="n"/>
      <c r="U49" s="8" t="n"/>
      <c r="V49" s="11">
        <f>IF(OR(B49="",C49),"",CONCATENATE(B49,".",C49))</f>
        <v/>
      </c>
      <c r="W49" s="6">
        <f>UPPER(TRIM(H49))</f>
        <v/>
      </c>
      <c r="X49" s="6">
        <f>UPPER(TRIM(I49))</f>
        <v/>
      </c>
      <c r="Y49" s="6">
        <f>IF(V49&lt;&gt;"",IFERROR(INDEX(federal_program_name_lookup,MATCH(V49,aln_lookup,0)),""),"")</f>
        <v/>
      </c>
    </row>
    <row r="50">
      <c r="A50" s="6">
        <f>IF(B50&lt;&gt;"", "AWARD-"&amp;TEXT(ROW()-1,"0000"), "")</f>
        <v/>
      </c>
      <c r="B50" s="7" t="n"/>
      <c r="C50" s="7" t="n"/>
      <c r="D50" s="7" t="n"/>
      <c r="E50" s="8" t="n"/>
      <c r="F50" s="9" t="n"/>
      <c r="G50" s="8" t="n"/>
      <c r="H50" s="8" t="n"/>
      <c r="I50" s="8" t="n"/>
      <c r="J50" s="10">
        <f>IF(A50="",0,SUMIFS(amount_expended,cfda_key,V50))</f>
        <v/>
      </c>
      <c r="K50" s="10">
        <f>IF(G50="OTHER CLUSTER NOT LISTED ABOVE",SUMIFS(amount_expended,uniform_other_cluster_name,X50), IF(AND(OR(G50="N/A",G50=""),H50=""),0,IF(G50="STATE CLUSTER",SUMIFS(amount_expended,uniform_state_cluster_name,W50),SUMIFS(amount_expended,cluster_name,G50))))</f>
        <v/>
      </c>
      <c r="L50" s="8" t="n"/>
      <c r="M50" s="7" t="n"/>
      <c r="N50" s="8" t="n"/>
      <c r="O50" s="7" t="n"/>
      <c r="P50" s="7" t="n"/>
      <c r="Q50" s="8" t="n"/>
      <c r="R50" s="9" t="n"/>
      <c r="S50" s="8" t="n"/>
      <c r="T50" s="8" t="n"/>
      <c r="U50" s="8" t="n"/>
      <c r="V50" s="11">
        <f>IF(OR(B50="",C50),"",CONCATENATE(B50,".",C50))</f>
        <v/>
      </c>
      <c r="W50" s="6">
        <f>UPPER(TRIM(H50))</f>
        <v/>
      </c>
      <c r="X50" s="6">
        <f>UPPER(TRIM(I50))</f>
        <v/>
      </c>
      <c r="Y50" s="6">
        <f>IF(V50&lt;&gt;"",IFERROR(INDEX(federal_program_name_lookup,MATCH(V50,aln_lookup,0)),""),"")</f>
        <v/>
      </c>
    </row>
    <row r="51">
      <c r="A51" s="6">
        <f>IF(B51&lt;&gt;"", "AWARD-"&amp;TEXT(ROW()-1,"0000"), "")</f>
        <v/>
      </c>
      <c r="B51" s="7" t="n"/>
      <c r="C51" s="7" t="n"/>
      <c r="D51" s="7" t="n"/>
      <c r="E51" s="8" t="n"/>
      <c r="F51" s="9" t="n"/>
      <c r="G51" s="8" t="n"/>
      <c r="H51" s="8" t="n"/>
      <c r="I51" s="8" t="n"/>
      <c r="J51" s="10">
        <f>IF(A51="",0,SUMIFS(amount_expended,cfda_key,V51))</f>
        <v/>
      </c>
      <c r="K51" s="10">
        <f>IF(G51="OTHER CLUSTER NOT LISTED ABOVE",SUMIFS(amount_expended,uniform_other_cluster_name,X51), IF(AND(OR(G51="N/A",G51=""),H51=""),0,IF(G51="STATE CLUSTER",SUMIFS(amount_expended,uniform_state_cluster_name,W51),SUMIFS(amount_expended,cluster_name,G51))))</f>
        <v/>
      </c>
      <c r="L51" s="8" t="n"/>
      <c r="M51" s="7" t="n"/>
      <c r="N51" s="8" t="n"/>
      <c r="O51" s="7" t="n"/>
      <c r="P51" s="7" t="n"/>
      <c r="Q51" s="8" t="n"/>
      <c r="R51" s="9" t="n"/>
      <c r="S51" s="8" t="n"/>
      <c r="T51" s="8" t="n"/>
      <c r="U51" s="8" t="n"/>
      <c r="V51" s="11">
        <f>IF(OR(B51="",C51),"",CONCATENATE(B51,".",C51))</f>
        <v/>
      </c>
      <c r="W51" s="6">
        <f>UPPER(TRIM(H51))</f>
        <v/>
      </c>
      <c r="X51" s="6">
        <f>UPPER(TRIM(I51))</f>
        <v/>
      </c>
      <c r="Y51" s="6">
        <f>IF(V51&lt;&gt;"",IFERROR(INDEX(federal_program_name_lookup,MATCH(V51,aln_lookup,0)),""),"")</f>
        <v/>
      </c>
    </row>
    <row r="52">
      <c r="A52" s="6">
        <f>IF(B52&lt;&gt;"", "AWARD-"&amp;TEXT(ROW()-1,"0000"), "")</f>
        <v/>
      </c>
      <c r="B52" s="7" t="n"/>
      <c r="C52" s="7" t="n"/>
      <c r="D52" s="7" t="n"/>
      <c r="E52" s="8" t="n"/>
      <c r="F52" s="9" t="n"/>
      <c r="G52" s="8" t="n"/>
      <c r="H52" s="8" t="n"/>
      <c r="I52" s="8" t="n"/>
      <c r="J52" s="10">
        <f>IF(A52="",0,SUMIFS(amount_expended,cfda_key,V52))</f>
        <v/>
      </c>
      <c r="K52" s="10">
        <f>IF(G52="OTHER CLUSTER NOT LISTED ABOVE",SUMIFS(amount_expended,uniform_other_cluster_name,X52), IF(AND(OR(G52="N/A",G52=""),H52=""),0,IF(G52="STATE CLUSTER",SUMIFS(amount_expended,uniform_state_cluster_name,W52),SUMIFS(amount_expended,cluster_name,G52))))</f>
        <v/>
      </c>
      <c r="L52" s="8" t="n"/>
      <c r="M52" s="7" t="n"/>
      <c r="N52" s="8" t="n"/>
      <c r="O52" s="7" t="n"/>
      <c r="P52" s="7" t="n"/>
      <c r="Q52" s="8" t="n"/>
      <c r="R52" s="9" t="n"/>
      <c r="S52" s="8" t="n"/>
      <c r="T52" s="8" t="n"/>
      <c r="U52" s="8" t="n"/>
      <c r="V52" s="11">
        <f>IF(OR(B52="",C52),"",CONCATENATE(B52,".",C52))</f>
        <v/>
      </c>
      <c r="W52" s="6">
        <f>UPPER(TRIM(H52))</f>
        <v/>
      </c>
      <c r="X52" s="6">
        <f>UPPER(TRIM(I52))</f>
        <v/>
      </c>
      <c r="Y52" s="6">
        <f>IF(V52&lt;&gt;"",IFERROR(INDEX(federal_program_name_lookup,MATCH(V52,aln_lookup,0)),""),"")</f>
        <v/>
      </c>
    </row>
    <row r="53">
      <c r="A53" s="6">
        <f>IF(B53&lt;&gt;"", "AWARD-"&amp;TEXT(ROW()-1,"0000"), "")</f>
        <v/>
      </c>
      <c r="B53" s="7" t="n"/>
      <c r="C53" s="7" t="n"/>
      <c r="D53" s="7" t="n"/>
      <c r="E53" s="8" t="n"/>
      <c r="F53" s="9" t="n"/>
      <c r="G53" s="8" t="n"/>
      <c r="H53" s="8" t="n"/>
      <c r="I53" s="8" t="n"/>
      <c r="J53" s="10">
        <f>IF(A53="",0,SUMIFS(amount_expended,cfda_key,V53))</f>
        <v/>
      </c>
      <c r="K53" s="10">
        <f>IF(G53="OTHER CLUSTER NOT LISTED ABOVE",SUMIFS(amount_expended,uniform_other_cluster_name,X53), IF(AND(OR(G53="N/A",G53=""),H53=""),0,IF(G53="STATE CLUSTER",SUMIFS(amount_expended,uniform_state_cluster_name,W53),SUMIFS(amount_expended,cluster_name,G53))))</f>
        <v/>
      </c>
      <c r="L53" s="8" t="n"/>
      <c r="M53" s="7" t="n"/>
      <c r="N53" s="8" t="n"/>
      <c r="O53" s="7" t="n"/>
      <c r="P53" s="7" t="n"/>
      <c r="Q53" s="8" t="n"/>
      <c r="R53" s="9" t="n"/>
      <c r="S53" s="8" t="n"/>
      <c r="T53" s="8" t="n"/>
      <c r="U53" s="8" t="n"/>
      <c r="V53" s="11">
        <f>IF(OR(B53="",C53),"",CONCATENATE(B53,".",C53))</f>
        <v/>
      </c>
      <c r="W53" s="6">
        <f>UPPER(TRIM(H53))</f>
        <v/>
      </c>
      <c r="X53" s="6">
        <f>UPPER(TRIM(I53))</f>
        <v/>
      </c>
      <c r="Y53" s="6">
        <f>IF(V53&lt;&gt;"",IFERROR(INDEX(federal_program_name_lookup,MATCH(V53,aln_lookup,0)),""),"")</f>
        <v/>
      </c>
    </row>
    <row r="54">
      <c r="A54" s="6">
        <f>IF(B54&lt;&gt;"", "AWARD-"&amp;TEXT(ROW()-1,"0000"), "")</f>
        <v/>
      </c>
      <c r="B54" s="7" t="n"/>
      <c r="C54" s="7" t="n"/>
      <c r="D54" s="7" t="n"/>
      <c r="E54" s="8" t="n"/>
      <c r="F54" s="9" t="n"/>
      <c r="G54" s="8" t="n"/>
      <c r="H54" s="8" t="n"/>
      <c r="I54" s="8" t="n"/>
      <c r="J54" s="10">
        <f>IF(A54="",0,SUMIFS(amount_expended,cfda_key,V54))</f>
        <v/>
      </c>
      <c r="K54" s="10">
        <f>IF(G54="OTHER CLUSTER NOT LISTED ABOVE",SUMIFS(amount_expended,uniform_other_cluster_name,X54), IF(AND(OR(G54="N/A",G54=""),H54=""),0,IF(G54="STATE CLUSTER",SUMIFS(amount_expended,uniform_state_cluster_name,W54),SUMIFS(amount_expended,cluster_name,G54))))</f>
        <v/>
      </c>
      <c r="L54" s="8" t="n"/>
      <c r="M54" s="7" t="n"/>
      <c r="N54" s="8" t="n"/>
      <c r="O54" s="7" t="n"/>
      <c r="P54" s="7" t="n"/>
      <c r="Q54" s="8" t="n"/>
      <c r="R54" s="9" t="n"/>
      <c r="S54" s="8" t="n"/>
      <c r="T54" s="8" t="n"/>
      <c r="U54" s="8" t="n"/>
      <c r="V54" s="11">
        <f>IF(OR(B54="",C54),"",CONCATENATE(B54,".",C54))</f>
        <v/>
      </c>
      <c r="W54" s="6">
        <f>UPPER(TRIM(H54))</f>
        <v/>
      </c>
      <c r="X54" s="6">
        <f>UPPER(TRIM(I54))</f>
        <v/>
      </c>
      <c r="Y54" s="6">
        <f>IF(V54&lt;&gt;"",IFERROR(INDEX(federal_program_name_lookup,MATCH(V54,aln_lookup,0)),""),"")</f>
        <v/>
      </c>
    </row>
    <row r="55">
      <c r="A55" s="6">
        <f>IF(B55&lt;&gt;"", "AWARD-"&amp;TEXT(ROW()-1,"0000"), "")</f>
        <v/>
      </c>
      <c r="B55" s="7" t="n"/>
      <c r="C55" s="7" t="n"/>
      <c r="D55" s="7" t="n"/>
      <c r="E55" s="8" t="n"/>
      <c r="F55" s="9" t="n"/>
      <c r="G55" s="8" t="n"/>
      <c r="H55" s="8" t="n"/>
      <c r="I55" s="8" t="n"/>
      <c r="J55" s="10">
        <f>IF(A55="",0,SUMIFS(amount_expended,cfda_key,V55))</f>
        <v/>
      </c>
      <c r="K55" s="10">
        <f>IF(G55="OTHER CLUSTER NOT LISTED ABOVE",SUMIFS(amount_expended,uniform_other_cluster_name,X55), IF(AND(OR(G55="N/A",G55=""),H55=""),0,IF(G55="STATE CLUSTER",SUMIFS(amount_expended,uniform_state_cluster_name,W55),SUMIFS(amount_expended,cluster_name,G55))))</f>
        <v/>
      </c>
      <c r="L55" s="8" t="n"/>
      <c r="M55" s="7" t="n"/>
      <c r="N55" s="8" t="n"/>
      <c r="O55" s="7" t="n"/>
      <c r="P55" s="7" t="n"/>
      <c r="Q55" s="8" t="n"/>
      <c r="R55" s="9" t="n"/>
      <c r="S55" s="8" t="n"/>
      <c r="T55" s="8" t="n"/>
      <c r="U55" s="8" t="n"/>
      <c r="V55" s="11">
        <f>IF(OR(B55="",C55),"",CONCATENATE(B55,".",C55))</f>
        <v/>
      </c>
      <c r="W55" s="6">
        <f>UPPER(TRIM(H55))</f>
        <v/>
      </c>
      <c r="X55" s="6">
        <f>UPPER(TRIM(I55))</f>
        <v/>
      </c>
      <c r="Y55" s="6">
        <f>IF(V55&lt;&gt;"",IFERROR(INDEX(federal_program_name_lookup,MATCH(V55,aln_lookup,0)),""),"")</f>
        <v/>
      </c>
    </row>
    <row r="56">
      <c r="A56" s="6">
        <f>IF(B56&lt;&gt;"", "AWARD-"&amp;TEXT(ROW()-1,"0000"), "")</f>
        <v/>
      </c>
      <c r="B56" s="7" t="n"/>
      <c r="C56" s="7" t="n"/>
      <c r="D56" s="7" t="n"/>
      <c r="E56" s="8" t="n"/>
      <c r="F56" s="9" t="n"/>
      <c r="G56" s="8" t="n"/>
      <c r="H56" s="8" t="n"/>
      <c r="I56" s="8" t="n"/>
      <c r="J56" s="10">
        <f>IF(A56="",0,SUMIFS(amount_expended,cfda_key,V56))</f>
        <v/>
      </c>
      <c r="K56" s="10">
        <f>IF(G56="OTHER CLUSTER NOT LISTED ABOVE",SUMIFS(amount_expended,uniform_other_cluster_name,X56), IF(AND(OR(G56="N/A",G56=""),H56=""),0,IF(G56="STATE CLUSTER",SUMIFS(amount_expended,uniform_state_cluster_name,W56),SUMIFS(amount_expended,cluster_name,G56))))</f>
        <v/>
      </c>
      <c r="L56" s="8" t="n"/>
      <c r="M56" s="7" t="n"/>
      <c r="N56" s="8" t="n"/>
      <c r="O56" s="7" t="n"/>
      <c r="P56" s="7" t="n"/>
      <c r="Q56" s="8" t="n"/>
      <c r="R56" s="9" t="n"/>
      <c r="S56" s="8" t="n"/>
      <c r="T56" s="8" t="n"/>
      <c r="U56" s="8" t="n"/>
      <c r="V56" s="11">
        <f>IF(OR(B56="",C56),"",CONCATENATE(B56,".",C56))</f>
        <v/>
      </c>
      <c r="W56" s="6">
        <f>UPPER(TRIM(H56))</f>
        <v/>
      </c>
      <c r="X56" s="6">
        <f>UPPER(TRIM(I56))</f>
        <v/>
      </c>
      <c r="Y56" s="6">
        <f>IF(V56&lt;&gt;"",IFERROR(INDEX(federal_program_name_lookup,MATCH(V56,aln_lookup,0)),""),"")</f>
        <v/>
      </c>
    </row>
    <row r="57">
      <c r="A57" s="6">
        <f>IF(B57&lt;&gt;"", "AWARD-"&amp;TEXT(ROW()-1,"0000"), "")</f>
        <v/>
      </c>
      <c r="B57" s="7" t="n"/>
      <c r="C57" s="7" t="n"/>
      <c r="D57" s="7" t="n"/>
      <c r="E57" s="8" t="n"/>
      <c r="F57" s="9" t="n"/>
      <c r="G57" s="8" t="n"/>
      <c r="H57" s="8" t="n"/>
      <c r="I57" s="8" t="n"/>
      <c r="J57" s="10">
        <f>IF(A57="",0,SUMIFS(amount_expended,cfda_key,V57))</f>
        <v/>
      </c>
      <c r="K57" s="10">
        <f>IF(G57="OTHER CLUSTER NOT LISTED ABOVE",SUMIFS(amount_expended,uniform_other_cluster_name,X57), IF(AND(OR(G57="N/A",G57=""),H57=""),0,IF(G57="STATE CLUSTER",SUMIFS(amount_expended,uniform_state_cluster_name,W57),SUMIFS(amount_expended,cluster_name,G57))))</f>
        <v/>
      </c>
      <c r="L57" s="8" t="n"/>
      <c r="M57" s="7" t="n"/>
      <c r="N57" s="8" t="n"/>
      <c r="O57" s="7" t="n"/>
      <c r="P57" s="7" t="n"/>
      <c r="Q57" s="8" t="n"/>
      <c r="R57" s="9" t="n"/>
      <c r="S57" s="8" t="n"/>
      <c r="T57" s="8" t="n"/>
      <c r="U57" s="8" t="n"/>
      <c r="V57" s="11">
        <f>IF(OR(B57="",C57),"",CONCATENATE(B57,".",C57))</f>
        <v/>
      </c>
      <c r="W57" s="6">
        <f>UPPER(TRIM(H57))</f>
        <v/>
      </c>
      <c r="X57" s="6">
        <f>UPPER(TRIM(I57))</f>
        <v/>
      </c>
      <c r="Y57" s="6">
        <f>IF(V57&lt;&gt;"",IFERROR(INDEX(federal_program_name_lookup,MATCH(V57,aln_lookup,0)),""),"")</f>
        <v/>
      </c>
    </row>
    <row r="58">
      <c r="A58" s="6">
        <f>IF(B58&lt;&gt;"", "AWARD-"&amp;TEXT(ROW()-1,"0000"), "")</f>
        <v/>
      </c>
      <c r="B58" s="7" t="n"/>
      <c r="C58" s="7" t="n"/>
      <c r="D58" s="7" t="n"/>
      <c r="E58" s="8" t="n"/>
      <c r="F58" s="9" t="n"/>
      <c r="G58" s="8" t="n"/>
      <c r="H58" s="8" t="n"/>
      <c r="I58" s="8" t="n"/>
      <c r="J58" s="10">
        <f>IF(A58="",0,SUMIFS(amount_expended,cfda_key,V58))</f>
        <v/>
      </c>
      <c r="K58" s="10">
        <f>IF(G58="OTHER CLUSTER NOT LISTED ABOVE",SUMIFS(amount_expended,uniform_other_cluster_name,X58), IF(AND(OR(G58="N/A",G58=""),H58=""),0,IF(G58="STATE CLUSTER",SUMIFS(amount_expended,uniform_state_cluster_name,W58),SUMIFS(amount_expended,cluster_name,G58))))</f>
        <v/>
      </c>
      <c r="L58" s="8" t="n"/>
      <c r="M58" s="7" t="n"/>
      <c r="N58" s="8" t="n"/>
      <c r="O58" s="7" t="n"/>
      <c r="P58" s="7" t="n"/>
      <c r="Q58" s="8" t="n"/>
      <c r="R58" s="9" t="n"/>
      <c r="S58" s="8" t="n"/>
      <c r="T58" s="8" t="n"/>
      <c r="U58" s="8" t="n"/>
      <c r="V58" s="11">
        <f>IF(OR(B58="",C58),"",CONCATENATE(B58,".",C58))</f>
        <v/>
      </c>
      <c r="W58" s="6">
        <f>UPPER(TRIM(H58))</f>
        <v/>
      </c>
      <c r="X58" s="6">
        <f>UPPER(TRIM(I58))</f>
        <v/>
      </c>
      <c r="Y58" s="6">
        <f>IF(V58&lt;&gt;"",IFERROR(INDEX(federal_program_name_lookup,MATCH(V58,aln_lookup,0)),""),"")</f>
        <v/>
      </c>
    </row>
    <row r="59">
      <c r="A59" s="6">
        <f>IF(B59&lt;&gt;"", "AWARD-"&amp;TEXT(ROW()-1,"0000"), "")</f>
        <v/>
      </c>
      <c r="B59" s="7" t="n"/>
      <c r="C59" s="7" t="n"/>
      <c r="D59" s="7" t="n"/>
      <c r="E59" s="8" t="n"/>
      <c r="F59" s="9" t="n"/>
      <c r="G59" s="8" t="n"/>
      <c r="H59" s="8" t="n"/>
      <c r="I59" s="8" t="n"/>
      <c r="J59" s="10">
        <f>IF(A59="",0,SUMIFS(amount_expended,cfda_key,V59))</f>
        <v/>
      </c>
      <c r="K59" s="10">
        <f>IF(G59="OTHER CLUSTER NOT LISTED ABOVE",SUMIFS(amount_expended,uniform_other_cluster_name,X59), IF(AND(OR(G59="N/A",G59=""),H59=""),0,IF(G59="STATE CLUSTER",SUMIFS(amount_expended,uniform_state_cluster_name,W59),SUMIFS(amount_expended,cluster_name,G59))))</f>
        <v/>
      </c>
      <c r="L59" s="8" t="n"/>
      <c r="M59" s="7" t="n"/>
      <c r="N59" s="8" t="n"/>
      <c r="O59" s="7" t="n"/>
      <c r="P59" s="7" t="n"/>
      <c r="Q59" s="8" t="n"/>
      <c r="R59" s="9" t="n"/>
      <c r="S59" s="8" t="n"/>
      <c r="T59" s="8" t="n"/>
      <c r="U59" s="8" t="n"/>
      <c r="V59" s="11">
        <f>IF(OR(B59="",C59),"",CONCATENATE(B59,".",C59))</f>
        <v/>
      </c>
      <c r="W59" s="6">
        <f>UPPER(TRIM(H59))</f>
        <v/>
      </c>
      <c r="X59" s="6">
        <f>UPPER(TRIM(I59))</f>
        <v/>
      </c>
      <c r="Y59" s="6">
        <f>IF(V59&lt;&gt;"",IFERROR(INDEX(federal_program_name_lookup,MATCH(V59,aln_lookup,0)),""),"")</f>
        <v/>
      </c>
    </row>
    <row r="60">
      <c r="A60" s="6">
        <f>IF(B60&lt;&gt;"", "AWARD-"&amp;TEXT(ROW()-1,"0000"), "")</f>
        <v/>
      </c>
      <c r="B60" s="7" t="n"/>
      <c r="C60" s="7" t="n"/>
      <c r="D60" s="7" t="n"/>
      <c r="E60" s="8" t="n"/>
      <c r="F60" s="9" t="n"/>
      <c r="G60" s="8" t="n"/>
      <c r="H60" s="8" t="n"/>
      <c r="I60" s="8" t="n"/>
      <c r="J60" s="10">
        <f>IF(A60="",0,SUMIFS(amount_expended,cfda_key,V60))</f>
        <v/>
      </c>
      <c r="K60" s="10">
        <f>IF(G60="OTHER CLUSTER NOT LISTED ABOVE",SUMIFS(amount_expended,uniform_other_cluster_name,X60), IF(AND(OR(G60="N/A",G60=""),H60=""),0,IF(G60="STATE CLUSTER",SUMIFS(amount_expended,uniform_state_cluster_name,W60),SUMIFS(amount_expended,cluster_name,G60))))</f>
        <v/>
      </c>
      <c r="L60" s="8" t="n"/>
      <c r="M60" s="7" t="n"/>
      <c r="N60" s="8" t="n"/>
      <c r="O60" s="7" t="n"/>
      <c r="P60" s="7" t="n"/>
      <c r="Q60" s="8" t="n"/>
      <c r="R60" s="9" t="n"/>
      <c r="S60" s="8" t="n"/>
      <c r="T60" s="8" t="n"/>
      <c r="U60" s="8" t="n"/>
      <c r="V60" s="11">
        <f>IF(OR(B60="",C60),"",CONCATENATE(B60,".",C60))</f>
        <v/>
      </c>
      <c r="W60" s="6">
        <f>UPPER(TRIM(H60))</f>
        <v/>
      </c>
      <c r="X60" s="6">
        <f>UPPER(TRIM(I60))</f>
        <v/>
      </c>
      <c r="Y60" s="6">
        <f>IF(V60&lt;&gt;"",IFERROR(INDEX(federal_program_name_lookup,MATCH(V60,aln_lookup,0)),""),"")</f>
        <v/>
      </c>
    </row>
    <row r="61">
      <c r="A61" s="6">
        <f>IF(B61&lt;&gt;"", "AWARD-"&amp;TEXT(ROW()-1,"0000"), "")</f>
        <v/>
      </c>
      <c r="B61" s="7" t="n"/>
      <c r="C61" s="7" t="n"/>
      <c r="D61" s="7" t="n"/>
      <c r="E61" s="8" t="n"/>
      <c r="F61" s="9" t="n"/>
      <c r="G61" s="8" t="n"/>
      <c r="H61" s="8" t="n"/>
      <c r="I61" s="8" t="n"/>
      <c r="J61" s="10">
        <f>IF(A61="",0,SUMIFS(amount_expended,cfda_key,V61))</f>
        <v/>
      </c>
      <c r="K61" s="10">
        <f>IF(G61="OTHER CLUSTER NOT LISTED ABOVE",SUMIFS(amount_expended,uniform_other_cluster_name,X61), IF(AND(OR(G61="N/A",G61=""),H61=""),0,IF(G61="STATE CLUSTER",SUMIFS(amount_expended,uniform_state_cluster_name,W61),SUMIFS(amount_expended,cluster_name,G61))))</f>
        <v/>
      </c>
      <c r="L61" s="8" t="n"/>
      <c r="M61" s="7" t="n"/>
      <c r="N61" s="8" t="n"/>
      <c r="O61" s="7" t="n"/>
      <c r="P61" s="7" t="n"/>
      <c r="Q61" s="8" t="n"/>
      <c r="R61" s="9" t="n"/>
      <c r="S61" s="8" t="n"/>
      <c r="T61" s="8" t="n"/>
      <c r="U61" s="8" t="n"/>
      <c r="V61" s="11">
        <f>IF(OR(B61="",C61),"",CONCATENATE(B61,".",C61))</f>
        <v/>
      </c>
      <c r="W61" s="6">
        <f>UPPER(TRIM(H61))</f>
        <v/>
      </c>
      <c r="X61" s="6">
        <f>UPPER(TRIM(I61))</f>
        <v/>
      </c>
      <c r="Y61" s="6">
        <f>IF(V61&lt;&gt;"",IFERROR(INDEX(federal_program_name_lookup,MATCH(V61,aln_lookup,0)),""),"")</f>
        <v/>
      </c>
    </row>
    <row r="62">
      <c r="A62" s="6">
        <f>IF(B62&lt;&gt;"", "AWARD-"&amp;TEXT(ROW()-1,"0000"), "")</f>
        <v/>
      </c>
      <c r="B62" s="7" t="n"/>
      <c r="C62" s="7" t="n"/>
      <c r="D62" s="7" t="n"/>
      <c r="E62" s="8" t="n"/>
      <c r="F62" s="9" t="n"/>
      <c r="G62" s="8" t="n"/>
      <c r="H62" s="8" t="n"/>
      <c r="I62" s="8" t="n"/>
      <c r="J62" s="10">
        <f>IF(A62="",0,SUMIFS(amount_expended,cfda_key,V62))</f>
        <v/>
      </c>
      <c r="K62" s="10">
        <f>IF(G62="OTHER CLUSTER NOT LISTED ABOVE",SUMIFS(amount_expended,uniform_other_cluster_name,X62), IF(AND(OR(G62="N/A",G62=""),H62=""),0,IF(G62="STATE CLUSTER",SUMIFS(amount_expended,uniform_state_cluster_name,W62),SUMIFS(amount_expended,cluster_name,G62))))</f>
        <v/>
      </c>
      <c r="L62" s="8" t="n"/>
      <c r="M62" s="7" t="n"/>
      <c r="N62" s="8" t="n"/>
      <c r="O62" s="7" t="n"/>
      <c r="P62" s="7" t="n"/>
      <c r="Q62" s="8" t="n"/>
      <c r="R62" s="9" t="n"/>
      <c r="S62" s="8" t="n"/>
      <c r="T62" s="8" t="n"/>
      <c r="U62" s="8" t="n"/>
      <c r="V62" s="11">
        <f>IF(OR(B62="",C62),"",CONCATENATE(B62,".",C62))</f>
        <v/>
      </c>
      <c r="W62" s="6">
        <f>UPPER(TRIM(H62))</f>
        <v/>
      </c>
      <c r="X62" s="6">
        <f>UPPER(TRIM(I62))</f>
        <v/>
      </c>
      <c r="Y62" s="6">
        <f>IF(V62&lt;&gt;"",IFERROR(INDEX(federal_program_name_lookup,MATCH(V62,aln_lookup,0)),""),"")</f>
        <v/>
      </c>
    </row>
    <row r="63">
      <c r="A63" s="6">
        <f>IF(B63&lt;&gt;"", "AWARD-"&amp;TEXT(ROW()-1,"0000"), "")</f>
        <v/>
      </c>
      <c r="B63" s="7" t="n"/>
      <c r="C63" s="7" t="n"/>
      <c r="D63" s="7" t="n"/>
      <c r="E63" s="8" t="n"/>
      <c r="F63" s="9" t="n"/>
      <c r="G63" s="8" t="n"/>
      <c r="H63" s="8" t="n"/>
      <c r="I63" s="8" t="n"/>
      <c r="J63" s="10">
        <f>IF(A63="",0,SUMIFS(amount_expended,cfda_key,V63))</f>
        <v/>
      </c>
      <c r="K63" s="10">
        <f>IF(G63="OTHER CLUSTER NOT LISTED ABOVE",SUMIFS(amount_expended,uniform_other_cluster_name,X63), IF(AND(OR(G63="N/A",G63=""),H63=""),0,IF(G63="STATE CLUSTER",SUMIFS(amount_expended,uniform_state_cluster_name,W63),SUMIFS(amount_expended,cluster_name,G63))))</f>
        <v/>
      </c>
      <c r="L63" s="8" t="n"/>
      <c r="M63" s="7" t="n"/>
      <c r="N63" s="8" t="n"/>
      <c r="O63" s="7" t="n"/>
      <c r="P63" s="7" t="n"/>
      <c r="Q63" s="8" t="n"/>
      <c r="R63" s="9" t="n"/>
      <c r="S63" s="8" t="n"/>
      <c r="T63" s="8" t="n"/>
      <c r="U63" s="8" t="n"/>
      <c r="V63" s="11">
        <f>IF(OR(B63="",C63),"",CONCATENATE(B63,".",C63))</f>
        <v/>
      </c>
      <c r="W63" s="6">
        <f>UPPER(TRIM(H63))</f>
        <v/>
      </c>
      <c r="X63" s="6">
        <f>UPPER(TRIM(I63))</f>
        <v/>
      </c>
      <c r="Y63" s="6">
        <f>IF(V63&lt;&gt;"",IFERROR(INDEX(federal_program_name_lookup,MATCH(V63,aln_lookup,0)),""),"")</f>
        <v/>
      </c>
    </row>
    <row r="64">
      <c r="A64" s="6">
        <f>IF(B64&lt;&gt;"", "AWARD-"&amp;TEXT(ROW()-1,"0000"), "")</f>
        <v/>
      </c>
      <c r="B64" s="7" t="n"/>
      <c r="C64" s="7" t="n"/>
      <c r="D64" s="7" t="n"/>
      <c r="E64" s="8" t="n"/>
      <c r="F64" s="9" t="n"/>
      <c r="G64" s="8" t="n"/>
      <c r="H64" s="8" t="n"/>
      <c r="I64" s="8" t="n"/>
      <c r="J64" s="10">
        <f>IF(A64="",0,SUMIFS(amount_expended,cfda_key,V64))</f>
        <v/>
      </c>
      <c r="K64" s="10">
        <f>IF(G64="OTHER CLUSTER NOT LISTED ABOVE",SUMIFS(amount_expended,uniform_other_cluster_name,X64), IF(AND(OR(G64="N/A",G64=""),H64=""),0,IF(G64="STATE CLUSTER",SUMIFS(amount_expended,uniform_state_cluster_name,W64),SUMIFS(amount_expended,cluster_name,G64))))</f>
        <v/>
      </c>
      <c r="L64" s="8" t="n"/>
      <c r="M64" s="7" t="n"/>
      <c r="N64" s="8" t="n"/>
      <c r="O64" s="7" t="n"/>
      <c r="P64" s="7" t="n"/>
      <c r="Q64" s="8" t="n"/>
      <c r="R64" s="9" t="n"/>
      <c r="S64" s="8" t="n"/>
      <c r="T64" s="8" t="n"/>
      <c r="U64" s="8" t="n"/>
      <c r="V64" s="11">
        <f>IF(OR(B64="",C64),"",CONCATENATE(B64,".",C64))</f>
        <v/>
      </c>
      <c r="W64" s="6">
        <f>UPPER(TRIM(H64))</f>
        <v/>
      </c>
      <c r="X64" s="6">
        <f>UPPER(TRIM(I64))</f>
        <v/>
      </c>
      <c r="Y64" s="6">
        <f>IF(V64&lt;&gt;"",IFERROR(INDEX(federal_program_name_lookup,MATCH(V64,aln_lookup,0)),""),"")</f>
        <v/>
      </c>
    </row>
    <row r="65">
      <c r="A65" s="6">
        <f>IF(B65&lt;&gt;"", "AWARD-"&amp;TEXT(ROW()-1,"0000"), "")</f>
        <v/>
      </c>
      <c r="B65" s="7" t="n"/>
      <c r="C65" s="7" t="n"/>
      <c r="D65" s="7" t="n"/>
      <c r="E65" s="8" t="n"/>
      <c r="F65" s="9" t="n"/>
      <c r="G65" s="8" t="n"/>
      <c r="H65" s="8" t="n"/>
      <c r="I65" s="8" t="n"/>
      <c r="J65" s="10">
        <f>IF(A65="",0,SUMIFS(amount_expended,cfda_key,V65))</f>
        <v/>
      </c>
      <c r="K65" s="10">
        <f>IF(G65="OTHER CLUSTER NOT LISTED ABOVE",SUMIFS(amount_expended,uniform_other_cluster_name,X65), IF(AND(OR(G65="N/A",G65=""),H65=""),0,IF(G65="STATE CLUSTER",SUMIFS(amount_expended,uniform_state_cluster_name,W65),SUMIFS(amount_expended,cluster_name,G65))))</f>
        <v/>
      </c>
      <c r="L65" s="8" t="n"/>
      <c r="M65" s="7" t="n"/>
      <c r="N65" s="8" t="n"/>
      <c r="O65" s="7" t="n"/>
      <c r="P65" s="7" t="n"/>
      <c r="Q65" s="8" t="n"/>
      <c r="R65" s="9" t="n"/>
      <c r="S65" s="8" t="n"/>
      <c r="T65" s="8" t="n"/>
      <c r="U65" s="8" t="n"/>
      <c r="V65" s="11">
        <f>IF(OR(B65="",C65),"",CONCATENATE(B65,".",C65))</f>
        <v/>
      </c>
      <c r="W65" s="6">
        <f>UPPER(TRIM(H65))</f>
        <v/>
      </c>
      <c r="X65" s="6">
        <f>UPPER(TRIM(I65))</f>
        <v/>
      </c>
      <c r="Y65" s="6">
        <f>IF(V65&lt;&gt;"",IFERROR(INDEX(federal_program_name_lookup,MATCH(V65,aln_lookup,0)),""),"")</f>
        <v/>
      </c>
    </row>
    <row r="66">
      <c r="A66" s="6">
        <f>IF(B66&lt;&gt;"", "AWARD-"&amp;TEXT(ROW()-1,"0000"), "")</f>
        <v/>
      </c>
      <c r="B66" s="7" t="n"/>
      <c r="C66" s="7" t="n"/>
      <c r="D66" s="7" t="n"/>
      <c r="E66" s="8" t="n"/>
      <c r="F66" s="9" t="n"/>
      <c r="G66" s="8" t="n"/>
      <c r="H66" s="8" t="n"/>
      <c r="I66" s="8" t="n"/>
      <c r="J66" s="10">
        <f>IF(A66="",0,SUMIFS(amount_expended,cfda_key,V66))</f>
        <v/>
      </c>
      <c r="K66" s="10">
        <f>IF(G66="OTHER CLUSTER NOT LISTED ABOVE",SUMIFS(amount_expended,uniform_other_cluster_name,X66), IF(AND(OR(G66="N/A",G66=""),H66=""),0,IF(G66="STATE CLUSTER",SUMIFS(amount_expended,uniform_state_cluster_name,W66),SUMIFS(amount_expended,cluster_name,G66))))</f>
        <v/>
      </c>
      <c r="L66" s="8" t="n"/>
      <c r="M66" s="7" t="n"/>
      <c r="N66" s="8" t="n"/>
      <c r="O66" s="7" t="n"/>
      <c r="P66" s="7" t="n"/>
      <c r="Q66" s="8" t="n"/>
      <c r="R66" s="9" t="n"/>
      <c r="S66" s="8" t="n"/>
      <c r="T66" s="8" t="n"/>
      <c r="U66" s="8" t="n"/>
      <c r="V66" s="11">
        <f>IF(OR(B66="",C66),"",CONCATENATE(B66,".",C66))</f>
        <v/>
      </c>
      <c r="W66" s="6">
        <f>UPPER(TRIM(H66))</f>
        <v/>
      </c>
      <c r="X66" s="6">
        <f>UPPER(TRIM(I66))</f>
        <v/>
      </c>
      <c r="Y66" s="6">
        <f>IF(V66&lt;&gt;"",IFERROR(INDEX(federal_program_name_lookup,MATCH(V66,aln_lookup,0)),""),"")</f>
        <v/>
      </c>
    </row>
    <row r="67">
      <c r="A67" s="6">
        <f>IF(B67&lt;&gt;"", "AWARD-"&amp;TEXT(ROW()-1,"0000"), "")</f>
        <v/>
      </c>
      <c r="B67" s="7" t="n"/>
      <c r="C67" s="7" t="n"/>
      <c r="D67" s="7" t="n"/>
      <c r="E67" s="8" t="n"/>
      <c r="F67" s="9" t="n"/>
      <c r="G67" s="8" t="n"/>
      <c r="H67" s="8" t="n"/>
      <c r="I67" s="8" t="n"/>
      <c r="J67" s="10">
        <f>IF(A67="",0,SUMIFS(amount_expended,cfda_key,V67))</f>
        <v/>
      </c>
      <c r="K67" s="10">
        <f>IF(G67="OTHER CLUSTER NOT LISTED ABOVE",SUMIFS(amount_expended,uniform_other_cluster_name,X67), IF(AND(OR(G67="N/A",G67=""),H67=""),0,IF(G67="STATE CLUSTER",SUMIFS(amount_expended,uniform_state_cluster_name,W67),SUMIFS(amount_expended,cluster_name,G67))))</f>
        <v/>
      </c>
      <c r="L67" s="8" t="n"/>
      <c r="M67" s="7" t="n"/>
      <c r="N67" s="8" t="n"/>
      <c r="O67" s="7" t="n"/>
      <c r="P67" s="7" t="n"/>
      <c r="Q67" s="8" t="n"/>
      <c r="R67" s="9" t="n"/>
      <c r="S67" s="8" t="n"/>
      <c r="T67" s="8" t="n"/>
      <c r="U67" s="8" t="n"/>
      <c r="V67" s="11">
        <f>IF(OR(B67="",C67),"",CONCATENATE(B67,".",C67))</f>
        <v/>
      </c>
      <c r="W67" s="6">
        <f>UPPER(TRIM(H67))</f>
        <v/>
      </c>
      <c r="X67" s="6">
        <f>UPPER(TRIM(I67))</f>
        <v/>
      </c>
      <c r="Y67" s="6">
        <f>IF(V67&lt;&gt;"",IFERROR(INDEX(federal_program_name_lookup,MATCH(V67,aln_lookup,0)),""),"")</f>
        <v/>
      </c>
    </row>
    <row r="68">
      <c r="A68" s="6">
        <f>IF(B68&lt;&gt;"", "AWARD-"&amp;TEXT(ROW()-1,"0000"), "")</f>
        <v/>
      </c>
      <c r="B68" s="7" t="n"/>
      <c r="C68" s="7" t="n"/>
      <c r="D68" s="7" t="n"/>
      <c r="E68" s="8" t="n"/>
      <c r="F68" s="9" t="n"/>
      <c r="G68" s="8" t="n"/>
      <c r="H68" s="8" t="n"/>
      <c r="I68" s="8" t="n"/>
      <c r="J68" s="10">
        <f>IF(A68="",0,SUMIFS(amount_expended,cfda_key,V68))</f>
        <v/>
      </c>
      <c r="K68" s="10">
        <f>IF(G68="OTHER CLUSTER NOT LISTED ABOVE",SUMIFS(amount_expended,uniform_other_cluster_name,X68), IF(AND(OR(G68="N/A",G68=""),H68=""),0,IF(G68="STATE CLUSTER",SUMIFS(amount_expended,uniform_state_cluster_name,W68),SUMIFS(amount_expended,cluster_name,G68))))</f>
        <v/>
      </c>
      <c r="L68" s="8" t="n"/>
      <c r="M68" s="7" t="n"/>
      <c r="N68" s="8" t="n"/>
      <c r="O68" s="7" t="n"/>
      <c r="P68" s="7" t="n"/>
      <c r="Q68" s="8" t="n"/>
      <c r="R68" s="9" t="n"/>
      <c r="S68" s="8" t="n"/>
      <c r="T68" s="8" t="n"/>
      <c r="U68" s="8" t="n"/>
      <c r="V68" s="11">
        <f>IF(OR(B68="",C68),"",CONCATENATE(B68,".",C68))</f>
        <v/>
      </c>
      <c r="W68" s="6">
        <f>UPPER(TRIM(H68))</f>
        <v/>
      </c>
      <c r="X68" s="6">
        <f>UPPER(TRIM(I68))</f>
        <v/>
      </c>
      <c r="Y68" s="6">
        <f>IF(V68&lt;&gt;"",IFERROR(INDEX(federal_program_name_lookup,MATCH(V68,aln_lookup,0)),""),"")</f>
        <v/>
      </c>
    </row>
    <row r="69">
      <c r="A69" s="6">
        <f>IF(B69&lt;&gt;"", "AWARD-"&amp;TEXT(ROW()-1,"0000"), "")</f>
        <v/>
      </c>
      <c r="B69" s="7" t="n"/>
      <c r="C69" s="7" t="n"/>
      <c r="D69" s="7" t="n"/>
      <c r="E69" s="8" t="n"/>
      <c r="F69" s="9" t="n"/>
      <c r="G69" s="8" t="n"/>
      <c r="H69" s="8" t="n"/>
      <c r="I69" s="8" t="n"/>
      <c r="J69" s="10">
        <f>IF(A69="",0,SUMIFS(amount_expended,cfda_key,V69))</f>
        <v/>
      </c>
      <c r="K69" s="10">
        <f>IF(G69="OTHER CLUSTER NOT LISTED ABOVE",SUMIFS(amount_expended,uniform_other_cluster_name,X69), IF(AND(OR(G69="N/A",G69=""),H69=""),0,IF(G69="STATE CLUSTER",SUMIFS(amount_expended,uniform_state_cluster_name,W69),SUMIFS(amount_expended,cluster_name,G69))))</f>
        <v/>
      </c>
      <c r="L69" s="8" t="n"/>
      <c r="M69" s="7" t="n"/>
      <c r="N69" s="8" t="n"/>
      <c r="O69" s="7" t="n"/>
      <c r="P69" s="7" t="n"/>
      <c r="Q69" s="8" t="n"/>
      <c r="R69" s="9" t="n"/>
      <c r="S69" s="8" t="n"/>
      <c r="T69" s="8" t="n"/>
      <c r="U69" s="8" t="n"/>
      <c r="V69" s="11">
        <f>IF(OR(B69="",C69),"",CONCATENATE(B69,".",C69))</f>
        <v/>
      </c>
      <c r="W69" s="6">
        <f>UPPER(TRIM(H69))</f>
        <v/>
      </c>
      <c r="X69" s="6">
        <f>UPPER(TRIM(I69))</f>
        <v/>
      </c>
      <c r="Y69" s="6">
        <f>IF(V69&lt;&gt;"",IFERROR(INDEX(federal_program_name_lookup,MATCH(V69,aln_lookup,0)),""),"")</f>
        <v/>
      </c>
    </row>
    <row r="70">
      <c r="A70" s="6">
        <f>IF(B70&lt;&gt;"", "AWARD-"&amp;TEXT(ROW()-1,"0000"), "")</f>
        <v/>
      </c>
      <c r="B70" s="7" t="n"/>
      <c r="C70" s="7" t="n"/>
      <c r="D70" s="7" t="n"/>
      <c r="E70" s="8" t="n"/>
      <c r="F70" s="9" t="n"/>
      <c r="G70" s="8" t="n"/>
      <c r="H70" s="8" t="n"/>
      <c r="I70" s="8" t="n"/>
      <c r="J70" s="10">
        <f>IF(A70="",0,SUMIFS(amount_expended,cfda_key,V70))</f>
        <v/>
      </c>
      <c r="K70" s="10">
        <f>IF(G70="OTHER CLUSTER NOT LISTED ABOVE",SUMIFS(amount_expended,uniform_other_cluster_name,X70), IF(AND(OR(G70="N/A",G70=""),H70=""),0,IF(G70="STATE CLUSTER",SUMIFS(amount_expended,uniform_state_cluster_name,W70),SUMIFS(amount_expended,cluster_name,G70))))</f>
        <v/>
      </c>
      <c r="L70" s="8" t="n"/>
      <c r="M70" s="7" t="n"/>
      <c r="N70" s="8" t="n"/>
      <c r="O70" s="7" t="n"/>
      <c r="P70" s="7" t="n"/>
      <c r="Q70" s="8" t="n"/>
      <c r="R70" s="9" t="n"/>
      <c r="S70" s="8" t="n"/>
      <c r="T70" s="8" t="n"/>
      <c r="U70" s="8" t="n"/>
      <c r="V70" s="11">
        <f>IF(OR(B70="",C70),"",CONCATENATE(B70,".",C70))</f>
        <v/>
      </c>
      <c r="W70" s="6">
        <f>UPPER(TRIM(H70))</f>
        <v/>
      </c>
      <c r="X70" s="6">
        <f>UPPER(TRIM(I70))</f>
        <v/>
      </c>
      <c r="Y70" s="6">
        <f>IF(V70&lt;&gt;"",IFERROR(INDEX(federal_program_name_lookup,MATCH(V70,aln_lookup,0)),""),"")</f>
        <v/>
      </c>
    </row>
    <row r="71">
      <c r="A71" s="6">
        <f>IF(B71&lt;&gt;"", "AWARD-"&amp;TEXT(ROW()-1,"0000"), "")</f>
        <v/>
      </c>
      <c r="B71" s="7" t="n"/>
      <c r="C71" s="7" t="n"/>
      <c r="D71" s="7" t="n"/>
      <c r="E71" s="8" t="n"/>
      <c r="F71" s="9" t="n"/>
      <c r="G71" s="8" t="n"/>
      <c r="H71" s="8" t="n"/>
      <c r="I71" s="8" t="n"/>
      <c r="J71" s="10">
        <f>IF(A71="",0,SUMIFS(amount_expended,cfda_key,V71))</f>
        <v/>
      </c>
      <c r="K71" s="10">
        <f>IF(G71="OTHER CLUSTER NOT LISTED ABOVE",SUMIFS(amount_expended,uniform_other_cluster_name,X71), IF(AND(OR(G71="N/A",G71=""),H71=""),0,IF(G71="STATE CLUSTER",SUMIFS(amount_expended,uniform_state_cluster_name,W71),SUMIFS(amount_expended,cluster_name,G71))))</f>
        <v/>
      </c>
      <c r="L71" s="8" t="n"/>
      <c r="M71" s="7" t="n"/>
      <c r="N71" s="8" t="n"/>
      <c r="O71" s="7" t="n"/>
      <c r="P71" s="7" t="n"/>
      <c r="Q71" s="8" t="n"/>
      <c r="R71" s="9" t="n"/>
      <c r="S71" s="8" t="n"/>
      <c r="T71" s="8" t="n"/>
      <c r="U71" s="8" t="n"/>
      <c r="V71" s="11">
        <f>IF(OR(B71="",C71),"",CONCATENATE(B71,".",C71))</f>
        <v/>
      </c>
      <c r="W71" s="6">
        <f>UPPER(TRIM(H71))</f>
        <v/>
      </c>
      <c r="X71" s="6">
        <f>UPPER(TRIM(I71))</f>
        <v/>
      </c>
      <c r="Y71" s="6">
        <f>IF(V71&lt;&gt;"",IFERROR(INDEX(federal_program_name_lookup,MATCH(V71,aln_lookup,0)),""),"")</f>
        <v/>
      </c>
    </row>
    <row r="72">
      <c r="A72" s="6">
        <f>IF(B72&lt;&gt;"", "AWARD-"&amp;TEXT(ROW()-1,"0000"), "")</f>
        <v/>
      </c>
      <c r="B72" s="7" t="n"/>
      <c r="C72" s="7" t="n"/>
      <c r="D72" s="7" t="n"/>
      <c r="E72" s="8" t="n"/>
      <c r="F72" s="9" t="n"/>
      <c r="G72" s="8" t="n"/>
      <c r="H72" s="8" t="n"/>
      <c r="I72" s="8" t="n"/>
      <c r="J72" s="10">
        <f>IF(A72="",0,SUMIFS(amount_expended,cfda_key,V72))</f>
        <v/>
      </c>
      <c r="K72" s="10">
        <f>IF(G72="OTHER CLUSTER NOT LISTED ABOVE",SUMIFS(amount_expended,uniform_other_cluster_name,X72), IF(AND(OR(G72="N/A",G72=""),H72=""),0,IF(G72="STATE CLUSTER",SUMIFS(amount_expended,uniform_state_cluster_name,W72),SUMIFS(amount_expended,cluster_name,G72))))</f>
        <v/>
      </c>
      <c r="L72" s="8" t="n"/>
      <c r="M72" s="7" t="n"/>
      <c r="N72" s="8" t="n"/>
      <c r="O72" s="7" t="n"/>
      <c r="P72" s="7" t="n"/>
      <c r="Q72" s="8" t="n"/>
      <c r="R72" s="9" t="n"/>
      <c r="S72" s="8" t="n"/>
      <c r="T72" s="8" t="n"/>
      <c r="U72" s="8" t="n"/>
      <c r="V72" s="11">
        <f>IF(OR(B72="",C72),"",CONCATENATE(B72,".",C72))</f>
        <v/>
      </c>
      <c r="W72" s="6">
        <f>UPPER(TRIM(H72))</f>
        <v/>
      </c>
      <c r="X72" s="6">
        <f>UPPER(TRIM(I72))</f>
        <v/>
      </c>
      <c r="Y72" s="6">
        <f>IF(V72&lt;&gt;"",IFERROR(INDEX(federal_program_name_lookup,MATCH(V72,aln_lookup,0)),""),"")</f>
        <v/>
      </c>
    </row>
    <row r="73">
      <c r="A73" s="6">
        <f>IF(B73&lt;&gt;"", "AWARD-"&amp;TEXT(ROW()-1,"0000"), "")</f>
        <v/>
      </c>
      <c r="B73" s="7" t="n"/>
      <c r="C73" s="7" t="n"/>
      <c r="D73" s="7" t="n"/>
      <c r="E73" s="8" t="n"/>
      <c r="F73" s="9" t="n"/>
      <c r="G73" s="8" t="n"/>
      <c r="H73" s="8" t="n"/>
      <c r="I73" s="8" t="n"/>
      <c r="J73" s="10">
        <f>IF(A73="",0,SUMIFS(amount_expended,cfda_key,V73))</f>
        <v/>
      </c>
      <c r="K73" s="10">
        <f>IF(G73="OTHER CLUSTER NOT LISTED ABOVE",SUMIFS(amount_expended,uniform_other_cluster_name,X73), IF(AND(OR(G73="N/A",G73=""),H73=""),0,IF(G73="STATE CLUSTER",SUMIFS(amount_expended,uniform_state_cluster_name,W73),SUMIFS(amount_expended,cluster_name,G73))))</f>
        <v/>
      </c>
      <c r="L73" s="8" t="n"/>
      <c r="M73" s="7" t="n"/>
      <c r="N73" s="8" t="n"/>
      <c r="O73" s="7" t="n"/>
      <c r="P73" s="7" t="n"/>
      <c r="Q73" s="8" t="n"/>
      <c r="R73" s="9" t="n"/>
      <c r="S73" s="8" t="n"/>
      <c r="T73" s="8" t="n"/>
      <c r="U73" s="8" t="n"/>
      <c r="V73" s="11">
        <f>IF(OR(B73="",C73),"",CONCATENATE(B73,".",C73))</f>
        <v/>
      </c>
      <c r="W73" s="6">
        <f>UPPER(TRIM(H73))</f>
        <v/>
      </c>
      <c r="X73" s="6">
        <f>UPPER(TRIM(I73))</f>
        <v/>
      </c>
      <c r="Y73" s="6">
        <f>IF(V73&lt;&gt;"",IFERROR(INDEX(federal_program_name_lookup,MATCH(V73,aln_lookup,0)),""),"")</f>
        <v/>
      </c>
    </row>
    <row r="74">
      <c r="A74" s="6">
        <f>IF(B74&lt;&gt;"", "AWARD-"&amp;TEXT(ROW()-1,"0000"), "")</f>
        <v/>
      </c>
      <c r="B74" s="7" t="n"/>
      <c r="C74" s="7" t="n"/>
      <c r="D74" s="7" t="n"/>
      <c r="E74" s="8" t="n"/>
      <c r="F74" s="9" t="n"/>
      <c r="G74" s="8" t="n"/>
      <c r="H74" s="8" t="n"/>
      <c r="I74" s="8" t="n"/>
      <c r="J74" s="10">
        <f>IF(A74="",0,SUMIFS(amount_expended,cfda_key,V74))</f>
        <v/>
      </c>
      <c r="K74" s="10">
        <f>IF(G74="OTHER CLUSTER NOT LISTED ABOVE",SUMIFS(amount_expended,uniform_other_cluster_name,X74), IF(AND(OR(G74="N/A",G74=""),H74=""),0,IF(G74="STATE CLUSTER",SUMIFS(amount_expended,uniform_state_cluster_name,W74),SUMIFS(amount_expended,cluster_name,G74))))</f>
        <v/>
      </c>
      <c r="L74" s="8" t="n"/>
      <c r="M74" s="7" t="n"/>
      <c r="N74" s="8" t="n"/>
      <c r="O74" s="7" t="n"/>
      <c r="P74" s="7" t="n"/>
      <c r="Q74" s="8" t="n"/>
      <c r="R74" s="9" t="n"/>
      <c r="S74" s="8" t="n"/>
      <c r="T74" s="8" t="n"/>
      <c r="U74" s="8" t="n"/>
      <c r="V74" s="11">
        <f>IF(OR(B74="",C74),"",CONCATENATE(B74,".",C74))</f>
        <v/>
      </c>
      <c r="W74" s="6">
        <f>UPPER(TRIM(H74))</f>
        <v/>
      </c>
      <c r="X74" s="6">
        <f>UPPER(TRIM(I74))</f>
        <v/>
      </c>
      <c r="Y74" s="6">
        <f>IF(V74&lt;&gt;"",IFERROR(INDEX(federal_program_name_lookup,MATCH(V74,aln_lookup,0)),""),"")</f>
        <v/>
      </c>
    </row>
    <row r="75">
      <c r="A75" s="6">
        <f>IF(B75&lt;&gt;"", "AWARD-"&amp;TEXT(ROW()-1,"0000"), "")</f>
        <v/>
      </c>
      <c r="B75" s="7" t="n"/>
      <c r="C75" s="7" t="n"/>
      <c r="D75" s="7" t="n"/>
      <c r="E75" s="8" t="n"/>
      <c r="F75" s="9" t="n"/>
      <c r="G75" s="8" t="n"/>
      <c r="H75" s="8" t="n"/>
      <c r="I75" s="8" t="n"/>
      <c r="J75" s="10">
        <f>IF(A75="",0,SUMIFS(amount_expended,cfda_key,V75))</f>
        <v/>
      </c>
      <c r="K75" s="10">
        <f>IF(G75="OTHER CLUSTER NOT LISTED ABOVE",SUMIFS(amount_expended,uniform_other_cluster_name,X75), IF(AND(OR(G75="N/A",G75=""),H75=""),0,IF(G75="STATE CLUSTER",SUMIFS(amount_expended,uniform_state_cluster_name,W75),SUMIFS(amount_expended,cluster_name,G75))))</f>
        <v/>
      </c>
      <c r="L75" s="8" t="n"/>
      <c r="M75" s="7" t="n"/>
      <c r="N75" s="8" t="n"/>
      <c r="O75" s="7" t="n"/>
      <c r="P75" s="7" t="n"/>
      <c r="Q75" s="8" t="n"/>
      <c r="R75" s="9" t="n"/>
      <c r="S75" s="8" t="n"/>
      <c r="T75" s="8" t="n"/>
      <c r="U75" s="8" t="n"/>
      <c r="V75" s="11">
        <f>IF(OR(B75="",C75),"",CONCATENATE(B75,".",C75))</f>
        <v/>
      </c>
      <c r="W75" s="6">
        <f>UPPER(TRIM(H75))</f>
        <v/>
      </c>
      <c r="X75" s="6">
        <f>UPPER(TRIM(I75))</f>
        <v/>
      </c>
      <c r="Y75" s="6">
        <f>IF(V75&lt;&gt;"",IFERROR(INDEX(federal_program_name_lookup,MATCH(V75,aln_lookup,0)),""),"")</f>
        <v/>
      </c>
    </row>
    <row r="76">
      <c r="A76" s="6">
        <f>IF(B76&lt;&gt;"", "AWARD-"&amp;TEXT(ROW()-1,"0000"), "")</f>
        <v/>
      </c>
      <c r="B76" s="7" t="n"/>
      <c r="C76" s="7" t="n"/>
      <c r="D76" s="7" t="n"/>
      <c r="E76" s="8" t="n"/>
      <c r="F76" s="9" t="n"/>
      <c r="G76" s="8" t="n"/>
      <c r="H76" s="8" t="n"/>
      <c r="I76" s="8" t="n"/>
      <c r="J76" s="10">
        <f>IF(A76="",0,SUMIFS(amount_expended,cfda_key,V76))</f>
        <v/>
      </c>
      <c r="K76" s="10">
        <f>IF(G76="OTHER CLUSTER NOT LISTED ABOVE",SUMIFS(amount_expended,uniform_other_cluster_name,X76), IF(AND(OR(G76="N/A",G76=""),H76=""),0,IF(G76="STATE CLUSTER",SUMIFS(amount_expended,uniform_state_cluster_name,W76),SUMIFS(amount_expended,cluster_name,G76))))</f>
        <v/>
      </c>
      <c r="L76" s="8" t="n"/>
      <c r="M76" s="7" t="n"/>
      <c r="N76" s="8" t="n"/>
      <c r="O76" s="7" t="n"/>
      <c r="P76" s="7" t="n"/>
      <c r="Q76" s="8" t="n"/>
      <c r="R76" s="9" t="n"/>
      <c r="S76" s="8" t="n"/>
      <c r="T76" s="8" t="n"/>
      <c r="U76" s="8" t="n"/>
      <c r="V76" s="11">
        <f>IF(OR(B76="",C76),"",CONCATENATE(B76,".",C76))</f>
        <v/>
      </c>
      <c r="W76" s="6">
        <f>UPPER(TRIM(H76))</f>
        <v/>
      </c>
      <c r="X76" s="6">
        <f>UPPER(TRIM(I76))</f>
        <v/>
      </c>
      <c r="Y76" s="6">
        <f>IF(V76&lt;&gt;"",IFERROR(INDEX(federal_program_name_lookup,MATCH(V76,aln_lookup,0)),""),"")</f>
        <v/>
      </c>
    </row>
    <row r="77">
      <c r="A77" s="6">
        <f>IF(B77&lt;&gt;"", "AWARD-"&amp;TEXT(ROW()-1,"0000"), "")</f>
        <v/>
      </c>
      <c r="B77" s="7" t="n"/>
      <c r="C77" s="7" t="n"/>
      <c r="D77" s="7" t="n"/>
      <c r="E77" s="8" t="n"/>
      <c r="F77" s="9" t="n"/>
      <c r="G77" s="8" t="n"/>
      <c r="H77" s="8" t="n"/>
      <c r="I77" s="8" t="n"/>
      <c r="J77" s="10">
        <f>IF(A77="",0,SUMIFS(amount_expended,cfda_key,V77))</f>
        <v/>
      </c>
      <c r="K77" s="10">
        <f>IF(G77="OTHER CLUSTER NOT LISTED ABOVE",SUMIFS(amount_expended,uniform_other_cluster_name,X77), IF(AND(OR(G77="N/A",G77=""),H77=""),0,IF(G77="STATE CLUSTER",SUMIFS(amount_expended,uniform_state_cluster_name,W77),SUMIFS(amount_expended,cluster_name,G77))))</f>
        <v/>
      </c>
      <c r="L77" s="8" t="n"/>
      <c r="M77" s="7" t="n"/>
      <c r="N77" s="8" t="n"/>
      <c r="O77" s="7" t="n"/>
      <c r="P77" s="7" t="n"/>
      <c r="Q77" s="8" t="n"/>
      <c r="R77" s="9" t="n"/>
      <c r="S77" s="8" t="n"/>
      <c r="T77" s="8" t="n"/>
      <c r="U77" s="8" t="n"/>
      <c r="V77" s="11">
        <f>IF(OR(B77="",C77),"",CONCATENATE(B77,".",C77))</f>
        <v/>
      </c>
      <c r="W77" s="6">
        <f>UPPER(TRIM(H77))</f>
        <v/>
      </c>
      <c r="X77" s="6">
        <f>UPPER(TRIM(I77))</f>
        <v/>
      </c>
      <c r="Y77" s="6">
        <f>IF(V77&lt;&gt;"",IFERROR(INDEX(federal_program_name_lookup,MATCH(V77,aln_lookup,0)),""),"")</f>
        <v/>
      </c>
    </row>
    <row r="78">
      <c r="A78" s="6">
        <f>IF(B78&lt;&gt;"", "AWARD-"&amp;TEXT(ROW()-1,"0000"), "")</f>
        <v/>
      </c>
      <c r="B78" s="7" t="n"/>
      <c r="C78" s="7" t="n"/>
      <c r="D78" s="7" t="n"/>
      <c r="E78" s="8" t="n"/>
      <c r="F78" s="9" t="n"/>
      <c r="G78" s="8" t="n"/>
      <c r="H78" s="8" t="n"/>
      <c r="I78" s="8" t="n"/>
      <c r="J78" s="10">
        <f>IF(A78="",0,SUMIFS(amount_expended,cfda_key,V78))</f>
        <v/>
      </c>
      <c r="K78" s="10">
        <f>IF(G78="OTHER CLUSTER NOT LISTED ABOVE",SUMIFS(amount_expended,uniform_other_cluster_name,X78), IF(AND(OR(G78="N/A",G78=""),H78=""),0,IF(G78="STATE CLUSTER",SUMIFS(amount_expended,uniform_state_cluster_name,W78),SUMIFS(amount_expended,cluster_name,G78))))</f>
        <v/>
      </c>
      <c r="L78" s="8" t="n"/>
      <c r="M78" s="7" t="n"/>
      <c r="N78" s="8" t="n"/>
      <c r="O78" s="7" t="n"/>
      <c r="P78" s="7" t="n"/>
      <c r="Q78" s="8" t="n"/>
      <c r="R78" s="9" t="n"/>
      <c r="S78" s="8" t="n"/>
      <c r="T78" s="8" t="n"/>
      <c r="U78" s="8" t="n"/>
      <c r="V78" s="11">
        <f>IF(OR(B78="",C78),"",CONCATENATE(B78,".",C78))</f>
        <v/>
      </c>
      <c r="W78" s="6">
        <f>UPPER(TRIM(H78))</f>
        <v/>
      </c>
      <c r="X78" s="6">
        <f>UPPER(TRIM(I78))</f>
        <v/>
      </c>
      <c r="Y78" s="6">
        <f>IF(V78&lt;&gt;"",IFERROR(INDEX(federal_program_name_lookup,MATCH(V78,aln_lookup,0)),""),"")</f>
        <v/>
      </c>
    </row>
    <row r="79">
      <c r="A79" s="6">
        <f>IF(B79&lt;&gt;"", "AWARD-"&amp;TEXT(ROW()-1,"0000"), "")</f>
        <v/>
      </c>
      <c r="B79" s="7" t="n"/>
      <c r="C79" s="7" t="n"/>
      <c r="D79" s="7" t="n"/>
      <c r="E79" s="8" t="n"/>
      <c r="F79" s="9" t="n"/>
      <c r="G79" s="8" t="n"/>
      <c r="H79" s="8" t="n"/>
      <c r="I79" s="8" t="n"/>
      <c r="J79" s="10">
        <f>IF(A79="",0,SUMIFS(amount_expended,cfda_key,V79))</f>
        <v/>
      </c>
      <c r="K79" s="10">
        <f>IF(G79="OTHER CLUSTER NOT LISTED ABOVE",SUMIFS(amount_expended,uniform_other_cluster_name,X79), IF(AND(OR(G79="N/A",G79=""),H79=""),0,IF(G79="STATE CLUSTER",SUMIFS(amount_expended,uniform_state_cluster_name,W79),SUMIFS(amount_expended,cluster_name,G79))))</f>
        <v/>
      </c>
      <c r="L79" s="8" t="n"/>
      <c r="M79" s="7" t="n"/>
      <c r="N79" s="8" t="n"/>
      <c r="O79" s="7" t="n"/>
      <c r="P79" s="7" t="n"/>
      <c r="Q79" s="8" t="n"/>
      <c r="R79" s="9" t="n"/>
      <c r="S79" s="8" t="n"/>
      <c r="T79" s="8" t="n"/>
      <c r="U79" s="8" t="n"/>
      <c r="V79" s="11">
        <f>IF(OR(B79="",C79),"",CONCATENATE(B79,".",C79))</f>
        <v/>
      </c>
      <c r="W79" s="6">
        <f>UPPER(TRIM(H79))</f>
        <v/>
      </c>
      <c r="X79" s="6">
        <f>UPPER(TRIM(I79))</f>
        <v/>
      </c>
      <c r="Y79" s="6">
        <f>IF(V79&lt;&gt;"",IFERROR(INDEX(federal_program_name_lookup,MATCH(V79,aln_lookup,0)),""),"")</f>
        <v/>
      </c>
    </row>
    <row r="80">
      <c r="A80" s="6">
        <f>IF(B80&lt;&gt;"", "AWARD-"&amp;TEXT(ROW()-1,"0000"), "")</f>
        <v/>
      </c>
      <c r="B80" s="7" t="n"/>
      <c r="C80" s="7" t="n"/>
      <c r="D80" s="7" t="n"/>
      <c r="E80" s="8" t="n"/>
      <c r="F80" s="9" t="n"/>
      <c r="G80" s="8" t="n"/>
      <c r="H80" s="8" t="n"/>
      <c r="I80" s="8" t="n"/>
      <c r="J80" s="10">
        <f>IF(A80="",0,SUMIFS(amount_expended,cfda_key,V80))</f>
        <v/>
      </c>
      <c r="K80" s="10">
        <f>IF(G80="OTHER CLUSTER NOT LISTED ABOVE",SUMIFS(amount_expended,uniform_other_cluster_name,X80), IF(AND(OR(G80="N/A",G80=""),H80=""),0,IF(G80="STATE CLUSTER",SUMIFS(amount_expended,uniform_state_cluster_name,W80),SUMIFS(amount_expended,cluster_name,G80))))</f>
        <v/>
      </c>
      <c r="L80" s="8" t="n"/>
      <c r="M80" s="7" t="n"/>
      <c r="N80" s="8" t="n"/>
      <c r="O80" s="7" t="n"/>
      <c r="P80" s="7" t="n"/>
      <c r="Q80" s="8" t="n"/>
      <c r="R80" s="9" t="n"/>
      <c r="S80" s="8" t="n"/>
      <c r="T80" s="8" t="n"/>
      <c r="U80" s="8" t="n"/>
      <c r="V80" s="11">
        <f>IF(OR(B80="",C80),"",CONCATENATE(B80,".",C80))</f>
        <v/>
      </c>
      <c r="W80" s="6">
        <f>UPPER(TRIM(H80))</f>
        <v/>
      </c>
      <c r="X80" s="6">
        <f>UPPER(TRIM(I80))</f>
        <v/>
      </c>
      <c r="Y80" s="6">
        <f>IF(V80&lt;&gt;"",IFERROR(INDEX(federal_program_name_lookup,MATCH(V80,aln_lookup,0)),""),"")</f>
        <v/>
      </c>
    </row>
    <row r="81">
      <c r="A81" s="6">
        <f>IF(B81&lt;&gt;"", "AWARD-"&amp;TEXT(ROW()-1,"0000"), "")</f>
        <v/>
      </c>
      <c r="B81" s="7" t="n"/>
      <c r="C81" s="7" t="n"/>
      <c r="D81" s="7" t="n"/>
      <c r="E81" s="8" t="n"/>
      <c r="F81" s="9" t="n"/>
      <c r="G81" s="8" t="n"/>
      <c r="H81" s="8" t="n"/>
      <c r="I81" s="8" t="n"/>
      <c r="J81" s="10">
        <f>IF(A81="",0,SUMIFS(amount_expended,cfda_key,V81))</f>
        <v/>
      </c>
      <c r="K81" s="10">
        <f>IF(G81="OTHER CLUSTER NOT LISTED ABOVE",SUMIFS(amount_expended,uniform_other_cluster_name,X81), IF(AND(OR(G81="N/A",G81=""),H81=""),0,IF(G81="STATE CLUSTER",SUMIFS(amount_expended,uniform_state_cluster_name,W81),SUMIFS(amount_expended,cluster_name,G81))))</f>
        <v/>
      </c>
      <c r="L81" s="8" t="n"/>
      <c r="M81" s="7" t="n"/>
      <c r="N81" s="8" t="n"/>
      <c r="O81" s="7" t="n"/>
      <c r="P81" s="7" t="n"/>
      <c r="Q81" s="8" t="n"/>
      <c r="R81" s="9" t="n"/>
      <c r="S81" s="8" t="n"/>
      <c r="T81" s="8" t="n"/>
      <c r="U81" s="8" t="n"/>
      <c r="V81" s="11">
        <f>IF(OR(B81="",C81),"",CONCATENATE(B81,".",C81))</f>
        <v/>
      </c>
      <c r="W81" s="6">
        <f>UPPER(TRIM(H81))</f>
        <v/>
      </c>
      <c r="X81" s="6">
        <f>UPPER(TRIM(I81))</f>
        <v/>
      </c>
      <c r="Y81" s="6">
        <f>IF(V81&lt;&gt;"",IFERROR(INDEX(federal_program_name_lookup,MATCH(V81,aln_lookup,0)),""),"")</f>
        <v/>
      </c>
    </row>
    <row r="82">
      <c r="A82" s="6">
        <f>IF(B82&lt;&gt;"", "AWARD-"&amp;TEXT(ROW()-1,"0000"), "")</f>
        <v/>
      </c>
      <c r="B82" s="7" t="n"/>
      <c r="C82" s="7" t="n"/>
      <c r="D82" s="7" t="n"/>
      <c r="E82" s="8" t="n"/>
      <c r="F82" s="9" t="n"/>
      <c r="G82" s="8" t="n"/>
      <c r="H82" s="8" t="n"/>
      <c r="I82" s="8" t="n"/>
      <c r="J82" s="10">
        <f>IF(A82="",0,SUMIFS(amount_expended,cfda_key,V82))</f>
        <v/>
      </c>
      <c r="K82" s="10">
        <f>IF(G82="OTHER CLUSTER NOT LISTED ABOVE",SUMIFS(amount_expended,uniform_other_cluster_name,X82), IF(AND(OR(G82="N/A",G82=""),H82=""),0,IF(G82="STATE CLUSTER",SUMIFS(amount_expended,uniform_state_cluster_name,W82),SUMIFS(amount_expended,cluster_name,G82))))</f>
        <v/>
      </c>
      <c r="L82" s="8" t="n"/>
      <c r="M82" s="7" t="n"/>
      <c r="N82" s="8" t="n"/>
      <c r="O82" s="7" t="n"/>
      <c r="P82" s="7" t="n"/>
      <c r="Q82" s="8" t="n"/>
      <c r="R82" s="9" t="n"/>
      <c r="S82" s="8" t="n"/>
      <c r="T82" s="8" t="n"/>
      <c r="U82" s="8" t="n"/>
      <c r="V82" s="11">
        <f>IF(OR(B82="",C82),"",CONCATENATE(B82,".",C82))</f>
        <v/>
      </c>
      <c r="W82" s="6">
        <f>UPPER(TRIM(H82))</f>
        <v/>
      </c>
      <c r="X82" s="6">
        <f>UPPER(TRIM(I82))</f>
        <v/>
      </c>
      <c r="Y82" s="6">
        <f>IF(V82&lt;&gt;"",IFERROR(INDEX(federal_program_name_lookup,MATCH(V82,aln_lookup,0)),""),"")</f>
        <v/>
      </c>
    </row>
    <row r="83">
      <c r="A83" s="6">
        <f>IF(B83&lt;&gt;"", "AWARD-"&amp;TEXT(ROW()-1,"0000"), "")</f>
        <v/>
      </c>
      <c r="B83" s="7" t="n"/>
      <c r="C83" s="7" t="n"/>
      <c r="D83" s="7" t="n"/>
      <c r="E83" s="8" t="n"/>
      <c r="F83" s="9" t="n"/>
      <c r="G83" s="8" t="n"/>
      <c r="H83" s="8" t="n"/>
      <c r="I83" s="8" t="n"/>
      <c r="J83" s="10">
        <f>IF(A83="",0,SUMIFS(amount_expended,cfda_key,V83))</f>
        <v/>
      </c>
      <c r="K83" s="10">
        <f>IF(G83="OTHER CLUSTER NOT LISTED ABOVE",SUMIFS(amount_expended,uniform_other_cluster_name,X83), IF(AND(OR(G83="N/A",G83=""),H83=""),0,IF(G83="STATE CLUSTER",SUMIFS(amount_expended,uniform_state_cluster_name,W83),SUMIFS(amount_expended,cluster_name,G83))))</f>
        <v/>
      </c>
      <c r="L83" s="8" t="n"/>
      <c r="M83" s="7" t="n"/>
      <c r="N83" s="8" t="n"/>
      <c r="O83" s="7" t="n"/>
      <c r="P83" s="7" t="n"/>
      <c r="Q83" s="8" t="n"/>
      <c r="R83" s="9" t="n"/>
      <c r="S83" s="8" t="n"/>
      <c r="T83" s="8" t="n"/>
      <c r="U83" s="8" t="n"/>
      <c r="V83" s="11">
        <f>IF(OR(B83="",C83),"",CONCATENATE(B83,".",C83))</f>
        <v/>
      </c>
      <c r="W83" s="6">
        <f>UPPER(TRIM(H83))</f>
        <v/>
      </c>
      <c r="X83" s="6">
        <f>UPPER(TRIM(I83))</f>
        <v/>
      </c>
      <c r="Y83" s="6">
        <f>IF(V83&lt;&gt;"",IFERROR(INDEX(federal_program_name_lookup,MATCH(V83,aln_lookup,0)),""),"")</f>
        <v/>
      </c>
    </row>
    <row r="84">
      <c r="A84" s="6">
        <f>IF(B84&lt;&gt;"", "AWARD-"&amp;TEXT(ROW()-1,"0000"), "")</f>
        <v/>
      </c>
      <c r="B84" s="7" t="n"/>
      <c r="C84" s="7" t="n"/>
      <c r="D84" s="7" t="n"/>
      <c r="E84" s="8" t="n"/>
      <c r="F84" s="9" t="n"/>
      <c r="G84" s="8" t="n"/>
      <c r="H84" s="8" t="n"/>
      <c r="I84" s="8" t="n"/>
      <c r="J84" s="10">
        <f>IF(A84="",0,SUMIFS(amount_expended,cfda_key,V84))</f>
        <v/>
      </c>
      <c r="K84" s="10">
        <f>IF(G84="OTHER CLUSTER NOT LISTED ABOVE",SUMIFS(amount_expended,uniform_other_cluster_name,X84), IF(AND(OR(G84="N/A",G84=""),H84=""),0,IF(G84="STATE CLUSTER",SUMIFS(amount_expended,uniform_state_cluster_name,W84),SUMIFS(amount_expended,cluster_name,G84))))</f>
        <v/>
      </c>
      <c r="L84" s="8" t="n"/>
      <c r="M84" s="7" t="n"/>
      <c r="N84" s="8" t="n"/>
      <c r="O84" s="7" t="n"/>
      <c r="P84" s="7" t="n"/>
      <c r="Q84" s="8" t="n"/>
      <c r="R84" s="9" t="n"/>
      <c r="S84" s="8" t="n"/>
      <c r="T84" s="8" t="n"/>
      <c r="U84" s="8" t="n"/>
      <c r="V84" s="11">
        <f>IF(OR(B84="",C84),"",CONCATENATE(B84,".",C84))</f>
        <v/>
      </c>
      <c r="W84" s="6">
        <f>UPPER(TRIM(H84))</f>
        <v/>
      </c>
      <c r="X84" s="6">
        <f>UPPER(TRIM(I84))</f>
        <v/>
      </c>
      <c r="Y84" s="6">
        <f>IF(V84&lt;&gt;"",IFERROR(INDEX(federal_program_name_lookup,MATCH(V84,aln_lookup,0)),""),"")</f>
        <v/>
      </c>
    </row>
    <row r="85">
      <c r="A85" s="6">
        <f>IF(B85&lt;&gt;"", "AWARD-"&amp;TEXT(ROW()-1,"0000"), "")</f>
        <v/>
      </c>
      <c r="B85" s="7" t="n"/>
      <c r="C85" s="7" t="n"/>
      <c r="D85" s="7" t="n"/>
      <c r="E85" s="8" t="n"/>
      <c r="F85" s="9" t="n"/>
      <c r="G85" s="8" t="n"/>
      <c r="H85" s="8" t="n"/>
      <c r="I85" s="8" t="n"/>
      <c r="J85" s="10">
        <f>IF(A85="",0,SUMIFS(amount_expended,cfda_key,V85))</f>
        <v/>
      </c>
      <c r="K85" s="10">
        <f>IF(G85="OTHER CLUSTER NOT LISTED ABOVE",SUMIFS(amount_expended,uniform_other_cluster_name,X85), IF(AND(OR(G85="N/A",G85=""),H85=""),0,IF(G85="STATE CLUSTER",SUMIFS(amount_expended,uniform_state_cluster_name,W85),SUMIFS(amount_expended,cluster_name,G85))))</f>
        <v/>
      </c>
      <c r="L85" s="8" t="n"/>
      <c r="M85" s="7" t="n"/>
      <c r="N85" s="8" t="n"/>
      <c r="O85" s="7" t="n"/>
      <c r="P85" s="7" t="n"/>
      <c r="Q85" s="8" t="n"/>
      <c r="R85" s="9" t="n"/>
      <c r="S85" s="8" t="n"/>
      <c r="T85" s="8" t="n"/>
      <c r="U85" s="8" t="n"/>
      <c r="V85" s="11">
        <f>IF(OR(B85="",C85),"",CONCATENATE(B85,".",C85))</f>
        <v/>
      </c>
      <c r="W85" s="6">
        <f>UPPER(TRIM(H85))</f>
        <v/>
      </c>
      <c r="X85" s="6">
        <f>UPPER(TRIM(I85))</f>
        <v/>
      </c>
      <c r="Y85" s="6">
        <f>IF(V85&lt;&gt;"",IFERROR(INDEX(federal_program_name_lookup,MATCH(V85,aln_lookup,0)),""),"")</f>
        <v/>
      </c>
    </row>
    <row r="86">
      <c r="A86" s="6">
        <f>IF(B86&lt;&gt;"", "AWARD-"&amp;TEXT(ROW()-1,"0000"), "")</f>
        <v/>
      </c>
      <c r="B86" s="7" t="n"/>
      <c r="C86" s="7" t="n"/>
      <c r="D86" s="7" t="n"/>
      <c r="E86" s="8" t="n"/>
      <c r="F86" s="9" t="n"/>
      <c r="G86" s="8" t="n"/>
      <c r="H86" s="8" t="n"/>
      <c r="I86" s="8" t="n"/>
      <c r="J86" s="10">
        <f>IF(A86="",0,SUMIFS(amount_expended,cfda_key,V86))</f>
        <v/>
      </c>
      <c r="K86" s="10">
        <f>IF(G86="OTHER CLUSTER NOT LISTED ABOVE",SUMIFS(amount_expended,uniform_other_cluster_name,X86), IF(AND(OR(G86="N/A",G86=""),H86=""),0,IF(G86="STATE CLUSTER",SUMIFS(amount_expended,uniform_state_cluster_name,W86),SUMIFS(amount_expended,cluster_name,G86))))</f>
        <v/>
      </c>
      <c r="L86" s="8" t="n"/>
      <c r="M86" s="7" t="n"/>
      <c r="N86" s="8" t="n"/>
      <c r="O86" s="7" t="n"/>
      <c r="P86" s="7" t="n"/>
      <c r="Q86" s="8" t="n"/>
      <c r="R86" s="9" t="n"/>
      <c r="S86" s="8" t="n"/>
      <c r="T86" s="8" t="n"/>
      <c r="U86" s="8" t="n"/>
      <c r="V86" s="11">
        <f>IF(OR(B86="",C86),"",CONCATENATE(B86,".",C86))</f>
        <v/>
      </c>
      <c r="W86" s="6">
        <f>UPPER(TRIM(H86))</f>
        <v/>
      </c>
      <c r="X86" s="6">
        <f>UPPER(TRIM(I86))</f>
        <v/>
      </c>
      <c r="Y86" s="6">
        <f>IF(V86&lt;&gt;"",IFERROR(INDEX(federal_program_name_lookup,MATCH(V86,aln_lookup,0)),""),"")</f>
        <v/>
      </c>
    </row>
    <row r="87">
      <c r="A87" s="6">
        <f>IF(B87&lt;&gt;"", "AWARD-"&amp;TEXT(ROW()-1,"0000"), "")</f>
        <v/>
      </c>
      <c r="B87" s="7" t="n"/>
      <c r="C87" s="7" t="n"/>
      <c r="D87" s="7" t="n"/>
      <c r="E87" s="8" t="n"/>
      <c r="F87" s="9" t="n"/>
      <c r="G87" s="8" t="n"/>
      <c r="H87" s="8" t="n"/>
      <c r="I87" s="8" t="n"/>
      <c r="J87" s="10">
        <f>IF(A87="",0,SUMIFS(amount_expended,cfda_key,V87))</f>
        <v/>
      </c>
      <c r="K87" s="10">
        <f>IF(G87="OTHER CLUSTER NOT LISTED ABOVE",SUMIFS(amount_expended,uniform_other_cluster_name,X87), IF(AND(OR(G87="N/A",G87=""),H87=""),0,IF(G87="STATE CLUSTER",SUMIFS(amount_expended,uniform_state_cluster_name,W87),SUMIFS(amount_expended,cluster_name,G87))))</f>
        <v/>
      </c>
      <c r="L87" s="8" t="n"/>
      <c r="M87" s="7" t="n"/>
      <c r="N87" s="8" t="n"/>
      <c r="O87" s="7" t="n"/>
      <c r="P87" s="7" t="n"/>
      <c r="Q87" s="8" t="n"/>
      <c r="R87" s="9" t="n"/>
      <c r="S87" s="8" t="n"/>
      <c r="T87" s="8" t="n"/>
      <c r="U87" s="8" t="n"/>
      <c r="V87" s="11">
        <f>IF(OR(B87="",C87),"",CONCATENATE(B87,".",C87))</f>
        <v/>
      </c>
      <c r="W87" s="6">
        <f>UPPER(TRIM(H87))</f>
        <v/>
      </c>
      <c r="X87" s="6">
        <f>UPPER(TRIM(I87))</f>
        <v/>
      </c>
      <c r="Y87" s="6">
        <f>IF(V87&lt;&gt;"",IFERROR(INDEX(federal_program_name_lookup,MATCH(V87,aln_lookup,0)),""),"")</f>
        <v/>
      </c>
    </row>
    <row r="88">
      <c r="A88" s="6">
        <f>IF(B88&lt;&gt;"", "AWARD-"&amp;TEXT(ROW()-1,"0000"), "")</f>
        <v/>
      </c>
      <c r="B88" s="7" t="n"/>
      <c r="C88" s="7" t="n"/>
      <c r="D88" s="7" t="n"/>
      <c r="E88" s="8" t="n"/>
      <c r="F88" s="9" t="n"/>
      <c r="G88" s="8" t="n"/>
      <c r="H88" s="8" t="n"/>
      <c r="I88" s="8" t="n"/>
      <c r="J88" s="10">
        <f>IF(A88="",0,SUMIFS(amount_expended,cfda_key,V88))</f>
        <v/>
      </c>
      <c r="K88" s="10">
        <f>IF(G88="OTHER CLUSTER NOT LISTED ABOVE",SUMIFS(amount_expended,uniform_other_cluster_name,X88), IF(AND(OR(G88="N/A",G88=""),H88=""),0,IF(G88="STATE CLUSTER",SUMIFS(amount_expended,uniform_state_cluster_name,W88),SUMIFS(amount_expended,cluster_name,G88))))</f>
        <v/>
      </c>
      <c r="L88" s="8" t="n"/>
      <c r="M88" s="7" t="n"/>
      <c r="N88" s="8" t="n"/>
      <c r="O88" s="7" t="n"/>
      <c r="P88" s="7" t="n"/>
      <c r="Q88" s="8" t="n"/>
      <c r="R88" s="9" t="n"/>
      <c r="S88" s="8" t="n"/>
      <c r="T88" s="8" t="n"/>
      <c r="U88" s="8" t="n"/>
      <c r="V88" s="11">
        <f>IF(OR(B88="",C88),"",CONCATENATE(B88,".",C88))</f>
        <v/>
      </c>
      <c r="W88" s="6">
        <f>UPPER(TRIM(H88))</f>
        <v/>
      </c>
      <c r="X88" s="6">
        <f>UPPER(TRIM(I88))</f>
        <v/>
      </c>
      <c r="Y88" s="6">
        <f>IF(V88&lt;&gt;"",IFERROR(INDEX(federal_program_name_lookup,MATCH(V88,aln_lookup,0)),""),"")</f>
        <v/>
      </c>
    </row>
    <row r="89">
      <c r="A89" s="6">
        <f>IF(B89&lt;&gt;"", "AWARD-"&amp;TEXT(ROW()-1,"0000"), "")</f>
        <v/>
      </c>
      <c r="B89" s="7" t="n"/>
      <c r="C89" s="7" t="n"/>
      <c r="D89" s="7" t="n"/>
      <c r="E89" s="8" t="n"/>
      <c r="F89" s="9" t="n"/>
      <c r="G89" s="8" t="n"/>
      <c r="H89" s="8" t="n"/>
      <c r="I89" s="8" t="n"/>
      <c r="J89" s="10">
        <f>IF(A89="",0,SUMIFS(amount_expended,cfda_key,V89))</f>
        <v/>
      </c>
      <c r="K89" s="10">
        <f>IF(G89="OTHER CLUSTER NOT LISTED ABOVE",SUMIFS(amount_expended,uniform_other_cluster_name,X89), IF(AND(OR(G89="N/A",G89=""),H89=""),0,IF(G89="STATE CLUSTER",SUMIFS(amount_expended,uniform_state_cluster_name,W89),SUMIFS(amount_expended,cluster_name,G89))))</f>
        <v/>
      </c>
      <c r="L89" s="8" t="n"/>
      <c r="M89" s="7" t="n"/>
      <c r="N89" s="8" t="n"/>
      <c r="O89" s="7" t="n"/>
      <c r="P89" s="7" t="n"/>
      <c r="Q89" s="8" t="n"/>
      <c r="R89" s="9" t="n"/>
      <c r="S89" s="8" t="n"/>
      <c r="T89" s="8" t="n"/>
      <c r="U89" s="8" t="n"/>
      <c r="V89" s="11">
        <f>IF(OR(B89="",C89),"",CONCATENATE(B89,".",C89))</f>
        <v/>
      </c>
      <c r="W89" s="6">
        <f>UPPER(TRIM(H89))</f>
        <v/>
      </c>
      <c r="X89" s="6">
        <f>UPPER(TRIM(I89))</f>
        <v/>
      </c>
      <c r="Y89" s="6">
        <f>IF(V89&lt;&gt;"",IFERROR(INDEX(federal_program_name_lookup,MATCH(V89,aln_lookup,0)),""),"")</f>
        <v/>
      </c>
    </row>
    <row r="90">
      <c r="A90" s="6">
        <f>IF(B90&lt;&gt;"", "AWARD-"&amp;TEXT(ROW()-1,"0000"), "")</f>
        <v/>
      </c>
      <c r="B90" s="7" t="n"/>
      <c r="C90" s="7" t="n"/>
      <c r="D90" s="7" t="n"/>
      <c r="E90" s="8" t="n"/>
      <c r="F90" s="9" t="n"/>
      <c r="G90" s="8" t="n"/>
      <c r="H90" s="8" t="n"/>
      <c r="I90" s="8" t="n"/>
      <c r="J90" s="10">
        <f>IF(A90="",0,SUMIFS(amount_expended,cfda_key,V90))</f>
        <v/>
      </c>
      <c r="K90" s="10">
        <f>IF(G90="OTHER CLUSTER NOT LISTED ABOVE",SUMIFS(amount_expended,uniform_other_cluster_name,X90), IF(AND(OR(G90="N/A",G90=""),H90=""),0,IF(G90="STATE CLUSTER",SUMIFS(amount_expended,uniform_state_cluster_name,W90),SUMIFS(amount_expended,cluster_name,G90))))</f>
        <v/>
      </c>
      <c r="L90" s="8" t="n"/>
      <c r="M90" s="7" t="n"/>
      <c r="N90" s="8" t="n"/>
      <c r="O90" s="7" t="n"/>
      <c r="P90" s="7" t="n"/>
      <c r="Q90" s="8" t="n"/>
      <c r="R90" s="9" t="n"/>
      <c r="S90" s="8" t="n"/>
      <c r="T90" s="8" t="n"/>
      <c r="U90" s="8" t="n"/>
      <c r="V90" s="11">
        <f>IF(OR(B90="",C90),"",CONCATENATE(B90,".",C90))</f>
        <v/>
      </c>
      <c r="W90" s="6">
        <f>UPPER(TRIM(H90))</f>
        <v/>
      </c>
      <c r="X90" s="6">
        <f>UPPER(TRIM(I90))</f>
        <v/>
      </c>
      <c r="Y90" s="6">
        <f>IF(V90&lt;&gt;"",IFERROR(INDEX(federal_program_name_lookup,MATCH(V90,aln_lookup,0)),""),"")</f>
        <v/>
      </c>
    </row>
    <row r="91">
      <c r="A91" s="6">
        <f>IF(B91&lt;&gt;"", "AWARD-"&amp;TEXT(ROW()-1,"0000"), "")</f>
        <v/>
      </c>
      <c r="B91" s="7" t="n"/>
      <c r="C91" s="7" t="n"/>
      <c r="D91" s="7" t="n"/>
      <c r="E91" s="8" t="n"/>
      <c r="F91" s="9" t="n"/>
      <c r="G91" s="8" t="n"/>
      <c r="H91" s="8" t="n"/>
      <c r="I91" s="8" t="n"/>
      <c r="J91" s="10">
        <f>IF(A91="",0,SUMIFS(amount_expended,cfda_key,V91))</f>
        <v/>
      </c>
      <c r="K91" s="10">
        <f>IF(G91="OTHER CLUSTER NOT LISTED ABOVE",SUMIFS(amount_expended,uniform_other_cluster_name,X91), IF(AND(OR(G91="N/A",G91=""),H91=""),0,IF(G91="STATE CLUSTER",SUMIFS(amount_expended,uniform_state_cluster_name,W91),SUMIFS(amount_expended,cluster_name,G91))))</f>
        <v/>
      </c>
      <c r="L91" s="8" t="n"/>
      <c r="M91" s="7" t="n"/>
      <c r="N91" s="8" t="n"/>
      <c r="O91" s="7" t="n"/>
      <c r="P91" s="7" t="n"/>
      <c r="Q91" s="8" t="n"/>
      <c r="R91" s="9" t="n"/>
      <c r="S91" s="8" t="n"/>
      <c r="T91" s="8" t="n"/>
      <c r="U91" s="8" t="n"/>
      <c r="V91" s="11">
        <f>IF(OR(B91="",C91),"",CONCATENATE(B91,".",C91))</f>
        <v/>
      </c>
      <c r="W91" s="6">
        <f>UPPER(TRIM(H91))</f>
        <v/>
      </c>
      <c r="X91" s="6">
        <f>UPPER(TRIM(I91))</f>
        <v/>
      </c>
      <c r="Y91" s="6">
        <f>IF(V91&lt;&gt;"",IFERROR(INDEX(federal_program_name_lookup,MATCH(V91,aln_lookup,0)),""),"")</f>
        <v/>
      </c>
    </row>
    <row r="92">
      <c r="A92" s="6">
        <f>IF(B92&lt;&gt;"", "AWARD-"&amp;TEXT(ROW()-1,"0000"), "")</f>
        <v/>
      </c>
      <c r="B92" s="7" t="n"/>
      <c r="C92" s="7" t="n"/>
      <c r="D92" s="7" t="n"/>
      <c r="E92" s="8" t="n"/>
      <c r="F92" s="9" t="n"/>
      <c r="G92" s="8" t="n"/>
      <c r="H92" s="8" t="n"/>
      <c r="I92" s="8" t="n"/>
      <c r="J92" s="10">
        <f>IF(A92="",0,SUMIFS(amount_expended,cfda_key,V92))</f>
        <v/>
      </c>
      <c r="K92" s="10">
        <f>IF(G92="OTHER CLUSTER NOT LISTED ABOVE",SUMIFS(amount_expended,uniform_other_cluster_name,X92), IF(AND(OR(G92="N/A",G92=""),H92=""),0,IF(G92="STATE CLUSTER",SUMIFS(amount_expended,uniform_state_cluster_name,W92),SUMIFS(amount_expended,cluster_name,G92))))</f>
        <v/>
      </c>
      <c r="L92" s="8" t="n"/>
      <c r="M92" s="7" t="n"/>
      <c r="N92" s="8" t="n"/>
      <c r="O92" s="7" t="n"/>
      <c r="P92" s="7" t="n"/>
      <c r="Q92" s="8" t="n"/>
      <c r="R92" s="9" t="n"/>
      <c r="S92" s="8" t="n"/>
      <c r="T92" s="8" t="n"/>
      <c r="U92" s="8" t="n"/>
      <c r="V92" s="11">
        <f>IF(OR(B92="",C92),"",CONCATENATE(B92,".",C92))</f>
        <v/>
      </c>
      <c r="W92" s="6">
        <f>UPPER(TRIM(H92))</f>
        <v/>
      </c>
      <c r="X92" s="6">
        <f>UPPER(TRIM(I92))</f>
        <v/>
      </c>
      <c r="Y92" s="6">
        <f>IF(V92&lt;&gt;"",IFERROR(INDEX(federal_program_name_lookup,MATCH(V92,aln_lookup,0)),""),"")</f>
        <v/>
      </c>
    </row>
    <row r="93">
      <c r="A93" s="6">
        <f>IF(B93&lt;&gt;"", "AWARD-"&amp;TEXT(ROW()-1,"0000"), "")</f>
        <v/>
      </c>
      <c r="B93" s="7" t="n"/>
      <c r="C93" s="7" t="n"/>
      <c r="D93" s="7" t="n"/>
      <c r="E93" s="8" t="n"/>
      <c r="F93" s="9" t="n"/>
      <c r="G93" s="8" t="n"/>
      <c r="H93" s="8" t="n"/>
      <c r="I93" s="8" t="n"/>
      <c r="J93" s="10">
        <f>IF(A93="",0,SUMIFS(amount_expended,cfda_key,V93))</f>
        <v/>
      </c>
      <c r="K93" s="10">
        <f>IF(G93="OTHER CLUSTER NOT LISTED ABOVE",SUMIFS(amount_expended,uniform_other_cluster_name,X93), IF(AND(OR(G93="N/A",G93=""),H93=""),0,IF(G93="STATE CLUSTER",SUMIFS(amount_expended,uniform_state_cluster_name,W93),SUMIFS(amount_expended,cluster_name,G93))))</f>
        <v/>
      </c>
      <c r="L93" s="8" t="n"/>
      <c r="M93" s="7" t="n"/>
      <c r="N93" s="8" t="n"/>
      <c r="O93" s="7" t="n"/>
      <c r="P93" s="7" t="n"/>
      <c r="Q93" s="8" t="n"/>
      <c r="R93" s="9" t="n"/>
      <c r="S93" s="8" t="n"/>
      <c r="T93" s="8" t="n"/>
      <c r="U93" s="8" t="n"/>
      <c r="V93" s="11">
        <f>IF(OR(B93="",C93),"",CONCATENATE(B93,".",C93))</f>
        <v/>
      </c>
      <c r="W93" s="6">
        <f>UPPER(TRIM(H93))</f>
        <v/>
      </c>
      <c r="X93" s="6">
        <f>UPPER(TRIM(I93))</f>
        <v/>
      </c>
      <c r="Y93" s="6">
        <f>IF(V93&lt;&gt;"",IFERROR(INDEX(federal_program_name_lookup,MATCH(V93,aln_lookup,0)),""),"")</f>
        <v/>
      </c>
    </row>
    <row r="94">
      <c r="A94" s="6">
        <f>IF(B94&lt;&gt;"", "AWARD-"&amp;TEXT(ROW()-1,"0000"), "")</f>
        <v/>
      </c>
      <c r="B94" s="7" t="n"/>
      <c r="C94" s="7" t="n"/>
      <c r="D94" s="7" t="n"/>
      <c r="E94" s="8" t="n"/>
      <c r="F94" s="9" t="n"/>
      <c r="G94" s="8" t="n"/>
      <c r="H94" s="8" t="n"/>
      <c r="I94" s="8" t="n"/>
      <c r="J94" s="10">
        <f>IF(A94="",0,SUMIFS(amount_expended,cfda_key,V94))</f>
        <v/>
      </c>
      <c r="K94" s="10">
        <f>IF(G94="OTHER CLUSTER NOT LISTED ABOVE",SUMIFS(amount_expended,uniform_other_cluster_name,X94), IF(AND(OR(G94="N/A",G94=""),H94=""),0,IF(G94="STATE CLUSTER",SUMIFS(amount_expended,uniform_state_cluster_name,W94),SUMIFS(amount_expended,cluster_name,G94))))</f>
        <v/>
      </c>
      <c r="L94" s="8" t="n"/>
      <c r="M94" s="7" t="n"/>
      <c r="N94" s="8" t="n"/>
      <c r="O94" s="7" t="n"/>
      <c r="P94" s="7" t="n"/>
      <c r="Q94" s="8" t="n"/>
      <c r="R94" s="9" t="n"/>
      <c r="S94" s="8" t="n"/>
      <c r="T94" s="8" t="n"/>
      <c r="U94" s="8" t="n"/>
      <c r="V94" s="11">
        <f>IF(OR(B94="",C94),"",CONCATENATE(B94,".",C94))</f>
        <v/>
      </c>
      <c r="W94" s="6">
        <f>UPPER(TRIM(H94))</f>
        <v/>
      </c>
      <c r="X94" s="6">
        <f>UPPER(TRIM(I94))</f>
        <v/>
      </c>
      <c r="Y94" s="6">
        <f>IF(V94&lt;&gt;"",IFERROR(INDEX(federal_program_name_lookup,MATCH(V94,aln_lookup,0)),""),"")</f>
        <v/>
      </c>
    </row>
    <row r="95">
      <c r="A95" s="6">
        <f>IF(B95&lt;&gt;"", "AWARD-"&amp;TEXT(ROW()-1,"0000"), "")</f>
        <v/>
      </c>
      <c r="B95" s="7" t="n"/>
      <c r="C95" s="7" t="n"/>
      <c r="D95" s="7" t="n"/>
      <c r="E95" s="8" t="n"/>
      <c r="F95" s="9" t="n"/>
      <c r="G95" s="8" t="n"/>
      <c r="H95" s="8" t="n"/>
      <c r="I95" s="8" t="n"/>
      <c r="J95" s="10">
        <f>IF(A95="",0,SUMIFS(amount_expended,cfda_key,V95))</f>
        <v/>
      </c>
      <c r="K95" s="10">
        <f>IF(G95="OTHER CLUSTER NOT LISTED ABOVE",SUMIFS(amount_expended,uniform_other_cluster_name,X95), IF(AND(OR(G95="N/A",G95=""),H95=""),0,IF(G95="STATE CLUSTER",SUMIFS(amount_expended,uniform_state_cluster_name,W95),SUMIFS(amount_expended,cluster_name,G95))))</f>
        <v/>
      </c>
      <c r="L95" s="8" t="n"/>
      <c r="M95" s="7" t="n"/>
      <c r="N95" s="8" t="n"/>
      <c r="O95" s="7" t="n"/>
      <c r="P95" s="7" t="n"/>
      <c r="Q95" s="8" t="n"/>
      <c r="R95" s="9" t="n"/>
      <c r="S95" s="8" t="n"/>
      <c r="T95" s="8" t="n"/>
      <c r="U95" s="8" t="n"/>
      <c r="V95" s="11">
        <f>IF(OR(B95="",C95),"",CONCATENATE(B95,".",C95))</f>
        <v/>
      </c>
      <c r="W95" s="6">
        <f>UPPER(TRIM(H95))</f>
        <v/>
      </c>
      <c r="X95" s="6">
        <f>UPPER(TRIM(I95))</f>
        <v/>
      </c>
      <c r="Y95" s="6">
        <f>IF(V95&lt;&gt;"",IFERROR(INDEX(federal_program_name_lookup,MATCH(V95,aln_lookup,0)),""),"")</f>
        <v/>
      </c>
    </row>
    <row r="96">
      <c r="A96" s="6">
        <f>IF(B96&lt;&gt;"", "AWARD-"&amp;TEXT(ROW()-1,"0000"), "")</f>
        <v/>
      </c>
      <c r="B96" s="7" t="n"/>
      <c r="C96" s="7" t="n"/>
      <c r="D96" s="7" t="n"/>
      <c r="E96" s="8" t="n"/>
      <c r="F96" s="9" t="n"/>
      <c r="G96" s="8" t="n"/>
      <c r="H96" s="8" t="n"/>
      <c r="I96" s="8" t="n"/>
      <c r="J96" s="10">
        <f>IF(A96="",0,SUMIFS(amount_expended,cfda_key,V96))</f>
        <v/>
      </c>
      <c r="K96" s="10">
        <f>IF(G96="OTHER CLUSTER NOT LISTED ABOVE",SUMIFS(amount_expended,uniform_other_cluster_name,X96), IF(AND(OR(G96="N/A",G96=""),H96=""),0,IF(G96="STATE CLUSTER",SUMIFS(amount_expended,uniform_state_cluster_name,W96),SUMIFS(amount_expended,cluster_name,G96))))</f>
        <v/>
      </c>
      <c r="L96" s="8" t="n"/>
      <c r="M96" s="7" t="n"/>
      <c r="N96" s="8" t="n"/>
      <c r="O96" s="7" t="n"/>
      <c r="P96" s="7" t="n"/>
      <c r="Q96" s="8" t="n"/>
      <c r="R96" s="9" t="n"/>
      <c r="S96" s="8" t="n"/>
      <c r="T96" s="8" t="n"/>
      <c r="U96" s="8" t="n"/>
      <c r="V96" s="11">
        <f>IF(OR(B96="",C96),"",CONCATENATE(B96,".",C96))</f>
        <v/>
      </c>
      <c r="W96" s="6">
        <f>UPPER(TRIM(H96))</f>
        <v/>
      </c>
      <c r="X96" s="6">
        <f>UPPER(TRIM(I96))</f>
        <v/>
      </c>
      <c r="Y96" s="6">
        <f>IF(V96&lt;&gt;"",IFERROR(INDEX(federal_program_name_lookup,MATCH(V96,aln_lookup,0)),""),"")</f>
        <v/>
      </c>
    </row>
    <row r="97">
      <c r="A97" s="6">
        <f>IF(B97&lt;&gt;"", "AWARD-"&amp;TEXT(ROW()-1,"0000"), "")</f>
        <v/>
      </c>
      <c r="B97" s="7" t="n"/>
      <c r="C97" s="7" t="n"/>
      <c r="D97" s="7" t="n"/>
      <c r="E97" s="8" t="n"/>
      <c r="F97" s="9" t="n"/>
      <c r="G97" s="8" t="n"/>
      <c r="H97" s="8" t="n"/>
      <c r="I97" s="8" t="n"/>
      <c r="J97" s="10">
        <f>IF(A97="",0,SUMIFS(amount_expended,cfda_key,V97))</f>
        <v/>
      </c>
      <c r="K97" s="10">
        <f>IF(G97="OTHER CLUSTER NOT LISTED ABOVE",SUMIFS(amount_expended,uniform_other_cluster_name,X97), IF(AND(OR(G97="N/A",G97=""),H97=""),0,IF(G97="STATE CLUSTER",SUMIFS(amount_expended,uniform_state_cluster_name,W97),SUMIFS(amount_expended,cluster_name,G97))))</f>
        <v/>
      </c>
      <c r="L97" s="8" t="n"/>
      <c r="M97" s="7" t="n"/>
      <c r="N97" s="8" t="n"/>
      <c r="O97" s="7" t="n"/>
      <c r="P97" s="7" t="n"/>
      <c r="Q97" s="8" t="n"/>
      <c r="R97" s="9" t="n"/>
      <c r="S97" s="8" t="n"/>
      <c r="T97" s="8" t="n"/>
      <c r="U97" s="8" t="n"/>
      <c r="V97" s="11">
        <f>IF(OR(B97="",C97),"",CONCATENATE(B97,".",C97))</f>
        <v/>
      </c>
      <c r="W97" s="6">
        <f>UPPER(TRIM(H97))</f>
        <v/>
      </c>
      <c r="X97" s="6">
        <f>UPPER(TRIM(I97))</f>
        <v/>
      </c>
      <c r="Y97" s="6">
        <f>IF(V97&lt;&gt;"",IFERROR(INDEX(federal_program_name_lookup,MATCH(V97,aln_lookup,0)),""),"")</f>
        <v/>
      </c>
    </row>
    <row r="98">
      <c r="A98" s="6">
        <f>IF(B98&lt;&gt;"", "AWARD-"&amp;TEXT(ROW()-1,"0000"), "")</f>
        <v/>
      </c>
      <c r="B98" s="7" t="n"/>
      <c r="C98" s="7" t="n"/>
      <c r="D98" s="7" t="n"/>
      <c r="E98" s="8" t="n"/>
      <c r="F98" s="9" t="n"/>
      <c r="G98" s="8" t="n"/>
      <c r="H98" s="8" t="n"/>
      <c r="I98" s="8" t="n"/>
      <c r="J98" s="10">
        <f>IF(A98="",0,SUMIFS(amount_expended,cfda_key,V98))</f>
        <v/>
      </c>
      <c r="K98" s="10">
        <f>IF(G98="OTHER CLUSTER NOT LISTED ABOVE",SUMIFS(amount_expended,uniform_other_cluster_name,X98), IF(AND(OR(G98="N/A",G98=""),H98=""),0,IF(G98="STATE CLUSTER",SUMIFS(amount_expended,uniform_state_cluster_name,W98),SUMIFS(amount_expended,cluster_name,G98))))</f>
        <v/>
      </c>
      <c r="L98" s="8" t="n"/>
      <c r="M98" s="7" t="n"/>
      <c r="N98" s="8" t="n"/>
      <c r="O98" s="7" t="n"/>
      <c r="P98" s="7" t="n"/>
      <c r="Q98" s="8" t="n"/>
      <c r="R98" s="9" t="n"/>
      <c r="S98" s="8" t="n"/>
      <c r="T98" s="8" t="n"/>
      <c r="U98" s="8" t="n"/>
      <c r="V98" s="11">
        <f>IF(OR(B98="",C98),"",CONCATENATE(B98,".",C98))</f>
        <v/>
      </c>
      <c r="W98" s="6">
        <f>UPPER(TRIM(H98))</f>
        <v/>
      </c>
      <c r="X98" s="6">
        <f>UPPER(TRIM(I98))</f>
        <v/>
      </c>
      <c r="Y98" s="6">
        <f>IF(V98&lt;&gt;"",IFERROR(INDEX(federal_program_name_lookup,MATCH(V98,aln_lookup,0)),""),"")</f>
        <v/>
      </c>
    </row>
    <row r="99">
      <c r="A99" s="6">
        <f>IF(B99&lt;&gt;"", "AWARD-"&amp;TEXT(ROW()-1,"0000"), "")</f>
        <v/>
      </c>
      <c r="B99" s="7" t="n"/>
      <c r="C99" s="7" t="n"/>
      <c r="D99" s="7" t="n"/>
      <c r="E99" s="8" t="n"/>
      <c r="F99" s="9" t="n"/>
      <c r="G99" s="8" t="n"/>
      <c r="H99" s="8" t="n"/>
      <c r="I99" s="8" t="n"/>
      <c r="J99" s="10">
        <f>IF(A99="",0,SUMIFS(amount_expended,cfda_key,V99))</f>
        <v/>
      </c>
      <c r="K99" s="10">
        <f>IF(G99="OTHER CLUSTER NOT LISTED ABOVE",SUMIFS(amount_expended,uniform_other_cluster_name,X99), IF(AND(OR(G99="N/A",G99=""),H99=""),0,IF(G99="STATE CLUSTER",SUMIFS(amount_expended,uniform_state_cluster_name,W99),SUMIFS(amount_expended,cluster_name,G99))))</f>
        <v/>
      </c>
      <c r="L99" s="8" t="n"/>
      <c r="M99" s="7" t="n"/>
      <c r="N99" s="8" t="n"/>
      <c r="O99" s="7" t="n"/>
      <c r="P99" s="7" t="n"/>
      <c r="Q99" s="8" t="n"/>
      <c r="R99" s="9" t="n"/>
      <c r="S99" s="8" t="n"/>
      <c r="T99" s="8" t="n"/>
      <c r="U99" s="8" t="n"/>
      <c r="V99" s="11">
        <f>IF(OR(B99="",C99),"",CONCATENATE(B99,".",C99))</f>
        <v/>
      </c>
      <c r="W99" s="6">
        <f>UPPER(TRIM(H99))</f>
        <v/>
      </c>
      <c r="X99" s="6">
        <f>UPPER(TRIM(I99))</f>
        <v/>
      </c>
      <c r="Y99" s="6">
        <f>IF(V99&lt;&gt;"",IFERROR(INDEX(federal_program_name_lookup,MATCH(V99,aln_lookup,0)),""),"")</f>
        <v/>
      </c>
    </row>
    <row r="100">
      <c r="A100" s="6">
        <f>IF(B100&lt;&gt;"", "AWARD-"&amp;TEXT(ROW()-1,"0000"), "")</f>
        <v/>
      </c>
      <c r="B100" s="7" t="n"/>
      <c r="C100" s="7" t="n"/>
      <c r="D100" s="7" t="n"/>
      <c r="E100" s="8" t="n"/>
      <c r="F100" s="9" t="n"/>
      <c r="G100" s="8" t="n"/>
      <c r="H100" s="8" t="n"/>
      <c r="I100" s="8" t="n"/>
      <c r="J100" s="10">
        <f>IF(A100="",0,SUMIFS(amount_expended,cfda_key,V100))</f>
        <v/>
      </c>
      <c r="K100" s="10">
        <f>IF(G100="OTHER CLUSTER NOT LISTED ABOVE",SUMIFS(amount_expended,uniform_other_cluster_name,X100), IF(AND(OR(G100="N/A",G100=""),H100=""),0,IF(G100="STATE CLUSTER",SUMIFS(amount_expended,uniform_state_cluster_name,W100),SUMIFS(amount_expended,cluster_name,G100))))</f>
        <v/>
      </c>
      <c r="L100" s="8" t="n"/>
      <c r="M100" s="7" t="n"/>
      <c r="N100" s="8" t="n"/>
      <c r="O100" s="7" t="n"/>
      <c r="P100" s="7" t="n"/>
      <c r="Q100" s="8" t="n"/>
      <c r="R100" s="9" t="n"/>
      <c r="S100" s="8" t="n"/>
      <c r="T100" s="8" t="n"/>
      <c r="U100" s="8" t="n"/>
      <c r="V100" s="11">
        <f>IF(OR(B100="",C100),"",CONCATENATE(B100,".",C100))</f>
        <v/>
      </c>
      <c r="W100" s="6">
        <f>UPPER(TRIM(H100))</f>
        <v/>
      </c>
      <c r="X100" s="6">
        <f>UPPER(TRIM(I100))</f>
        <v/>
      </c>
      <c r="Y100" s="6">
        <f>IF(V100&lt;&gt;"",IFERROR(INDEX(federal_program_name_lookup,MATCH(V100,aln_lookup,0)),""),"")</f>
        <v/>
      </c>
    </row>
    <row r="101">
      <c r="A101" s="6">
        <f>IF(B101&lt;&gt;"", "AWARD-"&amp;TEXT(ROW()-1,"0000"), "")</f>
        <v/>
      </c>
      <c r="B101" s="7" t="n"/>
      <c r="C101" s="7" t="n"/>
      <c r="D101" s="7" t="n"/>
      <c r="E101" s="8" t="n"/>
      <c r="F101" s="9" t="n"/>
      <c r="G101" s="8" t="n"/>
      <c r="H101" s="8" t="n"/>
      <c r="I101" s="8" t="n"/>
      <c r="J101" s="10">
        <f>IF(A101="",0,SUMIFS(amount_expended,cfda_key,V101))</f>
        <v/>
      </c>
      <c r="K101" s="10">
        <f>IF(G101="OTHER CLUSTER NOT LISTED ABOVE",SUMIFS(amount_expended,uniform_other_cluster_name,X101), IF(AND(OR(G101="N/A",G101=""),H101=""),0,IF(G101="STATE CLUSTER",SUMIFS(amount_expended,uniform_state_cluster_name,W101),SUMIFS(amount_expended,cluster_name,G101))))</f>
        <v/>
      </c>
      <c r="L101" s="8" t="n"/>
      <c r="M101" s="7" t="n"/>
      <c r="N101" s="8" t="n"/>
      <c r="O101" s="7" t="n"/>
      <c r="P101" s="7" t="n"/>
      <c r="Q101" s="8" t="n"/>
      <c r="R101" s="9" t="n"/>
      <c r="S101" s="8" t="n"/>
      <c r="T101" s="8" t="n"/>
      <c r="U101" s="8" t="n"/>
      <c r="V101" s="11">
        <f>IF(OR(B101="",C101),"",CONCATENATE(B101,".",C101))</f>
        <v/>
      </c>
      <c r="W101" s="6">
        <f>UPPER(TRIM(H101))</f>
        <v/>
      </c>
      <c r="X101" s="6">
        <f>UPPER(TRIM(I101))</f>
        <v/>
      </c>
      <c r="Y101" s="6">
        <f>IF(V101&lt;&gt;"",IFERROR(INDEX(federal_program_name_lookup,MATCH(V101,aln_lookup,0)),""),"")</f>
        <v/>
      </c>
    </row>
    <row r="102">
      <c r="A102" s="6">
        <f>IF(B102&lt;&gt;"", "AWARD-"&amp;TEXT(ROW()-1,"0000"), "")</f>
        <v/>
      </c>
      <c r="B102" s="7" t="n"/>
      <c r="C102" s="7" t="n"/>
      <c r="D102" s="7" t="n"/>
      <c r="E102" s="8" t="n"/>
      <c r="F102" s="9" t="n"/>
      <c r="G102" s="8" t="n"/>
      <c r="H102" s="8" t="n"/>
      <c r="I102" s="8" t="n"/>
      <c r="J102" s="10">
        <f>IF(A102="",0,SUMIFS(amount_expended,cfda_key,V102))</f>
        <v/>
      </c>
      <c r="K102" s="10">
        <f>IF(G102="OTHER CLUSTER NOT LISTED ABOVE",SUMIFS(amount_expended,uniform_other_cluster_name,X102), IF(AND(OR(G102="N/A",G102=""),H102=""),0,IF(G102="STATE CLUSTER",SUMIFS(amount_expended,uniform_state_cluster_name,W102),SUMIFS(amount_expended,cluster_name,G102))))</f>
        <v/>
      </c>
      <c r="L102" s="8" t="n"/>
      <c r="M102" s="7" t="n"/>
      <c r="N102" s="8" t="n"/>
      <c r="O102" s="7" t="n"/>
      <c r="P102" s="7" t="n"/>
      <c r="Q102" s="8" t="n"/>
      <c r="R102" s="9" t="n"/>
      <c r="S102" s="8" t="n"/>
      <c r="T102" s="8" t="n"/>
      <c r="U102" s="8" t="n"/>
      <c r="V102" s="11">
        <f>IF(OR(B102="",C102),"",CONCATENATE(B102,".",C102))</f>
        <v/>
      </c>
      <c r="W102" s="6">
        <f>UPPER(TRIM(H102))</f>
        <v/>
      </c>
      <c r="X102" s="6">
        <f>UPPER(TRIM(I102))</f>
        <v/>
      </c>
      <c r="Y102" s="6">
        <f>IF(V102&lt;&gt;"",IFERROR(INDEX(federal_program_name_lookup,MATCH(V102,aln_lookup,0)),""),"")</f>
        <v/>
      </c>
    </row>
    <row r="103">
      <c r="A103" s="6">
        <f>IF(B103&lt;&gt;"", "AWARD-"&amp;TEXT(ROW()-1,"0000"), "")</f>
        <v/>
      </c>
      <c r="B103" s="7" t="n"/>
      <c r="C103" s="7" t="n"/>
      <c r="D103" s="7" t="n"/>
      <c r="E103" s="8" t="n"/>
      <c r="F103" s="9" t="n"/>
      <c r="G103" s="8" t="n"/>
      <c r="H103" s="8" t="n"/>
      <c r="I103" s="8" t="n"/>
      <c r="J103" s="10">
        <f>IF(A103="",0,SUMIFS(amount_expended,cfda_key,V103))</f>
        <v/>
      </c>
      <c r="K103" s="10">
        <f>IF(G103="OTHER CLUSTER NOT LISTED ABOVE",SUMIFS(amount_expended,uniform_other_cluster_name,X103), IF(AND(OR(G103="N/A",G103=""),H103=""),0,IF(G103="STATE CLUSTER",SUMIFS(amount_expended,uniform_state_cluster_name,W103),SUMIFS(amount_expended,cluster_name,G103))))</f>
        <v/>
      </c>
      <c r="L103" s="8" t="n"/>
      <c r="M103" s="7" t="n"/>
      <c r="N103" s="8" t="n"/>
      <c r="O103" s="7" t="n"/>
      <c r="P103" s="7" t="n"/>
      <c r="Q103" s="8" t="n"/>
      <c r="R103" s="9" t="n"/>
      <c r="S103" s="8" t="n"/>
      <c r="T103" s="8" t="n"/>
      <c r="U103" s="8" t="n"/>
      <c r="V103" s="11">
        <f>IF(OR(B103="",C103),"",CONCATENATE(B103,".",C103))</f>
        <v/>
      </c>
      <c r="W103" s="6">
        <f>UPPER(TRIM(H103))</f>
        <v/>
      </c>
      <c r="X103" s="6">
        <f>UPPER(TRIM(I103))</f>
        <v/>
      </c>
      <c r="Y103" s="6">
        <f>IF(V103&lt;&gt;"",IFERROR(INDEX(federal_program_name_lookup,MATCH(V103,aln_lookup,0)),""),"")</f>
        <v/>
      </c>
    </row>
    <row r="104">
      <c r="A104" s="6">
        <f>IF(B104&lt;&gt;"", "AWARD-"&amp;TEXT(ROW()-1,"0000"), "")</f>
        <v/>
      </c>
      <c r="B104" s="7" t="n"/>
      <c r="C104" s="7" t="n"/>
      <c r="D104" s="7" t="n"/>
      <c r="E104" s="8" t="n"/>
      <c r="F104" s="9" t="n"/>
      <c r="G104" s="8" t="n"/>
      <c r="H104" s="8" t="n"/>
      <c r="I104" s="8" t="n"/>
      <c r="J104" s="10">
        <f>IF(A104="",0,SUMIFS(amount_expended,cfda_key,V104))</f>
        <v/>
      </c>
      <c r="K104" s="10">
        <f>IF(G104="OTHER CLUSTER NOT LISTED ABOVE",SUMIFS(amount_expended,uniform_other_cluster_name,X104), IF(AND(OR(G104="N/A",G104=""),H104=""),0,IF(G104="STATE CLUSTER",SUMIFS(amount_expended,uniform_state_cluster_name,W104),SUMIFS(amount_expended,cluster_name,G104))))</f>
        <v/>
      </c>
      <c r="L104" s="8" t="n"/>
      <c r="M104" s="7" t="n"/>
      <c r="N104" s="8" t="n"/>
      <c r="O104" s="7" t="n"/>
      <c r="P104" s="7" t="n"/>
      <c r="Q104" s="8" t="n"/>
      <c r="R104" s="9" t="n"/>
      <c r="S104" s="8" t="n"/>
      <c r="T104" s="8" t="n"/>
      <c r="U104" s="8" t="n"/>
      <c r="V104" s="11">
        <f>IF(OR(B104="",C104),"",CONCATENATE(B104,".",C104))</f>
        <v/>
      </c>
      <c r="W104" s="6">
        <f>UPPER(TRIM(H104))</f>
        <v/>
      </c>
      <c r="X104" s="6">
        <f>UPPER(TRIM(I104))</f>
        <v/>
      </c>
      <c r="Y104" s="6">
        <f>IF(V104&lt;&gt;"",IFERROR(INDEX(federal_program_name_lookup,MATCH(V104,aln_lookup,0)),""),"")</f>
        <v/>
      </c>
    </row>
    <row r="105">
      <c r="A105" s="6">
        <f>IF(B105&lt;&gt;"", "AWARD-"&amp;TEXT(ROW()-1,"0000"), "")</f>
        <v/>
      </c>
      <c r="B105" s="7" t="n"/>
      <c r="C105" s="7" t="n"/>
      <c r="D105" s="7" t="n"/>
      <c r="E105" s="8" t="n"/>
      <c r="F105" s="9" t="n"/>
      <c r="G105" s="8" t="n"/>
      <c r="H105" s="8" t="n"/>
      <c r="I105" s="8" t="n"/>
      <c r="J105" s="10">
        <f>IF(A105="",0,SUMIFS(amount_expended,cfda_key,V105))</f>
        <v/>
      </c>
      <c r="K105" s="10">
        <f>IF(G105="OTHER CLUSTER NOT LISTED ABOVE",SUMIFS(amount_expended,uniform_other_cluster_name,X105), IF(AND(OR(G105="N/A",G105=""),H105=""),0,IF(G105="STATE CLUSTER",SUMIFS(amount_expended,uniform_state_cluster_name,W105),SUMIFS(amount_expended,cluster_name,G105))))</f>
        <v/>
      </c>
      <c r="L105" s="8" t="n"/>
      <c r="M105" s="7" t="n"/>
      <c r="N105" s="8" t="n"/>
      <c r="O105" s="7" t="n"/>
      <c r="P105" s="7" t="n"/>
      <c r="Q105" s="8" t="n"/>
      <c r="R105" s="9" t="n"/>
      <c r="S105" s="8" t="n"/>
      <c r="T105" s="8" t="n"/>
      <c r="U105" s="8" t="n"/>
      <c r="V105" s="11">
        <f>IF(OR(B105="",C105),"",CONCATENATE(B105,".",C105))</f>
        <v/>
      </c>
      <c r="W105" s="6">
        <f>UPPER(TRIM(H105))</f>
        <v/>
      </c>
      <c r="X105" s="6">
        <f>UPPER(TRIM(I105))</f>
        <v/>
      </c>
      <c r="Y105" s="6">
        <f>IF(V105&lt;&gt;"",IFERROR(INDEX(federal_program_name_lookup,MATCH(V105,aln_lookup,0)),""),"")</f>
        <v/>
      </c>
    </row>
    <row r="106">
      <c r="A106" s="6">
        <f>IF(B106&lt;&gt;"", "AWARD-"&amp;TEXT(ROW()-1,"0000"), "")</f>
        <v/>
      </c>
      <c r="B106" s="7" t="n"/>
      <c r="C106" s="7" t="n"/>
      <c r="D106" s="7" t="n"/>
      <c r="E106" s="8" t="n"/>
      <c r="F106" s="9" t="n"/>
      <c r="G106" s="8" t="n"/>
      <c r="H106" s="8" t="n"/>
      <c r="I106" s="8" t="n"/>
      <c r="J106" s="10">
        <f>IF(A106="",0,SUMIFS(amount_expended,cfda_key,V106))</f>
        <v/>
      </c>
      <c r="K106" s="10">
        <f>IF(G106="OTHER CLUSTER NOT LISTED ABOVE",SUMIFS(amount_expended,uniform_other_cluster_name,X106), IF(AND(OR(G106="N/A",G106=""),H106=""),0,IF(G106="STATE CLUSTER",SUMIFS(amount_expended,uniform_state_cluster_name,W106),SUMIFS(amount_expended,cluster_name,G106))))</f>
        <v/>
      </c>
      <c r="L106" s="8" t="n"/>
      <c r="M106" s="7" t="n"/>
      <c r="N106" s="8" t="n"/>
      <c r="O106" s="7" t="n"/>
      <c r="P106" s="7" t="n"/>
      <c r="Q106" s="8" t="n"/>
      <c r="R106" s="9" t="n"/>
      <c r="S106" s="8" t="n"/>
      <c r="T106" s="8" t="n"/>
      <c r="U106" s="8" t="n"/>
      <c r="V106" s="11">
        <f>IF(OR(B106="",C106),"",CONCATENATE(B106,".",C106))</f>
        <v/>
      </c>
      <c r="W106" s="6">
        <f>UPPER(TRIM(H106))</f>
        <v/>
      </c>
      <c r="X106" s="6">
        <f>UPPER(TRIM(I106))</f>
        <v/>
      </c>
      <c r="Y106" s="6">
        <f>IF(V106&lt;&gt;"",IFERROR(INDEX(federal_program_name_lookup,MATCH(V106,aln_lookup,0)),""),"")</f>
        <v/>
      </c>
    </row>
    <row r="107">
      <c r="A107" s="6">
        <f>IF(B107&lt;&gt;"", "AWARD-"&amp;TEXT(ROW()-1,"0000"), "")</f>
        <v/>
      </c>
      <c r="B107" s="7" t="n"/>
      <c r="C107" s="7" t="n"/>
      <c r="D107" s="7" t="n"/>
      <c r="E107" s="8" t="n"/>
      <c r="F107" s="9" t="n"/>
      <c r="G107" s="8" t="n"/>
      <c r="H107" s="8" t="n"/>
      <c r="I107" s="8" t="n"/>
      <c r="J107" s="10">
        <f>IF(A107="",0,SUMIFS(amount_expended,cfda_key,V107))</f>
        <v/>
      </c>
      <c r="K107" s="10">
        <f>IF(G107="OTHER CLUSTER NOT LISTED ABOVE",SUMIFS(amount_expended,uniform_other_cluster_name,X107), IF(AND(OR(G107="N/A",G107=""),H107=""),0,IF(G107="STATE CLUSTER",SUMIFS(amount_expended,uniform_state_cluster_name,W107),SUMIFS(amount_expended,cluster_name,G107))))</f>
        <v/>
      </c>
      <c r="L107" s="8" t="n"/>
      <c r="M107" s="7" t="n"/>
      <c r="N107" s="8" t="n"/>
      <c r="O107" s="7" t="n"/>
      <c r="P107" s="7" t="n"/>
      <c r="Q107" s="8" t="n"/>
      <c r="R107" s="9" t="n"/>
      <c r="S107" s="8" t="n"/>
      <c r="T107" s="8" t="n"/>
      <c r="U107" s="8" t="n"/>
      <c r="V107" s="11">
        <f>IF(OR(B107="",C107),"",CONCATENATE(B107,".",C107))</f>
        <v/>
      </c>
      <c r="W107" s="6">
        <f>UPPER(TRIM(H107))</f>
        <v/>
      </c>
      <c r="X107" s="6">
        <f>UPPER(TRIM(I107))</f>
        <v/>
      </c>
      <c r="Y107" s="6">
        <f>IF(V107&lt;&gt;"",IFERROR(INDEX(federal_program_name_lookup,MATCH(V107,aln_lookup,0)),""),"")</f>
        <v/>
      </c>
    </row>
    <row r="108">
      <c r="A108" s="6">
        <f>IF(B108&lt;&gt;"", "AWARD-"&amp;TEXT(ROW()-1,"0000"), "")</f>
        <v/>
      </c>
      <c r="B108" s="7" t="n"/>
      <c r="C108" s="7" t="n"/>
      <c r="D108" s="7" t="n"/>
      <c r="E108" s="8" t="n"/>
      <c r="F108" s="9" t="n"/>
      <c r="G108" s="8" t="n"/>
      <c r="H108" s="8" t="n"/>
      <c r="I108" s="8" t="n"/>
      <c r="J108" s="10">
        <f>IF(A108="",0,SUMIFS(amount_expended,cfda_key,V108))</f>
        <v/>
      </c>
      <c r="K108" s="10">
        <f>IF(G108="OTHER CLUSTER NOT LISTED ABOVE",SUMIFS(amount_expended,uniform_other_cluster_name,X108), IF(AND(OR(G108="N/A",G108=""),H108=""),0,IF(G108="STATE CLUSTER",SUMIFS(amount_expended,uniform_state_cluster_name,W108),SUMIFS(amount_expended,cluster_name,G108))))</f>
        <v/>
      </c>
      <c r="L108" s="8" t="n"/>
      <c r="M108" s="7" t="n"/>
      <c r="N108" s="8" t="n"/>
      <c r="O108" s="7" t="n"/>
      <c r="P108" s="7" t="n"/>
      <c r="Q108" s="8" t="n"/>
      <c r="R108" s="9" t="n"/>
      <c r="S108" s="8" t="n"/>
      <c r="T108" s="8" t="n"/>
      <c r="U108" s="8" t="n"/>
      <c r="V108" s="11">
        <f>IF(OR(B108="",C108),"",CONCATENATE(B108,".",C108))</f>
        <v/>
      </c>
      <c r="W108" s="6">
        <f>UPPER(TRIM(H108))</f>
        <v/>
      </c>
      <c r="X108" s="6">
        <f>UPPER(TRIM(I108))</f>
        <v/>
      </c>
      <c r="Y108" s="6">
        <f>IF(V108&lt;&gt;"",IFERROR(INDEX(federal_program_name_lookup,MATCH(V108,aln_lookup,0)),""),"")</f>
        <v/>
      </c>
    </row>
    <row r="109">
      <c r="A109" s="6">
        <f>IF(B109&lt;&gt;"", "AWARD-"&amp;TEXT(ROW()-1,"0000"), "")</f>
        <v/>
      </c>
      <c r="B109" s="7" t="n"/>
      <c r="C109" s="7" t="n"/>
      <c r="D109" s="7" t="n"/>
      <c r="E109" s="8" t="n"/>
      <c r="F109" s="9" t="n"/>
      <c r="G109" s="8" t="n"/>
      <c r="H109" s="8" t="n"/>
      <c r="I109" s="8" t="n"/>
      <c r="J109" s="10">
        <f>IF(A109="",0,SUMIFS(amount_expended,cfda_key,V109))</f>
        <v/>
      </c>
      <c r="K109" s="10">
        <f>IF(G109="OTHER CLUSTER NOT LISTED ABOVE",SUMIFS(amount_expended,uniform_other_cluster_name,X109), IF(AND(OR(G109="N/A",G109=""),H109=""),0,IF(G109="STATE CLUSTER",SUMIFS(amount_expended,uniform_state_cluster_name,W109),SUMIFS(amount_expended,cluster_name,G109))))</f>
        <v/>
      </c>
      <c r="L109" s="8" t="n"/>
      <c r="M109" s="7" t="n"/>
      <c r="N109" s="8" t="n"/>
      <c r="O109" s="7" t="n"/>
      <c r="P109" s="7" t="n"/>
      <c r="Q109" s="8" t="n"/>
      <c r="R109" s="9" t="n"/>
      <c r="S109" s="8" t="n"/>
      <c r="T109" s="8" t="n"/>
      <c r="U109" s="8" t="n"/>
      <c r="V109" s="11">
        <f>IF(OR(B109="",C109),"",CONCATENATE(B109,".",C109))</f>
        <v/>
      </c>
      <c r="W109" s="6">
        <f>UPPER(TRIM(H109))</f>
        <v/>
      </c>
      <c r="X109" s="6">
        <f>UPPER(TRIM(I109))</f>
        <v/>
      </c>
      <c r="Y109" s="6">
        <f>IF(V109&lt;&gt;"",IFERROR(INDEX(federal_program_name_lookup,MATCH(V109,aln_lookup,0)),""),"")</f>
        <v/>
      </c>
    </row>
    <row r="110">
      <c r="A110" s="6">
        <f>IF(B110&lt;&gt;"", "AWARD-"&amp;TEXT(ROW()-1,"0000"), "")</f>
        <v/>
      </c>
      <c r="B110" s="7" t="n"/>
      <c r="C110" s="7" t="n"/>
      <c r="D110" s="7" t="n"/>
      <c r="E110" s="8" t="n"/>
      <c r="F110" s="9" t="n"/>
      <c r="G110" s="8" t="n"/>
      <c r="H110" s="8" t="n"/>
      <c r="I110" s="8" t="n"/>
      <c r="J110" s="10">
        <f>IF(A110="",0,SUMIFS(amount_expended,cfda_key,V110))</f>
        <v/>
      </c>
      <c r="K110" s="10">
        <f>IF(G110="OTHER CLUSTER NOT LISTED ABOVE",SUMIFS(amount_expended,uniform_other_cluster_name,X110), IF(AND(OR(G110="N/A",G110=""),H110=""),0,IF(G110="STATE CLUSTER",SUMIFS(amount_expended,uniform_state_cluster_name,W110),SUMIFS(amount_expended,cluster_name,G110))))</f>
        <v/>
      </c>
      <c r="L110" s="8" t="n"/>
      <c r="M110" s="7" t="n"/>
      <c r="N110" s="8" t="n"/>
      <c r="O110" s="7" t="n"/>
      <c r="P110" s="7" t="n"/>
      <c r="Q110" s="8" t="n"/>
      <c r="R110" s="9" t="n"/>
      <c r="S110" s="8" t="n"/>
      <c r="T110" s="8" t="n"/>
      <c r="U110" s="8" t="n"/>
      <c r="V110" s="11">
        <f>IF(OR(B110="",C110),"",CONCATENATE(B110,".",C110))</f>
        <v/>
      </c>
      <c r="W110" s="6">
        <f>UPPER(TRIM(H110))</f>
        <v/>
      </c>
      <c r="X110" s="6">
        <f>UPPER(TRIM(I110))</f>
        <v/>
      </c>
      <c r="Y110" s="6">
        <f>IF(V110&lt;&gt;"",IFERROR(INDEX(federal_program_name_lookup,MATCH(V110,aln_lookup,0)),""),"")</f>
        <v/>
      </c>
    </row>
    <row r="111">
      <c r="A111" s="6">
        <f>IF(B111&lt;&gt;"", "AWARD-"&amp;TEXT(ROW()-1,"0000"), "")</f>
        <v/>
      </c>
      <c r="B111" s="7" t="n"/>
      <c r="C111" s="7" t="n"/>
      <c r="D111" s="7" t="n"/>
      <c r="E111" s="8" t="n"/>
      <c r="F111" s="9" t="n"/>
      <c r="G111" s="8" t="n"/>
      <c r="H111" s="8" t="n"/>
      <c r="I111" s="8" t="n"/>
      <c r="J111" s="10">
        <f>IF(A111="",0,SUMIFS(amount_expended,cfda_key,V111))</f>
        <v/>
      </c>
      <c r="K111" s="10">
        <f>IF(G111="OTHER CLUSTER NOT LISTED ABOVE",SUMIFS(amount_expended,uniform_other_cluster_name,X111), IF(AND(OR(G111="N/A",G111=""),H111=""),0,IF(G111="STATE CLUSTER",SUMIFS(amount_expended,uniform_state_cluster_name,W111),SUMIFS(amount_expended,cluster_name,G111))))</f>
        <v/>
      </c>
      <c r="L111" s="8" t="n"/>
      <c r="M111" s="7" t="n"/>
      <c r="N111" s="8" t="n"/>
      <c r="O111" s="7" t="n"/>
      <c r="P111" s="7" t="n"/>
      <c r="Q111" s="8" t="n"/>
      <c r="R111" s="9" t="n"/>
      <c r="S111" s="8" t="n"/>
      <c r="T111" s="8" t="n"/>
      <c r="U111" s="8" t="n"/>
      <c r="V111" s="11">
        <f>IF(OR(B111="",C111),"",CONCATENATE(B111,".",C111))</f>
        <v/>
      </c>
      <c r="W111" s="6">
        <f>UPPER(TRIM(H111))</f>
        <v/>
      </c>
      <c r="X111" s="6">
        <f>UPPER(TRIM(I111))</f>
        <v/>
      </c>
      <c r="Y111" s="6">
        <f>IF(V111&lt;&gt;"",IFERROR(INDEX(federal_program_name_lookup,MATCH(V111,aln_lookup,0)),""),"")</f>
        <v/>
      </c>
    </row>
    <row r="112">
      <c r="A112" s="6">
        <f>IF(B112&lt;&gt;"", "AWARD-"&amp;TEXT(ROW()-1,"0000"), "")</f>
        <v/>
      </c>
      <c r="B112" s="7" t="n"/>
      <c r="C112" s="7" t="n"/>
      <c r="D112" s="7" t="n"/>
      <c r="E112" s="8" t="n"/>
      <c r="F112" s="9" t="n"/>
      <c r="G112" s="8" t="n"/>
      <c r="H112" s="8" t="n"/>
      <c r="I112" s="8" t="n"/>
      <c r="J112" s="10">
        <f>IF(A112="",0,SUMIFS(amount_expended,cfda_key,V112))</f>
        <v/>
      </c>
      <c r="K112" s="10">
        <f>IF(G112="OTHER CLUSTER NOT LISTED ABOVE",SUMIFS(amount_expended,uniform_other_cluster_name,X112), IF(AND(OR(G112="N/A",G112=""),H112=""),0,IF(G112="STATE CLUSTER",SUMIFS(amount_expended,uniform_state_cluster_name,W112),SUMIFS(amount_expended,cluster_name,G112))))</f>
        <v/>
      </c>
      <c r="L112" s="8" t="n"/>
      <c r="M112" s="7" t="n"/>
      <c r="N112" s="8" t="n"/>
      <c r="O112" s="7" t="n"/>
      <c r="P112" s="7" t="n"/>
      <c r="Q112" s="8" t="n"/>
      <c r="R112" s="9" t="n"/>
      <c r="S112" s="8" t="n"/>
      <c r="T112" s="8" t="n"/>
      <c r="U112" s="8" t="n"/>
      <c r="V112" s="11">
        <f>IF(OR(B112="",C112),"",CONCATENATE(B112,".",C112))</f>
        <v/>
      </c>
      <c r="W112" s="6">
        <f>UPPER(TRIM(H112))</f>
        <v/>
      </c>
      <c r="X112" s="6">
        <f>UPPER(TRIM(I112))</f>
        <v/>
      </c>
      <c r="Y112" s="6">
        <f>IF(V112&lt;&gt;"",IFERROR(INDEX(federal_program_name_lookup,MATCH(V112,aln_lookup,0)),""),"")</f>
        <v/>
      </c>
    </row>
    <row r="113">
      <c r="A113" s="6">
        <f>IF(B113&lt;&gt;"", "AWARD-"&amp;TEXT(ROW()-1,"0000"), "")</f>
        <v/>
      </c>
      <c r="B113" s="7" t="n"/>
      <c r="C113" s="7" t="n"/>
      <c r="D113" s="7" t="n"/>
      <c r="E113" s="8" t="n"/>
      <c r="F113" s="9" t="n"/>
      <c r="G113" s="8" t="n"/>
      <c r="H113" s="8" t="n"/>
      <c r="I113" s="8" t="n"/>
      <c r="J113" s="10">
        <f>IF(A113="",0,SUMIFS(amount_expended,cfda_key,V113))</f>
        <v/>
      </c>
      <c r="K113" s="10">
        <f>IF(G113="OTHER CLUSTER NOT LISTED ABOVE",SUMIFS(amount_expended,uniform_other_cluster_name,X113), IF(AND(OR(G113="N/A",G113=""),H113=""),0,IF(G113="STATE CLUSTER",SUMIFS(amount_expended,uniform_state_cluster_name,W113),SUMIFS(amount_expended,cluster_name,G113))))</f>
        <v/>
      </c>
      <c r="L113" s="8" t="n"/>
      <c r="M113" s="7" t="n"/>
      <c r="N113" s="8" t="n"/>
      <c r="O113" s="7" t="n"/>
      <c r="P113" s="7" t="n"/>
      <c r="Q113" s="8" t="n"/>
      <c r="R113" s="9" t="n"/>
      <c r="S113" s="8" t="n"/>
      <c r="T113" s="8" t="n"/>
      <c r="U113" s="8" t="n"/>
      <c r="V113" s="11">
        <f>IF(OR(B113="",C113),"",CONCATENATE(B113,".",C113))</f>
        <v/>
      </c>
      <c r="W113" s="6">
        <f>UPPER(TRIM(H113))</f>
        <v/>
      </c>
      <c r="X113" s="6">
        <f>UPPER(TRIM(I113))</f>
        <v/>
      </c>
      <c r="Y113" s="6">
        <f>IF(V113&lt;&gt;"",IFERROR(INDEX(federal_program_name_lookup,MATCH(V113,aln_lookup,0)),""),"")</f>
        <v/>
      </c>
    </row>
    <row r="114">
      <c r="A114" s="6">
        <f>IF(B114&lt;&gt;"", "AWARD-"&amp;TEXT(ROW()-1,"0000"), "")</f>
        <v/>
      </c>
      <c r="B114" s="7" t="n"/>
      <c r="C114" s="7" t="n"/>
      <c r="D114" s="7" t="n"/>
      <c r="E114" s="8" t="n"/>
      <c r="F114" s="9" t="n"/>
      <c r="G114" s="8" t="n"/>
      <c r="H114" s="8" t="n"/>
      <c r="I114" s="8" t="n"/>
      <c r="J114" s="10">
        <f>IF(A114="",0,SUMIFS(amount_expended,cfda_key,V114))</f>
        <v/>
      </c>
      <c r="K114" s="10">
        <f>IF(G114="OTHER CLUSTER NOT LISTED ABOVE",SUMIFS(amount_expended,uniform_other_cluster_name,X114), IF(AND(OR(G114="N/A",G114=""),H114=""),0,IF(G114="STATE CLUSTER",SUMIFS(amount_expended,uniform_state_cluster_name,W114),SUMIFS(amount_expended,cluster_name,G114))))</f>
        <v/>
      </c>
      <c r="L114" s="8" t="n"/>
      <c r="M114" s="7" t="n"/>
      <c r="N114" s="8" t="n"/>
      <c r="O114" s="7" t="n"/>
      <c r="P114" s="7" t="n"/>
      <c r="Q114" s="8" t="n"/>
      <c r="R114" s="9" t="n"/>
      <c r="S114" s="8" t="n"/>
      <c r="T114" s="8" t="n"/>
      <c r="U114" s="8" t="n"/>
      <c r="V114" s="11">
        <f>IF(OR(B114="",C114),"",CONCATENATE(B114,".",C114))</f>
        <v/>
      </c>
      <c r="W114" s="6">
        <f>UPPER(TRIM(H114))</f>
        <v/>
      </c>
      <c r="X114" s="6">
        <f>UPPER(TRIM(I114))</f>
        <v/>
      </c>
      <c r="Y114" s="6">
        <f>IF(V114&lt;&gt;"",IFERROR(INDEX(federal_program_name_lookup,MATCH(V114,aln_lookup,0)),""),"")</f>
        <v/>
      </c>
    </row>
    <row r="115">
      <c r="A115" s="6">
        <f>IF(B115&lt;&gt;"", "AWARD-"&amp;TEXT(ROW()-1,"0000"), "")</f>
        <v/>
      </c>
      <c r="B115" s="7" t="n"/>
      <c r="C115" s="7" t="n"/>
      <c r="D115" s="7" t="n"/>
      <c r="E115" s="8" t="n"/>
      <c r="F115" s="9" t="n"/>
      <c r="G115" s="8" t="n"/>
      <c r="H115" s="8" t="n"/>
      <c r="I115" s="8" t="n"/>
      <c r="J115" s="10">
        <f>IF(A115="",0,SUMIFS(amount_expended,cfda_key,V115))</f>
        <v/>
      </c>
      <c r="K115" s="10">
        <f>IF(G115="OTHER CLUSTER NOT LISTED ABOVE",SUMIFS(amount_expended,uniform_other_cluster_name,X115), IF(AND(OR(G115="N/A",G115=""),H115=""),0,IF(G115="STATE CLUSTER",SUMIFS(amount_expended,uniform_state_cluster_name,W115),SUMIFS(amount_expended,cluster_name,G115))))</f>
        <v/>
      </c>
      <c r="L115" s="8" t="n"/>
      <c r="M115" s="7" t="n"/>
      <c r="N115" s="8" t="n"/>
      <c r="O115" s="7" t="n"/>
      <c r="P115" s="7" t="n"/>
      <c r="Q115" s="8" t="n"/>
      <c r="R115" s="9" t="n"/>
      <c r="S115" s="8" t="n"/>
      <c r="T115" s="8" t="n"/>
      <c r="U115" s="8" t="n"/>
      <c r="V115" s="11">
        <f>IF(OR(B115="",C115),"",CONCATENATE(B115,".",C115))</f>
        <v/>
      </c>
      <c r="W115" s="6">
        <f>UPPER(TRIM(H115))</f>
        <v/>
      </c>
      <c r="X115" s="6">
        <f>UPPER(TRIM(I115))</f>
        <v/>
      </c>
      <c r="Y115" s="6">
        <f>IF(V115&lt;&gt;"",IFERROR(INDEX(federal_program_name_lookup,MATCH(V115,aln_lookup,0)),""),"")</f>
        <v/>
      </c>
    </row>
    <row r="116">
      <c r="A116" s="6">
        <f>IF(B116&lt;&gt;"", "AWARD-"&amp;TEXT(ROW()-1,"0000"), "")</f>
        <v/>
      </c>
      <c r="B116" s="7" t="n"/>
      <c r="C116" s="7" t="n"/>
      <c r="D116" s="7" t="n"/>
      <c r="E116" s="8" t="n"/>
      <c r="F116" s="9" t="n"/>
      <c r="G116" s="8" t="n"/>
      <c r="H116" s="8" t="n"/>
      <c r="I116" s="8" t="n"/>
      <c r="J116" s="10">
        <f>IF(A116="",0,SUMIFS(amount_expended,cfda_key,V116))</f>
        <v/>
      </c>
      <c r="K116" s="10">
        <f>IF(G116="OTHER CLUSTER NOT LISTED ABOVE",SUMIFS(amount_expended,uniform_other_cluster_name,X116), IF(AND(OR(G116="N/A",G116=""),H116=""),0,IF(G116="STATE CLUSTER",SUMIFS(amount_expended,uniform_state_cluster_name,W116),SUMIFS(amount_expended,cluster_name,G116))))</f>
        <v/>
      </c>
      <c r="L116" s="8" t="n"/>
      <c r="M116" s="7" t="n"/>
      <c r="N116" s="8" t="n"/>
      <c r="O116" s="7" t="n"/>
      <c r="P116" s="7" t="n"/>
      <c r="Q116" s="8" t="n"/>
      <c r="R116" s="9" t="n"/>
      <c r="S116" s="8" t="n"/>
      <c r="T116" s="8" t="n"/>
      <c r="U116" s="8" t="n"/>
      <c r="V116" s="11">
        <f>IF(OR(B116="",C116),"",CONCATENATE(B116,".",C116))</f>
        <v/>
      </c>
      <c r="W116" s="6">
        <f>UPPER(TRIM(H116))</f>
        <v/>
      </c>
      <c r="X116" s="6">
        <f>UPPER(TRIM(I116))</f>
        <v/>
      </c>
      <c r="Y116" s="6">
        <f>IF(V116&lt;&gt;"",IFERROR(INDEX(federal_program_name_lookup,MATCH(V116,aln_lookup,0)),""),"")</f>
        <v/>
      </c>
    </row>
    <row r="117">
      <c r="A117" s="6">
        <f>IF(B117&lt;&gt;"", "AWARD-"&amp;TEXT(ROW()-1,"0000"), "")</f>
        <v/>
      </c>
      <c r="B117" s="7" t="n"/>
      <c r="C117" s="7" t="n"/>
      <c r="D117" s="7" t="n"/>
      <c r="E117" s="8" t="n"/>
      <c r="F117" s="9" t="n"/>
      <c r="G117" s="8" t="n"/>
      <c r="H117" s="8" t="n"/>
      <c r="I117" s="8" t="n"/>
      <c r="J117" s="10">
        <f>IF(A117="",0,SUMIFS(amount_expended,cfda_key,V117))</f>
        <v/>
      </c>
      <c r="K117" s="10">
        <f>IF(G117="OTHER CLUSTER NOT LISTED ABOVE",SUMIFS(amount_expended,uniform_other_cluster_name,X117), IF(AND(OR(G117="N/A",G117=""),H117=""),0,IF(G117="STATE CLUSTER",SUMIFS(amount_expended,uniform_state_cluster_name,W117),SUMIFS(amount_expended,cluster_name,G117))))</f>
        <v/>
      </c>
      <c r="L117" s="8" t="n"/>
      <c r="M117" s="7" t="n"/>
      <c r="N117" s="8" t="n"/>
      <c r="O117" s="7" t="n"/>
      <c r="P117" s="7" t="n"/>
      <c r="Q117" s="8" t="n"/>
      <c r="R117" s="9" t="n"/>
      <c r="S117" s="8" t="n"/>
      <c r="T117" s="8" t="n"/>
      <c r="U117" s="8" t="n"/>
      <c r="V117" s="11">
        <f>IF(OR(B117="",C117),"",CONCATENATE(B117,".",C117))</f>
        <v/>
      </c>
      <c r="W117" s="6">
        <f>UPPER(TRIM(H117))</f>
        <v/>
      </c>
      <c r="X117" s="6">
        <f>UPPER(TRIM(I117))</f>
        <v/>
      </c>
      <c r="Y117" s="6">
        <f>IF(V117&lt;&gt;"",IFERROR(INDEX(federal_program_name_lookup,MATCH(V117,aln_lookup,0)),""),"")</f>
        <v/>
      </c>
    </row>
    <row r="118">
      <c r="A118" s="6">
        <f>IF(B118&lt;&gt;"", "AWARD-"&amp;TEXT(ROW()-1,"0000"), "")</f>
        <v/>
      </c>
      <c r="B118" s="7" t="n"/>
      <c r="C118" s="7" t="n"/>
      <c r="D118" s="7" t="n"/>
      <c r="E118" s="8" t="n"/>
      <c r="F118" s="9" t="n"/>
      <c r="G118" s="8" t="n"/>
      <c r="H118" s="8" t="n"/>
      <c r="I118" s="8" t="n"/>
      <c r="J118" s="10">
        <f>IF(A118="",0,SUMIFS(amount_expended,cfda_key,V118))</f>
        <v/>
      </c>
      <c r="K118" s="10">
        <f>IF(G118="OTHER CLUSTER NOT LISTED ABOVE",SUMIFS(amount_expended,uniform_other_cluster_name,X118), IF(AND(OR(G118="N/A",G118=""),H118=""),0,IF(G118="STATE CLUSTER",SUMIFS(amount_expended,uniform_state_cluster_name,W118),SUMIFS(amount_expended,cluster_name,G118))))</f>
        <v/>
      </c>
      <c r="L118" s="8" t="n"/>
      <c r="M118" s="7" t="n"/>
      <c r="N118" s="8" t="n"/>
      <c r="O118" s="7" t="n"/>
      <c r="P118" s="7" t="n"/>
      <c r="Q118" s="8" t="n"/>
      <c r="R118" s="9" t="n"/>
      <c r="S118" s="8" t="n"/>
      <c r="T118" s="8" t="n"/>
      <c r="U118" s="8" t="n"/>
      <c r="V118" s="11">
        <f>IF(OR(B118="",C118),"",CONCATENATE(B118,".",C118))</f>
        <v/>
      </c>
      <c r="W118" s="6">
        <f>UPPER(TRIM(H118))</f>
        <v/>
      </c>
      <c r="X118" s="6">
        <f>UPPER(TRIM(I118))</f>
        <v/>
      </c>
      <c r="Y118" s="6">
        <f>IF(V118&lt;&gt;"",IFERROR(INDEX(federal_program_name_lookup,MATCH(V118,aln_lookup,0)),""),"")</f>
        <v/>
      </c>
    </row>
    <row r="119">
      <c r="A119" s="6">
        <f>IF(B119&lt;&gt;"", "AWARD-"&amp;TEXT(ROW()-1,"0000"), "")</f>
        <v/>
      </c>
      <c r="B119" s="7" t="n"/>
      <c r="C119" s="7" t="n"/>
      <c r="D119" s="7" t="n"/>
      <c r="E119" s="8" t="n"/>
      <c r="F119" s="9" t="n"/>
      <c r="G119" s="8" t="n"/>
      <c r="H119" s="8" t="n"/>
      <c r="I119" s="8" t="n"/>
      <c r="J119" s="10">
        <f>IF(A119="",0,SUMIFS(amount_expended,cfda_key,V119))</f>
        <v/>
      </c>
      <c r="K119" s="10">
        <f>IF(G119="OTHER CLUSTER NOT LISTED ABOVE",SUMIFS(amount_expended,uniform_other_cluster_name,X119), IF(AND(OR(G119="N/A",G119=""),H119=""),0,IF(G119="STATE CLUSTER",SUMIFS(amount_expended,uniform_state_cluster_name,W119),SUMIFS(amount_expended,cluster_name,G119))))</f>
        <v/>
      </c>
      <c r="L119" s="8" t="n"/>
      <c r="M119" s="7" t="n"/>
      <c r="N119" s="8" t="n"/>
      <c r="O119" s="7" t="n"/>
      <c r="P119" s="7" t="n"/>
      <c r="Q119" s="8" t="n"/>
      <c r="R119" s="9" t="n"/>
      <c r="S119" s="8" t="n"/>
      <c r="T119" s="8" t="n"/>
      <c r="U119" s="8" t="n"/>
      <c r="V119" s="11">
        <f>IF(OR(B119="",C119),"",CONCATENATE(B119,".",C119))</f>
        <v/>
      </c>
      <c r="W119" s="6">
        <f>UPPER(TRIM(H119))</f>
        <v/>
      </c>
      <c r="X119" s="6">
        <f>UPPER(TRIM(I119))</f>
        <v/>
      </c>
      <c r="Y119" s="6">
        <f>IF(V119&lt;&gt;"",IFERROR(INDEX(federal_program_name_lookup,MATCH(V119,aln_lookup,0)),""),"")</f>
        <v/>
      </c>
    </row>
    <row r="120">
      <c r="A120" s="6">
        <f>IF(B120&lt;&gt;"", "AWARD-"&amp;TEXT(ROW()-1,"0000"), "")</f>
        <v/>
      </c>
      <c r="B120" s="7" t="n"/>
      <c r="C120" s="7" t="n"/>
      <c r="D120" s="7" t="n"/>
      <c r="E120" s="8" t="n"/>
      <c r="F120" s="9" t="n"/>
      <c r="G120" s="8" t="n"/>
      <c r="H120" s="8" t="n"/>
      <c r="I120" s="8" t="n"/>
      <c r="J120" s="10">
        <f>IF(A120="",0,SUMIFS(amount_expended,cfda_key,V120))</f>
        <v/>
      </c>
      <c r="K120" s="10">
        <f>IF(G120="OTHER CLUSTER NOT LISTED ABOVE",SUMIFS(amount_expended,uniform_other_cluster_name,X120), IF(AND(OR(G120="N/A",G120=""),H120=""),0,IF(G120="STATE CLUSTER",SUMIFS(amount_expended,uniform_state_cluster_name,W120),SUMIFS(amount_expended,cluster_name,G120))))</f>
        <v/>
      </c>
      <c r="L120" s="8" t="n"/>
      <c r="M120" s="7" t="n"/>
      <c r="N120" s="8" t="n"/>
      <c r="O120" s="7" t="n"/>
      <c r="P120" s="7" t="n"/>
      <c r="Q120" s="8" t="n"/>
      <c r="R120" s="9" t="n"/>
      <c r="S120" s="8" t="n"/>
      <c r="T120" s="8" t="n"/>
      <c r="U120" s="8" t="n"/>
      <c r="V120" s="11">
        <f>IF(OR(B120="",C120),"",CONCATENATE(B120,".",C120))</f>
        <v/>
      </c>
      <c r="W120" s="6">
        <f>UPPER(TRIM(H120))</f>
        <v/>
      </c>
      <c r="X120" s="6">
        <f>UPPER(TRIM(I120))</f>
        <v/>
      </c>
      <c r="Y120" s="6">
        <f>IF(V120&lt;&gt;"",IFERROR(INDEX(federal_program_name_lookup,MATCH(V120,aln_lookup,0)),""),"")</f>
        <v/>
      </c>
    </row>
    <row r="121">
      <c r="A121" s="6">
        <f>IF(B121&lt;&gt;"", "AWARD-"&amp;TEXT(ROW()-1,"0000"), "")</f>
        <v/>
      </c>
      <c r="B121" s="7" t="n"/>
      <c r="C121" s="7" t="n"/>
      <c r="D121" s="7" t="n"/>
      <c r="E121" s="8" t="n"/>
      <c r="F121" s="9" t="n"/>
      <c r="G121" s="8" t="n"/>
      <c r="H121" s="8" t="n"/>
      <c r="I121" s="8" t="n"/>
      <c r="J121" s="10">
        <f>IF(A121="",0,SUMIFS(amount_expended,cfda_key,V121))</f>
        <v/>
      </c>
      <c r="K121" s="10">
        <f>IF(G121="OTHER CLUSTER NOT LISTED ABOVE",SUMIFS(amount_expended,uniform_other_cluster_name,X121), IF(AND(OR(G121="N/A",G121=""),H121=""),0,IF(G121="STATE CLUSTER",SUMIFS(amount_expended,uniform_state_cluster_name,W121),SUMIFS(amount_expended,cluster_name,G121))))</f>
        <v/>
      </c>
      <c r="L121" s="8" t="n"/>
      <c r="M121" s="7" t="n"/>
      <c r="N121" s="8" t="n"/>
      <c r="O121" s="7" t="n"/>
      <c r="P121" s="7" t="n"/>
      <c r="Q121" s="8" t="n"/>
      <c r="R121" s="9" t="n"/>
      <c r="S121" s="8" t="n"/>
      <c r="T121" s="8" t="n"/>
      <c r="U121" s="8" t="n"/>
      <c r="V121" s="11">
        <f>IF(OR(B121="",C121),"",CONCATENATE(B121,".",C121))</f>
        <v/>
      </c>
      <c r="W121" s="6">
        <f>UPPER(TRIM(H121))</f>
        <v/>
      </c>
      <c r="X121" s="6">
        <f>UPPER(TRIM(I121))</f>
        <v/>
      </c>
      <c r="Y121" s="6">
        <f>IF(V121&lt;&gt;"",IFERROR(INDEX(federal_program_name_lookup,MATCH(V121,aln_lookup,0)),""),"")</f>
        <v/>
      </c>
    </row>
    <row r="122">
      <c r="A122" s="6">
        <f>IF(B122&lt;&gt;"", "AWARD-"&amp;TEXT(ROW()-1,"0000"), "")</f>
        <v/>
      </c>
      <c r="B122" s="7" t="n"/>
      <c r="C122" s="7" t="n"/>
      <c r="D122" s="7" t="n"/>
      <c r="E122" s="8" t="n"/>
      <c r="F122" s="9" t="n"/>
      <c r="G122" s="8" t="n"/>
      <c r="H122" s="8" t="n"/>
      <c r="I122" s="8" t="n"/>
      <c r="J122" s="10">
        <f>IF(A122="",0,SUMIFS(amount_expended,cfda_key,V122))</f>
        <v/>
      </c>
      <c r="K122" s="10">
        <f>IF(G122="OTHER CLUSTER NOT LISTED ABOVE",SUMIFS(amount_expended,uniform_other_cluster_name,X122), IF(AND(OR(G122="N/A",G122=""),H122=""),0,IF(G122="STATE CLUSTER",SUMIFS(amount_expended,uniform_state_cluster_name,W122),SUMIFS(amount_expended,cluster_name,G122))))</f>
        <v/>
      </c>
      <c r="L122" s="8" t="n"/>
      <c r="M122" s="7" t="n"/>
      <c r="N122" s="8" t="n"/>
      <c r="O122" s="7" t="n"/>
      <c r="P122" s="7" t="n"/>
      <c r="Q122" s="8" t="n"/>
      <c r="R122" s="9" t="n"/>
      <c r="S122" s="8" t="n"/>
      <c r="T122" s="8" t="n"/>
      <c r="U122" s="8" t="n"/>
      <c r="V122" s="11">
        <f>IF(OR(B122="",C122),"",CONCATENATE(B122,".",C122))</f>
        <v/>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8E187517846"/>
  <dataValidations count="13">
    <dataValidation sqref="B2:B5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1" errorTitle="Numbers" error="This cell must be a number" type="custom">
      <formula1>=ISNUMBER($F2)</formula1>
    </dataValidation>
    <dataValidation sqref="G2:G5000" showDropDown="0" showInputMessage="0" showErrorMessage="1" allowBlank="1" errorTitle="Lookup validation" error="Not in the lookup list" type="list">
      <formula1>cluster_name_lookup</formula1>
    </dataValidation>
    <dataValidation sqref="J2:J5000" showDropDown="0" showInputMessage="0" showErrorMessage="1" allowBlank="1" errorTitle="Numbers" error="This cell must be a number" type="custom">
      <formula1>=ISNUMBER($J2)</formula1>
    </dataValidation>
    <dataValidation sqref="K2:K5000" showDropDown="0" showInputMessage="0" showErrorMessage="1" allowBlank="1" errorTitle="Numbers" error="This cell must be a number" type="custom">
      <formula1>=ISNUMBER($K2)</formula1>
    </dataValidation>
    <dataValidation sqref="L2:L5000" showDropDown="0" showInputMessage="0" showErrorMessage="1" allowBlank="1" errorTitle="Y/N" error="Must be 'Y' or 'N'" type="list" errorStyle="stop">
      <formula1>"Y,N"</formula1>
    </dataValidation>
    <dataValidation sqref="M2:M5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1" errorTitle="Y/N" error="Must be 'Y' or 'N'" type="list" errorStyle="stop">
      <formula1>"Y,N"</formula1>
    </dataValidation>
    <dataValidation sqref="Q2:Q5000" showDropDown="0" showInputMessage="0" showErrorMessage="1" allowBlank="1" errorTitle="Y/N" error="Must be 'Y' or 'N'" type="list" errorStyle="stop">
      <formula1>"Y,N"</formula1>
    </dataValidation>
    <dataValidation sqref="S2:S5000" showDropDown="0" showInputMessage="0" showErrorMessage="1" allowBlank="1" errorTitle="Y/N" error="Must be 'Y' or 'N'" type="list" errorStyle="stop">
      <formula1>"Y,N"</formula1>
    </dataValidation>
    <dataValidation sqref="T2:T5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8E187517846"/>
  <dataValidations count="1">
    <dataValidation sqref="A2:A5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8E187517846"/>
  <dataValidations count="2">
    <dataValidation sqref="A2:A5000" showDropDown="0" showInputMessage="0" showErrorMessage="1" allowBlank="1" errorTitle="Lookup validation" error="Not in the lookup list" type="custom">
      <formula1>=NOT(ISERROR(MATCH($A2,federal_program_name_lookup,0)))</formula1>
    </dataValidation>
    <dataValidation sqref="B2:B5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8E187517846"/>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2023-10-18T17:02:00Z</dcterms:created>
  <dcterms:modified xsi:type="dcterms:W3CDTF">2023-10-18T17:02:19Z</dcterms:modified>
</cp:coreProperties>
</file>