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n"/>
    </row>
    <row r="5" ht="60" customHeight="1">
      <c r="A5" s="2" t="inlineStr">
        <is>
          <t>Total amount expended</t>
        </is>
      </c>
      <c r="B5" s="5">
        <f>SUM('Form'!F$2:F$10000)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1" errorTitle="Must be length of 12" error="Expecting something with 12 characters" type="textLength" operator="equal">
      <formula1>12</formula1>
    </dataValidation>
    <dataValidation sqref="B5" showDropDown="0" showInputMessage="0" showErrorMessage="1" allowBlank="1"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f>IF(B2&lt;&gt;"", "AWARD-"&amp;TEXT(ROW()-1,"0000"), "")</f>
        <v/>
      </c>
      <c r="B2" s="7" t="n"/>
      <c r="C2" s="7" t="n"/>
      <c r="D2" s="7" t="n"/>
      <c r="E2" s="8" t="n"/>
      <c r="F2" s="9" t="n"/>
      <c r="G2" s="8" t="n"/>
      <c r="H2" s="8" t="n"/>
      <c r="I2" s="8" t="n"/>
      <c r="J2" s="10">
        <f>IF(A2="",0,SUMIFS(amount_expended,cfda_key,V2))</f>
        <v/>
      </c>
      <c r="K2" s="10">
        <f>IF(G2="OTHER CLUSTER NOT LISTED ABOVE",SUMIFS(amount_expended,uniform_other_cluster_name,X2), IF(AND(OR(G2="N/A",G2=""),H2=""),0,IF(G2="STATE CLUSTER",SUMIFS(amount_expended,uniform_state_cluster_name,W2),SUMIFS(amount_expended,cluster_name,G2))))</f>
        <v/>
      </c>
      <c r="L2" s="8" t="n"/>
      <c r="M2" s="7" t="n"/>
      <c r="N2" s="8" t="n"/>
      <c r="O2" s="7" t="n"/>
      <c r="P2" s="7" t="n"/>
      <c r="Q2" s="8" t="n"/>
      <c r="R2" s="9" t="n"/>
      <c r="S2" s="8" t="n"/>
      <c r="T2" s="8" t="n"/>
      <c r="U2" s="8" t="n"/>
      <c r="V2" s="11">
        <f>IF(OR(B2="",C2=""),"",CONCATENATE(B2,".",C2))</f>
        <v/>
      </c>
      <c r="W2" s="6">
        <f>UPPER(TRIM(H2))</f>
        <v/>
      </c>
      <c r="X2" s="6">
        <f>UPPER(TRIM(I2))</f>
        <v/>
      </c>
      <c r="Y2" s="6">
        <f>IF(V2&lt;&gt;"",IFERROR(INDEX(federal_program_name_lookup,MATCH(V2,aln_lookup,0)),""),"")</f>
        <v/>
      </c>
    </row>
    <row r="3">
      <c r="A3" s="6">
        <f>IF(B3&lt;&gt;"", "AWARD-"&amp;TEXT(ROW()-1,"0000"), "")</f>
        <v/>
      </c>
      <c r="B3" s="7" t="n"/>
      <c r="C3" s="7" t="n"/>
      <c r="D3" s="7" t="n"/>
      <c r="E3" s="8" t="n"/>
      <c r="F3" s="9" t="n"/>
      <c r="G3" s="8" t="n"/>
      <c r="H3" s="8" t="n"/>
      <c r="I3" s="8" t="n"/>
      <c r="J3" s="10">
        <f>IF(A3="",0,SUMIFS(amount_expended,cfda_key,V3))</f>
        <v/>
      </c>
      <c r="K3" s="10">
        <f>IF(G3="OTHER CLUSTER NOT LISTED ABOVE",SUMIFS(amount_expended,uniform_other_cluster_name,X3), IF(AND(OR(G3="N/A",G3=""),H3=""),0,IF(G3="STATE CLUSTER",SUMIFS(amount_expended,uniform_state_cluster_name,W3),SUMIFS(amount_expended,cluster_name,G3))))</f>
        <v/>
      </c>
      <c r="L3" s="8" t="n"/>
      <c r="M3" s="7" t="n"/>
      <c r="N3" s="8" t="n"/>
      <c r="O3" s="7" t="n"/>
      <c r="P3" s="7" t="n"/>
      <c r="Q3" s="8" t="n"/>
      <c r="R3" s="9" t="n"/>
      <c r="S3" s="8" t="n"/>
      <c r="T3" s="8" t="n"/>
      <c r="U3" s="8" t="n"/>
      <c r="V3" s="11">
        <f>IF(OR(B3="",C3=""),"",CONCATENATE(B3,".",C3))</f>
        <v/>
      </c>
      <c r="W3" s="6">
        <f>UPPER(TRIM(H3))</f>
        <v/>
      </c>
      <c r="X3" s="6">
        <f>UPPER(TRIM(I3))</f>
        <v/>
      </c>
      <c r="Y3" s="6">
        <f>IF(V3&lt;&gt;"",IFERROR(INDEX(federal_program_name_lookup,MATCH(V3,aln_lookup,0)),""),"")</f>
        <v/>
      </c>
    </row>
    <row r="4">
      <c r="A4" s="6">
        <f>IF(B4&lt;&gt;"", "AWARD-"&amp;TEXT(ROW()-1,"0000"), "")</f>
        <v/>
      </c>
      <c r="B4" s="7" t="n"/>
      <c r="C4" s="7" t="n"/>
      <c r="D4" s="7" t="n"/>
      <c r="E4" s="8" t="n"/>
      <c r="F4" s="9" t="n"/>
      <c r="G4" s="8" t="n"/>
      <c r="H4" s="8" t="n"/>
      <c r="I4" s="8" t="n"/>
      <c r="J4" s="10">
        <f>IF(A4="",0,SUMIFS(amount_expended,cfda_key,V4))</f>
        <v/>
      </c>
      <c r="K4" s="10">
        <f>IF(G4="OTHER CLUSTER NOT LISTED ABOVE",SUMIFS(amount_expended,uniform_other_cluster_name,X4), IF(AND(OR(G4="N/A",G4=""),H4=""),0,IF(G4="STATE CLUSTER",SUMIFS(amount_expended,uniform_state_cluster_name,W4),SUMIFS(amount_expended,cluster_name,G4))))</f>
        <v/>
      </c>
      <c r="L4" s="8" t="n"/>
      <c r="M4" s="7" t="n"/>
      <c r="N4" s="8" t="n"/>
      <c r="O4" s="7" t="n"/>
      <c r="P4" s="7" t="n"/>
      <c r="Q4" s="8" t="n"/>
      <c r="R4" s="9" t="n"/>
      <c r="S4" s="8" t="n"/>
      <c r="T4" s="8" t="n"/>
      <c r="U4" s="8" t="n"/>
      <c r="V4" s="11">
        <f>IF(OR(B4="",C4=""),"",CONCATENATE(B4,".",C4))</f>
        <v/>
      </c>
      <c r="W4" s="6">
        <f>UPPER(TRIM(H4))</f>
        <v/>
      </c>
      <c r="X4" s="6">
        <f>UPPER(TRIM(I4))</f>
        <v/>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1"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1"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1" errorTitle="Numbers" error="This cell must be a number" type="custom">
      <formula1>=ISNUMBER($F2)</formula1>
    </dataValidation>
    <dataValidation sqref="G2:G10000" showDropDown="0" showInputMessage="0" showErrorMessage="1" allowBlank="1" errorTitle="Lookup validation" error="Not in the lookup list" type="list">
      <formula1>cluster_name_lookup</formula1>
    </dataValidation>
    <dataValidation sqref="J2:J10000" showDropDown="0" showInputMessage="0" showErrorMessage="1" allowBlank="1" errorTitle="Numbers" error="This cell must be a number" type="custom">
      <formula1>=ISNUMBER($J2)</formula1>
    </dataValidation>
    <dataValidation sqref="K2:K10000" showDropDown="0" showInputMessage="0" showErrorMessage="1" allowBlank="1" errorTitle="Numbers" error="This cell must be a number" type="custom">
      <formula1>=ISNUMBER($K2)</formula1>
    </dataValidation>
    <dataValidation sqref="L2:L10000" showDropDown="0" showInputMessage="0" showErrorMessage="1" allowBlank="1" errorTitle="Y/N" error="Must be 'Y' or 'N'" type="list" errorStyle="stop">
      <formula1>"Y,N"</formula1>
    </dataValidation>
    <dataValidation sqref="M2:M10000" showDropDown="0" showInputMessage="0" showErrorMessage="1" allowBlank="1"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1" errorTitle="Y/N" error="Must be 'Y' or 'N'" type="list" errorStyle="stop">
      <formula1>"Y,N"</formula1>
    </dataValidation>
    <dataValidation sqref="Q2:Q10000" showDropDown="0" showInputMessage="0" showErrorMessage="1" allowBlank="1" errorTitle="Y/N" error="Must be 'Y' or 'N'" type="list" errorStyle="stop">
      <formula1>"Y,N"</formula1>
    </dataValidation>
    <dataValidation sqref="S2:S10000" showDropDown="0" showInputMessage="0" showErrorMessage="1" allowBlank="1" errorTitle="Y/N" error="Must be 'Y' or 'N'" type="list" errorStyle="stop">
      <formula1>"Y,N"</formula1>
    </dataValidation>
    <dataValidation sqref="T2:T10000" showDropDown="0" showInputMessage="0" showErrorMessage="1" allowBlank="1"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1"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1"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1" errorTitle="Lookup validation" error="Not in the lookup list" type="custom">
      <formula1>=NOT(ISERROR(MATCH($A2,federal_program_name_lookup,0)))</formula1>
    </dataValidation>
    <dataValidation sqref="B2:B10000" showDropDown="0" showInputMessage="0" showErrorMessage="1" allowBlank="1"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1"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2023-10-31T14:14:55Z</dcterms:modified>
</cp:coreProperties>
</file>