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D6603FA7905"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f>"1.0.2"</f>
        <v/>
      </c>
    </row>
    <row r="3" ht="60" customHeight="1">
      <c r="A3" s="2" t="inlineStr">
        <is>
          <t>Section</t>
        </is>
      </c>
      <c r="B3" s="3">
        <f>"FederalAwardsExpended"</f>
        <v/>
      </c>
    </row>
    <row r="4" ht="60" customHeight="1">
      <c r="A4" s="2" t="inlineStr">
        <is>
          <t>Auditee UEI:</t>
        </is>
      </c>
      <c r="B4" s="4" t="n"/>
    </row>
    <row r="5" ht="60" customHeight="1">
      <c r="A5" s="2" t="inlineStr">
        <is>
          <t>Total amount expended</t>
        </is>
      </c>
      <c r="B5" s="5">
        <f>SUM('Form'!F$2:F$5000)</f>
        <v/>
      </c>
    </row>
  </sheetData>
  <sheetProtection selectLockedCells="0" selectUnlockedCells="0" sheet="1" objects="0" insertRows="1" insertHyperlinks="1" autoFilter="1" scenarios="0" formatColumns="1" deleteColumns="1" insertColumns="1" pivotTables="1" deleteRows="1" formatCells="1" formatRows="1" sort="1" password="2D6603FA7905"/>
  <dataValidations count="2">
    <dataValidation sqref="B4" showDropDown="0" showInputMessage="0" showErrorMessage="1" allowBlank="1" errorTitle="Must be length of 12" error="Expecting something with 12 characters" type="textLength" operator="equal">
      <formula1>12</formula1>
    </dataValidation>
    <dataValidation sqref="B5" showDropDown="0" showInputMessage="0" showErrorMessage="1" allowBlank="1"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cols>
    <col width="18" customWidth="1" min="1" max="1"/>
    <col width="12" customWidth="1" min="2" max="2"/>
    <col width="12" customWidth="1" min="3" max="3"/>
    <col width="24.76" customWidth="1" min="4" max="4"/>
    <col width="48" customWidth="1" min="5" max="5"/>
    <col width="24.76" customWidth="1" min="6" max="6"/>
    <col width="48" customWidth="1" min="7" max="7"/>
    <col width="24.76" customWidth="1" min="8" max="8"/>
    <col width="24.76" customWidth="1" min="9" max="9"/>
    <col width="24.76" customWidth="1" min="10" max="10"/>
    <col width="24.76" customWidth="1" min="11" max="11"/>
    <col width="24.76" customWidth="1" min="12" max="12"/>
    <col width="24.76" customWidth="1" min="13" max="13"/>
    <col width="24.76" customWidth="1" min="14" max="14"/>
    <col width="24.76" customWidth="1" min="15" max="15"/>
    <col width="18" customWidth="1" min="16" max="16"/>
    <col width="24.76" customWidth="1" min="17" max="17"/>
    <col width="24.76" customWidth="1" min="18" max="18"/>
    <col width="24.76"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f>IF(B2&lt;&gt;"", "AWARD-"&amp;TEXT(ROW()-1,"0000"), "")</f>
        <v/>
      </c>
      <c r="B2" s="7" t="n"/>
      <c r="C2" s="7" t="n"/>
      <c r="D2" s="7" t="n"/>
      <c r="E2" s="8" t="n"/>
      <c r="F2" s="9" t="n"/>
      <c r="G2" s="8" t="n"/>
      <c r="H2" s="8" t="n"/>
      <c r="I2" s="8" t="n"/>
      <c r="J2" s="10">
        <f>IF(A2="",0,SUMIFS(amount_expended,cfda_key,V2))</f>
        <v/>
      </c>
      <c r="K2" s="10">
        <f>IF(G2="OTHER CLUSTER NOT LISTED ABOVE",SUMIFS(amount_expended,uniform_other_cluster_name,X2), IF(AND(OR(G2="N/A",G2=""),H2=""),0,IF(G2="STATE CLUSTER",SUMIFS(amount_expended,uniform_state_cluster_name,W2),SUMIFS(amount_expended,cluster_name,G2))))</f>
        <v/>
      </c>
      <c r="L2" s="8" t="n"/>
      <c r="M2" s="7" t="n"/>
      <c r="N2" s="8" t="n"/>
      <c r="O2" s="7" t="n"/>
      <c r="P2" s="7" t="n"/>
      <c r="Q2" s="8" t="n"/>
      <c r="R2" s="9" t="n"/>
      <c r="S2" s="8" t="n"/>
      <c r="T2" s="8" t="n"/>
      <c r="U2" s="8" t="n"/>
      <c r="V2" s="11">
        <f>IF(OR(B2="",C2),"",CONCATENATE(B2,".",C2))</f>
        <v/>
      </c>
      <c r="W2" s="6">
        <f>UPPER(TRIM(H2))</f>
        <v/>
      </c>
      <c r="X2" s="6">
        <f>UPPER(TRIM(I2))</f>
        <v/>
      </c>
      <c r="Y2" s="6">
        <f>IF(V2&lt;&gt;"",IFERROR(INDEX(federal_program_name_lookup,MATCH(V2,aln_lookup,0)),""),"")</f>
        <v/>
      </c>
    </row>
    <row r="3">
      <c r="A3" s="6">
        <f>IF(B3&lt;&gt;"", "AWARD-"&amp;TEXT(ROW()-1,"0000"), "")</f>
        <v/>
      </c>
      <c r="B3" s="7" t="n"/>
      <c r="C3" s="7" t="n"/>
      <c r="D3" s="7" t="n"/>
      <c r="E3" s="8" t="n"/>
      <c r="F3" s="9" t="n"/>
      <c r="G3" s="8" t="n"/>
      <c r="H3" s="8" t="n"/>
      <c r="I3" s="8" t="n"/>
      <c r="J3" s="10">
        <f>IF(A3="",0,SUMIFS(amount_expended,cfda_key,V3))</f>
        <v/>
      </c>
      <c r="K3" s="10">
        <f>IF(G3="OTHER CLUSTER NOT LISTED ABOVE",SUMIFS(amount_expended,uniform_other_cluster_name,X3), IF(AND(OR(G3="N/A",G3=""),H3=""),0,IF(G3="STATE CLUSTER",SUMIFS(amount_expended,uniform_state_cluster_name,W3),SUMIFS(amount_expended,cluster_name,G3))))</f>
        <v/>
      </c>
      <c r="L3" s="8" t="n"/>
      <c r="M3" s="7" t="n"/>
      <c r="N3" s="8" t="n"/>
      <c r="O3" s="7" t="n"/>
      <c r="P3" s="7" t="n"/>
      <c r="Q3" s="8" t="n"/>
      <c r="R3" s="9" t="n"/>
      <c r="S3" s="8" t="n"/>
      <c r="T3" s="8" t="n"/>
      <c r="U3" s="8" t="n"/>
      <c r="V3" s="11">
        <f>IF(OR(B3="",C3),"",CONCATENATE(B3,".",C3))</f>
        <v/>
      </c>
      <c r="W3" s="6">
        <f>UPPER(TRIM(H3))</f>
        <v/>
      </c>
      <c r="X3" s="6">
        <f>UPPER(TRIM(I3))</f>
        <v/>
      </c>
      <c r="Y3" s="6">
        <f>IF(V3&lt;&gt;"",IFERROR(INDEX(federal_program_name_lookup,MATCH(V3,aln_lookup,0)),""),"")</f>
        <v/>
      </c>
    </row>
    <row r="4">
      <c r="A4" s="6">
        <f>IF(B4&lt;&gt;"", "AWARD-"&amp;TEXT(ROW()-1,"0000"), "")</f>
        <v/>
      </c>
      <c r="B4" s="7" t="n"/>
      <c r="C4" s="7" t="n"/>
      <c r="D4" s="7" t="n"/>
      <c r="E4" s="8" t="n"/>
      <c r="F4" s="9" t="n"/>
      <c r="G4" s="8" t="n"/>
      <c r="H4" s="8" t="n"/>
      <c r="I4" s="8" t="n"/>
      <c r="J4" s="10">
        <f>IF(A4="",0,SUMIFS(amount_expended,cfda_key,V4))</f>
        <v/>
      </c>
      <c r="K4" s="10">
        <f>IF(G4="OTHER CLUSTER NOT LISTED ABOVE",SUMIFS(amount_expended,uniform_other_cluster_name,X4), IF(AND(OR(G4="N/A",G4=""),H4=""),0,IF(G4="STATE CLUSTER",SUMIFS(amount_expended,uniform_state_cluster_name,W4),SUMIFS(amount_expended,cluster_name,G4))))</f>
        <v/>
      </c>
      <c r="L4" s="8" t="n"/>
      <c r="M4" s="7" t="n"/>
      <c r="N4" s="8" t="n"/>
      <c r="O4" s="7" t="n"/>
      <c r="P4" s="7" t="n"/>
      <c r="Q4" s="8" t="n"/>
      <c r="R4" s="9" t="n"/>
      <c r="S4" s="8" t="n"/>
      <c r="T4" s="8" t="n"/>
      <c r="U4" s="8" t="n"/>
      <c r="V4" s="11">
        <f>IF(OR(B4="",C4),"",CONCATENATE(B4,".",C4))</f>
        <v/>
      </c>
      <c r="W4" s="6">
        <f>UPPER(TRIM(H4))</f>
        <v/>
      </c>
      <c r="X4" s="6">
        <f>UPPER(TRIM(I4))</f>
        <v/>
      </c>
      <c r="Y4" s="6">
        <f>IF(V4&lt;&gt;"",IFERROR(INDEX(federal_program_name_lookup,MATCH(V4,aln_lookup,0)),""),"")</f>
        <v/>
      </c>
    </row>
    <row r="5">
      <c r="A5" s="6">
        <f>IF(B5&lt;&gt;"", "AWARD-"&amp;TEXT(ROW()-1,"0000"), "")</f>
        <v/>
      </c>
      <c r="B5" s="7" t="n"/>
      <c r="C5" s="7" t="n"/>
      <c r="D5" s="7" t="n"/>
      <c r="E5" s="8" t="n"/>
      <c r="F5" s="9" t="n"/>
      <c r="G5" s="8" t="n"/>
      <c r="H5" s="8" t="n"/>
      <c r="I5" s="8" t="n"/>
      <c r="J5" s="10">
        <f>IF(A5="",0,SUMIFS(amount_expended,cfda_key,V5))</f>
        <v/>
      </c>
      <c r="K5" s="10">
        <f>IF(G5="OTHER CLUSTER NOT LISTED ABOVE",SUMIFS(amount_expended,uniform_other_cluster_name,X5), IF(AND(OR(G5="N/A",G5=""),H5=""),0,IF(G5="STATE CLUSTER",SUMIFS(amount_expended,uniform_state_cluster_name,W5),SUMIFS(amount_expended,cluster_name,G5))))</f>
        <v/>
      </c>
      <c r="L5" s="8" t="n"/>
      <c r="M5" s="7" t="n"/>
      <c r="N5" s="8" t="n"/>
      <c r="O5" s="7" t="n"/>
      <c r="P5" s="7" t="n"/>
      <c r="Q5" s="8" t="n"/>
      <c r="R5" s="9" t="n"/>
      <c r="S5" s="8" t="n"/>
      <c r="T5" s="8" t="n"/>
      <c r="U5" s="8" t="n"/>
      <c r="V5" s="11">
        <f>IF(OR(B5="",C5),"",CONCATENATE(B5,".",C5))</f>
        <v/>
      </c>
      <c r="W5" s="6">
        <f>UPPER(TRIM(H5))</f>
        <v/>
      </c>
      <c r="X5" s="6">
        <f>UPPER(TRIM(I5))</f>
        <v/>
      </c>
      <c r="Y5" s="6">
        <f>IF(V5&lt;&gt;"",IFERROR(INDEX(federal_program_name_lookup,MATCH(V5,aln_lookup,0)),""),"")</f>
        <v/>
      </c>
    </row>
    <row r="6">
      <c r="A6" s="6">
        <f>IF(B6&lt;&gt;"", "AWARD-"&amp;TEXT(ROW()-1,"0000"), "")</f>
        <v/>
      </c>
      <c r="B6" s="7" t="n"/>
      <c r="C6" s="7" t="n"/>
      <c r="D6" s="7" t="n"/>
      <c r="E6" s="8" t="n"/>
      <c r="F6" s="9" t="n"/>
      <c r="G6" s="8" t="n"/>
      <c r="H6" s="8" t="n"/>
      <c r="I6" s="8" t="n"/>
      <c r="J6" s="10">
        <f>IF(A6="",0,SUMIFS(amount_expended,cfda_key,V6))</f>
        <v/>
      </c>
      <c r="K6" s="10">
        <f>IF(G6="OTHER CLUSTER NOT LISTED ABOVE",SUMIFS(amount_expended,uniform_other_cluster_name,X6), IF(AND(OR(G6="N/A",G6=""),H6=""),0,IF(G6="STATE CLUSTER",SUMIFS(amount_expended,uniform_state_cluster_name,W6),SUMIFS(amount_expended,cluster_name,G6))))</f>
        <v/>
      </c>
      <c r="L6" s="8" t="n"/>
      <c r="M6" s="7" t="n"/>
      <c r="N6" s="8" t="n"/>
      <c r="O6" s="7" t="n"/>
      <c r="P6" s="7" t="n"/>
      <c r="Q6" s="8" t="n"/>
      <c r="R6" s="9" t="n"/>
      <c r="S6" s="8" t="n"/>
      <c r="T6" s="8" t="n"/>
      <c r="U6" s="8" t="n"/>
      <c r="V6" s="11">
        <f>IF(OR(B6="",C6),"",CONCATENATE(B6,".",C6))</f>
        <v/>
      </c>
      <c r="W6" s="6">
        <f>UPPER(TRIM(H6))</f>
        <v/>
      </c>
      <c r="X6" s="6">
        <f>UPPER(TRIM(I6))</f>
        <v/>
      </c>
      <c r="Y6" s="6">
        <f>IF(V6&lt;&gt;"",IFERROR(INDEX(federal_program_name_lookup,MATCH(V6,aln_lookup,0)),""),"")</f>
        <v/>
      </c>
    </row>
    <row r="7">
      <c r="A7" s="6">
        <f>IF(B7&lt;&gt;"", "AWARD-"&amp;TEXT(ROW()-1,"0000"), "")</f>
        <v/>
      </c>
      <c r="B7" s="7" t="n"/>
      <c r="C7" s="7" t="n"/>
      <c r="D7" s="7" t="n"/>
      <c r="E7" s="8" t="n"/>
      <c r="F7" s="9" t="n"/>
      <c r="G7" s="8" t="n"/>
      <c r="H7" s="8" t="n"/>
      <c r="I7" s="8" t="n"/>
      <c r="J7" s="10">
        <f>IF(A7="",0,SUMIFS(amount_expended,cfda_key,V7))</f>
        <v/>
      </c>
      <c r="K7" s="10">
        <f>IF(G7="OTHER CLUSTER NOT LISTED ABOVE",SUMIFS(amount_expended,uniform_other_cluster_name,X7), IF(AND(OR(G7="N/A",G7=""),H7=""),0,IF(G7="STATE CLUSTER",SUMIFS(amount_expended,uniform_state_cluster_name,W7),SUMIFS(amount_expended,cluster_name,G7))))</f>
        <v/>
      </c>
      <c r="L7" s="8" t="n"/>
      <c r="M7" s="7" t="n"/>
      <c r="N7" s="8" t="n"/>
      <c r="O7" s="7" t="n"/>
      <c r="P7" s="7" t="n"/>
      <c r="Q7" s="8" t="n"/>
      <c r="R7" s="9" t="n"/>
      <c r="S7" s="8" t="n"/>
      <c r="T7" s="8" t="n"/>
      <c r="U7" s="8" t="n"/>
      <c r="V7" s="11">
        <f>IF(OR(B7="",C7),"",CONCATENATE(B7,".",C7))</f>
        <v/>
      </c>
      <c r="W7" s="6">
        <f>UPPER(TRIM(H7))</f>
        <v/>
      </c>
      <c r="X7" s="6">
        <f>UPPER(TRIM(I7))</f>
        <v/>
      </c>
      <c r="Y7" s="6">
        <f>IF(V7&lt;&gt;"",IFERROR(INDEX(federal_program_name_lookup,MATCH(V7,aln_lookup,0)),""),"")</f>
        <v/>
      </c>
    </row>
    <row r="8">
      <c r="A8" s="6">
        <f>IF(B8&lt;&gt;"", "AWARD-"&amp;TEXT(ROW()-1,"0000"), "")</f>
        <v/>
      </c>
      <c r="B8" s="7" t="n"/>
      <c r="C8" s="7" t="n"/>
      <c r="D8" s="7" t="n"/>
      <c r="E8" s="8" t="n"/>
      <c r="F8" s="9" t="n"/>
      <c r="G8" s="8" t="n"/>
      <c r="H8" s="8" t="n"/>
      <c r="I8" s="8" t="n"/>
      <c r="J8" s="10">
        <f>IF(A8="",0,SUMIFS(amount_expended,cfda_key,V8))</f>
        <v/>
      </c>
      <c r="K8" s="10">
        <f>IF(G8="OTHER CLUSTER NOT LISTED ABOVE",SUMIFS(amount_expended,uniform_other_cluster_name,X8), IF(AND(OR(G8="N/A",G8=""),H8=""),0,IF(G8="STATE CLUSTER",SUMIFS(amount_expended,uniform_state_cluster_name,W8),SUMIFS(amount_expended,cluster_name,G8))))</f>
        <v/>
      </c>
      <c r="L8" s="8" t="n"/>
      <c r="M8" s="7" t="n"/>
      <c r="N8" s="8" t="n"/>
      <c r="O8" s="7" t="n"/>
      <c r="P8" s="7" t="n"/>
      <c r="Q8" s="8" t="n"/>
      <c r="R8" s="9" t="n"/>
      <c r="S8" s="8" t="n"/>
      <c r="T8" s="8" t="n"/>
      <c r="U8" s="8" t="n"/>
      <c r="V8" s="11">
        <f>IF(OR(B8="",C8),"",CONCATENATE(B8,".",C8))</f>
        <v/>
      </c>
      <c r="W8" s="6">
        <f>UPPER(TRIM(H8))</f>
        <v/>
      </c>
      <c r="X8" s="6">
        <f>UPPER(TRIM(I8))</f>
        <v/>
      </c>
      <c r="Y8" s="6">
        <f>IF(V8&lt;&gt;"",IFERROR(INDEX(federal_program_name_lookup,MATCH(V8,aln_lookup,0)),""),"")</f>
        <v/>
      </c>
    </row>
    <row r="9">
      <c r="A9" s="6">
        <f>IF(B9&lt;&gt;"", "AWARD-"&amp;TEXT(ROW()-1,"0000"), "")</f>
        <v/>
      </c>
      <c r="B9" s="7" t="n"/>
      <c r="C9" s="7" t="n"/>
      <c r="D9" s="7" t="n"/>
      <c r="E9" s="8" t="n"/>
      <c r="F9" s="9" t="n"/>
      <c r="G9" s="8" t="n"/>
      <c r="H9" s="8" t="n"/>
      <c r="I9" s="8" t="n"/>
      <c r="J9" s="10">
        <f>IF(A9="",0,SUMIFS(amount_expended,cfda_key,V9))</f>
        <v/>
      </c>
      <c r="K9" s="10">
        <f>IF(G9="OTHER CLUSTER NOT LISTED ABOVE",SUMIFS(amount_expended,uniform_other_cluster_name,X9), IF(AND(OR(G9="N/A",G9=""),H9=""),0,IF(G9="STATE CLUSTER",SUMIFS(amount_expended,uniform_state_cluster_name,W9),SUMIFS(amount_expended,cluster_name,G9))))</f>
        <v/>
      </c>
      <c r="L9" s="8" t="n"/>
      <c r="M9" s="7" t="n"/>
      <c r="N9" s="8" t="n"/>
      <c r="O9" s="7" t="n"/>
      <c r="P9" s="7" t="n"/>
      <c r="Q9" s="8" t="n"/>
      <c r="R9" s="9" t="n"/>
      <c r="S9" s="8" t="n"/>
      <c r="T9" s="8" t="n"/>
      <c r="U9" s="8" t="n"/>
      <c r="V9" s="11">
        <f>IF(OR(B9="",C9),"",CONCATENATE(B9,".",C9))</f>
        <v/>
      </c>
      <c r="W9" s="6">
        <f>UPPER(TRIM(H9))</f>
        <v/>
      </c>
      <c r="X9" s="6">
        <f>UPPER(TRIM(I9))</f>
        <v/>
      </c>
      <c r="Y9" s="6">
        <f>IF(V9&lt;&gt;"",IFERROR(INDEX(federal_program_name_lookup,MATCH(V9,aln_lookup,0)),""),"")</f>
        <v/>
      </c>
    </row>
    <row r="10">
      <c r="A10" s="6">
        <f>IF(B10&lt;&gt;"", "AWARD-"&amp;TEXT(ROW()-1,"0000"), "")</f>
        <v/>
      </c>
      <c r="B10" s="7" t="n"/>
      <c r="C10" s="7" t="n"/>
      <c r="D10" s="7" t="n"/>
      <c r="E10" s="8" t="n"/>
      <c r="F10" s="9" t="n"/>
      <c r="G10" s="8" t="n"/>
      <c r="H10" s="8" t="n"/>
      <c r="I10" s="8" t="n"/>
      <c r="J10" s="10">
        <f>IF(A10="",0,SUMIFS(amount_expended,cfda_key,V10))</f>
        <v/>
      </c>
      <c r="K10" s="10">
        <f>IF(G10="OTHER CLUSTER NOT LISTED ABOVE",SUMIFS(amount_expended,uniform_other_cluster_name,X10), IF(AND(OR(G10="N/A",G10=""),H10=""),0,IF(G10="STATE CLUSTER",SUMIFS(amount_expended,uniform_state_cluster_name,W10),SUMIFS(amount_expended,cluster_name,G10))))</f>
        <v/>
      </c>
      <c r="L10" s="8" t="n"/>
      <c r="M10" s="7" t="n"/>
      <c r="N10" s="8" t="n"/>
      <c r="O10" s="7" t="n"/>
      <c r="P10" s="7" t="n"/>
      <c r="Q10" s="8" t="n"/>
      <c r="R10" s="9" t="n"/>
      <c r="S10" s="8" t="n"/>
      <c r="T10" s="8" t="n"/>
      <c r="U10" s="8" t="n"/>
      <c r="V10" s="11">
        <f>IF(OR(B10="",C10),"",CONCATENATE(B10,".",C10))</f>
        <v/>
      </c>
      <c r="W10" s="6">
        <f>UPPER(TRIM(H10))</f>
        <v/>
      </c>
      <c r="X10" s="6">
        <f>UPPER(TRIM(I10))</f>
        <v/>
      </c>
      <c r="Y10" s="6">
        <f>IF(V10&lt;&gt;"",IFERROR(INDEX(federal_program_name_lookup,MATCH(V10,aln_lookup,0)),""),"")</f>
        <v/>
      </c>
    </row>
    <row r="11">
      <c r="A11" s="6">
        <f>IF(B11&lt;&gt;"", "AWARD-"&amp;TEXT(ROW()-1,"0000"), "")</f>
        <v/>
      </c>
      <c r="B11" s="7" t="n"/>
      <c r="C11" s="7" t="n"/>
      <c r="D11" s="7" t="n"/>
      <c r="E11" s="8" t="n"/>
      <c r="F11" s="9" t="n"/>
      <c r="G11" s="8" t="n"/>
      <c r="H11" s="8" t="n"/>
      <c r="I11" s="8" t="n"/>
      <c r="J11" s="10">
        <f>IF(A11="",0,SUMIFS(amount_expended,cfda_key,V11))</f>
        <v/>
      </c>
      <c r="K11" s="10">
        <f>IF(G11="OTHER CLUSTER NOT LISTED ABOVE",SUMIFS(amount_expended,uniform_other_cluster_name,X11), IF(AND(OR(G11="N/A",G11=""),H11=""),0,IF(G11="STATE CLUSTER",SUMIFS(amount_expended,uniform_state_cluster_name,W11),SUMIFS(amount_expended,cluster_name,G11))))</f>
        <v/>
      </c>
      <c r="L11" s="8" t="n"/>
      <c r="M11" s="7" t="n"/>
      <c r="N11" s="8" t="n"/>
      <c r="O11" s="7" t="n"/>
      <c r="P11" s="7" t="n"/>
      <c r="Q11" s="8" t="n"/>
      <c r="R11" s="9" t="n"/>
      <c r="S11" s="8" t="n"/>
      <c r="T11" s="8" t="n"/>
      <c r="U11" s="8" t="n"/>
      <c r="V11" s="11">
        <f>IF(OR(B11="",C11),"",CONCATENATE(B11,".",C11))</f>
        <v/>
      </c>
      <c r="W11" s="6">
        <f>UPPER(TRIM(H11))</f>
        <v/>
      </c>
      <c r="X11" s="6">
        <f>UPPER(TRIM(I11))</f>
        <v/>
      </c>
      <c r="Y11" s="6">
        <f>IF(V11&lt;&gt;"",IFERROR(INDEX(federal_program_name_lookup,MATCH(V11,aln_lookup,0)),""),"")</f>
        <v/>
      </c>
    </row>
    <row r="12">
      <c r="A12" s="6">
        <f>IF(B12&lt;&gt;"", "AWARD-"&amp;TEXT(ROW()-1,"0000"), "")</f>
        <v/>
      </c>
      <c r="B12" s="7" t="n"/>
      <c r="C12" s="7" t="n"/>
      <c r="D12" s="7" t="n"/>
      <c r="E12" s="8" t="n"/>
      <c r="F12" s="9" t="n"/>
      <c r="G12" s="8" t="n"/>
      <c r="H12" s="8" t="n"/>
      <c r="I12" s="8" t="n"/>
      <c r="J12" s="10">
        <f>IF(A12="",0,SUMIFS(amount_expended,cfda_key,V12))</f>
        <v/>
      </c>
      <c r="K12" s="10">
        <f>IF(G12="OTHER CLUSTER NOT LISTED ABOVE",SUMIFS(amount_expended,uniform_other_cluster_name,X12), IF(AND(OR(G12="N/A",G12=""),H12=""),0,IF(G12="STATE CLUSTER",SUMIFS(amount_expended,uniform_state_cluster_name,W12),SUMIFS(amount_expended,cluster_name,G12))))</f>
        <v/>
      </c>
      <c r="L12" s="8" t="n"/>
      <c r="M12" s="7" t="n"/>
      <c r="N12" s="8" t="n"/>
      <c r="O12" s="7" t="n"/>
      <c r="P12" s="7" t="n"/>
      <c r="Q12" s="8" t="n"/>
      <c r="R12" s="9" t="n"/>
      <c r="S12" s="8" t="n"/>
      <c r="T12" s="8" t="n"/>
      <c r="U12" s="8" t="n"/>
      <c r="V12" s="11">
        <f>IF(OR(B12="",C12),"",CONCATENATE(B12,".",C12))</f>
        <v/>
      </c>
      <c r="W12" s="6">
        <f>UPPER(TRIM(H12))</f>
        <v/>
      </c>
      <c r="X12" s="6">
        <f>UPPER(TRIM(I12))</f>
        <v/>
      </c>
      <c r="Y12" s="6">
        <f>IF(V12&lt;&gt;"",IFERROR(INDEX(federal_program_name_lookup,MATCH(V12,aln_lookup,0)),""),"")</f>
        <v/>
      </c>
    </row>
    <row r="13">
      <c r="A13" s="6">
        <f>IF(B13&lt;&gt;"", "AWARD-"&amp;TEXT(ROW()-1,"0000"), "")</f>
        <v/>
      </c>
      <c r="B13" s="7" t="n"/>
      <c r="C13" s="7" t="n"/>
      <c r="D13" s="7" t="n"/>
      <c r="E13" s="8" t="n"/>
      <c r="F13" s="9" t="n"/>
      <c r="G13" s="8" t="n"/>
      <c r="H13" s="8" t="n"/>
      <c r="I13" s="8" t="n"/>
      <c r="J13" s="10">
        <f>IF(A13="",0,SUMIFS(amount_expended,cfda_key,V13))</f>
        <v/>
      </c>
      <c r="K13" s="10">
        <f>IF(G13="OTHER CLUSTER NOT LISTED ABOVE",SUMIFS(amount_expended,uniform_other_cluster_name,X13), IF(AND(OR(G13="N/A",G13=""),H13=""),0,IF(G13="STATE CLUSTER",SUMIFS(amount_expended,uniform_state_cluster_name,W13),SUMIFS(amount_expended,cluster_name,G13))))</f>
        <v/>
      </c>
      <c r="L13" s="8" t="n"/>
      <c r="M13" s="7" t="n"/>
      <c r="N13" s="8" t="n"/>
      <c r="O13" s="7" t="n"/>
      <c r="P13" s="7" t="n"/>
      <c r="Q13" s="8" t="n"/>
      <c r="R13" s="9" t="n"/>
      <c r="S13" s="8" t="n"/>
      <c r="T13" s="8" t="n"/>
      <c r="U13" s="8" t="n"/>
      <c r="V13" s="11">
        <f>IF(OR(B13="",C13),"",CONCATENATE(B13,".",C13))</f>
        <v/>
      </c>
      <c r="W13" s="6">
        <f>UPPER(TRIM(H13))</f>
        <v/>
      </c>
      <c r="X13" s="6">
        <f>UPPER(TRIM(I13))</f>
        <v/>
      </c>
      <c r="Y13" s="6">
        <f>IF(V13&lt;&gt;"",IFERROR(INDEX(federal_program_name_lookup,MATCH(V13,aln_lookup,0)),""),"")</f>
        <v/>
      </c>
    </row>
    <row r="14">
      <c r="A14" s="6">
        <f>IF(B14&lt;&gt;"", "AWARD-"&amp;TEXT(ROW()-1,"0000"), "")</f>
        <v/>
      </c>
      <c r="B14" s="7" t="n"/>
      <c r="C14" s="7" t="n"/>
      <c r="D14" s="7" t="n"/>
      <c r="E14" s="8" t="n"/>
      <c r="F14" s="9" t="n"/>
      <c r="G14" s="8" t="n"/>
      <c r="H14" s="8" t="n"/>
      <c r="I14" s="8" t="n"/>
      <c r="J14" s="10">
        <f>IF(A14="",0,SUMIFS(amount_expended,cfda_key,V14))</f>
        <v/>
      </c>
      <c r="K14" s="10">
        <f>IF(G14="OTHER CLUSTER NOT LISTED ABOVE",SUMIFS(amount_expended,uniform_other_cluster_name,X14), IF(AND(OR(G14="N/A",G14=""),H14=""),0,IF(G14="STATE CLUSTER",SUMIFS(amount_expended,uniform_state_cluster_name,W14),SUMIFS(amount_expended,cluster_name,G14))))</f>
        <v/>
      </c>
      <c r="L14" s="8" t="n"/>
      <c r="M14" s="7" t="n"/>
      <c r="N14" s="8" t="n"/>
      <c r="O14" s="7" t="n"/>
      <c r="P14" s="7" t="n"/>
      <c r="Q14" s="8" t="n"/>
      <c r="R14" s="9" t="n"/>
      <c r="S14" s="8" t="n"/>
      <c r="T14" s="8" t="n"/>
      <c r="U14" s="8" t="n"/>
      <c r="V14" s="11">
        <f>IF(OR(B14="",C14),"",CONCATENATE(B14,".",C14))</f>
        <v/>
      </c>
      <c r="W14" s="6">
        <f>UPPER(TRIM(H14))</f>
        <v/>
      </c>
      <c r="X14" s="6">
        <f>UPPER(TRIM(I14))</f>
        <v/>
      </c>
      <c r="Y14" s="6">
        <f>IF(V14&lt;&gt;"",IFERROR(INDEX(federal_program_name_lookup,MATCH(V14,aln_lookup,0)),""),"")</f>
        <v/>
      </c>
    </row>
    <row r="15">
      <c r="A15" s="6">
        <f>IF(B15&lt;&gt;"", "AWARD-"&amp;TEXT(ROW()-1,"0000"), "")</f>
        <v/>
      </c>
      <c r="B15" s="7" t="n"/>
      <c r="C15" s="7" t="n"/>
      <c r="D15" s="7" t="n"/>
      <c r="E15" s="8" t="n"/>
      <c r="F15" s="9" t="n"/>
      <c r="G15" s="8" t="n"/>
      <c r="H15" s="8" t="n"/>
      <c r="I15" s="8" t="n"/>
      <c r="J15" s="10">
        <f>IF(A15="",0,SUMIFS(amount_expended,cfda_key,V15))</f>
        <v/>
      </c>
      <c r="K15" s="10">
        <f>IF(G15="OTHER CLUSTER NOT LISTED ABOVE",SUMIFS(amount_expended,uniform_other_cluster_name,X15), IF(AND(OR(G15="N/A",G15=""),H15=""),0,IF(G15="STATE CLUSTER",SUMIFS(amount_expended,uniform_state_cluster_name,W15),SUMIFS(amount_expended,cluster_name,G15))))</f>
        <v/>
      </c>
      <c r="L15" s="8" t="n"/>
      <c r="M15" s="7" t="n"/>
      <c r="N15" s="8" t="n"/>
      <c r="O15" s="7" t="n"/>
      <c r="P15" s="7" t="n"/>
      <c r="Q15" s="8" t="n"/>
      <c r="R15" s="9" t="n"/>
      <c r="S15" s="8" t="n"/>
      <c r="T15" s="8" t="n"/>
      <c r="U15" s="8" t="n"/>
      <c r="V15" s="11">
        <f>IF(OR(B15="",C15),"",CONCATENATE(B15,".",C15))</f>
        <v/>
      </c>
      <c r="W15" s="6">
        <f>UPPER(TRIM(H15))</f>
        <v/>
      </c>
      <c r="X15" s="6">
        <f>UPPER(TRIM(I15))</f>
        <v/>
      </c>
      <c r="Y15" s="6">
        <f>IF(V15&lt;&gt;"",IFERROR(INDEX(federal_program_name_lookup,MATCH(V15,aln_lookup,0)),""),"")</f>
        <v/>
      </c>
    </row>
    <row r="16">
      <c r="A16" s="6">
        <f>IF(B16&lt;&gt;"", "AWARD-"&amp;TEXT(ROW()-1,"0000"), "")</f>
        <v/>
      </c>
      <c r="B16" s="7" t="n"/>
      <c r="C16" s="7" t="n"/>
      <c r="D16" s="7" t="n"/>
      <c r="E16" s="8" t="n"/>
      <c r="F16" s="9" t="n"/>
      <c r="G16" s="8" t="n"/>
      <c r="H16" s="8" t="n"/>
      <c r="I16" s="8" t="n"/>
      <c r="J16" s="10">
        <f>IF(A16="",0,SUMIFS(amount_expended,cfda_key,V16))</f>
        <v/>
      </c>
      <c r="K16" s="10">
        <f>IF(G16="OTHER CLUSTER NOT LISTED ABOVE",SUMIFS(amount_expended,uniform_other_cluster_name,X16), IF(AND(OR(G16="N/A",G16=""),H16=""),0,IF(G16="STATE CLUSTER",SUMIFS(amount_expended,uniform_state_cluster_name,W16),SUMIFS(amount_expended,cluster_name,G16))))</f>
        <v/>
      </c>
      <c r="L16" s="8" t="n"/>
      <c r="M16" s="7" t="n"/>
      <c r="N16" s="8" t="n"/>
      <c r="O16" s="7" t="n"/>
      <c r="P16" s="7" t="n"/>
      <c r="Q16" s="8" t="n"/>
      <c r="R16" s="9" t="n"/>
      <c r="S16" s="8" t="n"/>
      <c r="T16" s="8" t="n"/>
      <c r="U16" s="8" t="n"/>
      <c r="V16" s="11">
        <f>IF(OR(B16="",C16),"",CONCATENATE(B16,".",C16))</f>
        <v/>
      </c>
      <c r="W16" s="6">
        <f>UPPER(TRIM(H16))</f>
        <v/>
      </c>
      <c r="X16" s="6">
        <f>UPPER(TRIM(I16))</f>
        <v/>
      </c>
      <c r="Y16" s="6">
        <f>IF(V16&lt;&gt;"",IFERROR(INDEX(federal_program_name_lookup,MATCH(V16,aln_lookup,0)),""),"")</f>
        <v/>
      </c>
    </row>
    <row r="17">
      <c r="A17" s="6">
        <f>IF(B17&lt;&gt;"", "AWARD-"&amp;TEXT(ROW()-1,"0000"), "")</f>
        <v/>
      </c>
      <c r="B17" s="7" t="n"/>
      <c r="C17" s="7" t="n"/>
      <c r="D17" s="7" t="n"/>
      <c r="E17" s="8" t="n"/>
      <c r="F17" s="9" t="n"/>
      <c r="G17" s="8" t="n"/>
      <c r="H17" s="8" t="n"/>
      <c r="I17" s="8" t="n"/>
      <c r="J17" s="10">
        <f>IF(A17="",0,SUMIFS(amount_expended,cfda_key,V17))</f>
        <v/>
      </c>
      <c r="K17" s="10">
        <f>IF(G17="OTHER CLUSTER NOT LISTED ABOVE",SUMIFS(amount_expended,uniform_other_cluster_name,X17), IF(AND(OR(G17="N/A",G17=""),H17=""),0,IF(G17="STATE CLUSTER",SUMIFS(amount_expended,uniform_state_cluster_name,W17),SUMIFS(amount_expended,cluster_name,G17))))</f>
        <v/>
      </c>
      <c r="L17" s="8" t="n"/>
      <c r="M17" s="7" t="n"/>
      <c r="N17" s="8" t="n"/>
      <c r="O17" s="7" t="n"/>
      <c r="P17" s="7" t="n"/>
      <c r="Q17" s="8" t="n"/>
      <c r="R17" s="9" t="n"/>
      <c r="S17" s="8" t="n"/>
      <c r="T17" s="8" t="n"/>
      <c r="U17" s="8" t="n"/>
      <c r="V17" s="11">
        <f>IF(OR(B17="",C17),"",CONCATENATE(B17,".",C17))</f>
        <v/>
      </c>
      <c r="W17" s="6">
        <f>UPPER(TRIM(H17))</f>
        <v/>
      </c>
      <c r="X17" s="6">
        <f>UPPER(TRIM(I17))</f>
        <v/>
      </c>
      <c r="Y17" s="6">
        <f>IF(V17&lt;&gt;"",IFERROR(INDEX(federal_program_name_lookup,MATCH(V17,aln_lookup,0)),""),"")</f>
        <v/>
      </c>
    </row>
    <row r="18">
      <c r="A18" s="6">
        <f>IF(B18&lt;&gt;"", "AWARD-"&amp;TEXT(ROW()-1,"0000"), "")</f>
        <v/>
      </c>
      <c r="B18" s="7" t="n"/>
      <c r="C18" s="7" t="n"/>
      <c r="D18" s="7" t="n"/>
      <c r="E18" s="8" t="n"/>
      <c r="F18" s="9" t="n"/>
      <c r="G18" s="8" t="n"/>
      <c r="H18" s="8" t="n"/>
      <c r="I18" s="8" t="n"/>
      <c r="J18" s="10">
        <f>IF(A18="",0,SUMIFS(amount_expended,cfda_key,V18))</f>
        <v/>
      </c>
      <c r="K18" s="10">
        <f>IF(G18="OTHER CLUSTER NOT LISTED ABOVE",SUMIFS(amount_expended,uniform_other_cluster_name,X18), IF(AND(OR(G18="N/A",G18=""),H18=""),0,IF(G18="STATE CLUSTER",SUMIFS(amount_expended,uniform_state_cluster_name,W18),SUMIFS(amount_expended,cluster_name,G18))))</f>
        <v/>
      </c>
      <c r="L18" s="8" t="n"/>
      <c r="M18" s="7" t="n"/>
      <c r="N18" s="8" t="n"/>
      <c r="O18" s="7" t="n"/>
      <c r="P18" s="7" t="n"/>
      <c r="Q18" s="8" t="n"/>
      <c r="R18" s="9" t="n"/>
      <c r="S18" s="8" t="n"/>
      <c r="T18" s="8" t="n"/>
      <c r="U18" s="8" t="n"/>
      <c r="V18" s="11">
        <f>IF(OR(B18="",C18),"",CONCATENATE(B18,".",C18))</f>
        <v/>
      </c>
      <c r="W18" s="6">
        <f>UPPER(TRIM(H18))</f>
        <v/>
      </c>
      <c r="X18" s="6">
        <f>UPPER(TRIM(I18))</f>
        <v/>
      </c>
      <c r="Y18" s="6">
        <f>IF(V18&lt;&gt;"",IFERROR(INDEX(federal_program_name_lookup,MATCH(V18,aln_lookup,0)),""),"")</f>
        <v/>
      </c>
    </row>
    <row r="19">
      <c r="A19" s="6">
        <f>IF(B19&lt;&gt;"", "AWARD-"&amp;TEXT(ROW()-1,"0000"), "")</f>
        <v/>
      </c>
      <c r="B19" s="7" t="n"/>
      <c r="C19" s="7" t="n"/>
      <c r="D19" s="7" t="n"/>
      <c r="E19" s="8" t="n"/>
      <c r="F19" s="9" t="n"/>
      <c r="G19" s="8" t="n"/>
      <c r="H19" s="8" t="n"/>
      <c r="I19" s="8" t="n"/>
      <c r="J19" s="10">
        <f>IF(A19="",0,SUMIFS(amount_expended,cfda_key,V19))</f>
        <v/>
      </c>
      <c r="K19" s="10">
        <f>IF(G19="OTHER CLUSTER NOT LISTED ABOVE",SUMIFS(amount_expended,uniform_other_cluster_name,X19), IF(AND(OR(G19="N/A",G19=""),H19=""),0,IF(G19="STATE CLUSTER",SUMIFS(amount_expended,uniform_state_cluster_name,W19),SUMIFS(amount_expended,cluster_name,G19))))</f>
        <v/>
      </c>
      <c r="L19" s="8" t="n"/>
      <c r="M19" s="7" t="n"/>
      <c r="N19" s="8" t="n"/>
      <c r="O19" s="7" t="n"/>
      <c r="P19" s="7" t="n"/>
      <c r="Q19" s="8" t="n"/>
      <c r="R19" s="9" t="n"/>
      <c r="S19" s="8" t="n"/>
      <c r="T19" s="8" t="n"/>
      <c r="U19" s="8" t="n"/>
      <c r="V19" s="11">
        <f>IF(OR(B19="",C19),"",CONCATENATE(B19,".",C19))</f>
        <v/>
      </c>
      <c r="W19" s="6">
        <f>UPPER(TRIM(H19))</f>
        <v/>
      </c>
      <c r="X19" s="6">
        <f>UPPER(TRIM(I19))</f>
        <v/>
      </c>
      <c r="Y19" s="6">
        <f>IF(V19&lt;&gt;"",IFERROR(INDEX(federal_program_name_lookup,MATCH(V19,aln_lookup,0)),""),"")</f>
        <v/>
      </c>
    </row>
    <row r="20">
      <c r="A20" s="6">
        <f>IF(B20&lt;&gt;"", "AWARD-"&amp;TEXT(ROW()-1,"0000"), "")</f>
        <v/>
      </c>
      <c r="B20" s="7" t="n"/>
      <c r="C20" s="7" t="n"/>
      <c r="D20" s="7" t="n"/>
      <c r="E20" s="8" t="n"/>
      <c r="F20" s="9" t="n"/>
      <c r="G20" s="8" t="n"/>
      <c r="H20" s="8" t="n"/>
      <c r="I20" s="8" t="n"/>
      <c r="J20" s="10">
        <f>IF(A20="",0,SUMIFS(amount_expended,cfda_key,V20))</f>
        <v/>
      </c>
      <c r="K20" s="10">
        <f>IF(G20="OTHER CLUSTER NOT LISTED ABOVE",SUMIFS(amount_expended,uniform_other_cluster_name,X20), IF(AND(OR(G20="N/A",G20=""),H20=""),0,IF(G20="STATE CLUSTER",SUMIFS(amount_expended,uniform_state_cluster_name,W20),SUMIFS(amount_expended,cluster_name,G20))))</f>
        <v/>
      </c>
      <c r="L20" s="8" t="n"/>
      <c r="M20" s="7" t="n"/>
      <c r="N20" s="8" t="n"/>
      <c r="O20" s="7" t="n"/>
      <c r="P20" s="7" t="n"/>
      <c r="Q20" s="8" t="n"/>
      <c r="R20" s="9" t="n"/>
      <c r="S20" s="8" t="n"/>
      <c r="T20" s="8" t="n"/>
      <c r="U20" s="8" t="n"/>
      <c r="V20" s="11">
        <f>IF(OR(B20="",C20),"",CONCATENATE(B20,".",C20))</f>
        <v/>
      </c>
      <c r="W20" s="6">
        <f>UPPER(TRIM(H20))</f>
        <v/>
      </c>
      <c r="X20" s="6">
        <f>UPPER(TRIM(I20))</f>
        <v/>
      </c>
      <c r="Y20" s="6">
        <f>IF(V20&lt;&gt;"",IFERROR(INDEX(federal_program_name_lookup,MATCH(V20,aln_lookup,0)),""),"")</f>
        <v/>
      </c>
    </row>
    <row r="21">
      <c r="A21" s="6">
        <f>IF(B21&lt;&gt;"", "AWARD-"&amp;TEXT(ROW()-1,"0000"), "")</f>
        <v/>
      </c>
      <c r="B21" s="7" t="n"/>
      <c r="C21" s="7" t="n"/>
      <c r="D21" s="7" t="n"/>
      <c r="E21" s="8" t="n"/>
      <c r="F21" s="9" t="n"/>
      <c r="G21" s="8" t="n"/>
      <c r="H21" s="8" t="n"/>
      <c r="I21" s="8" t="n"/>
      <c r="J21" s="10">
        <f>IF(A21="",0,SUMIFS(amount_expended,cfda_key,V21))</f>
        <v/>
      </c>
      <c r="K21" s="10">
        <f>IF(G21="OTHER CLUSTER NOT LISTED ABOVE",SUMIFS(amount_expended,uniform_other_cluster_name,X21), IF(AND(OR(G21="N/A",G21=""),H21=""),0,IF(G21="STATE CLUSTER",SUMIFS(amount_expended,uniform_state_cluster_name,W21),SUMIFS(amount_expended,cluster_name,G21))))</f>
        <v/>
      </c>
      <c r="L21" s="8" t="n"/>
      <c r="M21" s="7" t="n"/>
      <c r="N21" s="8" t="n"/>
      <c r="O21" s="7" t="n"/>
      <c r="P21" s="7" t="n"/>
      <c r="Q21" s="8" t="n"/>
      <c r="R21" s="9" t="n"/>
      <c r="S21" s="8" t="n"/>
      <c r="T21" s="8" t="n"/>
      <c r="U21" s="8" t="n"/>
      <c r="V21" s="11">
        <f>IF(OR(B21="",C21),"",CONCATENATE(B21,".",C21))</f>
        <v/>
      </c>
      <c r="W21" s="6">
        <f>UPPER(TRIM(H21))</f>
        <v/>
      </c>
      <c r="X21" s="6">
        <f>UPPER(TRIM(I21))</f>
        <v/>
      </c>
      <c r="Y21" s="6">
        <f>IF(V21&lt;&gt;"",IFERROR(INDEX(federal_program_name_lookup,MATCH(V21,aln_lookup,0)),""),"")</f>
        <v/>
      </c>
    </row>
    <row r="22">
      <c r="A22" s="6">
        <f>IF(B22&lt;&gt;"", "AWARD-"&amp;TEXT(ROW()-1,"0000"), "")</f>
        <v/>
      </c>
      <c r="B22" s="7" t="n"/>
      <c r="C22" s="7" t="n"/>
      <c r="D22" s="7" t="n"/>
      <c r="E22" s="8" t="n"/>
      <c r="F22" s="9" t="n"/>
      <c r="G22" s="8" t="n"/>
      <c r="H22" s="8" t="n"/>
      <c r="I22" s="8" t="n"/>
      <c r="J22" s="10">
        <f>IF(A22="",0,SUMIFS(amount_expended,cfda_key,V22))</f>
        <v/>
      </c>
      <c r="K22" s="10">
        <f>IF(G22="OTHER CLUSTER NOT LISTED ABOVE",SUMIFS(amount_expended,uniform_other_cluster_name,X22), IF(AND(OR(G22="N/A",G22=""),H22=""),0,IF(G22="STATE CLUSTER",SUMIFS(amount_expended,uniform_state_cluster_name,W22),SUMIFS(amount_expended,cluster_name,G22))))</f>
        <v/>
      </c>
      <c r="L22" s="8" t="n"/>
      <c r="M22" s="7" t="n"/>
      <c r="N22" s="8" t="n"/>
      <c r="O22" s="7" t="n"/>
      <c r="P22" s="7" t="n"/>
      <c r="Q22" s="8" t="n"/>
      <c r="R22" s="9" t="n"/>
      <c r="S22" s="8" t="n"/>
      <c r="T22" s="8" t="n"/>
      <c r="U22" s="8" t="n"/>
      <c r="V22" s="11">
        <f>IF(OR(B22="",C22),"",CONCATENATE(B22,".",C22))</f>
        <v/>
      </c>
      <c r="W22" s="6">
        <f>UPPER(TRIM(H22))</f>
        <v/>
      </c>
      <c r="X22" s="6">
        <f>UPPER(TRIM(I22))</f>
        <v/>
      </c>
      <c r="Y22" s="6">
        <f>IF(V22&lt;&gt;"",IFERROR(INDEX(federal_program_name_lookup,MATCH(V22,aln_lookup,0)),""),"")</f>
        <v/>
      </c>
    </row>
    <row r="23">
      <c r="A23" s="6">
        <f>IF(B23&lt;&gt;"", "AWARD-"&amp;TEXT(ROW()-1,"0000"), "")</f>
        <v/>
      </c>
      <c r="B23" s="7" t="n"/>
      <c r="C23" s="7" t="n"/>
      <c r="D23" s="7" t="n"/>
      <c r="E23" s="8" t="n"/>
      <c r="F23" s="9" t="n"/>
      <c r="G23" s="8" t="n"/>
      <c r="H23" s="8" t="n"/>
      <c r="I23" s="8" t="n"/>
      <c r="J23" s="10">
        <f>IF(A23="",0,SUMIFS(amount_expended,cfda_key,V23))</f>
        <v/>
      </c>
      <c r="K23" s="10">
        <f>IF(G23="OTHER CLUSTER NOT LISTED ABOVE",SUMIFS(amount_expended,uniform_other_cluster_name,X23), IF(AND(OR(G23="N/A",G23=""),H23=""),0,IF(G23="STATE CLUSTER",SUMIFS(amount_expended,uniform_state_cluster_name,W23),SUMIFS(amount_expended,cluster_name,G23))))</f>
        <v/>
      </c>
      <c r="L23" s="8" t="n"/>
      <c r="M23" s="7" t="n"/>
      <c r="N23" s="8" t="n"/>
      <c r="O23" s="7" t="n"/>
      <c r="P23" s="7" t="n"/>
      <c r="Q23" s="8" t="n"/>
      <c r="R23" s="9" t="n"/>
      <c r="S23" s="8" t="n"/>
      <c r="T23" s="8" t="n"/>
      <c r="U23" s="8" t="n"/>
      <c r="V23" s="11">
        <f>IF(OR(B23="",C23),"",CONCATENATE(B23,".",C23))</f>
        <v/>
      </c>
      <c r="W23" s="6">
        <f>UPPER(TRIM(H23))</f>
        <v/>
      </c>
      <c r="X23" s="6">
        <f>UPPER(TRIM(I23))</f>
        <v/>
      </c>
      <c r="Y23" s="6">
        <f>IF(V23&lt;&gt;"",IFERROR(INDEX(federal_program_name_lookup,MATCH(V23,aln_lookup,0)),""),"")</f>
        <v/>
      </c>
    </row>
    <row r="24">
      <c r="A24" s="6">
        <f>IF(B24&lt;&gt;"", "AWARD-"&amp;TEXT(ROW()-1,"0000"), "")</f>
        <v/>
      </c>
      <c r="B24" s="7" t="n"/>
      <c r="C24" s="7" t="n"/>
      <c r="D24" s="7" t="n"/>
      <c r="E24" s="8" t="n"/>
      <c r="F24" s="9" t="n"/>
      <c r="G24" s="8" t="n"/>
      <c r="H24" s="8" t="n"/>
      <c r="I24" s="8" t="n"/>
      <c r="J24" s="10">
        <f>IF(A24="",0,SUMIFS(amount_expended,cfda_key,V24))</f>
        <v/>
      </c>
      <c r="K24" s="10">
        <f>IF(G24="OTHER CLUSTER NOT LISTED ABOVE",SUMIFS(amount_expended,uniform_other_cluster_name,X24), IF(AND(OR(G24="N/A",G24=""),H24=""),0,IF(G24="STATE CLUSTER",SUMIFS(amount_expended,uniform_state_cluster_name,W24),SUMIFS(amount_expended,cluster_name,G24))))</f>
        <v/>
      </c>
      <c r="L24" s="8" t="n"/>
      <c r="M24" s="7" t="n"/>
      <c r="N24" s="8" t="n"/>
      <c r="O24" s="7" t="n"/>
      <c r="P24" s="7" t="n"/>
      <c r="Q24" s="8" t="n"/>
      <c r="R24" s="9" t="n"/>
      <c r="S24" s="8" t="n"/>
      <c r="T24" s="8" t="n"/>
      <c r="U24" s="8" t="n"/>
      <c r="V24" s="11">
        <f>IF(OR(B24="",C24),"",CONCATENATE(B24,".",C24))</f>
        <v/>
      </c>
      <c r="W24" s="6">
        <f>UPPER(TRIM(H24))</f>
        <v/>
      </c>
      <c r="X24" s="6">
        <f>UPPER(TRIM(I24))</f>
        <v/>
      </c>
      <c r="Y24" s="6">
        <f>IF(V24&lt;&gt;"",IFERROR(INDEX(federal_program_name_lookup,MATCH(V24,aln_lookup,0)),""),"")</f>
        <v/>
      </c>
    </row>
    <row r="25">
      <c r="A25" s="6">
        <f>IF(B25&lt;&gt;"", "AWARD-"&amp;TEXT(ROW()-1,"0000"), "")</f>
        <v/>
      </c>
      <c r="B25" s="7" t="n"/>
      <c r="C25" s="7" t="n"/>
      <c r="D25" s="7" t="n"/>
      <c r="E25" s="8" t="n"/>
      <c r="F25" s="9" t="n"/>
      <c r="G25" s="8" t="n"/>
      <c r="H25" s="8" t="n"/>
      <c r="I25" s="8" t="n"/>
      <c r="J25" s="10">
        <f>IF(A25="",0,SUMIFS(amount_expended,cfda_key,V25))</f>
        <v/>
      </c>
      <c r="K25" s="10">
        <f>IF(G25="OTHER CLUSTER NOT LISTED ABOVE",SUMIFS(amount_expended,uniform_other_cluster_name,X25), IF(AND(OR(G25="N/A",G25=""),H25=""),0,IF(G25="STATE CLUSTER",SUMIFS(amount_expended,uniform_state_cluster_name,W25),SUMIFS(amount_expended,cluster_name,G25))))</f>
        <v/>
      </c>
      <c r="L25" s="8" t="n"/>
      <c r="M25" s="7" t="n"/>
      <c r="N25" s="8" t="n"/>
      <c r="O25" s="7" t="n"/>
      <c r="P25" s="7" t="n"/>
      <c r="Q25" s="8" t="n"/>
      <c r="R25" s="9" t="n"/>
      <c r="S25" s="8" t="n"/>
      <c r="T25" s="8" t="n"/>
      <c r="U25" s="8" t="n"/>
      <c r="V25" s="11">
        <f>IF(OR(B25="",C25),"",CONCATENATE(B25,".",C25))</f>
        <v/>
      </c>
      <c r="W25" s="6">
        <f>UPPER(TRIM(H25))</f>
        <v/>
      </c>
      <c r="X25" s="6">
        <f>UPPER(TRIM(I25))</f>
        <v/>
      </c>
      <c r="Y25" s="6">
        <f>IF(V25&lt;&gt;"",IFERROR(INDEX(federal_program_name_lookup,MATCH(V25,aln_lookup,0)),""),"")</f>
        <v/>
      </c>
    </row>
    <row r="26">
      <c r="A26" s="6">
        <f>IF(B26&lt;&gt;"", "AWARD-"&amp;TEXT(ROW()-1,"0000"), "")</f>
        <v/>
      </c>
      <c r="B26" s="7" t="n"/>
      <c r="C26" s="7" t="n"/>
      <c r="D26" s="7" t="n"/>
      <c r="E26" s="8" t="n"/>
      <c r="F26" s="9" t="n"/>
      <c r="G26" s="8" t="n"/>
      <c r="H26" s="8" t="n"/>
      <c r="I26" s="8" t="n"/>
      <c r="J26" s="10">
        <f>IF(A26="",0,SUMIFS(amount_expended,cfda_key,V26))</f>
        <v/>
      </c>
      <c r="K26" s="10">
        <f>IF(G26="OTHER CLUSTER NOT LISTED ABOVE",SUMIFS(amount_expended,uniform_other_cluster_name,X26), IF(AND(OR(G26="N/A",G26=""),H26=""),0,IF(G26="STATE CLUSTER",SUMIFS(amount_expended,uniform_state_cluster_name,W26),SUMIFS(amount_expended,cluster_name,G26))))</f>
        <v/>
      </c>
      <c r="L26" s="8" t="n"/>
      <c r="M26" s="7" t="n"/>
      <c r="N26" s="8" t="n"/>
      <c r="O26" s="7" t="n"/>
      <c r="P26" s="7" t="n"/>
      <c r="Q26" s="8" t="n"/>
      <c r="R26" s="9" t="n"/>
      <c r="S26" s="8" t="n"/>
      <c r="T26" s="8" t="n"/>
      <c r="U26" s="8" t="n"/>
      <c r="V26" s="11">
        <f>IF(OR(B26="",C26),"",CONCATENATE(B26,".",C26))</f>
        <v/>
      </c>
      <c r="W26" s="6">
        <f>UPPER(TRIM(H26))</f>
        <v/>
      </c>
      <c r="X26" s="6">
        <f>UPPER(TRIM(I26))</f>
        <v/>
      </c>
      <c r="Y26" s="6">
        <f>IF(V26&lt;&gt;"",IFERROR(INDEX(federal_program_name_lookup,MATCH(V26,aln_lookup,0)),""),"")</f>
        <v/>
      </c>
    </row>
    <row r="27">
      <c r="A27" s="6">
        <f>IF(B27&lt;&gt;"", "AWARD-"&amp;TEXT(ROW()-1,"0000"), "")</f>
        <v/>
      </c>
      <c r="B27" s="7" t="n"/>
      <c r="C27" s="7" t="n"/>
      <c r="D27" s="7" t="n"/>
      <c r="E27" s="8" t="n"/>
      <c r="F27" s="9" t="n"/>
      <c r="G27" s="8" t="n"/>
      <c r="H27" s="8" t="n"/>
      <c r="I27" s="8" t="n"/>
      <c r="J27" s="10">
        <f>IF(A27="",0,SUMIFS(amount_expended,cfda_key,V27))</f>
        <v/>
      </c>
      <c r="K27" s="10">
        <f>IF(G27="OTHER CLUSTER NOT LISTED ABOVE",SUMIFS(amount_expended,uniform_other_cluster_name,X27), IF(AND(OR(G27="N/A",G27=""),H27=""),0,IF(G27="STATE CLUSTER",SUMIFS(amount_expended,uniform_state_cluster_name,W27),SUMIFS(amount_expended,cluster_name,G27))))</f>
        <v/>
      </c>
      <c r="L27" s="8" t="n"/>
      <c r="M27" s="7" t="n"/>
      <c r="N27" s="8" t="n"/>
      <c r="O27" s="7" t="n"/>
      <c r="P27" s="7" t="n"/>
      <c r="Q27" s="8" t="n"/>
      <c r="R27" s="9" t="n"/>
      <c r="S27" s="8" t="n"/>
      <c r="T27" s="8" t="n"/>
      <c r="U27" s="8" t="n"/>
      <c r="V27" s="11">
        <f>IF(OR(B27="",C27),"",CONCATENATE(B27,".",C27))</f>
        <v/>
      </c>
      <c r="W27" s="6">
        <f>UPPER(TRIM(H27))</f>
        <v/>
      </c>
      <c r="X27" s="6">
        <f>UPPER(TRIM(I27))</f>
        <v/>
      </c>
      <c r="Y27" s="6">
        <f>IF(V27&lt;&gt;"",IFERROR(INDEX(federal_program_name_lookup,MATCH(V27,aln_lookup,0)),""),"")</f>
        <v/>
      </c>
    </row>
    <row r="28">
      <c r="A28" s="6">
        <f>IF(B28&lt;&gt;"", "AWARD-"&amp;TEXT(ROW()-1,"0000"), "")</f>
        <v/>
      </c>
      <c r="B28" s="7" t="n"/>
      <c r="C28" s="7" t="n"/>
      <c r="D28" s="7" t="n"/>
      <c r="E28" s="8" t="n"/>
      <c r="F28" s="9" t="n"/>
      <c r="G28" s="8" t="n"/>
      <c r="H28" s="8" t="n"/>
      <c r="I28" s="8" t="n"/>
      <c r="J28" s="10">
        <f>IF(A28="",0,SUMIFS(amount_expended,cfda_key,V28))</f>
        <v/>
      </c>
      <c r="K28" s="10">
        <f>IF(G28="OTHER CLUSTER NOT LISTED ABOVE",SUMIFS(amount_expended,uniform_other_cluster_name,X28), IF(AND(OR(G28="N/A",G28=""),H28=""),0,IF(G28="STATE CLUSTER",SUMIFS(amount_expended,uniform_state_cluster_name,W28),SUMIFS(amount_expended,cluster_name,G28))))</f>
        <v/>
      </c>
      <c r="L28" s="8" t="n"/>
      <c r="M28" s="7" t="n"/>
      <c r="N28" s="8" t="n"/>
      <c r="O28" s="7" t="n"/>
      <c r="P28" s="7" t="n"/>
      <c r="Q28" s="8" t="n"/>
      <c r="R28" s="9" t="n"/>
      <c r="S28" s="8" t="n"/>
      <c r="T28" s="8" t="n"/>
      <c r="U28" s="8" t="n"/>
      <c r="V28" s="11">
        <f>IF(OR(B28="",C28),"",CONCATENATE(B28,".",C28))</f>
        <v/>
      </c>
      <c r="W28" s="6">
        <f>UPPER(TRIM(H28))</f>
        <v/>
      </c>
      <c r="X28" s="6">
        <f>UPPER(TRIM(I28))</f>
        <v/>
      </c>
      <c r="Y28" s="6">
        <f>IF(V28&lt;&gt;"",IFERROR(INDEX(federal_program_name_lookup,MATCH(V28,aln_lookup,0)),""),"")</f>
        <v/>
      </c>
    </row>
    <row r="29">
      <c r="A29" s="6">
        <f>IF(B29&lt;&gt;"", "AWARD-"&amp;TEXT(ROW()-1,"0000"), "")</f>
        <v/>
      </c>
      <c r="B29" s="7" t="n"/>
      <c r="C29" s="7" t="n"/>
      <c r="D29" s="7" t="n"/>
      <c r="E29" s="8" t="n"/>
      <c r="F29" s="9" t="n"/>
      <c r="G29" s="8" t="n"/>
      <c r="H29" s="8" t="n"/>
      <c r="I29" s="8" t="n"/>
      <c r="J29" s="10">
        <f>IF(A29="",0,SUMIFS(amount_expended,cfda_key,V29))</f>
        <v/>
      </c>
      <c r="K29" s="10">
        <f>IF(G29="OTHER CLUSTER NOT LISTED ABOVE",SUMIFS(amount_expended,uniform_other_cluster_name,X29), IF(AND(OR(G29="N/A",G29=""),H29=""),0,IF(G29="STATE CLUSTER",SUMIFS(amount_expended,uniform_state_cluster_name,W29),SUMIFS(amount_expended,cluster_name,G29))))</f>
        <v/>
      </c>
      <c r="L29" s="8" t="n"/>
      <c r="M29" s="7" t="n"/>
      <c r="N29" s="8" t="n"/>
      <c r="O29" s="7" t="n"/>
      <c r="P29" s="7" t="n"/>
      <c r="Q29" s="8" t="n"/>
      <c r="R29" s="9" t="n"/>
      <c r="S29" s="8" t="n"/>
      <c r="T29" s="8" t="n"/>
      <c r="U29" s="8" t="n"/>
      <c r="V29" s="11">
        <f>IF(OR(B29="",C29),"",CONCATENATE(B29,".",C29))</f>
        <v/>
      </c>
      <c r="W29" s="6">
        <f>UPPER(TRIM(H29))</f>
        <v/>
      </c>
      <c r="X29" s="6">
        <f>UPPER(TRIM(I29))</f>
        <v/>
      </c>
      <c r="Y29" s="6">
        <f>IF(V29&lt;&gt;"",IFERROR(INDEX(federal_program_name_lookup,MATCH(V29,aln_lookup,0)),""),"")</f>
        <v/>
      </c>
    </row>
    <row r="30">
      <c r="A30" s="6">
        <f>IF(B30&lt;&gt;"", "AWARD-"&amp;TEXT(ROW()-1,"0000"), "")</f>
        <v/>
      </c>
      <c r="B30" s="7" t="n"/>
      <c r="C30" s="7" t="n"/>
      <c r="D30" s="7" t="n"/>
      <c r="E30" s="8" t="n"/>
      <c r="F30" s="9" t="n"/>
      <c r="G30" s="8" t="n"/>
      <c r="H30" s="8" t="n"/>
      <c r="I30" s="8" t="n"/>
      <c r="J30" s="10">
        <f>IF(A30="",0,SUMIFS(amount_expended,cfda_key,V30))</f>
        <v/>
      </c>
      <c r="K30" s="10">
        <f>IF(G30="OTHER CLUSTER NOT LISTED ABOVE",SUMIFS(amount_expended,uniform_other_cluster_name,X30), IF(AND(OR(G30="N/A",G30=""),H30=""),0,IF(G30="STATE CLUSTER",SUMIFS(amount_expended,uniform_state_cluster_name,W30),SUMIFS(amount_expended,cluster_name,G30))))</f>
        <v/>
      </c>
      <c r="L30" s="8" t="n"/>
      <c r="M30" s="7" t="n"/>
      <c r="N30" s="8" t="n"/>
      <c r="O30" s="7" t="n"/>
      <c r="P30" s="7" t="n"/>
      <c r="Q30" s="8" t="n"/>
      <c r="R30" s="9" t="n"/>
      <c r="S30" s="8" t="n"/>
      <c r="T30" s="8" t="n"/>
      <c r="U30" s="8" t="n"/>
      <c r="V30" s="11">
        <f>IF(OR(B30="",C30),"",CONCATENATE(B30,".",C30))</f>
        <v/>
      </c>
      <c r="W30" s="6">
        <f>UPPER(TRIM(H30))</f>
        <v/>
      </c>
      <c r="X30" s="6">
        <f>UPPER(TRIM(I30))</f>
        <v/>
      </c>
      <c r="Y30" s="6">
        <f>IF(V30&lt;&gt;"",IFERROR(INDEX(federal_program_name_lookup,MATCH(V30,aln_lookup,0)),""),"")</f>
        <v/>
      </c>
    </row>
    <row r="31">
      <c r="A31" s="6">
        <f>IF(B31&lt;&gt;"", "AWARD-"&amp;TEXT(ROW()-1,"0000"), "")</f>
        <v/>
      </c>
      <c r="B31" s="7" t="n"/>
      <c r="C31" s="7" t="n"/>
      <c r="D31" s="7" t="n"/>
      <c r="E31" s="8" t="n"/>
      <c r="F31" s="9" t="n"/>
      <c r="G31" s="8" t="n"/>
      <c r="H31" s="8" t="n"/>
      <c r="I31" s="8" t="n"/>
      <c r="J31" s="10">
        <f>IF(A31="",0,SUMIFS(amount_expended,cfda_key,V31))</f>
        <v/>
      </c>
      <c r="K31" s="10">
        <f>IF(G31="OTHER CLUSTER NOT LISTED ABOVE",SUMIFS(amount_expended,uniform_other_cluster_name,X31), IF(AND(OR(G31="N/A",G31=""),H31=""),0,IF(G31="STATE CLUSTER",SUMIFS(amount_expended,uniform_state_cluster_name,W31),SUMIFS(amount_expended,cluster_name,G31))))</f>
        <v/>
      </c>
      <c r="L31" s="8" t="n"/>
      <c r="M31" s="7" t="n"/>
      <c r="N31" s="8" t="n"/>
      <c r="O31" s="7" t="n"/>
      <c r="P31" s="7" t="n"/>
      <c r="Q31" s="8" t="n"/>
      <c r="R31" s="9" t="n"/>
      <c r="S31" s="8" t="n"/>
      <c r="T31" s="8" t="n"/>
      <c r="U31" s="8" t="n"/>
      <c r="V31" s="11">
        <f>IF(OR(B31="",C31),"",CONCATENATE(B31,".",C31))</f>
        <v/>
      </c>
      <c r="W31" s="6">
        <f>UPPER(TRIM(H31))</f>
        <v/>
      </c>
      <c r="X31" s="6">
        <f>UPPER(TRIM(I31))</f>
        <v/>
      </c>
      <c r="Y31" s="6">
        <f>IF(V31&lt;&gt;"",IFERROR(INDEX(federal_program_name_lookup,MATCH(V31,aln_lookup,0)),""),"")</f>
        <v/>
      </c>
    </row>
    <row r="32">
      <c r="A32" s="6">
        <f>IF(B32&lt;&gt;"", "AWARD-"&amp;TEXT(ROW()-1,"0000"), "")</f>
        <v/>
      </c>
      <c r="B32" s="7" t="n"/>
      <c r="C32" s="7" t="n"/>
      <c r="D32" s="7" t="n"/>
      <c r="E32" s="8" t="n"/>
      <c r="F32" s="9" t="n"/>
      <c r="G32" s="8" t="n"/>
      <c r="H32" s="8" t="n"/>
      <c r="I32" s="8" t="n"/>
      <c r="J32" s="10">
        <f>IF(A32="",0,SUMIFS(amount_expended,cfda_key,V32))</f>
        <v/>
      </c>
      <c r="K32" s="10">
        <f>IF(G32="OTHER CLUSTER NOT LISTED ABOVE",SUMIFS(amount_expended,uniform_other_cluster_name,X32), IF(AND(OR(G32="N/A",G32=""),H32=""),0,IF(G32="STATE CLUSTER",SUMIFS(amount_expended,uniform_state_cluster_name,W32),SUMIFS(amount_expended,cluster_name,G32))))</f>
        <v/>
      </c>
      <c r="L32" s="8" t="n"/>
      <c r="M32" s="7" t="n"/>
      <c r="N32" s="8" t="n"/>
      <c r="O32" s="7" t="n"/>
      <c r="P32" s="7" t="n"/>
      <c r="Q32" s="8" t="n"/>
      <c r="R32" s="9" t="n"/>
      <c r="S32" s="8" t="n"/>
      <c r="T32" s="8" t="n"/>
      <c r="U32" s="8" t="n"/>
      <c r="V32" s="11">
        <f>IF(OR(B32="",C32),"",CONCATENATE(B32,".",C32))</f>
        <v/>
      </c>
      <c r="W32" s="6">
        <f>UPPER(TRIM(H32))</f>
        <v/>
      </c>
      <c r="X32" s="6">
        <f>UPPER(TRIM(I32))</f>
        <v/>
      </c>
      <c r="Y32" s="6">
        <f>IF(V32&lt;&gt;"",IFERROR(INDEX(federal_program_name_lookup,MATCH(V32,aln_lookup,0)),""),"")</f>
        <v/>
      </c>
    </row>
    <row r="33">
      <c r="A33" s="6">
        <f>IF(B33&lt;&gt;"", "AWARD-"&amp;TEXT(ROW()-1,"0000"), "")</f>
        <v/>
      </c>
      <c r="B33" s="7" t="n"/>
      <c r="C33" s="7" t="n"/>
      <c r="D33" s="7" t="n"/>
      <c r="E33" s="8" t="n"/>
      <c r="F33" s="9" t="n"/>
      <c r="G33" s="8" t="n"/>
      <c r="H33" s="8" t="n"/>
      <c r="I33" s="8" t="n"/>
      <c r="J33" s="10">
        <f>IF(A33="",0,SUMIFS(amount_expended,cfda_key,V33))</f>
        <v/>
      </c>
      <c r="K33" s="10">
        <f>IF(G33="OTHER CLUSTER NOT LISTED ABOVE",SUMIFS(amount_expended,uniform_other_cluster_name,X33), IF(AND(OR(G33="N/A",G33=""),H33=""),0,IF(G33="STATE CLUSTER",SUMIFS(amount_expended,uniform_state_cluster_name,W33),SUMIFS(amount_expended,cluster_name,G33))))</f>
        <v/>
      </c>
      <c r="L33" s="8" t="n"/>
      <c r="M33" s="7" t="n"/>
      <c r="N33" s="8" t="n"/>
      <c r="O33" s="7" t="n"/>
      <c r="P33" s="7" t="n"/>
      <c r="Q33" s="8" t="n"/>
      <c r="R33" s="9" t="n"/>
      <c r="S33" s="8" t="n"/>
      <c r="T33" s="8" t="n"/>
      <c r="U33" s="8" t="n"/>
      <c r="V33" s="11">
        <f>IF(OR(B33="",C33),"",CONCATENATE(B33,".",C33))</f>
        <v/>
      </c>
      <c r="W33" s="6">
        <f>UPPER(TRIM(H33))</f>
        <v/>
      </c>
      <c r="X33" s="6">
        <f>UPPER(TRIM(I33))</f>
        <v/>
      </c>
      <c r="Y33" s="6">
        <f>IF(V33&lt;&gt;"",IFERROR(INDEX(federal_program_name_lookup,MATCH(V33,aln_lookup,0)),""),"")</f>
        <v/>
      </c>
    </row>
    <row r="34">
      <c r="A34" s="6">
        <f>IF(B34&lt;&gt;"", "AWARD-"&amp;TEXT(ROW()-1,"0000"), "")</f>
        <v/>
      </c>
      <c r="B34" s="7" t="n"/>
      <c r="C34" s="7" t="n"/>
      <c r="D34" s="7" t="n"/>
      <c r="E34" s="8" t="n"/>
      <c r="F34" s="9" t="n"/>
      <c r="G34" s="8" t="n"/>
      <c r="H34" s="8" t="n"/>
      <c r="I34" s="8" t="n"/>
      <c r="J34" s="10">
        <f>IF(A34="",0,SUMIFS(amount_expended,cfda_key,V34))</f>
        <v/>
      </c>
      <c r="K34" s="10">
        <f>IF(G34="OTHER CLUSTER NOT LISTED ABOVE",SUMIFS(amount_expended,uniform_other_cluster_name,X34), IF(AND(OR(G34="N/A",G34=""),H34=""),0,IF(G34="STATE CLUSTER",SUMIFS(amount_expended,uniform_state_cluster_name,W34),SUMIFS(amount_expended,cluster_name,G34))))</f>
        <v/>
      </c>
      <c r="L34" s="8" t="n"/>
      <c r="M34" s="7" t="n"/>
      <c r="N34" s="8" t="n"/>
      <c r="O34" s="7" t="n"/>
      <c r="P34" s="7" t="n"/>
      <c r="Q34" s="8" t="n"/>
      <c r="R34" s="9" t="n"/>
      <c r="S34" s="8" t="n"/>
      <c r="T34" s="8" t="n"/>
      <c r="U34" s="8" t="n"/>
      <c r="V34" s="11">
        <f>IF(OR(B34="",C34),"",CONCATENATE(B34,".",C34))</f>
        <v/>
      </c>
      <c r="W34" s="6">
        <f>UPPER(TRIM(H34))</f>
        <v/>
      </c>
      <c r="X34" s="6">
        <f>UPPER(TRIM(I34))</f>
        <v/>
      </c>
      <c r="Y34" s="6">
        <f>IF(V34&lt;&gt;"",IFERROR(INDEX(federal_program_name_lookup,MATCH(V34,aln_lookup,0)),""),"")</f>
        <v/>
      </c>
    </row>
    <row r="35">
      <c r="A35" s="6">
        <f>IF(B35&lt;&gt;"", "AWARD-"&amp;TEXT(ROW()-1,"0000"), "")</f>
        <v/>
      </c>
      <c r="B35" s="7" t="n"/>
      <c r="C35" s="7" t="n"/>
      <c r="D35" s="7" t="n"/>
      <c r="E35" s="8" t="n"/>
      <c r="F35" s="9" t="n"/>
      <c r="G35" s="8" t="n"/>
      <c r="H35" s="8" t="n"/>
      <c r="I35" s="8" t="n"/>
      <c r="J35" s="10">
        <f>IF(A35="",0,SUMIFS(amount_expended,cfda_key,V35))</f>
        <v/>
      </c>
      <c r="K35" s="10">
        <f>IF(G35="OTHER CLUSTER NOT LISTED ABOVE",SUMIFS(amount_expended,uniform_other_cluster_name,X35), IF(AND(OR(G35="N/A",G35=""),H35=""),0,IF(G35="STATE CLUSTER",SUMIFS(amount_expended,uniform_state_cluster_name,W35),SUMIFS(amount_expended,cluster_name,G35))))</f>
        <v/>
      </c>
      <c r="L35" s="8" t="n"/>
      <c r="M35" s="7" t="n"/>
      <c r="N35" s="8" t="n"/>
      <c r="O35" s="7" t="n"/>
      <c r="P35" s="7" t="n"/>
      <c r="Q35" s="8" t="n"/>
      <c r="R35" s="9" t="n"/>
      <c r="S35" s="8" t="n"/>
      <c r="T35" s="8" t="n"/>
      <c r="U35" s="8" t="n"/>
      <c r="V35" s="11">
        <f>IF(OR(B35="",C35),"",CONCATENATE(B35,".",C35))</f>
        <v/>
      </c>
      <c r="W35" s="6">
        <f>UPPER(TRIM(H35))</f>
        <v/>
      </c>
      <c r="X35" s="6">
        <f>UPPER(TRIM(I35))</f>
        <v/>
      </c>
      <c r="Y35" s="6">
        <f>IF(V35&lt;&gt;"",IFERROR(INDEX(federal_program_name_lookup,MATCH(V35,aln_lookup,0)),""),"")</f>
        <v/>
      </c>
    </row>
    <row r="36">
      <c r="A36" s="6">
        <f>IF(B36&lt;&gt;"", "AWARD-"&amp;TEXT(ROW()-1,"0000"), "")</f>
        <v/>
      </c>
      <c r="B36" s="7" t="n"/>
      <c r="C36" s="7" t="n"/>
      <c r="D36" s="7" t="n"/>
      <c r="E36" s="8" t="n"/>
      <c r="F36" s="9" t="n"/>
      <c r="G36" s="8" t="n"/>
      <c r="H36" s="8" t="n"/>
      <c r="I36" s="8" t="n"/>
      <c r="J36" s="10">
        <f>IF(A36="",0,SUMIFS(amount_expended,cfda_key,V36))</f>
        <v/>
      </c>
      <c r="K36" s="10">
        <f>IF(G36="OTHER CLUSTER NOT LISTED ABOVE",SUMIFS(amount_expended,uniform_other_cluster_name,X36), IF(AND(OR(G36="N/A",G36=""),H36=""),0,IF(G36="STATE CLUSTER",SUMIFS(amount_expended,uniform_state_cluster_name,W36),SUMIFS(amount_expended,cluster_name,G36))))</f>
        <v/>
      </c>
      <c r="L36" s="8" t="n"/>
      <c r="M36" s="7" t="n"/>
      <c r="N36" s="8" t="n"/>
      <c r="O36" s="7" t="n"/>
      <c r="P36" s="7" t="n"/>
      <c r="Q36" s="8" t="n"/>
      <c r="R36" s="9" t="n"/>
      <c r="S36" s="8" t="n"/>
      <c r="T36" s="8" t="n"/>
      <c r="U36" s="8" t="n"/>
      <c r="V36" s="11">
        <f>IF(OR(B36="",C36),"",CONCATENATE(B36,".",C36))</f>
        <v/>
      </c>
      <c r="W36" s="6">
        <f>UPPER(TRIM(H36))</f>
        <v/>
      </c>
      <c r="X36" s="6">
        <f>UPPER(TRIM(I36))</f>
        <v/>
      </c>
      <c r="Y36" s="6">
        <f>IF(V36&lt;&gt;"",IFERROR(INDEX(federal_program_name_lookup,MATCH(V36,aln_lookup,0)),""),"")</f>
        <v/>
      </c>
    </row>
    <row r="37">
      <c r="A37" s="6">
        <f>IF(B37&lt;&gt;"", "AWARD-"&amp;TEXT(ROW()-1,"0000"), "")</f>
        <v/>
      </c>
      <c r="B37" s="7" t="n"/>
      <c r="C37" s="7" t="n"/>
      <c r="D37" s="7" t="n"/>
      <c r="E37" s="8" t="n"/>
      <c r="F37" s="9" t="n"/>
      <c r="G37" s="8" t="n"/>
      <c r="H37" s="8" t="n"/>
      <c r="I37" s="8" t="n"/>
      <c r="J37" s="10">
        <f>IF(A37="",0,SUMIFS(amount_expended,cfda_key,V37))</f>
        <v/>
      </c>
      <c r="K37" s="10">
        <f>IF(G37="OTHER CLUSTER NOT LISTED ABOVE",SUMIFS(amount_expended,uniform_other_cluster_name,X37), IF(AND(OR(G37="N/A",G37=""),H37=""),0,IF(G37="STATE CLUSTER",SUMIFS(amount_expended,uniform_state_cluster_name,W37),SUMIFS(amount_expended,cluster_name,G37))))</f>
        <v/>
      </c>
      <c r="L37" s="8" t="n"/>
      <c r="M37" s="7" t="n"/>
      <c r="N37" s="8" t="n"/>
      <c r="O37" s="7" t="n"/>
      <c r="P37" s="7" t="n"/>
      <c r="Q37" s="8" t="n"/>
      <c r="R37" s="9" t="n"/>
      <c r="S37" s="8" t="n"/>
      <c r="T37" s="8" t="n"/>
      <c r="U37" s="8" t="n"/>
      <c r="V37" s="11">
        <f>IF(OR(B37="",C37),"",CONCATENATE(B37,".",C37))</f>
        <v/>
      </c>
      <c r="W37" s="6">
        <f>UPPER(TRIM(H37))</f>
        <v/>
      </c>
      <c r="X37" s="6">
        <f>UPPER(TRIM(I37))</f>
        <v/>
      </c>
      <c r="Y37" s="6">
        <f>IF(V37&lt;&gt;"",IFERROR(INDEX(federal_program_name_lookup,MATCH(V37,aln_lookup,0)),""),"")</f>
        <v/>
      </c>
    </row>
    <row r="38">
      <c r="A38" s="6">
        <f>IF(B38&lt;&gt;"", "AWARD-"&amp;TEXT(ROW()-1,"0000"), "")</f>
        <v/>
      </c>
      <c r="B38" s="7" t="n"/>
      <c r="C38" s="7" t="n"/>
      <c r="D38" s="7" t="n"/>
      <c r="E38" s="8" t="n"/>
      <c r="F38" s="9" t="n"/>
      <c r="G38" s="8" t="n"/>
      <c r="H38" s="8" t="n"/>
      <c r="I38" s="8" t="n"/>
      <c r="J38" s="10">
        <f>IF(A38="",0,SUMIFS(amount_expended,cfda_key,V38))</f>
        <v/>
      </c>
      <c r="K38" s="10">
        <f>IF(G38="OTHER CLUSTER NOT LISTED ABOVE",SUMIFS(amount_expended,uniform_other_cluster_name,X38), IF(AND(OR(G38="N/A",G38=""),H38=""),0,IF(G38="STATE CLUSTER",SUMIFS(amount_expended,uniform_state_cluster_name,W38),SUMIFS(amount_expended,cluster_name,G38))))</f>
        <v/>
      </c>
      <c r="L38" s="8" t="n"/>
      <c r="M38" s="7" t="n"/>
      <c r="N38" s="8" t="n"/>
      <c r="O38" s="7" t="n"/>
      <c r="P38" s="7" t="n"/>
      <c r="Q38" s="8" t="n"/>
      <c r="R38" s="9" t="n"/>
      <c r="S38" s="8" t="n"/>
      <c r="T38" s="8" t="n"/>
      <c r="U38" s="8" t="n"/>
      <c r="V38" s="11">
        <f>IF(OR(B38="",C38),"",CONCATENATE(B38,".",C38))</f>
        <v/>
      </c>
      <c r="W38" s="6">
        <f>UPPER(TRIM(H38))</f>
        <v/>
      </c>
      <c r="X38" s="6">
        <f>UPPER(TRIM(I38))</f>
        <v/>
      </c>
      <c r="Y38" s="6">
        <f>IF(V38&lt;&gt;"",IFERROR(INDEX(federal_program_name_lookup,MATCH(V38,aln_lookup,0)),""),"")</f>
        <v/>
      </c>
    </row>
    <row r="39">
      <c r="A39" s="6">
        <f>IF(B39&lt;&gt;"", "AWARD-"&amp;TEXT(ROW()-1,"0000"), "")</f>
        <v/>
      </c>
      <c r="B39" s="7" t="n"/>
      <c r="C39" s="7" t="n"/>
      <c r="D39" s="7" t="n"/>
      <c r="E39" s="8" t="n"/>
      <c r="F39" s="9" t="n"/>
      <c r="G39" s="8" t="n"/>
      <c r="H39" s="8" t="n"/>
      <c r="I39" s="8" t="n"/>
      <c r="J39" s="10">
        <f>IF(A39="",0,SUMIFS(amount_expended,cfda_key,V39))</f>
        <v/>
      </c>
      <c r="K39" s="10">
        <f>IF(G39="OTHER CLUSTER NOT LISTED ABOVE",SUMIFS(amount_expended,uniform_other_cluster_name,X39), IF(AND(OR(G39="N/A",G39=""),H39=""),0,IF(G39="STATE CLUSTER",SUMIFS(amount_expended,uniform_state_cluster_name,W39),SUMIFS(amount_expended,cluster_name,G39))))</f>
        <v/>
      </c>
      <c r="L39" s="8" t="n"/>
      <c r="M39" s="7" t="n"/>
      <c r="N39" s="8" t="n"/>
      <c r="O39" s="7" t="n"/>
      <c r="P39" s="7" t="n"/>
      <c r="Q39" s="8" t="n"/>
      <c r="R39" s="9" t="n"/>
      <c r="S39" s="8" t="n"/>
      <c r="T39" s="8" t="n"/>
      <c r="U39" s="8" t="n"/>
      <c r="V39" s="11">
        <f>IF(OR(B39="",C39),"",CONCATENATE(B39,".",C39))</f>
        <v/>
      </c>
      <c r="W39" s="6">
        <f>UPPER(TRIM(H39))</f>
        <v/>
      </c>
      <c r="X39" s="6">
        <f>UPPER(TRIM(I39))</f>
        <v/>
      </c>
      <c r="Y39" s="6">
        <f>IF(V39&lt;&gt;"",IFERROR(INDEX(federal_program_name_lookup,MATCH(V39,aln_lookup,0)),""),"")</f>
        <v/>
      </c>
    </row>
    <row r="40">
      <c r="A40" s="6">
        <f>IF(B40&lt;&gt;"", "AWARD-"&amp;TEXT(ROW()-1,"0000"), "")</f>
        <v/>
      </c>
      <c r="B40" s="7" t="n"/>
      <c r="C40" s="7" t="n"/>
      <c r="D40" s="7" t="n"/>
      <c r="E40" s="8" t="n"/>
      <c r="F40" s="9" t="n"/>
      <c r="G40" s="8" t="n"/>
      <c r="H40" s="8" t="n"/>
      <c r="I40" s="8" t="n"/>
      <c r="J40" s="10">
        <f>IF(A40="",0,SUMIFS(amount_expended,cfda_key,V40))</f>
        <v/>
      </c>
      <c r="K40" s="10">
        <f>IF(G40="OTHER CLUSTER NOT LISTED ABOVE",SUMIFS(amount_expended,uniform_other_cluster_name,X40), IF(AND(OR(G40="N/A",G40=""),H40=""),0,IF(G40="STATE CLUSTER",SUMIFS(amount_expended,uniform_state_cluster_name,W40),SUMIFS(amount_expended,cluster_name,G40))))</f>
        <v/>
      </c>
      <c r="L40" s="8" t="n"/>
      <c r="M40" s="7" t="n"/>
      <c r="N40" s="8" t="n"/>
      <c r="O40" s="7" t="n"/>
      <c r="P40" s="7" t="n"/>
      <c r="Q40" s="8" t="n"/>
      <c r="R40" s="9" t="n"/>
      <c r="S40" s="8" t="n"/>
      <c r="T40" s="8" t="n"/>
      <c r="U40" s="8" t="n"/>
      <c r="V40" s="11">
        <f>IF(OR(B40="",C40),"",CONCATENATE(B40,".",C40))</f>
        <v/>
      </c>
      <c r="W40" s="6">
        <f>UPPER(TRIM(H40))</f>
        <v/>
      </c>
      <c r="X40" s="6">
        <f>UPPER(TRIM(I40))</f>
        <v/>
      </c>
      <c r="Y40" s="6">
        <f>IF(V40&lt;&gt;"",IFERROR(INDEX(federal_program_name_lookup,MATCH(V40,aln_lookup,0)),""),"")</f>
        <v/>
      </c>
    </row>
    <row r="41">
      <c r="A41" s="6">
        <f>IF(B41&lt;&gt;"", "AWARD-"&amp;TEXT(ROW()-1,"0000"), "")</f>
        <v/>
      </c>
      <c r="B41" s="7" t="n"/>
      <c r="C41" s="7" t="n"/>
      <c r="D41" s="7" t="n"/>
      <c r="E41" s="8" t="n"/>
      <c r="F41" s="9" t="n"/>
      <c r="G41" s="8" t="n"/>
      <c r="H41" s="8" t="n"/>
      <c r="I41" s="8" t="n"/>
      <c r="J41" s="10">
        <f>IF(A41="",0,SUMIFS(amount_expended,cfda_key,V41))</f>
        <v/>
      </c>
      <c r="K41" s="10">
        <f>IF(G41="OTHER CLUSTER NOT LISTED ABOVE",SUMIFS(amount_expended,uniform_other_cluster_name,X41), IF(AND(OR(G41="N/A",G41=""),H41=""),0,IF(G41="STATE CLUSTER",SUMIFS(amount_expended,uniform_state_cluster_name,W41),SUMIFS(amount_expended,cluster_name,G41))))</f>
        <v/>
      </c>
      <c r="L41" s="8" t="n"/>
      <c r="M41" s="7" t="n"/>
      <c r="N41" s="8" t="n"/>
      <c r="O41" s="7" t="n"/>
      <c r="P41" s="7" t="n"/>
      <c r="Q41" s="8" t="n"/>
      <c r="R41" s="9" t="n"/>
      <c r="S41" s="8" t="n"/>
      <c r="T41" s="8" t="n"/>
      <c r="U41" s="8" t="n"/>
      <c r="V41" s="11">
        <f>IF(OR(B41="",C41),"",CONCATENATE(B41,".",C41))</f>
        <v/>
      </c>
      <c r="W41" s="6">
        <f>UPPER(TRIM(H41))</f>
        <v/>
      </c>
      <c r="X41" s="6">
        <f>UPPER(TRIM(I41))</f>
        <v/>
      </c>
      <c r="Y41" s="6">
        <f>IF(V41&lt;&gt;"",IFERROR(INDEX(federal_program_name_lookup,MATCH(V41,aln_lookup,0)),""),"")</f>
        <v/>
      </c>
    </row>
    <row r="42">
      <c r="A42" s="6">
        <f>IF(B42&lt;&gt;"", "AWARD-"&amp;TEXT(ROW()-1,"0000"), "")</f>
        <v/>
      </c>
      <c r="B42" s="7" t="n"/>
      <c r="C42" s="7" t="n"/>
      <c r="D42" s="7" t="n"/>
      <c r="E42" s="8" t="n"/>
      <c r="F42" s="9" t="n"/>
      <c r="G42" s="8" t="n"/>
      <c r="H42" s="8" t="n"/>
      <c r="I42" s="8" t="n"/>
      <c r="J42" s="10">
        <f>IF(A42="",0,SUMIFS(amount_expended,cfda_key,V42))</f>
        <v/>
      </c>
      <c r="K42" s="10">
        <f>IF(G42="OTHER CLUSTER NOT LISTED ABOVE",SUMIFS(amount_expended,uniform_other_cluster_name,X42), IF(AND(OR(G42="N/A",G42=""),H42=""),0,IF(G42="STATE CLUSTER",SUMIFS(amount_expended,uniform_state_cluster_name,W42),SUMIFS(amount_expended,cluster_name,G42))))</f>
        <v/>
      </c>
      <c r="L42" s="8" t="n"/>
      <c r="M42" s="7" t="n"/>
      <c r="N42" s="8" t="n"/>
      <c r="O42" s="7" t="n"/>
      <c r="P42" s="7" t="n"/>
      <c r="Q42" s="8" t="n"/>
      <c r="R42" s="9" t="n"/>
      <c r="S42" s="8" t="n"/>
      <c r="T42" s="8" t="n"/>
      <c r="U42" s="8" t="n"/>
      <c r="V42" s="11">
        <f>IF(OR(B42="",C42),"",CONCATENATE(B42,".",C42))</f>
        <v/>
      </c>
      <c r="W42" s="6">
        <f>UPPER(TRIM(H42))</f>
        <v/>
      </c>
      <c r="X42" s="6">
        <f>UPPER(TRIM(I42))</f>
        <v/>
      </c>
      <c r="Y42" s="6">
        <f>IF(V42&lt;&gt;"",IFERROR(INDEX(federal_program_name_lookup,MATCH(V42,aln_lookup,0)),""),"")</f>
        <v/>
      </c>
    </row>
    <row r="43">
      <c r="A43" s="6">
        <f>IF(B43&lt;&gt;"", "AWARD-"&amp;TEXT(ROW()-1,"0000"), "")</f>
        <v/>
      </c>
      <c r="B43" s="7" t="n"/>
      <c r="C43" s="7" t="n"/>
      <c r="D43" s="7" t="n"/>
      <c r="E43" s="8" t="n"/>
      <c r="F43" s="9" t="n"/>
      <c r="G43" s="8" t="n"/>
      <c r="H43" s="8" t="n"/>
      <c r="I43" s="8" t="n"/>
      <c r="J43" s="10">
        <f>IF(A43="",0,SUMIFS(amount_expended,cfda_key,V43))</f>
        <v/>
      </c>
      <c r="K43" s="10">
        <f>IF(G43="OTHER CLUSTER NOT LISTED ABOVE",SUMIFS(amount_expended,uniform_other_cluster_name,X43), IF(AND(OR(G43="N/A",G43=""),H43=""),0,IF(G43="STATE CLUSTER",SUMIFS(amount_expended,uniform_state_cluster_name,W43),SUMIFS(amount_expended,cluster_name,G43))))</f>
        <v/>
      </c>
      <c r="L43" s="8" t="n"/>
      <c r="M43" s="7" t="n"/>
      <c r="N43" s="8" t="n"/>
      <c r="O43" s="7" t="n"/>
      <c r="P43" s="7" t="n"/>
      <c r="Q43" s="8" t="n"/>
      <c r="R43" s="9" t="n"/>
      <c r="S43" s="8" t="n"/>
      <c r="T43" s="8" t="n"/>
      <c r="U43" s="8" t="n"/>
      <c r="V43" s="11">
        <f>IF(OR(B43="",C43),"",CONCATENATE(B43,".",C43))</f>
        <v/>
      </c>
      <c r="W43" s="6">
        <f>UPPER(TRIM(H43))</f>
        <v/>
      </c>
      <c r="X43" s="6">
        <f>UPPER(TRIM(I43))</f>
        <v/>
      </c>
      <c r="Y43" s="6">
        <f>IF(V43&lt;&gt;"",IFERROR(INDEX(federal_program_name_lookup,MATCH(V43,aln_lookup,0)),""),"")</f>
        <v/>
      </c>
    </row>
    <row r="44">
      <c r="A44" s="6">
        <f>IF(B44&lt;&gt;"", "AWARD-"&amp;TEXT(ROW()-1,"0000"), "")</f>
        <v/>
      </c>
      <c r="B44" s="7" t="n"/>
      <c r="C44" s="7" t="n"/>
      <c r="D44" s="7" t="n"/>
      <c r="E44" s="8" t="n"/>
      <c r="F44" s="9" t="n"/>
      <c r="G44" s="8" t="n"/>
      <c r="H44" s="8" t="n"/>
      <c r="I44" s="8" t="n"/>
      <c r="J44" s="10">
        <f>IF(A44="",0,SUMIFS(amount_expended,cfda_key,V44))</f>
        <v/>
      </c>
      <c r="K44" s="10">
        <f>IF(G44="OTHER CLUSTER NOT LISTED ABOVE",SUMIFS(amount_expended,uniform_other_cluster_name,X44), IF(AND(OR(G44="N/A",G44=""),H44=""),0,IF(G44="STATE CLUSTER",SUMIFS(amount_expended,uniform_state_cluster_name,W44),SUMIFS(amount_expended,cluster_name,G44))))</f>
        <v/>
      </c>
      <c r="L44" s="8" t="n"/>
      <c r="M44" s="7" t="n"/>
      <c r="N44" s="8" t="n"/>
      <c r="O44" s="7" t="n"/>
      <c r="P44" s="7" t="n"/>
      <c r="Q44" s="8" t="n"/>
      <c r="R44" s="9" t="n"/>
      <c r="S44" s="8" t="n"/>
      <c r="T44" s="8" t="n"/>
      <c r="U44" s="8" t="n"/>
      <c r="V44" s="11">
        <f>IF(OR(B44="",C44),"",CONCATENATE(B44,".",C44))</f>
        <v/>
      </c>
      <c r="W44" s="6">
        <f>UPPER(TRIM(H44))</f>
        <v/>
      </c>
      <c r="X44" s="6">
        <f>UPPER(TRIM(I44))</f>
        <v/>
      </c>
      <c r="Y44" s="6">
        <f>IF(V44&lt;&gt;"",IFERROR(INDEX(federal_program_name_lookup,MATCH(V44,aln_lookup,0)),""),"")</f>
        <v/>
      </c>
    </row>
    <row r="45">
      <c r="A45" s="6">
        <f>IF(B45&lt;&gt;"", "AWARD-"&amp;TEXT(ROW()-1,"0000"), "")</f>
        <v/>
      </c>
      <c r="B45" s="7" t="n"/>
      <c r="C45" s="7" t="n"/>
      <c r="D45" s="7" t="n"/>
      <c r="E45" s="8" t="n"/>
      <c r="F45" s="9" t="n"/>
      <c r="G45" s="8" t="n"/>
      <c r="H45" s="8" t="n"/>
      <c r="I45" s="8" t="n"/>
      <c r="J45" s="10">
        <f>IF(A45="",0,SUMIFS(amount_expended,cfda_key,V45))</f>
        <v/>
      </c>
      <c r="K45" s="10">
        <f>IF(G45="OTHER CLUSTER NOT LISTED ABOVE",SUMIFS(amount_expended,uniform_other_cluster_name,X45), IF(AND(OR(G45="N/A",G45=""),H45=""),0,IF(G45="STATE CLUSTER",SUMIFS(amount_expended,uniform_state_cluster_name,W45),SUMIFS(amount_expended,cluster_name,G45))))</f>
        <v/>
      </c>
      <c r="L45" s="8" t="n"/>
      <c r="M45" s="7" t="n"/>
      <c r="N45" s="8" t="n"/>
      <c r="O45" s="7" t="n"/>
      <c r="P45" s="7" t="n"/>
      <c r="Q45" s="8" t="n"/>
      <c r="R45" s="9" t="n"/>
      <c r="S45" s="8" t="n"/>
      <c r="T45" s="8" t="n"/>
      <c r="U45" s="8" t="n"/>
      <c r="V45" s="11">
        <f>IF(OR(B45="",C45),"",CONCATENATE(B45,".",C45))</f>
        <v/>
      </c>
      <c r="W45" s="6">
        <f>UPPER(TRIM(H45))</f>
        <v/>
      </c>
      <c r="X45" s="6">
        <f>UPPER(TRIM(I45))</f>
        <v/>
      </c>
      <c r="Y45" s="6">
        <f>IF(V45&lt;&gt;"",IFERROR(INDEX(federal_program_name_lookup,MATCH(V45,aln_lookup,0)),""),"")</f>
        <v/>
      </c>
    </row>
    <row r="46">
      <c r="A46" s="6">
        <f>IF(B46&lt;&gt;"", "AWARD-"&amp;TEXT(ROW()-1,"0000"), "")</f>
        <v/>
      </c>
      <c r="B46" s="7" t="n"/>
      <c r="C46" s="7" t="n"/>
      <c r="D46" s="7" t="n"/>
      <c r="E46" s="8" t="n"/>
      <c r="F46" s="9" t="n"/>
      <c r="G46" s="8" t="n"/>
      <c r="H46" s="8" t="n"/>
      <c r="I46" s="8" t="n"/>
      <c r="J46" s="10">
        <f>IF(A46="",0,SUMIFS(amount_expended,cfda_key,V46))</f>
        <v/>
      </c>
      <c r="K46" s="10">
        <f>IF(G46="OTHER CLUSTER NOT LISTED ABOVE",SUMIFS(amount_expended,uniform_other_cluster_name,X46), IF(AND(OR(G46="N/A",G46=""),H46=""),0,IF(G46="STATE CLUSTER",SUMIFS(amount_expended,uniform_state_cluster_name,W46),SUMIFS(amount_expended,cluster_name,G46))))</f>
        <v/>
      </c>
      <c r="L46" s="8" t="n"/>
      <c r="M46" s="7" t="n"/>
      <c r="N46" s="8" t="n"/>
      <c r="O46" s="7" t="n"/>
      <c r="P46" s="7" t="n"/>
      <c r="Q46" s="8" t="n"/>
      <c r="R46" s="9" t="n"/>
      <c r="S46" s="8" t="n"/>
      <c r="T46" s="8" t="n"/>
      <c r="U46" s="8" t="n"/>
      <c r="V46" s="11">
        <f>IF(OR(B46="",C46),"",CONCATENATE(B46,".",C46))</f>
        <v/>
      </c>
      <c r="W46" s="6">
        <f>UPPER(TRIM(H46))</f>
        <v/>
      </c>
      <c r="X46" s="6">
        <f>UPPER(TRIM(I46))</f>
        <v/>
      </c>
      <c r="Y46" s="6">
        <f>IF(V46&lt;&gt;"",IFERROR(INDEX(federal_program_name_lookup,MATCH(V46,aln_lookup,0)),""),"")</f>
        <v/>
      </c>
    </row>
    <row r="47">
      <c r="A47" s="6">
        <f>IF(B47&lt;&gt;"", "AWARD-"&amp;TEXT(ROW()-1,"0000"), "")</f>
        <v/>
      </c>
      <c r="B47" s="7" t="n"/>
      <c r="C47" s="7" t="n"/>
      <c r="D47" s="7" t="n"/>
      <c r="E47" s="8" t="n"/>
      <c r="F47" s="9" t="n"/>
      <c r="G47" s="8" t="n"/>
      <c r="H47" s="8" t="n"/>
      <c r="I47" s="8" t="n"/>
      <c r="J47" s="10">
        <f>IF(A47="",0,SUMIFS(amount_expended,cfda_key,V47))</f>
        <v/>
      </c>
      <c r="K47" s="10">
        <f>IF(G47="OTHER CLUSTER NOT LISTED ABOVE",SUMIFS(amount_expended,uniform_other_cluster_name,X47), IF(AND(OR(G47="N/A",G47=""),H47=""),0,IF(G47="STATE CLUSTER",SUMIFS(amount_expended,uniform_state_cluster_name,W47),SUMIFS(amount_expended,cluster_name,G47))))</f>
        <v/>
      </c>
      <c r="L47" s="8" t="n"/>
      <c r="M47" s="7" t="n"/>
      <c r="N47" s="8" t="n"/>
      <c r="O47" s="7" t="n"/>
      <c r="P47" s="7" t="n"/>
      <c r="Q47" s="8" t="n"/>
      <c r="R47" s="9" t="n"/>
      <c r="S47" s="8" t="n"/>
      <c r="T47" s="8" t="n"/>
      <c r="U47" s="8" t="n"/>
      <c r="V47" s="11">
        <f>IF(OR(B47="",C47),"",CONCATENATE(B47,".",C47))</f>
        <v/>
      </c>
      <c r="W47" s="6">
        <f>UPPER(TRIM(H47))</f>
        <v/>
      </c>
      <c r="X47" s="6">
        <f>UPPER(TRIM(I47))</f>
        <v/>
      </c>
      <c r="Y47" s="6">
        <f>IF(V47&lt;&gt;"",IFERROR(INDEX(federal_program_name_lookup,MATCH(V47,aln_lookup,0)),""),"")</f>
        <v/>
      </c>
    </row>
    <row r="48">
      <c r="A48" s="6">
        <f>IF(B48&lt;&gt;"", "AWARD-"&amp;TEXT(ROW()-1,"0000"), "")</f>
        <v/>
      </c>
      <c r="B48" s="7" t="n"/>
      <c r="C48" s="7" t="n"/>
      <c r="D48" s="7" t="n"/>
      <c r="E48" s="8" t="n"/>
      <c r="F48" s="9" t="n"/>
      <c r="G48" s="8" t="n"/>
      <c r="H48" s="8" t="n"/>
      <c r="I48" s="8" t="n"/>
      <c r="J48" s="10">
        <f>IF(A48="",0,SUMIFS(amount_expended,cfda_key,V48))</f>
        <v/>
      </c>
      <c r="K48" s="10">
        <f>IF(G48="OTHER CLUSTER NOT LISTED ABOVE",SUMIFS(amount_expended,uniform_other_cluster_name,X48), IF(AND(OR(G48="N/A",G48=""),H48=""),0,IF(G48="STATE CLUSTER",SUMIFS(amount_expended,uniform_state_cluster_name,W48),SUMIFS(amount_expended,cluster_name,G48))))</f>
        <v/>
      </c>
      <c r="L48" s="8" t="n"/>
      <c r="M48" s="7" t="n"/>
      <c r="N48" s="8" t="n"/>
      <c r="O48" s="7" t="n"/>
      <c r="P48" s="7" t="n"/>
      <c r="Q48" s="8" t="n"/>
      <c r="R48" s="9" t="n"/>
      <c r="S48" s="8" t="n"/>
      <c r="T48" s="8" t="n"/>
      <c r="U48" s="8" t="n"/>
      <c r="V48" s="11">
        <f>IF(OR(B48="",C48),"",CONCATENATE(B48,".",C48))</f>
        <v/>
      </c>
      <c r="W48" s="6">
        <f>UPPER(TRIM(H48))</f>
        <v/>
      </c>
      <c r="X48" s="6">
        <f>UPPER(TRIM(I48))</f>
        <v/>
      </c>
      <c r="Y48" s="6">
        <f>IF(V48&lt;&gt;"",IFERROR(INDEX(federal_program_name_lookup,MATCH(V48,aln_lookup,0)),""),"")</f>
        <v/>
      </c>
    </row>
    <row r="49">
      <c r="A49" s="6">
        <f>IF(B49&lt;&gt;"", "AWARD-"&amp;TEXT(ROW()-1,"0000"), "")</f>
        <v/>
      </c>
      <c r="B49" s="7" t="n"/>
      <c r="C49" s="7" t="n"/>
      <c r="D49" s="7" t="n"/>
      <c r="E49" s="8" t="n"/>
      <c r="F49" s="9" t="n"/>
      <c r="G49" s="8" t="n"/>
      <c r="H49" s="8" t="n"/>
      <c r="I49" s="8" t="n"/>
      <c r="J49" s="10">
        <f>IF(A49="",0,SUMIFS(amount_expended,cfda_key,V49))</f>
        <v/>
      </c>
      <c r="K49" s="10">
        <f>IF(G49="OTHER CLUSTER NOT LISTED ABOVE",SUMIFS(amount_expended,uniform_other_cluster_name,X49), IF(AND(OR(G49="N/A",G49=""),H49=""),0,IF(G49="STATE CLUSTER",SUMIFS(amount_expended,uniform_state_cluster_name,W49),SUMIFS(amount_expended,cluster_name,G49))))</f>
        <v/>
      </c>
      <c r="L49" s="8" t="n"/>
      <c r="M49" s="7" t="n"/>
      <c r="N49" s="8" t="n"/>
      <c r="O49" s="7" t="n"/>
      <c r="P49" s="7" t="n"/>
      <c r="Q49" s="8" t="n"/>
      <c r="R49" s="9" t="n"/>
      <c r="S49" s="8" t="n"/>
      <c r="T49" s="8" t="n"/>
      <c r="U49" s="8" t="n"/>
      <c r="V49" s="11">
        <f>IF(OR(B49="",C49),"",CONCATENATE(B49,".",C49))</f>
        <v/>
      </c>
      <c r="W49" s="6">
        <f>UPPER(TRIM(H49))</f>
        <v/>
      </c>
      <c r="X49" s="6">
        <f>UPPER(TRIM(I49))</f>
        <v/>
      </c>
      <c r="Y49" s="6">
        <f>IF(V49&lt;&gt;"",IFERROR(INDEX(federal_program_name_lookup,MATCH(V49,aln_lookup,0)),""),"")</f>
        <v/>
      </c>
    </row>
    <row r="50">
      <c r="A50" s="6">
        <f>IF(B50&lt;&gt;"", "AWARD-"&amp;TEXT(ROW()-1,"0000"), "")</f>
        <v/>
      </c>
      <c r="B50" s="7" t="n"/>
      <c r="C50" s="7" t="n"/>
      <c r="D50" s="7" t="n"/>
      <c r="E50" s="8" t="n"/>
      <c r="F50" s="9" t="n"/>
      <c r="G50" s="8" t="n"/>
      <c r="H50" s="8" t="n"/>
      <c r="I50" s="8" t="n"/>
      <c r="J50" s="10">
        <f>IF(A50="",0,SUMIFS(amount_expended,cfda_key,V50))</f>
        <v/>
      </c>
      <c r="K50" s="10">
        <f>IF(G50="OTHER CLUSTER NOT LISTED ABOVE",SUMIFS(amount_expended,uniform_other_cluster_name,X50), IF(AND(OR(G50="N/A",G50=""),H50=""),0,IF(G50="STATE CLUSTER",SUMIFS(amount_expended,uniform_state_cluster_name,W50),SUMIFS(amount_expended,cluster_name,G50))))</f>
        <v/>
      </c>
      <c r="L50" s="8" t="n"/>
      <c r="M50" s="7" t="n"/>
      <c r="N50" s="8" t="n"/>
      <c r="O50" s="7" t="n"/>
      <c r="P50" s="7" t="n"/>
      <c r="Q50" s="8" t="n"/>
      <c r="R50" s="9" t="n"/>
      <c r="S50" s="8" t="n"/>
      <c r="T50" s="8" t="n"/>
      <c r="U50" s="8" t="n"/>
      <c r="V50" s="11">
        <f>IF(OR(B50="",C50),"",CONCATENATE(B50,".",C50))</f>
        <v/>
      </c>
      <c r="W50" s="6">
        <f>UPPER(TRIM(H50))</f>
        <v/>
      </c>
      <c r="X50" s="6">
        <f>UPPER(TRIM(I50))</f>
        <v/>
      </c>
      <c r="Y50" s="6">
        <f>IF(V50&lt;&gt;"",IFERROR(INDEX(federal_program_name_lookup,MATCH(V50,aln_lookup,0)),""),"")</f>
        <v/>
      </c>
    </row>
    <row r="51">
      <c r="A51" s="6">
        <f>IF(B51&lt;&gt;"", "AWARD-"&amp;TEXT(ROW()-1,"0000"), "")</f>
        <v/>
      </c>
      <c r="B51" s="7" t="n"/>
      <c r="C51" s="7" t="n"/>
      <c r="D51" s="7" t="n"/>
      <c r="E51" s="8" t="n"/>
      <c r="F51" s="9" t="n"/>
      <c r="G51" s="8" t="n"/>
      <c r="H51" s="8" t="n"/>
      <c r="I51" s="8" t="n"/>
      <c r="J51" s="10">
        <f>IF(A51="",0,SUMIFS(amount_expended,cfda_key,V51))</f>
        <v/>
      </c>
      <c r="K51" s="10">
        <f>IF(G51="OTHER CLUSTER NOT LISTED ABOVE",SUMIFS(amount_expended,uniform_other_cluster_name,X51), IF(AND(OR(G51="N/A",G51=""),H51=""),0,IF(G51="STATE CLUSTER",SUMIFS(amount_expended,uniform_state_cluster_name,W51),SUMIFS(amount_expended,cluster_name,G51))))</f>
        <v/>
      </c>
      <c r="L51" s="8" t="n"/>
      <c r="M51" s="7" t="n"/>
      <c r="N51" s="8" t="n"/>
      <c r="O51" s="7" t="n"/>
      <c r="P51" s="7" t="n"/>
      <c r="Q51" s="8" t="n"/>
      <c r="R51" s="9" t="n"/>
      <c r="S51" s="8" t="n"/>
      <c r="T51" s="8" t="n"/>
      <c r="U51" s="8" t="n"/>
      <c r="V51" s="11">
        <f>IF(OR(B51="",C51),"",CONCATENATE(B51,".",C51))</f>
        <v/>
      </c>
      <c r="W51" s="6">
        <f>UPPER(TRIM(H51))</f>
        <v/>
      </c>
      <c r="X51" s="6">
        <f>UPPER(TRIM(I51))</f>
        <v/>
      </c>
      <c r="Y51" s="6">
        <f>IF(V51&lt;&gt;"",IFERROR(INDEX(federal_program_name_lookup,MATCH(V51,aln_lookup,0)),""),"")</f>
        <v/>
      </c>
    </row>
    <row r="52">
      <c r="A52" s="6">
        <f>IF(B52&lt;&gt;"", "AWARD-"&amp;TEXT(ROW()-1,"0000"), "")</f>
        <v/>
      </c>
      <c r="B52" s="7" t="n"/>
      <c r="C52" s="7" t="n"/>
      <c r="D52" s="7" t="n"/>
      <c r="E52" s="8" t="n"/>
      <c r="F52" s="9" t="n"/>
      <c r="G52" s="8" t="n"/>
      <c r="H52" s="8" t="n"/>
      <c r="I52" s="8" t="n"/>
      <c r="J52" s="10">
        <f>IF(A52="",0,SUMIFS(amount_expended,cfda_key,V52))</f>
        <v/>
      </c>
      <c r="K52" s="10">
        <f>IF(G52="OTHER CLUSTER NOT LISTED ABOVE",SUMIFS(amount_expended,uniform_other_cluster_name,X52), IF(AND(OR(G52="N/A",G52=""),H52=""),0,IF(G52="STATE CLUSTER",SUMIFS(amount_expended,uniform_state_cluster_name,W52),SUMIFS(amount_expended,cluster_name,G52))))</f>
        <v/>
      </c>
      <c r="L52" s="8" t="n"/>
      <c r="M52" s="7" t="n"/>
      <c r="N52" s="8" t="n"/>
      <c r="O52" s="7" t="n"/>
      <c r="P52" s="7" t="n"/>
      <c r="Q52" s="8" t="n"/>
      <c r="R52" s="9" t="n"/>
      <c r="S52" s="8" t="n"/>
      <c r="T52" s="8" t="n"/>
      <c r="U52" s="8" t="n"/>
      <c r="V52" s="11">
        <f>IF(OR(B52="",C52),"",CONCATENATE(B52,".",C52))</f>
        <v/>
      </c>
      <c r="W52" s="6">
        <f>UPPER(TRIM(H52))</f>
        <v/>
      </c>
      <c r="X52" s="6">
        <f>UPPER(TRIM(I52))</f>
        <v/>
      </c>
      <c r="Y52" s="6">
        <f>IF(V52&lt;&gt;"",IFERROR(INDEX(federal_program_name_lookup,MATCH(V52,aln_lookup,0)),""),"")</f>
        <v/>
      </c>
    </row>
    <row r="53">
      <c r="A53" s="6">
        <f>IF(B53&lt;&gt;"", "AWARD-"&amp;TEXT(ROW()-1,"0000"), "")</f>
        <v/>
      </c>
      <c r="B53" s="7" t="n"/>
      <c r="C53" s="7" t="n"/>
      <c r="D53" s="7" t="n"/>
      <c r="E53" s="8" t="n"/>
      <c r="F53" s="9" t="n"/>
      <c r="G53" s="8" t="n"/>
      <c r="H53" s="8" t="n"/>
      <c r="I53" s="8" t="n"/>
      <c r="J53" s="10">
        <f>IF(A53="",0,SUMIFS(amount_expended,cfda_key,V53))</f>
        <v/>
      </c>
      <c r="K53" s="10">
        <f>IF(G53="OTHER CLUSTER NOT LISTED ABOVE",SUMIFS(amount_expended,uniform_other_cluster_name,X53), IF(AND(OR(G53="N/A",G53=""),H53=""),0,IF(G53="STATE CLUSTER",SUMIFS(amount_expended,uniform_state_cluster_name,W53),SUMIFS(amount_expended,cluster_name,G53))))</f>
        <v/>
      </c>
      <c r="L53" s="8" t="n"/>
      <c r="M53" s="7" t="n"/>
      <c r="N53" s="8" t="n"/>
      <c r="O53" s="7" t="n"/>
      <c r="P53" s="7" t="n"/>
      <c r="Q53" s="8" t="n"/>
      <c r="R53" s="9" t="n"/>
      <c r="S53" s="8" t="n"/>
      <c r="T53" s="8" t="n"/>
      <c r="U53" s="8" t="n"/>
      <c r="V53" s="11">
        <f>IF(OR(B53="",C53),"",CONCATENATE(B53,".",C53))</f>
        <v/>
      </c>
      <c r="W53" s="6">
        <f>UPPER(TRIM(H53))</f>
        <v/>
      </c>
      <c r="X53" s="6">
        <f>UPPER(TRIM(I53))</f>
        <v/>
      </c>
      <c r="Y53" s="6">
        <f>IF(V53&lt;&gt;"",IFERROR(INDEX(federal_program_name_lookup,MATCH(V53,aln_lookup,0)),""),"")</f>
        <v/>
      </c>
    </row>
    <row r="54">
      <c r="A54" s="6">
        <f>IF(B54&lt;&gt;"", "AWARD-"&amp;TEXT(ROW()-1,"0000"), "")</f>
        <v/>
      </c>
      <c r="B54" s="7" t="n"/>
      <c r="C54" s="7" t="n"/>
      <c r="D54" s="7" t="n"/>
      <c r="E54" s="8" t="n"/>
      <c r="F54" s="9" t="n"/>
      <c r="G54" s="8" t="n"/>
      <c r="H54" s="8" t="n"/>
      <c r="I54" s="8" t="n"/>
      <c r="J54" s="10">
        <f>IF(A54="",0,SUMIFS(amount_expended,cfda_key,V54))</f>
        <v/>
      </c>
      <c r="K54" s="10">
        <f>IF(G54="OTHER CLUSTER NOT LISTED ABOVE",SUMIFS(amount_expended,uniform_other_cluster_name,X54), IF(AND(OR(G54="N/A",G54=""),H54=""),0,IF(G54="STATE CLUSTER",SUMIFS(amount_expended,uniform_state_cluster_name,W54),SUMIFS(amount_expended,cluster_name,G54))))</f>
        <v/>
      </c>
      <c r="L54" s="8" t="n"/>
      <c r="M54" s="7" t="n"/>
      <c r="N54" s="8" t="n"/>
      <c r="O54" s="7" t="n"/>
      <c r="P54" s="7" t="n"/>
      <c r="Q54" s="8" t="n"/>
      <c r="R54" s="9" t="n"/>
      <c r="S54" s="8" t="n"/>
      <c r="T54" s="8" t="n"/>
      <c r="U54" s="8" t="n"/>
      <c r="V54" s="11">
        <f>IF(OR(B54="",C54),"",CONCATENATE(B54,".",C54))</f>
        <v/>
      </c>
      <c r="W54" s="6">
        <f>UPPER(TRIM(H54))</f>
        <v/>
      </c>
      <c r="X54" s="6">
        <f>UPPER(TRIM(I54))</f>
        <v/>
      </c>
      <c r="Y54" s="6">
        <f>IF(V54&lt;&gt;"",IFERROR(INDEX(federal_program_name_lookup,MATCH(V54,aln_lookup,0)),""),"")</f>
        <v/>
      </c>
    </row>
    <row r="55">
      <c r="A55" s="6">
        <f>IF(B55&lt;&gt;"", "AWARD-"&amp;TEXT(ROW()-1,"0000"), "")</f>
        <v/>
      </c>
      <c r="B55" s="7" t="n"/>
      <c r="C55" s="7" t="n"/>
      <c r="D55" s="7" t="n"/>
      <c r="E55" s="8" t="n"/>
      <c r="F55" s="9" t="n"/>
      <c r="G55" s="8" t="n"/>
      <c r="H55" s="8" t="n"/>
      <c r="I55" s="8" t="n"/>
      <c r="J55" s="10">
        <f>IF(A55="",0,SUMIFS(amount_expended,cfda_key,V55))</f>
        <v/>
      </c>
      <c r="K55" s="10">
        <f>IF(G55="OTHER CLUSTER NOT LISTED ABOVE",SUMIFS(amount_expended,uniform_other_cluster_name,X55), IF(AND(OR(G55="N/A",G55=""),H55=""),0,IF(G55="STATE CLUSTER",SUMIFS(amount_expended,uniform_state_cluster_name,W55),SUMIFS(amount_expended,cluster_name,G55))))</f>
        <v/>
      </c>
      <c r="L55" s="8" t="n"/>
      <c r="M55" s="7" t="n"/>
      <c r="N55" s="8" t="n"/>
      <c r="O55" s="7" t="n"/>
      <c r="P55" s="7" t="n"/>
      <c r="Q55" s="8" t="n"/>
      <c r="R55" s="9" t="n"/>
      <c r="S55" s="8" t="n"/>
      <c r="T55" s="8" t="n"/>
      <c r="U55" s="8" t="n"/>
      <c r="V55" s="11">
        <f>IF(OR(B55="",C55),"",CONCATENATE(B55,".",C55))</f>
        <v/>
      </c>
      <c r="W55" s="6">
        <f>UPPER(TRIM(H55))</f>
        <v/>
      </c>
      <c r="X55" s="6">
        <f>UPPER(TRIM(I55))</f>
        <v/>
      </c>
      <c r="Y55" s="6">
        <f>IF(V55&lt;&gt;"",IFERROR(INDEX(federal_program_name_lookup,MATCH(V55,aln_lookup,0)),""),"")</f>
        <v/>
      </c>
    </row>
    <row r="56">
      <c r="A56" s="6">
        <f>IF(B56&lt;&gt;"", "AWARD-"&amp;TEXT(ROW()-1,"0000"), "")</f>
        <v/>
      </c>
      <c r="B56" s="7" t="n"/>
      <c r="C56" s="7" t="n"/>
      <c r="D56" s="7" t="n"/>
      <c r="E56" s="8" t="n"/>
      <c r="F56" s="9" t="n"/>
      <c r="G56" s="8" t="n"/>
      <c r="H56" s="8" t="n"/>
      <c r="I56" s="8" t="n"/>
      <c r="J56" s="10">
        <f>IF(A56="",0,SUMIFS(amount_expended,cfda_key,V56))</f>
        <v/>
      </c>
      <c r="K56" s="10">
        <f>IF(G56="OTHER CLUSTER NOT LISTED ABOVE",SUMIFS(amount_expended,uniform_other_cluster_name,X56), IF(AND(OR(G56="N/A",G56=""),H56=""),0,IF(G56="STATE CLUSTER",SUMIFS(amount_expended,uniform_state_cluster_name,W56),SUMIFS(amount_expended,cluster_name,G56))))</f>
        <v/>
      </c>
      <c r="L56" s="8" t="n"/>
      <c r="M56" s="7" t="n"/>
      <c r="N56" s="8" t="n"/>
      <c r="O56" s="7" t="n"/>
      <c r="P56" s="7" t="n"/>
      <c r="Q56" s="8" t="n"/>
      <c r="R56" s="9" t="n"/>
      <c r="S56" s="8" t="n"/>
      <c r="T56" s="8" t="n"/>
      <c r="U56" s="8" t="n"/>
      <c r="V56" s="11">
        <f>IF(OR(B56="",C56),"",CONCATENATE(B56,".",C56))</f>
        <v/>
      </c>
      <c r="W56" s="6">
        <f>UPPER(TRIM(H56))</f>
        <v/>
      </c>
      <c r="X56" s="6">
        <f>UPPER(TRIM(I56))</f>
        <v/>
      </c>
      <c r="Y56" s="6">
        <f>IF(V56&lt;&gt;"",IFERROR(INDEX(federal_program_name_lookup,MATCH(V56,aln_lookup,0)),""),"")</f>
        <v/>
      </c>
    </row>
    <row r="57">
      <c r="A57" s="6">
        <f>IF(B57&lt;&gt;"", "AWARD-"&amp;TEXT(ROW()-1,"0000"), "")</f>
        <v/>
      </c>
      <c r="B57" s="7" t="n"/>
      <c r="C57" s="7" t="n"/>
      <c r="D57" s="7" t="n"/>
      <c r="E57" s="8" t="n"/>
      <c r="F57" s="9" t="n"/>
      <c r="G57" s="8" t="n"/>
      <c r="H57" s="8" t="n"/>
      <c r="I57" s="8" t="n"/>
      <c r="J57" s="10">
        <f>IF(A57="",0,SUMIFS(amount_expended,cfda_key,V57))</f>
        <v/>
      </c>
      <c r="K57" s="10">
        <f>IF(G57="OTHER CLUSTER NOT LISTED ABOVE",SUMIFS(amount_expended,uniform_other_cluster_name,X57), IF(AND(OR(G57="N/A",G57=""),H57=""),0,IF(G57="STATE CLUSTER",SUMIFS(amount_expended,uniform_state_cluster_name,W57),SUMIFS(amount_expended,cluster_name,G57))))</f>
        <v/>
      </c>
      <c r="L57" s="8" t="n"/>
      <c r="M57" s="7" t="n"/>
      <c r="N57" s="8" t="n"/>
      <c r="O57" s="7" t="n"/>
      <c r="P57" s="7" t="n"/>
      <c r="Q57" s="8" t="n"/>
      <c r="R57" s="9" t="n"/>
      <c r="S57" s="8" t="n"/>
      <c r="T57" s="8" t="n"/>
      <c r="U57" s="8" t="n"/>
      <c r="V57" s="11">
        <f>IF(OR(B57="",C57),"",CONCATENATE(B57,".",C57))</f>
        <v/>
      </c>
      <c r="W57" s="6">
        <f>UPPER(TRIM(H57))</f>
        <v/>
      </c>
      <c r="X57" s="6">
        <f>UPPER(TRIM(I57))</f>
        <v/>
      </c>
      <c r="Y57" s="6">
        <f>IF(V57&lt;&gt;"",IFERROR(INDEX(federal_program_name_lookup,MATCH(V57,aln_lookup,0)),""),"")</f>
        <v/>
      </c>
    </row>
    <row r="58">
      <c r="A58" s="6">
        <f>IF(B58&lt;&gt;"", "AWARD-"&amp;TEXT(ROW()-1,"0000"), "")</f>
        <v/>
      </c>
      <c r="B58" s="7" t="n"/>
      <c r="C58" s="7" t="n"/>
      <c r="D58" s="7" t="n"/>
      <c r="E58" s="8" t="n"/>
      <c r="F58" s="9" t="n"/>
      <c r="G58" s="8" t="n"/>
      <c r="H58" s="8" t="n"/>
      <c r="I58" s="8" t="n"/>
      <c r="J58" s="10">
        <f>IF(A58="",0,SUMIFS(amount_expended,cfda_key,V58))</f>
        <v/>
      </c>
      <c r="K58" s="10">
        <f>IF(G58="OTHER CLUSTER NOT LISTED ABOVE",SUMIFS(amount_expended,uniform_other_cluster_name,X58), IF(AND(OR(G58="N/A",G58=""),H58=""),0,IF(G58="STATE CLUSTER",SUMIFS(amount_expended,uniform_state_cluster_name,W58),SUMIFS(amount_expended,cluster_name,G58))))</f>
        <v/>
      </c>
      <c r="L58" s="8" t="n"/>
      <c r="M58" s="7" t="n"/>
      <c r="N58" s="8" t="n"/>
      <c r="O58" s="7" t="n"/>
      <c r="P58" s="7" t="n"/>
      <c r="Q58" s="8" t="n"/>
      <c r="R58" s="9" t="n"/>
      <c r="S58" s="8" t="n"/>
      <c r="T58" s="8" t="n"/>
      <c r="U58" s="8" t="n"/>
      <c r="V58" s="11">
        <f>IF(OR(B58="",C58),"",CONCATENATE(B58,".",C58))</f>
        <v/>
      </c>
      <c r="W58" s="6">
        <f>UPPER(TRIM(H58))</f>
        <v/>
      </c>
      <c r="X58" s="6">
        <f>UPPER(TRIM(I58))</f>
        <v/>
      </c>
      <c r="Y58" s="6">
        <f>IF(V58&lt;&gt;"",IFERROR(INDEX(federal_program_name_lookup,MATCH(V58,aln_lookup,0)),""),"")</f>
        <v/>
      </c>
    </row>
    <row r="59">
      <c r="A59" s="6">
        <f>IF(B59&lt;&gt;"", "AWARD-"&amp;TEXT(ROW()-1,"0000"), "")</f>
        <v/>
      </c>
      <c r="B59" s="7" t="n"/>
      <c r="C59" s="7" t="n"/>
      <c r="D59" s="7" t="n"/>
      <c r="E59" s="8" t="n"/>
      <c r="F59" s="9" t="n"/>
      <c r="G59" s="8" t="n"/>
      <c r="H59" s="8" t="n"/>
      <c r="I59" s="8" t="n"/>
      <c r="J59" s="10">
        <f>IF(A59="",0,SUMIFS(amount_expended,cfda_key,V59))</f>
        <v/>
      </c>
      <c r="K59" s="10">
        <f>IF(G59="OTHER CLUSTER NOT LISTED ABOVE",SUMIFS(amount_expended,uniform_other_cluster_name,X59), IF(AND(OR(G59="N/A",G59=""),H59=""),0,IF(G59="STATE CLUSTER",SUMIFS(amount_expended,uniform_state_cluster_name,W59),SUMIFS(amount_expended,cluster_name,G59))))</f>
        <v/>
      </c>
      <c r="L59" s="8" t="n"/>
      <c r="M59" s="7" t="n"/>
      <c r="N59" s="8" t="n"/>
      <c r="O59" s="7" t="n"/>
      <c r="P59" s="7" t="n"/>
      <c r="Q59" s="8" t="n"/>
      <c r="R59" s="9" t="n"/>
      <c r="S59" s="8" t="n"/>
      <c r="T59" s="8" t="n"/>
      <c r="U59" s="8" t="n"/>
      <c r="V59" s="11">
        <f>IF(OR(B59="",C59),"",CONCATENATE(B59,".",C59))</f>
        <v/>
      </c>
      <c r="W59" s="6">
        <f>UPPER(TRIM(H59))</f>
        <v/>
      </c>
      <c r="X59" s="6">
        <f>UPPER(TRIM(I59))</f>
        <v/>
      </c>
      <c r="Y59" s="6">
        <f>IF(V59&lt;&gt;"",IFERROR(INDEX(federal_program_name_lookup,MATCH(V59,aln_lookup,0)),""),"")</f>
        <v/>
      </c>
    </row>
    <row r="60">
      <c r="A60" s="6">
        <f>IF(B60&lt;&gt;"", "AWARD-"&amp;TEXT(ROW()-1,"0000"), "")</f>
        <v/>
      </c>
      <c r="B60" s="7" t="n"/>
      <c r="C60" s="7" t="n"/>
      <c r="D60" s="7" t="n"/>
      <c r="E60" s="8" t="n"/>
      <c r="F60" s="9" t="n"/>
      <c r="G60" s="8" t="n"/>
      <c r="H60" s="8" t="n"/>
      <c r="I60" s="8" t="n"/>
      <c r="J60" s="10">
        <f>IF(A60="",0,SUMIFS(amount_expended,cfda_key,V60))</f>
        <v/>
      </c>
      <c r="K60" s="10">
        <f>IF(G60="OTHER CLUSTER NOT LISTED ABOVE",SUMIFS(amount_expended,uniform_other_cluster_name,X60), IF(AND(OR(G60="N/A",G60=""),H60=""),0,IF(G60="STATE CLUSTER",SUMIFS(amount_expended,uniform_state_cluster_name,W60),SUMIFS(amount_expended,cluster_name,G60))))</f>
        <v/>
      </c>
      <c r="L60" s="8" t="n"/>
      <c r="M60" s="7" t="n"/>
      <c r="N60" s="8" t="n"/>
      <c r="O60" s="7" t="n"/>
      <c r="P60" s="7" t="n"/>
      <c r="Q60" s="8" t="n"/>
      <c r="R60" s="9" t="n"/>
      <c r="S60" s="8" t="n"/>
      <c r="T60" s="8" t="n"/>
      <c r="U60" s="8" t="n"/>
      <c r="V60" s="11">
        <f>IF(OR(B60="",C60),"",CONCATENATE(B60,".",C60))</f>
        <v/>
      </c>
      <c r="W60" s="6">
        <f>UPPER(TRIM(H60))</f>
        <v/>
      </c>
      <c r="X60" s="6">
        <f>UPPER(TRIM(I60))</f>
        <v/>
      </c>
      <c r="Y60" s="6">
        <f>IF(V60&lt;&gt;"",IFERROR(INDEX(federal_program_name_lookup,MATCH(V60,aln_lookup,0)),""),"")</f>
        <v/>
      </c>
    </row>
    <row r="61">
      <c r="A61" s="6">
        <f>IF(B61&lt;&gt;"", "AWARD-"&amp;TEXT(ROW()-1,"0000"), "")</f>
        <v/>
      </c>
      <c r="B61" s="7" t="n"/>
      <c r="C61" s="7" t="n"/>
      <c r="D61" s="7" t="n"/>
      <c r="E61" s="8" t="n"/>
      <c r="F61" s="9" t="n"/>
      <c r="G61" s="8" t="n"/>
      <c r="H61" s="8" t="n"/>
      <c r="I61" s="8" t="n"/>
      <c r="J61" s="10">
        <f>IF(A61="",0,SUMIFS(amount_expended,cfda_key,V61))</f>
        <v/>
      </c>
      <c r="K61" s="10">
        <f>IF(G61="OTHER CLUSTER NOT LISTED ABOVE",SUMIFS(amount_expended,uniform_other_cluster_name,X61), IF(AND(OR(G61="N/A",G61=""),H61=""),0,IF(G61="STATE CLUSTER",SUMIFS(amount_expended,uniform_state_cluster_name,W61),SUMIFS(amount_expended,cluster_name,G61))))</f>
        <v/>
      </c>
      <c r="L61" s="8" t="n"/>
      <c r="M61" s="7" t="n"/>
      <c r="N61" s="8" t="n"/>
      <c r="O61" s="7" t="n"/>
      <c r="P61" s="7" t="n"/>
      <c r="Q61" s="8" t="n"/>
      <c r="R61" s="9" t="n"/>
      <c r="S61" s="8" t="n"/>
      <c r="T61" s="8" t="n"/>
      <c r="U61" s="8" t="n"/>
      <c r="V61" s="11">
        <f>IF(OR(B61="",C61),"",CONCATENATE(B61,".",C61))</f>
        <v/>
      </c>
      <c r="W61" s="6">
        <f>UPPER(TRIM(H61))</f>
        <v/>
      </c>
      <c r="X61" s="6">
        <f>UPPER(TRIM(I61))</f>
        <v/>
      </c>
      <c r="Y61" s="6">
        <f>IF(V61&lt;&gt;"",IFERROR(INDEX(federal_program_name_lookup,MATCH(V61,aln_lookup,0)),""),"")</f>
        <v/>
      </c>
    </row>
    <row r="62">
      <c r="A62" s="6">
        <f>IF(B62&lt;&gt;"", "AWARD-"&amp;TEXT(ROW()-1,"0000"), "")</f>
        <v/>
      </c>
      <c r="B62" s="7" t="n"/>
      <c r="C62" s="7" t="n"/>
      <c r="D62" s="7" t="n"/>
      <c r="E62" s="8" t="n"/>
      <c r="F62" s="9" t="n"/>
      <c r="G62" s="8" t="n"/>
      <c r="H62" s="8" t="n"/>
      <c r="I62" s="8" t="n"/>
      <c r="J62" s="10">
        <f>IF(A62="",0,SUMIFS(amount_expended,cfda_key,V62))</f>
        <v/>
      </c>
      <c r="K62" s="10">
        <f>IF(G62="OTHER CLUSTER NOT LISTED ABOVE",SUMIFS(amount_expended,uniform_other_cluster_name,X62), IF(AND(OR(G62="N/A",G62=""),H62=""),0,IF(G62="STATE CLUSTER",SUMIFS(amount_expended,uniform_state_cluster_name,W62),SUMIFS(amount_expended,cluster_name,G62))))</f>
        <v/>
      </c>
      <c r="L62" s="8" t="n"/>
      <c r="M62" s="7" t="n"/>
      <c r="N62" s="8" t="n"/>
      <c r="O62" s="7" t="n"/>
      <c r="P62" s="7" t="n"/>
      <c r="Q62" s="8" t="n"/>
      <c r="R62" s="9" t="n"/>
      <c r="S62" s="8" t="n"/>
      <c r="T62" s="8" t="n"/>
      <c r="U62" s="8" t="n"/>
      <c r="V62" s="11">
        <f>IF(OR(B62="",C62),"",CONCATENATE(B62,".",C62))</f>
        <v/>
      </c>
      <c r="W62" s="6">
        <f>UPPER(TRIM(H62))</f>
        <v/>
      </c>
      <c r="X62" s="6">
        <f>UPPER(TRIM(I62))</f>
        <v/>
      </c>
      <c r="Y62" s="6">
        <f>IF(V62&lt;&gt;"",IFERROR(INDEX(federal_program_name_lookup,MATCH(V62,aln_lookup,0)),""),"")</f>
        <v/>
      </c>
    </row>
    <row r="63">
      <c r="A63" s="6">
        <f>IF(B63&lt;&gt;"", "AWARD-"&amp;TEXT(ROW()-1,"0000"), "")</f>
        <v/>
      </c>
      <c r="B63" s="7" t="n"/>
      <c r="C63" s="7" t="n"/>
      <c r="D63" s="7" t="n"/>
      <c r="E63" s="8" t="n"/>
      <c r="F63" s="9" t="n"/>
      <c r="G63" s="8" t="n"/>
      <c r="H63" s="8" t="n"/>
      <c r="I63" s="8" t="n"/>
      <c r="J63" s="10">
        <f>IF(A63="",0,SUMIFS(amount_expended,cfda_key,V63))</f>
        <v/>
      </c>
      <c r="K63" s="10">
        <f>IF(G63="OTHER CLUSTER NOT LISTED ABOVE",SUMIFS(amount_expended,uniform_other_cluster_name,X63), IF(AND(OR(G63="N/A",G63=""),H63=""),0,IF(G63="STATE CLUSTER",SUMIFS(amount_expended,uniform_state_cluster_name,W63),SUMIFS(amount_expended,cluster_name,G63))))</f>
        <v/>
      </c>
      <c r="L63" s="8" t="n"/>
      <c r="M63" s="7" t="n"/>
      <c r="N63" s="8" t="n"/>
      <c r="O63" s="7" t="n"/>
      <c r="P63" s="7" t="n"/>
      <c r="Q63" s="8" t="n"/>
      <c r="R63" s="9" t="n"/>
      <c r="S63" s="8" t="n"/>
      <c r="T63" s="8" t="n"/>
      <c r="U63" s="8" t="n"/>
      <c r="V63" s="11">
        <f>IF(OR(B63="",C63),"",CONCATENATE(B63,".",C63))</f>
        <v/>
      </c>
      <c r="W63" s="6">
        <f>UPPER(TRIM(H63))</f>
        <v/>
      </c>
      <c r="X63" s="6">
        <f>UPPER(TRIM(I63))</f>
        <v/>
      </c>
      <c r="Y63" s="6">
        <f>IF(V63&lt;&gt;"",IFERROR(INDEX(federal_program_name_lookup,MATCH(V63,aln_lookup,0)),""),"")</f>
        <v/>
      </c>
    </row>
    <row r="64">
      <c r="A64" s="6">
        <f>IF(B64&lt;&gt;"", "AWARD-"&amp;TEXT(ROW()-1,"0000"), "")</f>
        <v/>
      </c>
      <c r="B64" s="7" t="n"/>
      <c r="C64" s="7" t="n"/>
      <c r="D64" s="7" t="n"/>
      <c r="E64" s="8" t="n"/>
      <c r="F64" s="9" t="n"/>
      <c r="G64" s="8" t="n"/>
      <c r="H64" s="8" t="n"/>
      <c r="I64" s="8" t="n"/>
      <c r="J64" s="10">
        <f>IF(A64="",0,SUMIFS(amount_expended,cfda_key,V64))</f>
        <v/>
      </c>
      <c r="K64" s="10">
        <f>IF(G64="OTHER CLUSTER NOT LISTED ABOVE",SUMIFS(amount_expended,uniform_other_cluster_name,X64), IF(AND(OR(G64="N/A",G64=""),H64=""),0,IF(G64="STATE CLUSTER",SUMIFS(amount_expended,uniform_state_cluster_name,W64),SUMIFS(amount_expended,cluster_name,G64))))</f>
        <v/>
      </c>
      <c r="L64" s="8" t="n"/>
      <c r="M64" s="7" t="n"/>
      <c r="N64" s="8" t="n"/>
      <c r="O64" s="7" t="n"/>
      <c r="P64" s="7" t="n"/>
      <c r="Q64" s="8" t="n"/>
      <c r="R64" s="9" t="n"/>
      <c r="S64" s="8" t="n"/>
      <c r="T64" s="8" t="n"/>
      <c r="U64" s="8" t="n"/>
      <c r="V64" s="11">
        <f>IF(OR(B64="",C64),"",CONCATENATE(B64,".",C64))</f>
        <v/>
      </c>
      <c r="W64" s="6">
        <f>UPPER(TRIM(H64))</f>
        <v/>
      </c>
      <c r="X64" s="6">
        <f>UPPER(TRIM(I64))</f>
        <v/>
      </c>
      <c r="Y64" s="6">
        <f>IF(V64&lt;&gt;"",IFERROR(INDEX(federal_program_name_lookup,MATCH(V64,aln_lookup,0)),""),"")</f>
        <v/>
      </c>
    </row>
    <row r="65">
      <c r="A65" s="6">
        <f>IF(B65&lt;&gt;"", "AWARD-"&amp;TEXT(ROW()-1,"0000"), "")</f>
        <v/>
      </c>
      <c r="B65" s="7" t="n"/>
      <c r="C65" s="7" t="n"/>
      <c r="D65" s="7" t="n"/>
      <c r="E65" s="8" t="n"/>
      <c r="F65" s="9" t="n"/>
      <c r="G65" s="8" t="n"/>
      <c r="H65" s="8" t="n"/>
      <c r="I65" s="8" t="n"/>
      <c r="J65" s="10">
        <f>IF(A65="",0,SUMIFS(amount_expended,cfda_key,V65))</f>
        <v/>
      </c>
      <c r="K65" s="10">
        <f>IF(G65="OTHER CLUSTER NOT LISTED ABOVE",SUMIFS(amount_expended,uniform_other_cluster_name,X65), IF(AND(OR(G65="N/A",G65=""),H65=""),0,IF(G65="STATE CLUSTER",SUMIFS(amount_expended,uniform_state_cluster_name,W65),SUMIFS(amount_expended,cluster_name,G65))))</f>
        <v/>
      </c>
      <c r="L65" s="8" t="n"/>
      <c r="M65" s="7" t="n"/>
      <c r="N65" s="8" t="n"/>
      <c r="O65" s="7" t="n"/>
      <c r="P65" s="7" t="n"/>
      <c r="Q65" s="8" t="n"/>
      <c r="R65" s="9" t="n"/>
      <c r="S65" s="8" t="n"/>
      <c r="T65" s="8" t="n"/>
      <c r="U65" s="8" t="n"/>
      <c r="V65" s="11">
        <f>IF(OR(B65="",C65),"",CONCATENATE(B65,".",C65))</f>
        <v/>
      </c>
      <c r="W65" s="6">
        <f>UPPER(TRIM(H65))</f>
        <v/>
      </c>
      <c r="X65" s="6">
        <f>UPPER(TRIM(I65))</f>
        <v/>
      </c>
      <c r="Y65" s="6">
        <f>IF(V65&lt;&gt;"",IFERROR(INDEX(federal_program_name_lookup,MATCH(V65,aln_lookup,0)),""),"")</f>
        <v/>
      </c>
    </row>
    <row r="66">
      <c r="A66" s="6">
        <f>IF(B66&lt;&gt;"", "AWARD-"&amp;TEXT(ROW()-1,"0000"), "")</f>
        <v/>
      </c>
      <c r="B66" s="7" t="n"/>
      <c r="C66" s="7" t="n"/>
      <c r="D66" s="7" t="n"/>
      <c r="E66" s="8" t="n"/>
      <c r="F66" s="9" t="n"/>
      <c r="G66" s="8" t="n"/>
      <c r="H66" s="8" t="n"/>
      <c r="I66" s="8" t="n"/>
      <c r="J66" s="10">
        <f>IF(A66="",0,SUMIFS(amount_expended,cfda_key,V66))</f>
        <v/>
      </c>
      <c r="K66" s="10">
        <f>IF(G66="OTHER CLUSTER NOT LISTED ABOVE",SUMIFS(amount_expended,uniform_other_cluster_name,X66), IF(AND(OR(G66="N/A",G66=""),H66=""),0,IF(G66="STATE CLUSTER",SUMIFS(amount_expended,uniform_state_cluster_name,W66),SUMIFS(amount_expended,cluster_name,G66))))</f>
        <v/>
      </c>
      <c r="L66" s="8" t="n"/>
      <c r="M66" s="7" t="n"/>
      <c r="N66" s="8" t="n"/>
      <c r="O66" s="7" t="n"/>
      <c r="P66" s="7" t="n"/>
      <c r="Q66" s="8" t="n"/>
      <c r="R66" s="9" t="n"/>
      <c r="S66" s="8" t="n"/>
      <c r="T66" s="8" t="n"/>
      <c r="U66" s="8" t="n"/>
      <c r="V66" s="11">
        <f>IF(OR(B66="",C66),"",CONCATENATE(B66,".",C66))</f>
        <v/>
      </c>
      <c r="W66" s="6">
        <f>UPPER(TRIM(H66))</f>
        <v/>
      </c>
      <c r="X66" s="6">
        <f>UPPER(TRIM(I66))</f>
        <v/>
      </c>
      <c r="Y66" s="6">
        <f>IF(V66&lt;&gt;"",IFERROR(INDEX(federal_program_name_lookup,MATCH(V66,aln_lookup,0)),""),"")</f>
        <v/>
      </c>
    </row>
    <row r="67">
      <c r="A67" s="6">
        <f>IF(B67&lt;&gt;"", "AWARD-"&amp;TEXT(ROW()-1,"0000"), "")</f>
        <v/>
      </c>
      <c r="B67" s="7" t="n"/>
      <c r="C67" s="7" t="n"/>
      <c r="D67" s="7" t="n"/>
      <c r="E67" s="8" t="n"/>
      <c r="F67" s="9" t="n"/>
      <c r="G67" s="8" t="n"/>
      <c r="H67" s="8" t="n"/>
      <c r="I67" s="8" t="n"/>
      <c r="J67" s="10">
        <f>IF(A67="",0,SUMIFS(amount_expended,cfda_key,V67))</f>
        <v/>
      </c>
      <c r="K67" s="10">
        <f>IF(G67="OTHER CLUSTER NOT LISTED ABOVE",SUMIFS(amount_expended,uniform_other_cluster_name,X67), IF(AND(OR(G67="N/A",G67=""),H67=""),0,IF(G67="STATE CLUSTER",SUMIFS(amount_expended,uniform_state_cluster_name,W67),SUMIFS(amount_expended,cluster_name,G67))))</f>
        <v/>
      </c>
      <c r="L67" s="8" t="n"/>
      <c r="M67" s="7" t="n"/>
      <c r="N67" s="8" t="n"/>
      <c r="O67" s="7" t="n"/>
      <c r="P67" s="7" t="n"/>
      <c r="Q67" s="8" t="n"/>
      <c r="R67" s="9" t="n"/>
      <c r="S67" s="8" t="n"/>
      <c r="T67" s="8" t="n"/>
      <c r="U67" s="8" t="n"/>
      <c r="V67" s="11">
        <f>IF(OR(B67="",C67),"",CONCATENATE(B67,".",C67))</f>
        <v/>
      </c>
      <c r="W67" s="6">
        <f>UPPER(TRIM(H67))</f>
        <v/>
      </c>
      <c r="X67" s="6">
        <f>UPPER(TRIM(I67))</f>
        <v/>
      </c>
      <c r="Y67" s="6">
        <f>IF(V67&lt;&gt;"",IFERROR(INDEX(federal_program_name_lookup,MATCH(V67,aln_lookup,0)),""),"")</f>
        <v/>
      </c>
    </row>
    <row r="68">
      <c r="A68" s="6">
        <f>IF(B68&lt;&gt;"", "AWARD-"&amp;TEXT(ROW()-1,"0000"), "")</f>
        <v/>
      </c>
      <c r="B68" s="7" t="n"/>
      <c r="C68" s="7" t="n"/>
      <c r="D68" s="7" t="n"/>
      <c r="E68" s="8" t="n"/>
      <c r="F68" s="9" t="n"/>
      <c r="G68" s="8" t="n"/>
      <c r="H68" s="8" t="n"/>
      <c r="I68" s="8" t="n"/>
      <c r="J68" s="10">
        <f>IF(A68="",0,SUMIFS(amount_expended,cfda_key,V68))</f>
        <v/>
      </c>
      <c r="K68" s="10">
        <f>IF(G68="OTHER CLUSTER NOT LISTED ABOVE",SUMIFS(amount_expended,uniform_other_cluster_name,X68), IF(AND(OR(G68="N/A",G68=""),H68=""),0,IF(G68="STATE CLUSTER",SUMIFS(amount_expended,uniform_state_cluster_name,W68),SUMIFS(amount_expended,cluster_name,G68))))</f>
        <v/>
      </c>
      <c r="L68" s="8" t="n"/>
      <c r="M68" s="7" t="n"/>
      <c r="N68" s="8" t="n"/>
      <c r="O68" s="7" t="n"/>
      <c r="P68" s="7" t="n"/>
      <c r="Q68" s="8" t="n"/>
      <c r="R68" s="9" t="n"/>
      <c r="S68" s="8" t="n"/>
      <c r="T68" s="8" t="n"/>
      <c r="U68" s="8" t="n"/>
      <c r="V68" s="11">
        <f>IF(OR(B68="",C68),"",CONCATENATE(B68,".",C68))</f>
        <v/>
      </c>
      <c r="W68" s="6">
        <f>UPPER(TRIM(H68))</f>
        <v/>
      </c>
      <c r="X68" s="6">
        <f>UPPER(TRIM(I68))</f>
        <v/>
      </c>
      <c r="Y68" s="6">
        <f>IF(V68&lt;&gt;"",IFERROR(INDEX(federal_program_name_lookup,MATCH(V68,aln_lookup,0)),""),"")</f>
        <v/>
      </c>
    </row>
    <row r="69">
      <c r="A69" s="6">
        <f>IF(B69&lt;&gt;"", "AWARD-"&amp;TEXT(ROW()-1,"0000"), "")</f>
        <v/>
      </c>
      <c r="B69" s="7" t="n"/>
      <c r="C69" s="7" t="n"/>
      <c r="D69" s="7" t="n"/>
      <c r="E69" s="8" t="n"/>
      <c r="F69" s="9" t="n"/>
      <c r="G69" s="8" t="n"/>
      <c r="H69" s="8" t="n"/>
      <c r="I69" s="8" t="n"/>
      <c r="J69" s="10">
        <f>IF(A69="",0,SUMIFS(amount_expended,cfda_key,V69))</f>
        <v/>
      </c>
      <c r="K69" s="10">
        <f>IF(G69="OTHER CLUSTER NOT LISTED ABOVE",SUMIFS(amount_expended,uniform_other_cluster_name,X69), IF(AND(OR(G69="N/A",G69=""),H69=""),0,IF(G69="STATE CLUSTER",SUMIFS(amount_expended,uniform_state_cluster_name,W69),SUMIFS(amount_expended,cluster_name,G69))))</f>
        <v/>
      </c>
      <c r="L69" s="8" t="n"/>
      <c r="M69" s="7" t="n"/>
      <c r="N69" s="8" t="n"/>
      <c r="O69" s="7" t="n"/>
      <c r="P69" s="7" t="n"/>
      <c r="Q69" s="8" t="n"/>
      <c r="R69" s="9" t="n"/>
      <c r="S69" s="8" t="n"/>
      <c r="T69" s="8" t="n"/>
      <c r="U69" s="8" t="n"/>
      <c r="V69" s="11">
        <f>IF(OR(B69="",C69),"",CONCATENATE(B69,".",C69))</f>
        <v/>
      </c>
      <c r="W69" s="6">
        <f>UPPER(TRIM(H69))</f>
        <v/>
      </c>
      <c r="X69" s="6">
        <f>UPPER(TRIM(I69))</f>
        <v/>
      </c>
      <c r="Y69" s="6">
        <f>IF(V69&lt;&gt;"",IFERROR(INDEX(federal_program_name_lookup,MATCH(V69,aln_lookup,0)),""),"")</f>
        <v/>
      </c>
    </row>
    <row r="70">
      <c r="A70" s="6">
        <f>IF(B70&lt;&gt;"", "AWARD-"&amp;TEXT(ROW()-1,"0000"), "")</f>
        <v/>
      </c>
      <c r="B70" s="7" t="n"/>
      <c r="C70" s="7" t="n"/>
      <c r="D70" s="7" t="n"/>
      <c r="E70" s="8" t="n"/>
      <c r="F70" s="9" t="n"/>
      <c r="G70" s="8" t="n"/>
      <c r="H70" s="8" t="n"/>
      <c r="I70" s="8" t="n"/>
      <c r="J70" s="10">
        <f>IF(A70="",0,SUMIFS(amount_expended,cfda_key,V70))</f>
        <v/>
      </c>
      <c r="K70" s="10">
        <f>IF(G70="OTHER CLUSTER NOT LISTED ABOVE",SUMIFS(amount_expended,uniform_other_cluster_name,X70), IF(AND(OR(G70="N/A",G70=""),H70=""),0,IF(G70="STATE CLUSTER",SUMIFS(amount_expended,uniform_state_cluster_name,W70),SUMIFS(amount_expended,cluster_name,G70))))</f>
        <v/>
      </c>
      <c r="L70" s="8" t="n"/>
      <c r="M70" s="7" t="n"/>
      <c r="N70" s="8" t="n"/>
      <c r="O70" s="7" t="n"/>
      <c r="P70" s="7" t="n"/>
      <c r="Q70" s="8" t="n"/>
      <c r="R70" s="9" t="n"/>
      <c r="S70" s="8" t="n"/>
      <c r="T70" s="8" t="n"/>
      <c r="U70" s="8" t="n"/>
      <c r="V70" s="11">
        <f>IF(OR(B70="",C70),"",CONCATENATE(B70,".",C70))</f>
        <v/>
      </c>
      <c r="W70" s="6">
        <f>UPPER(TRIM(H70))</f>
        <v/>
      </c>
      <c r="X70" s="6">
        <f>UPPER(TRIM(I70))</f>
        <v/>
      </c>
      <c r="Y70" s="6">
        <f>IF(V70&lt;&gt;"",IFERROR(INDEX(federal_program_name_lookup,MATCH(V70,aln_lookup,0)),""),"")</f>
        <v/>
      </c>
    </row>
    <row r="71">
      <c r="A71" s="6">
        <f>IF(B71&lt;&gt;"", "AWARD-"&amp;TEXT(ROW()-1,"0000"), "")</f>
        <v/>
      </c>
      <c r="B71" s="7" t="n"/>
      <c r="C71" s="7" t="n"/>
      <c r="D71" s="7" t="n"/>
      <c r="E71" s="8" t="n"/>
      <c r="F71" s="9" t="n"/>
      <c r="G71" s="8" t="n"/>
      <c r="H71" s="8" t="n"/>
      <c r="I71" s="8" t="n"/>
      <c r="J71" s="10">
        <f>IF(A71="",0,SUMIFS(amount_expended,cfda_key,V71))</f>
        <v/>
      </c>
      <c r="K71" s="10">
        <f>IF(G71="OTHER CLUSTER NOT LISTED ABOVE",SUMIFS(amount_expended,uniform_other_cluster_name,X71), IF(AND(OR(G71="N/A",G71=""),H71=""),0,IF(G71="STATE CLUSTER",SUMIFS(amount_expended,uniform_state_cluster_name,W71),SUMIFS(amount_expended,cluster_name,G71))))</f>
        <v/>
      </c>
      <c r="L71" s="8" t="n"/>
      <c r="M71" s="7" t="n"/>
      <c r="N71" s="8" t="n"/>
      <c r="O71" s="7" t="n"/>
      <c r="P71" s="7" t="n"/>
      <c r="Q71" s="8" t="n"/>
      <c r="R71" s="9" t="n"/>
      <c r="S71" s="8" t="n"/>
      <c r="T71" s="8" t="n"/>
      <c r="U71" s="8" t="n"/>
      <c r="V71" s="11">
        <f>IF(OR(B71="",C71),"",CONCATENATE(B71,".",C71))</f>
        <v/>
      </c>
      <c r="W71" s="6">
        <f>UPPER(TRIM(H71))</f>
        <v/>
      </c>
      <c r="X71" s="6">
        <f>UPPER(TRIM(I71))</f>
        <v/>
      </c>
      <c r="Y71" s="6">
        <f>IF(V71&lt;&gt;"",IFERROR(INDEX(federal_program_name_lookup,MATCH(V71,aln_lookup,0)),""),"")</f>
        <v/>
      </c>
    </row>
    <row r="72">
      <c r="A72" s="6">
        <f>IF(B72&lt;&gt;"", "AWARD-"&amp;TEXT(ROW()-1,"0000"), "")</f>
        <v/>
      </c>
      <c r="B72" s="7" t="n"/>
      <c r="C72" s="7" t="n"/>
      <c r="D72" s="7" t="n"/>
      <c r="E72" s="8" t="n"/>
      <c r="F72" s="9" t="n"/>
      <c r="G72" s="8" t="n"/>
      <c r="H72" s="8" t="n"/>
      <c r="I72" s="8" t="n"/>
      <c r="J72" s="10">
        <f>IF(A72="",0,SUMIFS(amount_expended,cfda_key,V72))</f>
        <v/>
      </c>
      <c r="K72" s="10">
        <f>IF(G72="OTHER CLUSTER NOT LISTED ABOVE",SUMIFS(amount_expended,uniform_other_cluster_name,X72), IF(AND(OR(G72="N/A",G72=""),H72=""),0,IF(G72="STATE CLUSTER",SUMIFS(amount_expended,uniform_state_cluster_name,W72),SUMIFS(amount_expended,cluster_name,G72))))</f>
        <v/>
      </c>
      <c r="L72" s="8" t="n"/>
      <c r="M72" s="7" t="n"/>
      <c r="N72" s="8" t="n"/>
      <c r="O72" s="7" t="n"/>
      <c r="P72" s="7" t="n"/>
      <c r="Q72" s="8" t="n"/>
      <c r="R72" s="9" t="n"/>
      <c r="S72" s="8" t="n"/>
      <c r="T72" s="8" t="n"/>
      <c r="U72" s="8" t="n"/>
      <c r="V72" s="11">
        <f>IF(OR(B72="",C72),"",CONCATENATE(B72,".",C72))</f>
        <v/>
      </c>
      <c r="W72" s="6">
        <f>UPPER(TRIM(H72))</f>
        <v/>
      </c>
      <c r="X72" s="6">
        <f>UPPER(TRIM(I72))</f>
        <v/>
      </c>
      <c r="Y72" s="6">
        <f>IF(V72&lt;&gt;"",IFERROR(INDEX(federal_program_name_lookup,MATCH(V72,aln_lookup,0)),""),"")</f>
        <v/>
      </c>
    </row>
    <row r="73">
      <c r="A73" s="6">
        <f>IF(B73&lt;&gt;"", "AWARD-"&amp;TEXT(ROW()-1,"0000"), "")</f>
        <v/>
      </c>
      <c r="B73" s="7" t="n"/>
      <c r="C73" s="7" t="n"/>
      <c r="D73" s="7" t="n"/>
      <c r="E73" s="8" t="n"/>
      <c r="F73" s="9" t="n"/>
      <c r="G73" s="8" t="n"/>
      <c r="H73" s="8" t="n"/>
      <c r="I73" s="8" t="n"/>
      <c r="J73" s="10">
        <f>IF(A73="",0,SUMIFS(amount_expended,cfda_key,V73))</f>
        <v/>
      </c>
      <c r="K73" s="10">
        <f>IF(G73="OTHER CLUSTER NOT LISTED ABOVE",SUMIFS(amount_expended,uniform_other_cluster_name,X73), IF(AND(OR(G73="N/A",G73=""),H73=""),0,IF(G73="STATE CLUSTER",SUMIFS(amount_expended,uniform_state_cluster_name,W73),SUMIFS(amount_expended,cluster_name,G73))))</f>
        <v/>
      </c>
      <c r="L73" s="8" t="n"/>
      <c r="M73" s="7" t="n"/>
      <c r="N73" s="8" t="n"/>
      <c r="O73" s="7" t="n"/>
      <c r="P73" s="7" t="n"/>
      <c r="Q73" s="8" t="n"/>
      <c r="R73" s="9" t="n"/>
      <c r="S73" s="8" t="n"/>
      <c r="T73" s="8" t="n"/>
      <c r="U73" s="8" t="n"/>
      <c r="V73" s="11">
        <f>IF(OR(B73="",C73),"",CONCATENATE(B73,".",C73))</f>
        <v/>
      </c>
      <c r="W73" s="6">
        <f>UPPER(TRIM(H73))</f>
        <v/>
      </c>
      <c r="X73" s="6">
        <f>UPPER(TRIM(I73))</f>
        <v/>
      </c>
      <c r="Y73" s="6">
        <f>IF(V73&lt;&gt;"",IFERROR(INDEX(federal_program_name_lookup,MATCH(V73,aln_lookup,0)),""),"")</f>
        <v/>
      </c>
    </row>
    <row r="74">
      <c r="A74" s="6">
        <f>IF(B74&lt;&gt;"", "AWARD-"&amp;TEXT(ROW()-1,"0000"), "")</f>
        <v/>
      </c>
      <c r="B74" s="7" t="n"/>
      <c r="C74" s="7" t="n"/>
      <c r="D74" s="7" t="n"/>
      <c r="E74" s="8" t="n"/>
      <c r="F74" s="9" t="n"/>
      <c r="G74" s="8" t="n"/>
      <c r="H74" s="8" t="n"/>
      <c r="I74" s="8" t="n"/>
      <c r="J74" s="10">
        <f>IF(A74="",0,SUMIFS(amount_expended,cfda_key,V74))</f>
        <v/>
      </c>
      <c r="K74" s="10">
        <f>IF(G74="OTHER CLUSTER NOT LISTED ABOVE",SUMIFS(amount_expended,uniform_other_cluster_name,X74), IF(AND(OR(G74="N/A",G74=""),H74=""),0,IF(G74="STATE CLUSTER",SUMIFS(amount_expended,uniform_state_cluster_name,W74),SUMIFS(amount_expended,cluster_name,G74))))</f>
        <v/>
      </c>
      <c r="L74" s="8" t="n"/>
      <c r="M74" s="7" t="n"/>
      <c r="N74" s="8" t="n"/>
      <c r="O74" s="7" t="n"/>
      <c r="P74" s="7" t="n"/>
      <c r="Q74" s="8" t="n"/>
      <c r="R74" s="9" t="n"/>
      <c r="S74" s="8" t="n"/>
      <c r="T74" s="8" t="n"/>
      <c r="U74" s="8" t="n"/>
      <c r="V74" s="11">
        <f>IF(OR(B74="",C74),"",CONCATENATE(B74,".",C74))</f>
        <v/>
      </c>
      <c r="W74" s="6">
        <f>UPPER(TRIM(H74))</f>
        <v/>
      </c>
      <c r="X74" s="6">
        <f>UPPER(TRIM(I74))</f>
        <v/>
      </c>
      <c r="Y74" s="6">
        <f>IF(V74&lt;&gt;"",IFERROR(INDEX(federal_program_name_lookup,MATCH(V74,aln_lookup,0)),""),"")</f>
        <v/>
      </c>
    </row>
    <row r="75">
      <c r="A75" s="6">
        <f>IF(B75&lt;&gt;"", "AWARD-"&amp;TEXT(ROW()-1,"0000"), "")</f>
        <v/>
      </c>
      <c r="B75" s="7" t="n"/>
      <c r="C75" s="7" t="n"/>
      <c r="D75" s="7" t="n"/>
      <c r="E75" s="8" t="n"/>
      <c r="F75" s="9" t="n"/>
      <c r="G75" s="8" t="n"/>
      <c r="H75" s="8" t="n"/>
      <c r="I75" s="8" t="n"/>
      <c r="J75" s="10">
        <f>IF(A75="",0,SUMIFS(amount_expended,cfda_key,V75))</f>
        <v/>
      </c>
      <c r="K75" s="10">
        <f>IF(G75="OTHER CLUSTER NOT LISTED ABOVE",SUMIFS(amount_expended,uniform_other_cluster_name,X75), IF(AND(OR(G75="N/A",G75=""),H75=""),0,IF(G75="STATE CLUSTER",SUMIFS(amount_expended,uniform_state_cluster_name,W75),SUMIFS(amount_expended,cluster_name,G75))))</f>
        <v/>
      </c>
      <c r="L75" s="8" t="n"/>
      <c r="M75" s="7" t="n"/>
      <c r="N75" s="8" t="n"/>
      <c r="O75" s="7" t="n"/>
      <c r="P75" s="7" t="n"/>
      <c r="Q75" s="8" t="n"/>
      <c r="R75" s="9" t="n"/>
      <c r="S75" s="8" t="n"/>
      <c r="T75" s="8" t="n"/>
      <c r="U75" s="8" t="n"/>
      <c r="V75" s="11">
        <f>IF(OR(B75="",C75),"",CONCATENATE(B75,".",C75))</f>
        <v/>
      </c>
      <c r="W75" s="6">
        <f>UPPER(TRIM(H75))</f>
        <v/>
      </c>
      <c r="X75" s="6">
        <f>UPPER(TRIM(I75))</f>
        <v/>
      </c>
      <c r="Y75" s="6">
        <f>IF(V75&lt;&gt;"",IFERROR(INDEX(federal_program_name_lookup,MATCH(V75,aln_lookup,0)),""),"")</f>
        <v/>
      </c>
    </row>
    <row r="76">
      <c r="A76" s="6">
        <f>IF(B76&lt;&gt;"", "AWARD-"&amp;TEXT(ROW()-1,"0000"), "")</f>
        <v/>
      </c>
      <c r="B76" s="7" t="n"/>
      <c r="C76" s="7" t="n"/>
      <c r="D76" s="7" t="n"/>
      <c r="E76" s="8" t="n"/>
      <c r="F76" s="9" t="n"/>
      <c r="G76" s="8" t="n"/>
      <c r="H76" s="8" t="n"/>
      <c r="I76" s="8" t="n"/>
      <c r="J76" s="10">
        <f>IF(A76="",0,SUMIFS(amount_expended,cfda_key,V76))</f>
        <v/>
      </c>
      <c r="K76" s="10">
        <f>IF(G76="OTHER CLUSTER NOT LISTED ABOVE",SUMIFS(amount_expended,uniform_other_cluster_name,X76), IF(AND(OR(G76="N/A",G76=""),H76=""),0,IF(G76="STATE CLUSTER",SUMIFS(amount_expended,uniform_state_cluster_name,W76),SUMIFS(amount_expended,cluster_name,G76))))</f>
        <v/>
      </c>
      <c r="L76" s="8" t="n"/>
      <c r="M76" s="7" t="n"/>
      <c r="N76" s="8" t="n"/>
      <c r="O76" s="7" t="n"/>
      <c r="P76" s="7" t="n"/>
      <c r="Q76" s="8" t="n"/>
      <c r="R76" s="9" t="n"/>
      <c r="S76" s="8" t="n"/>
      <c r="T76" s="8" t="n"/>
      <c r="U76" s="8" t="n"/>
      <c r="V76" s="11">
        <f>IF(OR(B76="",C76),"",CONCATENATE(B76,".",C76))</f>
        <v/>
      </c>
      <c r="W76" s="6">
        <f>UPPER(TRIM(H76))</f>
        <v/>
      </c>
      <c r="X76" s="6">
        <f>UPPER(TRIM(I76))</f>
        <v/>
      </c>
      <c r="Y76" s="6">
        <f>IF(V76&lt;&gt;"",IFERROR(INDEX(federal_program_name_lookup,MATCH(V76,aln_lookup,0)),""),"")</f>
        <v/>
      </c>
    </row>
    <row r="77">
      <c r="A77" s="6">
        <f>IF(B77&lt;&gt;"", "AWARD-"&amp;TEXT(ROW()-1,"0000"), "")</f>
        <v/>
      </c>
      <c r="B77" s="7" t="n"/>
      <c r="C77" s="7" t="n"/>
      <c r="D77" s="7" t="n"/>
      <c r="E77" s="8" t="n"/>
      <c r="F77" s="9" t="n"/>
      <c r="G77" s="8" t="n"/>
      <c r="H77" s="8" t="n"/>
      <c r="I77" s="8" t="n"/>
      <c r="J77" s="10">
        <f>IF(A77="",0,SUMIFS(amount_expended,cfda_key,V77))</f>
        <v/>
      </c>
      <c r="K77" s="10">
        <f>IF(G77="OTHER CLUSTER NOT LISTED ABOVE",SUMIFS(amount_expended,uniform_other_cluster_name,X77), IF(AND(OR(G77="N/A",G77=""),H77=""),0,IF(G77="STATE CLUSTER",SUMIFS(amount_expended,uniform_state_cluster_name,W77),SUMIFS(amount_expended,cluster_name,G77))))</f>
        <v/>
      </c>
      <c r="L77" s="8" t="n"/>
      <c r="M77" s="7" t="n"/>
      <c r="N77" s="8" t="n"/>
      <c r="O77" s="7" t="n"/>
      <c r="P77" s="7" t="n"/>
      <c r="Q77" s="8" t="n"/>
      <c r="R77" s="9" t="n"/>
      <c r="S77" s="8" t="n"/>
      <c r="T77" s="8" t="n"/>
      <c r="U77" s="8" t="n"/>
      <c r="V77" s="11">
        <f>IF(OR(B77="",C77),"",CONCATENATE(B77,".",C77))</f>
        <v/>
      </c>
      <c r="W77" s="6">
        <f>UPPER(TRIM(H77))</f>
        <v/>
      </c>
      <c r="X77" s="6">
        <f>UPPER(TRIM(I77))</f>
        <v/>
      </c>
      <c r="Y77" s="6">
        <f>IF(V77&lt;&gt;"",IFERROR(INDEX(federal_program_name_lookup,MATCH(V77,aln_lookup,0)),""),"")</f>
        <v/>
      </c>
    </row>
    <row r="78">
      <c r="A78" s="6">
        <f>IF(B78&lt;&gt;"", "AWARD-"&amp;TEXT(ROW()-1,"0000"), "")</f>
        <v/>
      </c>
      <c r="B78" s="7" t="n"/>
      <c r="C78" s="7" t="n"/>
      <c r="D78" s="7" t="n"/>
      <c r="E78" s="8" t="n"/>
      <c r="F78" s="9" t="n"/>
      <c r="G78" s="8" t="n"/>
      <c r="H78" s="8" t="n"/>
      <c r="I78" s="8" t="n"/>
      <c r="J78" s="10">
        <f>IF(A78="",0,SUMIFS(amount_expended,cfda_key,V78))</f>
        <v/>
      </c>
      <c r="K78" s="10">
        <f>IF(G78="OTHER CLUSTER NOT LISTED ABOVE",SUMIFS(amount_expended,uniform_other_cluster_name,X78), IF(AND(OR(G78="N/A",G78=""),H78=""),0,IF(G78="STATE CLUSTER",SUMIFS(amount_expended,uniform_state_cluster_name,W78),SUMIFS(amount_expended,cluster_name,G78))))</f>
        <v/>
      </c>
      <c r="L78" s="8" t="n"/>
      <c r="M78" s="7" t="n"/>
      <c r="N78" s="8" t="n"/>
      <c r="O78" s="7" t="n"/>
      <c r="P78" s="7" t="n"/>
      <c r="Q78" s="8" t="n"/>
      <c r="R78" s="9" t="n"/>
      <c r="S78" s="8" t="n"/>
      <c r="T78" s="8" t="n"/>
      <c r="U78" s="8" t="n"/>
      <c r="V78" s="11">
        <f>IF(OR(B78="",C78),"",CONCATENATE(B78,".",C78))</f>
        <v/>
      </c>
      <c r="W78" s="6">
        <f>UPPER(TRIM(H78))</f>
        <v/>
      </c>
      <c r="X78" s="6">
        <f>UPPER(TRIM(I78))</f>
        <v/>
      </c>
      <c r="Y78" s="6">
        <f>IF(V78&lt;&gt;"",IFERROR(INDEX(federal_program_name_lookup,MATCH(V78,aln_lookup,0)),""),"")</f>
        <v/>
      </c>
    </row>
    <row r="79">
      <c r="A79" s="6">
        <f>IF(B79&lt;&gt;"", "AWARD-"&amp;TEXT(ROW()-1,"0000"), "")</f>
        <v/>
      </c>
      <c r="B79" s="7" t="n"/>
      <c r="C79" s="7" t="n"/>
      <c r="D79" s="7" t="n"/>
      <c r="E79" s="8" t="n"/>
      <c r="F79" s="9" t="n"/>
      <c r="G79" s="8" t="n"/>
      <c r="H79" s="8" t="n"/>
      <c r="I79" s="8" t="n"/>
      <c r="J79" s="10">
        <f>IF(A79="",0,SUMIFS(amount_expended,cfda_key,V79))</f>
        <v/>
      </c>
      <c r="K79" s="10">
        <f>IF(G79="OTHER CLUSTER NOT LISTED ABOVE",SUMIFS(amount_expended,uniform_other_cluster_name,X79), IF(AND(OR(G79="N/A",G79=""),H79=""),0,IF(G79="STATE CLUSTER",SUMIFS(amount_expended,uniform_state_cluster_name,W79),SUMIFS(amount_expended,cluster_name,G79))))</f>
        <v/>
      </c>
      <c r="L79" s="8" t="n"/>
      <c r="M79" s="7" t="n"/>
      <c r="N79" s="8" t="n"/>
      <c r="O79" s="7" t="n"/>
      <c r="P79" s="7" t="n"/>
      <c r="Q79" s="8" t="n"/>
      <c r="R79" s="9" t="n"/>
      <c r="S79" s="8" t="n"/>
      <c r="T79" s="8" t="n"/>
      <c r="U79" s="8" t="n"/>
      <c r="V79" s="11">
        <f>IF(OR(B79="",C79),"",CONCATENATE(B79,".",C79))</f>
        <v/>
      </c>
      <c r="W79" s="6">
        <f>UPPER(TRIM(H79))</f>
        <v/>
      </c>
      <c r="X79" s="6">
        <f>UPPER(TRIM(I79))</f>
        <v/>
      </c>
      <c r="Y79" s="6">
        <f>IF(V79&lt;&gt;"",IFERROR(INDEX(federal_program_name_lookup,MATCH(V79,aln_lookup,0)),""),"")</f>
        <v/>
      </c>
    </row>
    <row r="80">
      <c r="A80" s="6">
        <f>IF(B80&lt;&gt;"", "AWARD-"&amp;TEXT(ROW()-1,"0000"), "")</f>
        <v/>
      </c>
      <c r="B80" s="7" t="n"/>
      <c r="C80" s="7" t="n"/>
      <c r="D80" s="7" t="n"/>
      <c r="E80" s="8" t="n"/>
      <c r="F80" s="9" t="n"/>
      <c r="G80" s="8" t="n"/>
      <c r="H80" s="8" t="n"/>
      <c r="I80" s="8" t="n"/>
      <c r="J80" s="10">
        <f>IF(A80="",0,SUMIFS(amount_expended,cfda_key,V80))</f>
        <v/>
      </c>
      <c r="K80" s="10">
        <f>IF(G80="OTHER CLUSTER NOT LISTED ABOVE",SUMIFS(amount_expended,uniform_other_cluster_name,X80), IF(AND(OR(G80="N/A",G80=""),H80=""),0,IF(G80="STATE CLUSTER",SUMIFS(amount_expended,uniform_state_cluster_name,W80),SUMIFS(amount_expended,cluster_name,G80))))</f>
        <v/>
      </c>
      <c r="L80" s="8" t="n"/>
      <c r="M80" s="7" t="n"/>
      <c r="N80" s="8" t="n"/>
      <c r="O80" s="7" t="n"/>
      <c r="P80" s="7" t="n"/>
      <c r="Q80" s="8" t="n"/>
      <c r="R80" s="9" t="n"/>
      <c r="S80" s="8" t="n"/>
      <c r="T80" s="8" t="n"/>
      <c r="U80" s="8" t="n"/>
      <c r="V80" s="11">
        <f>IF(OR(B80="",C80),"",CONCATENATE(B80,".",C80))</f>
        <v/>
      </c>
      <c r="W80" s="6">
        <f>UPPER(TRIM(H80))</f>
        <v/>
      </c>
      <c r="X80" s="6">
        <f>UPPER(TRIM(I80))</f>
        <v/>
      </c>
      <c r="Y80" s="6">
        <f>IF(V80&lt;&gt;"",IFERROR(INDEX(federal_program_name_lookup,MATCH(V80,aln_lookup,0)),""),"")</f>
        <v/>
      </c>
    </row>
    <row r="81">
      <c r="A81" s="6">
        <f>IF(B81&lt;&gt;"", "AWARD-"&amp;TEXT(ROW()-1,"0000"), "")</f>
        <v/>
      </c>
      <c r="B81" s="7" t="n"/>
      <c r="C81" s="7" t="n"/>
      <c r="D81" s="7" t="n"/>
      <c r="E81" s="8" t="n"/>
      <c r="F81" s="9" t="n"/>
      <c r="G81" s="8" t="n"/>
      <c r="H81" s="8" t="n"/>
      <c r="I81" s="8" t="n"/>
      <c r="J81" s="10">
        <f>IF(A81="",0,SUMIFS(amount_expended,cfda_key,V81))</f>
        <v/>
      </c>
      <c r="K81" s="10">
        <f>IF(G81="OTHER CLUSTER NOT LISTED ABOVE",SUMIFS(amount_expended,uniform_other_cluster_name,X81), IF(AND(OR(G81="N/A",G81=""),H81=""),0,IF(G81="STATE CLUSTER",SUMIFS(amount_expended,uniform_state_cluster_name,W81),SUMIFS(amount_expended,cluster_name,G81))))</f>
        <v/>
      </c>
      <c r="L81" s="8" t="n"/>
      <c r="M81" s="7" t="n"/>
      <c r="N81" s="8" t="n"/>
      <c r="O81" s="7" t="n"/>
      <c r="P81" s="7" t="n"/>
      <c r="Q81" s="8" t="n"/>
      <c r="R81" s="9" t="n"/>
      <c r="S81" s="8" t="n"/>
      <c r="T81" s="8" t="n"/>
      <c r="U81" s="8" t="n"/>
      <c r="V81" s="11">
        <f>IF(OR(B81="",C81),"",CONCATENATE(B81,".",C81))</f>
        <v/>
      </c>
      <c r="W81" s="6">
        <f>UPPER(TRIM(H81))</f>
        <v/>
      </c>
      <c r="X81" s="6">
        <f>UPPER(TRIM(I81))</f>
        <v/>
      </c>
      <c r="Y81" s="6">
        <f>IF(V81&lt;&gt;"",IFERROR(INDEX(federal_program_name_lookup,MATCH(V81,aln_lookup,0)),""),"")</f>
        <v/>
      </c>
    </row>
    <row r="82">
      <c r="A82" s="6">
        <f>IF(B82&lt;&gt;"", "AWARD-"&amp;TEXT(ROW()-1,"0000"), "")</f>
        <v/>
      </c>
      <c r="B82" s="7" t="n"/>
      <c r="C82" s="7" t="n"/>
      <c r="D82" s="7" t="n"/>
      <c r="E82" s="8" t="n"/>
      <c r="F82" s="9" t="n"/>
      <c r="G82" s="8" t="n"/>
      <c r="H82" s="8" t="n"/>
      <c r="I82" s="8" t="n"/>
      <c r="J82" s="10">
        <f>IF(A82="",0,SUMIFS(amount_expended,cfda_key,V82))</f>
        <v/>
      </c>
      <c r="K82" s="10">
        <f>IF(G82="OTHER CLUSTER NOT LISTED ABOVE",SUMIFS(amount_expended,uniform_other_cluster_name,X82), IF(AND(OR(G82="N/A",G82=""),H82=""),0,IF(G82="STATE CLUSTER",SUMIFS(amount_expended,uniform_state_cluster_name,W82),SUMIFS(amount_expended,cluster_name,G82))))</f>
        <v/>
      </c>
      <c r="L82" s="8" t="n"/>
      <c r="M82" s="7" t="n"/>
      <c r="N82" s="8" t="n"/>
      <c r="O82" s="7" t="n"/>
      <c r="P82" s="7" t="n"/>
      <c r="Q82" s="8" t="n"/>
      <c r="R82" s="9" t="n"/>
      <c r="S82" s="8" t="n"/>
      <c r="T82" s="8" t="n"/>
      <c r="U82" s="8" t="n"/>
      <c r="V82" s="11">
        <f>IF(OR(B82="",C82),"",CONCATENATE(B82,".",C82))</f>
        <v/>
      </c>
      <c r="W82" s="6">
        <f>UPPER(TRIM(H82))</f>
        <v/>
      </c>
      <c r="X82" s="6">
        <f>UPPER(TRIM(I82))</f>
        <v/>
      </c>
      <c r="Y82" s="6">
        <f>IF(V82&lt;&gt;"",IFERROR(INDEX(federal_program_name_lookup,MATCH(V82,aln_lookup,0)),""),"")</f>
        <v/>
      </c>
    </row>
    <row r="83">
      <c r="A83" s="6">
        <f>IF(B83&lt;&gt;"", "AWARD-"&amp;TEXT(ROW()-1,"0000"), "")</f>
        <v/>
      </c>
      <c r="B83" s="7" t="n"/>
      <c r="C83" s="7" t="n"/>
      <c r="D83" s="7" t="n"/>
      <c r="E83" s="8" t="n"/>
      <c r="F83" s="9" t="n"/>
      <c r="G83" s="8" t="n"/>
      <c r="H83" s="8" t="n"/>
      <c r="I83" s="8" t="n"/>
      <c r="J83" s="10">
        <f>IF(A83="",0,SUMIFS(amount_expended,cfda_key,V83))</f>
        <v/>
      </c>
      <c r="K83" s="10">
        <f>IF(G83="OTHER CLUSTER NOT LISTED ABOVE",SUMIFS(amount_expended,uniform_other_cluster_name,X83), IF(AND(OR(G83="N/A",G83=""),H83=""),0,IF(G83="STATE CLUSTER",SUMIFS(amount_expended,uniform_state_cluster_name,W83),SUMIFS(amount_expended,cluster_name,G83))))</f>
        <v/>
      </c>
      <c r="L83" s="8" t="n"/>
      <c r="M83" s="7" t="n"/>
      <c r="N83" s="8" t="n"/>
      <c r="O83" s="7" t="n"/>
      <c r="P83" s="7" t="n"/>
      <c r="Q83" s="8" t="n"/>
      <c r="R83" s="9" t="n"/>
      <c r="S83" s="8" t="n"/>
      <c r="T83" s="8" t="n"/>
      <c r="U83" s="8" t="n"/>
      <c r="V83" s="11">
        <f>IF(OR(B83="",C83),"",CONCATENATE(B83,".",C83))</f>
        <v/>
      </c>
      <c r="W83" s="6">
        <f>UPPER(TRIM(H83))</f>
        <v/>
      </c>
      <c r="X83" s="6">
        <f>UPPER(TRIM(I83))</f>
        <v/>
      </c>
      <c r="Y83" s="6">
        <f>IF(V83&lt;&gt;"",IFERROR(INDEX(federal_program_name_lookup,MATCH(V83,aln_lookup,0)),""),"")</f>
        <v/>
      </c>
    </row>
    <row r="84">
      <c r="A84" s="6">
        <f>IF(B84&lt;&gt;"", "AWARD-"&amp;TEXT(ROW()-1,"0000"), "")</f>
        <v/>
      </c>
      <c r="B84" s="7" t="n"/>
      <c r="C84" s="7" t="n"/>
      <c r="D84" s="7" t="n"/>
      <c r="E84" s="8" t="n"/>
      <c r="F84" s="9" t="n"/>
      <c r="G84" s="8" t="n"/>
      <c r="H84" s="8" t="n"/>
      <c r="I84" s="8" t="n"/>
      <c r="J84" s="10">
        <f>IF(A84="",0,SUMIFS(amount_expended,cfda_key,V84))</f>
        <v/>
      </c>
      <c r="K84" s="10">
        <f>IF(G84="OTHER CLUSTER NOT LISTED ABOVE",SUMIFS(amount_expended,uniform_other_cluster_name,X84), IF(AND(OR(G84="N/A",G84=""),H84=""),0,IF(G84="STATE CLUSTER",SUMIFS(amount_expended,uniform_state_cluster_name,W84),SUMIFS(amount_expended,cluster_name,G84))))</f>
        <v/>
      </c>
      <c r="L84" s="8" t="n"/>
      <c r="M84" s="7" t="n"/>
      <c r="N84" s="8" t="n"/>
      <c r="O84" s="7" t="n"/>
      <c r="P84" s="7" t="n"/>
      <c r="Q84" s="8" t="n"/>
      <c r="R84" s="9" t="n"/>
      <c r="S84" s="8" t="n"/>
      <c r="T84" s="8" t="n"/>
      <c r="U84" s="8" t="n"/>
      <c r="V84" s="11">
        <f>IF(OR(B84="",C84),"",CONCATENATE(B84,".",C84))</f>
        <v/>
      </c>
      <c r="W84" s="6">
        <f>UPPER(TRIM(H84))</f>
        <v/>
      </c>
      <c r="X84" s="6">
        <f>UPPER(TRIM(I84))</f>
        <v/>
      </c>
      <c r="Y84" s="6">
        <f>IF(V84&lt;&gt;"",IFERROR(INDEX(federal_program_name_lookup,MATCH(V84,aln_lookup,0)),""),"")</f>
        <v/>
      </c>
    </row>
    <row r="85">
      <c r="A85" s="6">
        <f>IF(B85&lt;&gt;"", "AWARD-"&amp;TEXT(ROW()-1,"0000"), "")</f>
        <v/>
      </c>
      <c r="B85" s="7" t="n"/>
      <c r="C85" s="7" t="n"/>
      <c r="D85" s="7" t="n"/>
      <c r="E85" s="8" t="n"/>
      <c r="F85" s="9" t="n"/>
      <c r="G85" s="8" t="n"/>
      <c r="H85" s="8" t="n"/>
      <c r="I85" s="8" t="n"/>
      <c r="J85" s="10">
        <f>IF(A85="",0,SUMIFS(amount_expended,cfda_key,V85))</f>
        <v/>
      </c>
      <c r="K85" s="10">
        <f>IF(G85="OTHER CLUSTER NOT LISTED ABOVE",SUMIFS(amount_expended,uniform_other_cluster_name,X85), IF(AND(OR(G85="N/A",G85=""),H85=""),0,IF(G85="STATE CLUSTER",SUMIFS(amount_expended,uniform_state_cluster_name,W85),SUMIFS(amount_expended,cluster_name,G85))))</f>
        <v/>
      </c>
      <c r="L85" s="8" t="n"/>
      <c r="M85" s="7" t="n"/>
      <c r="N85" s="8" t="n"/>
      <c r="O85" s="7" t="n"/>
      <c r="P85" s="7" t="n"/>
      <c r="Q85" s="8" t="n"/>
      <c r="R85" s="9" t="n"/>
      <c r="S85" s="8" t="n"/>
      <c r="T85" s="8" t="n"/>
      <c r="U85" s="8" t="n"/>
      <c r="V85" s="11">
        <f>IF(OR(B85="",C85),"",CONCATENATE(B85,".",C85))</f>
        <v/>
      </c>
      <c r="W85" s="6">
        <f>UPPER(TRIM(H85))</f>
        <v/>
      </c>
      <c r="X85" s="6">
        <f>UPPER(TRIM(I85))</f>
        <v/>
      </c>
      <c r="Y85" s="6">
        <f>IF(V85&lt;&gt;"",IFERROR(INDEX(federal_program_name_lookup,MATCH(V85,aln_lookup,0)),""),"")</f>
        <v/>
      </c>
    </row>
    <row r="86">
      <c r="A86" s="6">
        <f>IF(B86&lt;&gt;"", "AWARD-"&amp;TEXT(ROW()-1,"0000"), "")</f>
        <v/>
      </c>
      <c r="B86" s="7" t="n"/>
      <c r="C86" s="7" t="n"/>
      <c r="D86" s="7" t="n"/>
      <c r="E86" s="8" t="n"/>
      <c r="F86" s="9" t="n"/>
      <c r="G86" s="8" t="n"/>
      <c r="H86" s="8" t="n"/>
      <c r="I86" s="8" t="n"/>
      <c r="J86" s="10">
        <f>IF(A86="",0,SUMIFS(amount_expended,cfda_key,V86))</f>
        <v/>
      </c>
      <c r="K86" s="10">
        <f>IF(G86="OTHER CLUSTER NOT LISTED ABOVE",SUMIFS(amount_expended,uniform_other_cluster_name,X86), IF(AND(OR(G86="N/A",G86=""),H86=""),0,IF(G86="STATE CLUSTER",SUMIFS(amount_expended,uniform_state_cluster_name,W86),SUMIFS(amount_expended,cluster_name,G86))))</f>
        <v/>
      </c>
      <c r="L86" s="8" t="n"/>
      <c r="M86" s="7" t="n"/>
      <c r="N86" s="8" t="n"/>
      <c r="O86" s="7" t="n"/>
      <c r="P86" s="7" t="n"/>
      <c r="Q86" s="8" t="n"/>
      <c r="R86" s="9" t="n"/>
      <c r="S86" s="8" t="n"/>
      <c r="T86" s="8" t="n"/>
      <c r="U86" s="8" t="n"/>
      <c r="V86" s="11">
        <f>IF(OR(B86="",C86),"",CONCATENATE(B86,".",C86))</f>
        <v/>
      </c>
      <c r="W86" s="6">
        <f>UPPER(TRIM(H86))</f>
        <v/>
      </c>
      <c r="X86" s="6">
        <f>UPPER(TRIM(I86))</f>
        <v/>
      </c>
      <c r="Y86" s="6">
        <f>IF(V86&lt;&gt;"",IFERROR(INDEX(federal_program_name_lookup,MATCH(V86,aln_lookup,0)),""),"")</f>
        <v/>
      </c>
    </row>
    <row r="87">
      <c r="A87" s="6">
        <f>IF(B87&lt;&gt;"", "AWARD-"&amp;TEXT(ROW()-1,"0000"), "")</f>
        <v/>
      </c>
      <c r="B87" s="7" t="n"/>
      <c r="C87" s="7" t="n"/>
      <c r="D87" s="7" t="n"/>
      <c r="E87" s="8" t="n"/>
      <c r="F87" s="9" t="n"/>
      <c r="G87" s="8" t="n"/>
      <c r="H87" s="8" t="n"/>
      <c r="I87" s="8" t="n"/>
      <c r="J87" s="10">
        <f>IF(A87="",0,SUMIFS(amount_expended,cfda_key,V87))</f>
        <v/>
      </c>
      <c r="K87" s="10">
        <f>IF(G87="OTHER CLUSTER NOT LISTED ABOVE",SUMIFS(amount_expended,uniform_other_cluster_name,X87), IF(AND(OR(G87="N/A",G87=""),H87=""),0,IF(G87="STATE CLUSTER",SUMIFS(amount_expended,uniform_state_cluster_name,W87),SUMIFS(amount_expended,cluster_name,G87))))</f>
        <v/>
      </c>
      <c r="L87" s="8" t="n"/>
      <c r="M87" s="7" t="n"/>
      <c r="N87" s="8" t="n"/>
      <c r="O87" s="7" t="n"/>
      <c r="P87" s="7" t="n"/>
      <c r="Q87" s="8" t="n"/>
      <c r="R87" s="9" t="n"/>
      <c r="S87" s="8" t="n"/>
      <c r="T87" s="8" t="n"/>
      <c r="U87" s="8" t="n"/>
      <c r="V87" s="11">
        <f>IF(OR(B87="",C87),"",CONCATENATE(B87,".",C87))</f>
        <v/>
      </c>
      <c r="W87" s="6">
        <f>UPPER(TRIM(H87))</f>
        <v/>
      </c>
      <c r="X87" s="6">
        <f>UPPER(TRIM(I87))</f>
        <v/>
      </c>
      <c r="Y87" s="6">
        <f>IF(V87&lt;&gt;"",IFERROR(INDEX(federal_program_name_lookup,MATCH(V87,aln_lookup,0)),""),"")</f>
        <v/>
      </c>
    </row>
    <row r="88">
      <c r="A88" s="6">
        <f>IF(B88&lt;&gt;"", "AWARD-"&amp;TEXT(ROW()-1,"0000"), "")</f>
        <v/>
      </c>
      <c r="B88" s="7" t="n"/>
      <c r="C88" s="7" t="n"/>
      <c r="D88" s="7" t="n"/>
      <c r="E88" s="8" t="n"/>
      <c r="F88" s="9" t="n"/>
      <c r="G88" s="8" t="n"/>
      <c r="H88" s="8" t="n"/>
      <c r="I88" s="8" t="n"/>
      <c r="J88" s="10">
        <f>IF(A88="",0,SUMIFS(amount_expended,cfda_key,V88))</f>
        <v/>
      </c>
      <c r="K88" s="10">
        <f>IF(G88="OTHER CLUSTER NOT LISTED ABOVE",SUMIFS(amount_expended,uniform_other_cluster_name,X88), IF(AND(OR(G88="N/A",G88=""),H88=""),0,IF(G88="STATE CLUSTER",SUMIFS(amount_expended,uniform_state_cluster_name,W88),SUMIFS(amount_expended,cluster_name,G88))))</f>
        <v/>
      </c>
      <c r="L88" s="8" t="n"/>
      <c r="M88" s="7" t="n"/>
      <c r="N88" s="8" t="n"/>
      <c r="O88" s="7" t="n"/>
      <c r="P88" s="7" t="n"/>
      <c r="Q88" s="8" t="n"/>
      <c r="R88" s="9" t="n"/>
      <c r="S88" s="8" t="n"/>
      <c r="T88" s="8" t="n"/>
      <c r="U88" s="8" t="n"/>
      <c r="V88" s="11">
        <f>IF(OR(B88="",C88),"",CONCATENATE(B88,".",C88))</f>
        <v/>
      </c>
      <c r="W88" s="6">
        <f>UPPER(TRIM(H88))</f>
        <v/>
      </c>
      <c r="X88" s="6">
        <f>UPPER(TRIM(I88))</f>
        <v/>
      </c>
      <c r="Y88" s="6">
        <f>IF(V88&lt;&gt;"",IFERROR(INDEX(federal_program_name_lookup,MATCH(V88,aln_lookup,0)),""),"")</f>
        <v/>
      </c>
    </row>
    <row r="89">
      <c r="A89" s="6">
        <f>IF(B89&lt;&gt;"", "AWARD-"&amp;TEXT(ROW()-1,"0000"), "")</f>
        <v/>
      </c>
      <c r="B89" s="7" t="n"/>
      <c r="C89" s="7" t="n"/>
      <c r="D89" s="7" t="n"/>
      <c r="E89" s="8" t="n"/>
      <c r="F89" s="9" t="n"/>
      <c r="G89" s="8" t="n"/>
      <c r="H89" s="8" t="n"/>
      <c r="I89" s="8" t="n"/>
      <c r="J89" s="10">
        <f>IF(A89="",0,SUMIFS(amount_expended,cfda_key,V89))</f>
        <v/>
      </c>
      <c r="K89" s="10">
        <f>IF(G89="OTHER CLUSTER NOT LISTED ABOVE",SUMIFS(amount_expended,uniform_other_cluster_name,X89), IF(AND(OR(G89="N/A",G89=""),H89=""),0,IF(G89="STATE CLUSTER",SUMIFS(amount_expended,uniform_state_cluster_name,W89),SUMIFS(amount_expended,cluster_name,G89))))</f>
        <v/>
      </c>
      <c r="L89" s="8" t="n"/>
      <c r="M89" s="7" t="n"/>
      <c r="N89" s="8" t="n"/>
      <c r="O89" s="7" t="n"/>
      <c r="P89" s="7" t="n"/>
      <c r="Q89" s="8" t="n"/>
      <c r="R89" s="9" t="n"/>
      <c r="S89" s="8" t="n"/>
      <c r="T89" s="8" t="n"/>
      <c r="U89" s="8" t="n"/>
      <c r="V89" s="11">
        <f>IF(OR(B89="",C89),"",CONCATENATE(B89,".",C89))</f>
        <v/>
      </c>
      <c r="W89" s="6">
        <f>UPPER(TRIM(H89))</f>
        <v/>
      </c>
      <c r="X89" s="6">
        <f>UPPER(TRIM(I89))</f>
        <v/>
      </c>
      <c r="Y89" s="6">
        <f>IF(V89&lt;&gt;"",IFERROR(INDEX(federal_program_name_lookup,MATCH(V89,aln_lookup,0)),""),"")</f>
        <v/>
      </c>
    </row>
    <row r="90">
      <c r="A90" s="6">
        <f>IF(B90&lt;&gt;"", "AWARD-"&amp;TEXT(ROW()-1,"0000"), "")</f>
        <v/>
      </c>
      <c r="B90" s="7" t="n"/>
      <c r="C90" s="7" t="n"/>
      <c r="D90" s="7" t="n"/>
      <c r="E90" s="8" t="n"/>
      <c r="F90" s="9" t="n"/>
      <c r="G90" s="8" t="n"/>
      <c r="H90" s="8" t="n"/>
      <c r="I90" s="8" t="n"/>
      <c r="J90" s="10">
        <f>IF(A90="",0,SUMIFS(amount_expended,cfda_key,V90))</f>
        <v/>
      </c>
      <c r="K90" s="10">
        <f>IF(G90="OTHER CLUSTER NOT LISTED ABOVE",SUMIFS(amount_expended,uniform_other_cluster_name,X90), IF(AND(OR(G90="N/A",G90=""),H90=""),0,IF(G90="STATE CLUSTER",SUMIFS(amount_expended,uniform_state_cluster_name,W90),SUMIFS(amount_expended,cluster_name,G90))))</f>
        <v/>
      </c>
      <c r="L90" s="8" t="n"/>
      <c r="M90" s="7" t="n"/>
      <c r="N90" s="8" t="n"/>
      <c r="O90" s="7" t="n"/>
      <c r="P90" s="7" t="n"/>
      <c r="Q90" s="8" t="n"/>
      <c r="R90" s="9" t="n"/>
      <c r="S90" s="8" t="n"/>
      <c r="T90" s="8" t="n"/>
      <c r="U90" s="8" t="n"/>
      <c r="V90" s="11">
        <f>IF(OR(B90="",C90),"",CONCATENATE(B90,".",C90))</f>
        <v/>
      </c>
      <c r="W90" s="6">
        <f>UPPER(TRIM(H90))</f>
        <v/>
      </c>
      <c r="X90" s="6">
        <f>UPPER(TRIM(I90))</f>
        <v/>
      </c>
      <c r="Y90" s="6">
        <f>IF(V90&lt;&gt;"",IFERROR(INDEX(federal_program_name_lookup,MATCH(V90,aln_lookup,0)),""),"")</f>
        <v/>
      </c>
    </row>
    <row r="91">
      <c r="A91" s="6">
        <f>IF(B91&lt;&gt;"", "AWARD-"&amp;TEXT(ROW()-1,"0000"), "")</f>
        <v/>
      </c>
      <c r="B91" s="7" t="n"/>
      <c r="C91" s="7" t="n"/>
      <c r="D91" s="7" t="n"/>
      <c r="E91" s="8" t="n"/>
      <c r="F91" s="9" t="n"/>
      <c r="G91" s="8" t="n"/>
      <c r="H91" s="8" t="n"/>
      <c r="I91" s="8" t="n"/>
      <c r="J91" s="10">
        <f>IF(A91="",0,SUMIFS(amount_expended,cfda_key,V91))</f>
        <v/>
      </c>
      <c r="K91" s="10">
        <f>IF(G91="OTHER CLUSTER NOT LISTED ABOVE",SUMIFS(amount_expended,uniform_other_cluster_name,X91), IF(AND(OR(G91="N/A",G91=""),H91=""),0,IF(G91="STATE CLUSTER",SUMIFS(amount_expended,uniform_state_cluster_name,W91),SUMIFS(amount_expended,cluster_name,G91))))</f>
        <v/>
      </c>
      <c r="L91" s="8" t="n"/>
      <c r="M91" s="7" t="n"/>
      <c r="N91" s="8" t="n"/>
      <c r="O91" s="7" t="n"/>
      <c r="P91" s="7" t="n"/>
      <c r="Q91" s="8" t="n"/>
      <c r="R91" s="9" t="n"/>
      <c r="S91" s="8" t="n"/>
      <c r="T91" s="8" t="n"/>
      <c r="U91" s="8" t="n"/>
      <c r="V91" s="11">
        <f>IF(OR(B91="",C91),"",CONCATENATE(B91,".",C91))</f>
        <v/>
      </c>
      <c r="W91" s="6">
        <f>UPPER(TRIM(H91))</f>
        <v/>
      </c>
      <c r="X91" s="6">
        <f>UPPER(TRIM(I91))</f>
        <v/>
      </c>
      <c r="Y91" s="6">
        <f>IF(V91&lt;&gt;"",IFERROR(INDEX(federal_program_name_lookup,MATCH(V91,aln_lookup,0)),""),"")</f>
        <v/>
      </c>
    </row>
    <row r="92">
      <c r="A92" s="6">
        <f>IF(B92&lt;&gt;"", "AWARD-"&amp;TEXT(ROW()-1,"0000"), "")</f>
        <v/>
      </c>
      <c r="B92" s="7" t="n"/>
      <c r="C92" s="7" t="n"/>
      <c r="D92" s="7" t="n"/>
      <c r="E92" s="8" t="n"/>
      <c r="F92" s="9" t="n"/>
      <c r="G92" s="8" t="n"/>
      <c r="H92" s="8" t="n"/>
      <c r="I92" s="8" t="n"/>
      <c r="J92" s="10">
        <f>IF(A92="",0,SUMIFS(amount_expended,cfda_key,V92))</f>
        <v/>
      </c>
      <c r="K92" s="10">
        <f>IF(G92="OTHER CLUSTER NOT LISTED ABOVE",SUMIFS(amount_expended,uniform_other_cluster_name,X92), IF(AND(OR(G92="N/A",G92=""),H92=""),0,IF(G92="STATE CLUSTER",SUMIFS(amount_expended,uniform_state_cluster_name,W92),SUMIFS(amount_expended,cluster_name,G92))))</f>
        <v/>
      </c>
      <c r="L92" s="8" t="n"/>
      <c r="M92" s="7" t="n"/>
      <c r="N92" s="8" t="n"/>
      <c r="O92" s="7" t="n"/>
      <c r="P92" s="7" t="n"/>
      <c r="Q92" s="8" t="n"/>
      <c r="R92" s="9" t="n"/>
      <c r="S92" s="8" t="n"/>
      <c r="T92" s="8" t="n"/>
      <c r="U92" s="8" t="n"/>
      <c r="V92" s="11">
        <f>IF(OR(B92="",C92),"",CONCATENATE(B92,".",C92))</f>
        <v/>
      </c>
      <c r="W92" s="6">
        <f>UPPER(TRIM(H92))</f>
        <v/>
      </c>
      <c r="X92" s="6">
        <f>UPPER(TRIM(I92))</f>
        <v/>
      </c>
      <c r="Y92" s="6">
        <f>IF(V92&lt;&gt;"",IFERROR(INDEX(federal_program_name_lookup,MATCH(V92,aln_lookup,0)),""),"")</f>
        <v/>
      </c>
    </row>
    <row r="93">
      <c r="A93" s="6">
        <f>IF(B93&lt;&gt;"", "AWARD-"&amp;TEXT(ROW()-1,"0000"), "")</f>
        <v/>
      </c>
      <c r="B93" s="7" t="n"/>
      <c r="C93" s="7" t="n"/>
      <c r="D93" s="7" t="n"/>
      <c r="E93" s="8" t="n"/>
      <c r="F93" s="9" t="n"/>
      <c r="G93" s="8" t="n"/>
      <c r="H93" s="8" t="n"/>
      <c r="I93" s="8" t="n"/>
      <c r="J93" s="10">
        <f>IF(A93="",0,SUMIFS(amount_expended,cfda_key,V93))</f>
        <v/>
      </c>
      <c r="K93" s="10">
        <f>IF(G93="OTHER CLUSTER NOT LISTED ABOVE",SUMIFS(amount_expended,uniform_other_cluster_name,X93), IF(AND(OR(G93="N/A",G93=""),H93=""),0,IF(G93="STATE CLUSTER",SUMIFS(amount_expended,uniform_state_cluster_name,W93),SUMIFS(amount_expended,cluster_name,G93))))</f>
        <v/>
      </c>
      <c r="L93" s="8" t="n"/>
      <c r="M93" s="7" t="n"/>
      <c r="N93" s="8" t="n"/>
      <c r="O93" s="7" t="n"/>
      <c r="P93" s="7" t="n"/>
      <c r="Q93" s="8" t="n"/>
      <c r="R93" s="9" t="n"/>
      <c r="S93" s="8" t="n"/>
      <c r="T93" s="8" t="n"/>
      <c r="U93" s="8" t="n"/>
      <c r="V93" s="11">
        <f>IF(OR(B93="",C93),"",CONCATENATE(B93,".",C93))</f>
        <v/>
      </c>
      <c r="W93" s="6">
        <f>UPPER(TRIM(H93))</f>
        <v/>
      </c>
      <c r="X93" s="6">
        <f>UPPER(TRIM(I93))</f>
        <v/>
      </c>
      <c r="Y93" s="6">
        <f>IF(V93&lt;&gt;"",IFERROR(INDEX(federal_program_name_lookup,MATCH(V93,aln_lookup,0)),""),"")</f>
        <v/>
      </c>
    </row>
    <row r="94">
      <c r="A94" s="6">
        <f>IF(B94&lt;&gt;"", "AWARD-"&amp;TEXT(ROW()-1,"0000"), "")</f>
        <v/>
      </c>
      <c r="B94" s="7" t="n"/>
      <c r="C94" s="7" t="n"/>
      <c r="D94" s="7" t="n"/>
      <c r="E94" s="8" t="n"/>
      <c r="F94" s="9" t="n"/>
      <c r="G94" s="8" t="n"/>
      <c r="H94" s="8" t="n"/>
      <c r="I94" s="8" t="n"/>
      <c r="J94" s="10">
        <f>IF(A94="",0,SUMIFS(amount_expended,cfda_key,V94))</f>
        <v/>
      </c>
      <c r="K94" s="10">
        <f>IF(G94="OTHER CLUSTER NOT LISTED ABOVE",SUMIFS(amount_expended,uniform_other_cluster_name,X94), IF(AND(OR(G94="N/A",G94=""),H94=""),0,IF(G94="STATE CLUSTER",SUMIFS(amount_expended,uniform_state_cluster_name,W94),SUMIFS(amount_expended,cluster_name,G94))))</f>
        <v/>
      </c>
      <c r="L94" s="8" t="n"/>
      <c r="M94" s="7" t="n"/>
      <c r="N94" s="8" t="n"/>
      <c r="O94" s="7" t="n"/>
      <c r="P94" s="7" t="n"/>
      <c r="Q94" s="8" t="n"/>
      <c r="R94" s="9" t="n"/>
      <c r="S94" s="8" t="n"/>
      <c r="T94" s="8" t="n"/>
      <c r="U94" s="8" t="n"/>
      <c r="V94" s="11">
        <f>IF(OR(B94="",C94),"",CONCATENATE(B94,".",C94))</f>
        <v/>
      </c>
      <c r="W94" s="6">
        <f>UPPER(TRIM(H94))</f>
        <v/>
      </c>
      <c r="X94" s="6">
        <f>UPPER(TRIM(I94))</f>
        <v/>
      </c>
      <c r="Y94" s="6">
        <f>IF(V94&lt;&gt;"",IFERROR(INDEX(federal_program_name_lookup,MATCH(V94,aln_lookup,0)),""),"")</f>
        <v/>
      </c>
    </row>
    <row r="95">
      <c r="A95" s="6">
        <f>IF(B95&lt;&gt;"", "AWARD-"&amp;TEXT(ROW()-1,"0000"), "")</f>
        <v/>
      </c>
      <c r="B95" s="7" t="n"/>
      <c r="C95" s="7" t="n"/>
      <c r="D95" s="7" t="n"/>
      <c r="E95" s="8" t="n"/>
      <c r="F95" s="9" t="n"/>
      <c r="G95" s="8" t="n"/>
      <c r="H95" s="8" t="n"/>
      <c r="I95" s="8" t="n"/>
      <c r="J95" s="10">
        <f>IF(A95="",0,SUMIFS(amount_expended,cfda_key,V95))</f>
        <v/>
      </c>
      <c r="K95" s="10">
        <f>IF(G95="OTHER CLUSTER NOT LISTED ABOVE",SUMIFS(amount_expended,uniform_other_cluster_name,X95), IF(AND(OR(G95="N/A",G95=""),H95=""),0,IF(G95="STATE CLUSTER",SUMIFS(amount_expended,uniform_state_cluster_name,W95),SUMIFS(amount_expended,cluster_name,G95))))</f>
        <v/>
      </c>
      <c r="L95" s="8" t="n"/>
      <c r="M95" s="7" t="n"/>
      <c r="N95" s="8" t="n"/>
      <c r="O95" s="7" t="n"/>
      <c r="P95" s="7" t="n"/>
      <c r="Q95" s="8" t="n"/>
      <c r="R95" s="9" t="n"/>
      <c r="S95" s="8" t="n"/>
      <c r="T95" s="8" t="n"/>
      <c r="U95" s="8" t="n"/>
      <c r="V95" s="11">
        <f>IF(OR(B95="",C95),"",CONCATENATE(B95,".",C95))</f>
        <v/>
      </c>
      <c r="W95" s="6">
        <f>UPPER(TRIM(H95))</f>
        <v/>
      </c>
      <c r="X95" s="6">
        <f>UPPER(TRIM(I95))</f>
        <v/>
      </c>
      <c r="Y95" s="6">
        <f>IF(V95&lt;&gt;"",IFERROR(INDEX(federal_program_name_lookup,MATCH(V95,aln_lookup,0)),""),"")</f>
        <v/>
      </c>
    </row>
    <row r="96">
      <c r="A96" s="6">
        <f>IF(B96&lt;&gt;"", "AWARD-"&amp;TEXT(ROW()-1,"0000"), "")</f>
        <v/>
      </c>
      <c r="B96" s="7" t="n"/>
      <c r="C96" s="7" t="n"/>
      <c r="D96" s="7" t="n"/>
      <c r="E96" s="8" t="n"/>
      <c r="F96" s="9" t="n"/>
      <c r="G96" s="8" t="n"/>
      <c r="H96" s="8" t="n"/>
      <c r="I96" s="8" t="n"/>
      <c r="J96" s="10">
        <f>IF(A96="",0,SUMIFS(amount_expended,cfda_key,V96))</f>
        <v/>
      </c>
      <c r="K96" s="10">
        <f>IF(G96="OTHER CLUSTER NOT LISTED ABOVE",SUMIFS(amount_expended,uniform_other_cluster_name,X96), IF(AND(OR(G96="N/A",G96=""),H96=""),0,IF(G96="STATE CLUSTER",SUMIFS(amount_expended,uniform_state_cluster_name,W96),SUMIFS(amount_expended,cluster_name,G96))))</f>
        <v/>
      </c>
      <c r="L96" s="8" t="n"/>
      <c r="M96" s="7" t="n"/>
      <c r="N96" s="8" t="n"/>
      <c r="O96" s="7" t="n"/>
      <c r="P96" s="7" t="n"/>
      <c r="Q96" s="8" t="n"/>
      <c r="R96" s="9" t="n"/>
      <c r="S96" s="8" t="n"/>
      <c r="T96" s="8" t="n"/>
      <c r="U96" s="8" t="n"/>
      <c r="V96" s="11">
        <f>IF(OR(B96="",C96),"",CONCATENATE(B96,".",C96))</f>
        <v/>
      </c>
      <c r="W96" s="6">
        <f>UPPER(TRIM(H96))</f>
        <v/>
      </c>
      <c r="X96" s="6">
        <f>UPPER(TRIM(I96))</f>
        <v/>
      </c>
      <c r="Y96" s="6">
        <f>IF(V96&lt;&gt;"",IFERROR(INDEX(federal_program_name_lookup,MATCH(V96,aln_lookup,0)),""),"")</f>
        <v/>
      </c>
    </row>
    <row r="97">
      <c r="A97" s="6">
        <f>IF(B97&lt;&gt;"", "AWARD-"&amp;TEXT(ROW()-1,"0000"), "")</f>
        <v/>
      </c>
      <c r="B97" s="7" t="n"/>
      <c r="C97" s="7" t="n"/>
      <c r="D97" s="7" t="n"/>
      <c r="E97" s="8" t="n"/>
      <c r="F97" s="9" t="n"/>
      <c r="G97" s="8" t="n"/>
      <c r="H97" s="8" t="n"/>
      <c r="I97" s="8" t="n"/>
      <c r="J97" s="10">
        <f>IF(A97="",0,SUMIFS(amount_expended,cfda_key,V97))</f>
        <v/>
      </c>
      <c r="K97" s="10">
        <f>IF(G97="OTHER CLUSTER NOT LISTED ABOVE",SUMIFS(amount_expended,uniform_other_cluster_name,X97), IF(AND(OR(G97="N/A",G97=""),H97=""),0,IF(G97="STATE CLUSTER",SUMIFS(amount_expended,uniform_state_cluster_name,W97),SUMIFS(amount_expended,cluster_name,G97))))</f>
        <v/>
      </c>
      <c r="L97" s="8" t="n"/>
      <c r="M97" s="7" t="n"/>
      <c r="N97" s="8" t="n"/>
      <c r="O97" s="7" t="n"/>
      <c r="P97" s="7" t="n"/>
      <c r="Q97" s="8" t="n"/>
      <c r="R97" s="9" t="n"/>
      <c r="S97" s="8" t="n"/>
      <c r="T97" s="8" t="n"/>
      <c r="U97" s="8" t="n"/>
      <c r="V97" s="11">
        <f>IF(OR(B97="",C97),"",CONCATENATE(B97,".",C97))</f>
        <v/>
      </c>
      <c r="W97" s="6">
        <f>UPPER(TRIM(H97))</f>
        <v/>
      </c>
      <c r="X97" s="6">
        <f>UPPER(TRIM(I97))</f>
        <v/>
      </c>
      <c r="Y97" s="6">
        <f>IF(V97&lt;&gt;"",IFERROR(INDEX(federal_program_name_lookup,MATCH(V97,aln_lookup,0)),""),"")</f>
        <v/>
      </c>
    </row>
    <row r="98">
      <c r="A98" s="6">
        <f>IF(B98&lt;&gt;"", "AWARD-"&amp;TEXT(ROW()-1,"0000"), "")</f>
        <v/>
      </c>
      <c r="B98" s="7" t="n"/>
      <c r="C98" s="7" t="n"/>
      <c r="D98" s="7" t="n"/>
      <c r="E98" s="8" t="n"/>
      <c r="F98" s="9" t="n"/>
      <c r="G98" s="8" t="n"/>
      <c r="H98" s="8" t="n"/>
      <c r="I98" s="8" t="n"/>
      <c r="J98" s="10">
        <f>IF(A98="",0,SUMIFS(amount_expended,cfda_key,V98))</f>
        <v/>
      </c>
      <c r="K98" s="10">
        <f>IF(G98="OTHER CLUSTER NOT LISTED ABOVE",SUMIFS(amount_expended,uniform_other_cluster_name,X98), IF(AND(OR(G98="N/A",G98=""),H98=""),0,IF(G98="STATE CLUSTER",SUMIFS(amount_expended,uniform_state_cluster_name,W98),SUMIFS(amount_expended,cluster_name,G98))))</f>
        <v/>
      </c>
      <c r="L98" s="8" t="n"/>
      <c r="M98" s="7" t="n"/>
      <c r="N98" s="8" t="n"/>
      <c r="O98" s="7" t="n"/>
      <c r="P98" s="7" t="n"/>
      <c r="Q98" s="8" t="n"/>
      <c r="R98" s="9" t="n"/>
      <c r="S98" s="8" t="n"/>
      <c r="T98" s="8" t="n"/>
      <c r="U98" s="8" t="n"/>
      <c r="V98" s="11">
        <f>IF(OR(B98="",C98),"",CONCATENATE(B98,".",C98))</f>
        <v/>
      </c>
      <c r="W98" s="6">
        <f>UPPER(TRIM(H98))</f>
        <v/>
      </c>
      <c r="X98" s="6">
        <f>UPPER(TRIM(I98))</f>
        <v/>
      </c>
      <c r="Y98" s="6">
        <f>IF(V98&lt;&gt;"",IFERROR(INDEX(federal_program_name_lookup,MATCH(V98,aln_lookup,0)),""),"")</f>
        <v/>
      </c>
    </row>
    <row r="99">
      <c r="A99" s="6">
        <f>IF(B99&lt;&gt;"", "AWARD-"&amp;TEXT(ROW()-1,"0000"), "")</f>
        <v/>
      </c>
      <c r="B99" s="7" t="n"/>
      <c r="C99" s="7" t="n"/>
      <c r="D99" s="7" t="n"/>
      <c r="E99" s="8" t="n"/>
      <c r="F99" s="9" t="n"/>
      <c r="G99" s="8" t="n"/>
      <c r="H99" s="8" t="n"/>
      <c r="I99" s="8" t="n"/>
      <c r="J99" s="10">
        <f>IF(A99="",0,SUMIFS(amount_expended,cfda_key,V99))</f>
        <v/>
      </c>
      <c r="K99" s="10">
        <f>IF(G99="OTHER CLUSTER NOT LISTED ABOVE",SUMIFS(amount_expended,uniform_other_cluster_name,X99), IF(AND(OR(G99="N/A",G99=""),H99=""),0,IF(G99="STATE CLUSTER",SUMIFS(amount_expended,uniform_state_cluster_name,W99),SUMIFS(amount_expended,cluster_name,G99))))</f>
        <v/>
      </c>
      <c r="L99" s="8" t="n"/>
      <c r="M99" s="7" t="n"/>
      <c r="N99" s="8" t="n"/>
      <c r="O99" s="7" t="n"/>
      <c r="P99" s="7" t="n"/>
      <c r="Q99" s="8" t="n"/>
      <c r="R99" s="9" t="n"/>
      <c r="S99" s="8" t="n"/>
      <c r="T99" s="8" t="n"/>
      <c r="U99" s="8" t="n"/>
      <c r="V99" s="11">
        <f>IF(OR(B99="",C99),"",CONCATENATE(B99,".",C99))</f>
        <v/>
      </c>
      <c r="W99" s="6">
        <f>UPPER(TRIM(H99))</f>
        <v/>
      </c>
      <c r="X99" s="6">
        <f>UPPER(TRIM(I99))</f>
        <v/>
      </c>
      <c r="Y99" s="6">
        <f>IF(V99&lt;&gt;"",IFERROR(INDEX(federal_program_name_lookup,MATCH(V99,aln_lookup,0)),""),"")</f>
        <v/>
      </c>
    </row>
    <row r="100">
      <c r="A100" s="6">
        <f>IF(B100&lt;&gt;"", "AWARD-"&amp;TEXT(ROW()-1,"0000"), "")</f>
        <v/>
      </c>
      <c r="B100" s="7" t="n"/>
      <c r="C100" s="7" t="n"/>
      <c r="D100" s="7" t="n"/>
      <c r="E100" s="8" t="n"/>
      <c r="F100" s="9" t="n"/>
      <c r="G100" s="8" t="n"/>
      <c r="H100" s="8" t="n"/>
      <c r="I100" s="8" t="n"/>
      <c r="J100" s="10">
        <f>IF(A100="",0,SUMIFS(amount_expended,cfda_key,V100))</f>
        <v/>
      </c>
      <c r="K100" s="10">
        <f>IF(G100="OTHER CLUSTER NOT LISTED ABOVE",SUMIFS(amount_expended,uniform_other_cluster_name,X100), IF(AND(OR(G100="N/A",G100=""),H100=""),0,IF(G100="STATE CLUSTER",SUMIFS(amount_expended,uniform_state_cluster_name,W100),SUMIFS(amount_expended,cluster_name,G100))))</f>
        <v/>
      </c>
      <c r="L100" s="8" t="n"/>
      <c r="M100" s="7" t="n"/>
      <c r="N100" s="8" t="n"/>
      <c r="O100" s="7" t="n"/>
      <c r="P100" s="7" t="n"/>
      <c r="Q100" s="8" t="n"/>
      <c r="R100" s="9" t="n"/>
      <c r="S100" s="8" t="n"/>
      <c r="T100" s="8" t="n"/>
      <c r="U100" s="8" t="n"/>
      <c r="V100" s="11">
        <f>IF(OR(B100="",C100),"",CONCATENATE(B100,".",C100))</f>
        <v/>
      </c>
      <c r="W100" s="6">
        <f>UPPER(TRIM(H100))</f>
        <v/>
      </c>
      <c r="X100" s="6">
        <f>UPPER(TRIM(I100))</f>
        <v/>
      </c>
      <c r="Y100" s="6">
        <f>IF(V100&lt;&gt;"",IFERROR(INDEX(federal_program_name_lookup,MATCH(V100,aln_lookup,0)),""),"")</f>
        <v/>
      </c>
    </row>
    <row r="101">
      <c r="A101" s="6">
        <f>IF(B101&lt;&gt;"", "AWARD-"&amp;TEXT(ROW()-1,"0000"), "")</f>
        <v/>
      </c>
      <c r="B101" s="7" t="n"/>
      <c r="C101" s="7" t="n"/>
      <c r="D101" s="7" t="n"/>
      <c r="E101" s="8" t="n"/>
      <c r="F101" s="9" t="n"/>
      <c r="G101" s="8" t="n"/>
      <c r="H101" s="8" t="n"/>
      <c r="I101" s="8" t="n"/>
      <c r="J101" s="10">
        <f>IF(A101="",0,SUMIFS(amount_expended,cfda_key,V101))</f>
        <v/>
      </c>
      <c r="K101" s="10">
        <f>IF(G101="OTHER CLUSTER NOT LISTED ABOVE",SUMIFS(amount_expended,uniform_other_cluster_name,X101), IF(AND(OR(G101="N/A",G101=""),H101=""),0,IF(G101="STATE CLUSTER",SUMIFS(amount_expended,uniform_state_cluster_name,W101),SUMIFS(amount_expended,cluster_name,G101))))</f>
        <v/>
      </c>
      <c r="L101" s="8" t="n"/>
      <c r="M101" s="7" t="n"/>
      <c r="N101" s="8" t="n"/>
      <c r="O101" s="7" t="n"/>
      <c r="P101" s="7" t="n"/>
      <c r="Q101" s="8" t="n"/>
      <c r="R101" s="9" t="n"/>
      <c r="S101" s="8" t="n"/>
      <c r="T101" s="8" t="n"/>
      <c r="U101" s="8" t="n"/>
      <c r="V101" s="11">
        <f>IF(OR(B101="",C101),"",CONCATENATE(B101,".",C101))</f>
        <v/>
      </c>
      <c r="W101" s="6">
        <f>UPPER(TRIM(H101))</f>
        <v/>
      </c>
      <c r="X101" s="6">
        <f>UPPER(TRIM(I101))</f>
        <v/>
      </c>
      <c r="Y101" s="6">
        <f>IF(V101&lt;&gt;"",IFERROR(INDEX(federal_program_name_lookup,MATCH(V101,aln_lookup,0)),""),"")</f>
        <v/>
      </c>
    </row>
    <row r="102">
      <c r="A102" s="6">
        <f>IF(B102&lt;&gt;"", "AWARD-"&amp;TEXT(ROW()-1,"0000"), "")</f>
        <v/>
      </c>
      <c r="B102" s="7" t="n"/>
      <c r="C102" s="7" t="n"/>
      <c r="D102" s="7" t="n"/>
      <c r="E102" s="8" t="n"/>
      <c r="F102" s="9" t="n"/>
      <c r="G102" s="8" t="n"/>
      <c r="H102" s="8" t="n"/>
      <c r="I102" s="8" t="n"/>
      <c r="J102" s="10">
        <f>IF(A102="",0,SUMIFS(amount_expended,cfda_key,V102))</f>
        <v/>
      </c>
      <c r="K102" s="10">
        <f>IF(G102="OTHER CLUSTER NOT LISTED ABOVE",SUMIFS(amount_expended,uniform_other_cluster_name,X102), IF(AND(OR(G102="N/A",G102=""),H102=""),0,IF(G102="STATE CLUSTER",SUMIFS(amount_expended,uniform_state_cluster_name,W102),SUMIFS(amount_expended,cluster_name,G102))))</f>
        <v/>
      </c>
      <c r="L102" s="8" t="n"/>
      <c r="M102" s="7" t="n"/>
      <c r="N102" s="8" t="n"/>
      <c r="O102" s="7" t="n"/>
      <c r="P102" s="7" t="n"/>
      <c r="Q102" s="8" t="n"/>
      <c r="R102" s="9" t="n"/>
      <c r="S102" s="8" t="n"/>
      <c r="T102" s="8" t="n"/>
      <c r="U102" s="8" t="n"/>
      <c r="V102" s="11">
        <f>IF(OR(B102="",C102),"",CONCATENATE(B102,".",C102))</f>
        <v/>
      </c>
      <c r="W102" s="6">
        <f>UPPER(TRIM(H102))</f>
        <v/>
      </c>
      <c r="X102" s="6">
        <f>UPPER(TRIM(I102))</f>
        <v/>
      </c>
      <c r="Y102" s="6">
        <f>IF(V102&lt;&gt;"",IFERROR(INDEX(federal_program_name_lookup,MATCH(V102,aln_lookup,0)),""),"")</f>
        <v/>
      </c>
    </row>
    <row r="103">
      <c r="A103" s="6">
        <f>IF(B103&lt;&gt;"", "AWARD-"&amp;TEXT(ROW()-1,"0000"), "")</f>
        <v/>
      </c>
      <c r="B103" s="7" t="n"/>
      <c r="C103" s="7" t="n"/>
      <c r="D103" s="7" t="n"/>
      <c r="E103" s="8" t="n"/>
      <c r="F103" s="9" t="n"/>
      <c r="G103" s="8" t="n"/>
      <c r="H103" s="8" t="n"/>
      <c r="I103" s="8" t="n"/>
      <c r="J103" s="10">
        <f>IF(A103="",0,SUMIFS(amount_expended,cfda_key,V103))</f>
        <v/>
      </c>
      <c r="K103" s="10">
        <f>IF(G103="OTHER CLUSTER NOT LISTED ABOVE",SUMIFS(amount_expended,uniform_other_cluster_name,X103), IF(AND(OR(G103="N/A",G103=""),H103=""),0,IF(G103="STATE CLUSTER",SUMIFS(amount_expended,uniform_state_cluster_name,W103),SUMIFS(amount_expended,cluster_name,G103))))</f>
        <v/>
      </c>
      <c r="L103" s="8" t="n"/>
      <c r="M103" s="7" t="n"/>
      <c r="N103" s="8" t="n"/>
      <c r="O103" s="7" t="n"/>
      <c r="P103" s="7" t="n"/>
      <c r="Q103" s="8" t="n"/>
      <c r="R103" s="9" t="n"/>
      <c r="S103" s="8" t="n"/>
      <c r="T103" s="8" t="n"/>
      <c r="U103" s="8" t="n"/>
      <c r="V103" s="11">
        <f>IF(OR(B103="",C103),"",CONCATENATE(B103,".",C103))</f>
        <v/>
      </c>
      <c r="W103" s="6">
        <f>UPPER(TRIM(H103))</f>
        <v/>
      </c>
      <c r="X103" s="6">
        <f>UPPER(TRIM(I103))</f>
        <v/>
      </c>
      <c r="Y103" s="6">
        <f>IF(V103&lt;&gt;"",IFERROR(INDEX(federal_program_name_lookup,MATCH(V103,aln_lookup,0)),""),"")</f>
        <v/>
      </c>
    </row>
    <row r="104">
      <c r="A104" s="6">
        <f>IF(B104&lt;&gt;"", "AWARD-"&amp;TEXT(ROW()-1,"0000"), "")</f>
        <v/>
      </c>
      <c r="B104" s="7" t="n"/>
      <c r="C104" s="7" t="n"/>
      <c r="D104" s="7" t="n"/>
      <c r="E104" s="8" t="n"/>
      <c r="F104" s="9" t="n"/>
      <c r="G104" s="8" t="n"/>
      <c r="H104" s="8" t="n"/>
      <c r="I104" s="8" t="n"/>
      <c r="J104" s="10">
        <f>IF(A104="",0,SUMIFS(amount_expended,cfda_key,V104))</f>
        <v/>
      </c>
      <c r="K104" s="10">
        <f>IF(G104="OTHER CLUSTER NOT LISTED ABOVE",SUMIFS(amount_expended,uniform_other_cluster_name,X104), IF(AND(OR(G104="N/A",G104=""),H104=""),0,IF(G104="STATE CLUSTER",SUMIFS(amount_expended,uniform_state_cluster_name,W104),SUMIFS(amount_expended,cluster_name,G104))))</f>
        <v/>
      </c>
      <c r="L104" s="8" t="n"/>
      <c r="M104" s="7" t="n"/>
      <c r="N104" s="8" t="n"/>
      <c r="O104" s="7" t="n"/>
      <c r="P104" s="7" t="n"/>
      <c r="Q104" s="8" t="n"/>
      <c r="R104" s="9" t="n"/>
      <c r="S104" s="8" t="n"/>
      <c r="T104" s="8" t="n"/>
      <c r="U104" s="8" t="n"/>
      <c r="V104" s="11">
        <f>IF(OR(B104="",C104),"",CONCATENATE(B104,".",C104))</f>
        <v/>
      </c>
      <c r="W104" s="6">
        <f>UPPER(TRIM(H104))</f>
        <v/>
      </c>
      <c r="X104" s="6">
        <f>UPPER(TRIM(I104))</f>
        <v/>
      </c>
      <c r="Y104" s="6">
        <f>IF(V104&lt;&gt;"",IFERROR(INDEX(federal_program_name_lookup,MATCH(V104,aln_lookup,0)),""),"")</f>
        <v/>
      </c>
    </row>
    <row r="105">
      <c r="A105" s="6">
        <f>IF(B105&lt;&gt;"", "AWARD-"&amp;TEXT(ROW()-1,"0000"), "")</f>
        <v/>
      </c>
      <c r="B105" s="7" t="n"/>
      <c r="C105" s="7" t="n"/>
      <c r="D105" s="7" t="n"/>
      <c r="E105" s="8" t="n"/>
      <c r="F105" s="9" t="n"/>
      <c r="G105" s="8" t="n"/>
      <c r="H105" s="8" t="n"/>
      <c r="I105" s="8" t="n"/>
      <c r="J105" s="10">
        <f>IF(A105="",0,SUMIFS(amount_expended,cfda_key,V105))</f>
        <v/>
      </c>
      <c r="K105" s="10">
        <f>IF(G105="OTHER CLUSTER NOT LISTED ABOVE",SUMIFS(amount_expended,uniform_other_cluster_name,X105), IF(AND(OR(G105="N/A",G105=""),H105=""),0,IF(G105="STATE CLUSTER",SUMIFS(amount_expended,uniform_state_cluster_name,W105),SUMIFS(amount_expended,cluster_name,G105))))</f>
        <v/>
      </c>
      <c r="L105" s="8" t="n"/>
      <c r="M105" s="7" t="n"/>
      <c r="N105" s="8" t="n"/>
      <c r="O105" s="7" t="n"/>
      <c r="P105" s="7" t="n"/>
      <c r="Q105" s="8" t="n"/>
      <c r="R105" s="9" t="n"/>
      <c r="S105" s="8" t="n"/>
      <c r="T105" s="8" t="n"/>
      <c r="U105" s="8" t="n"/>
      <c r="V105" s="11">
        <f>IF(OR(B105="",C105),"",CONCATENATE(B105,".",C105))</f>
        <v/>
      </c>
      <c r="W105" s="6">
        <f>UPPER(TRIM(H105))</f>
        <v/>
      </c>
      <c r="X105" s="6">
        <f>UPPER(TRIM(I105))</f>
        <v/>
      </c>
      <c r="Y105" s="6">
        <f>IF(V105&lt;&gt;"",IFERROR(INDEX(federal_program_name_lookup,MATCH(V105,aln_lookup,0)),""),"")</f>
        <v/>
      </c>
    </row>
    <row r="106">
      <c r="A106" s="6">
        <f>IF(B106&lt;&gt;"", "AWARD-"&amp;TEXT(ROW()-1,"0000"), "")</f>
        <v/>
      </c>
      <c r="B106" s="7" t="n"/>
      <c r="C106" s="7" t="n"/>
      <c r="D106" s="7" t="n"/>
      <c r="E106" s="8" t="n"/>
      <c r="F106" s="9" t="n"/>
      <c r="G106" s="8" t="n"/>
      <c r="H106" s="8" t="n"/>
      <c r="I106" s="8" t="n"/>
      <c r="J106" s="10">
        <f>IF(A106="",0,SUMIFS(amount_expended,cfda_key,V106))</f>
        <v/>
      </c>
      <c r="K106" s="10">
        <f>IF(G106="OTHER CLUSTER NOT LISTED ABOVE",SUMIFS(amount_expended,uniform_other_cluster_name,X106), IF(AND(OR(G106="N/A",G106=""),H106=""),0,IF(G106="STATE CLUSTER",SUMIFS(amount_expended,uniform_state_cluster_name,W106),SUMIFS(amount_expended,cluster_name,G106))))</f>
        <v/>
      </c>
      <c r="L106" s="8" t="n"/>
      <c r="M106" s="7" t="n"/>
      <c r="N106" s="8" t="n"/>
      <c r="O106" s="7" t="n"/>
      <c r="P106" s="7" t="n"/>
      <c r="Q106" s="8" t="n"/>
      <c r="R106" s="9" t="n"/>
      <c r="S106" s="8" t="n"/>
      <c r="T106" s="8" t="n"/>
      <c r="U106" s="8" t="n"/>
      <c r="V106" s="11">
        <f>IF(OR(B106="",C106),"",CONCATENATE(B106,".",C106))</f>
        <v/>
      </c>
      <c r="W106" s="6">
        <f>UPPER(TRIM(H106))</f>
        <v/>
      </c>
      <c r="X106" s="6">
        <f>UPPER(TRIM(I106))</f>
        <v/>
      </c>
      <c r="Y106" s="6">
        <f>IF(V106&lt;&gt;"",IFERROR(INDEX(federal_program_name_lookup,MATCH(V106,aln_lookup,0)),""),"")</f>
        <v/>
      </c>
    </row>
    <row r="107">
      <c r="A107" s="6">
        <f>IF(B107&lt;&gt;"", "AWARD-"&amp;TEXT(ROW()-1,"0000"), "")</f>
        <v/>
      </c>
      <c r="B107" s="7" t="n"/>
      <c r="C107" s="7" t="n"/>
      <c r="D107" s="7" t="n"/>
      <c r="E107" s="8" t="n"/>
      <c r="F107" s="9" t="n"/>
      <c r="G107" s="8" t="n"/>
      <c r="H107" s="8" t="n"/>
      <c r="I107" s="8" t="n"/>
      <c r="J107" s="10">
        <f>IF(A107="",0,SUMIFS(amount_expended,cfda_key,V107))</f>
        <v/>
      </c>
      <c r="K107" s="10">
        <f>IF(G107="OTHER CLUSTER NOT LISTED ABOVE",SUMIFS(amount_expended,uniform_other_cluster_name,X107), IF(AND(OR(G107="N/A",G107=""),H107=""),0,IF(G107="STATE CLUSTER",SUMIFS(amount_expended,uniform_state_cluster_name,W107),SUMIFS(amount_expended,cluster_name,G107))))</f>
        <v/>
      </c>
      <c r="L107" s="8" t="n"/>
      <c r="M107" s="7" t="n"/>
      <c r="N107" s="8" t="n"/>
      <c r="O107" s="7" t="n"/>
      <c r="P107" s="7" t="n"/>
      <c r="Q107" s="8" t="n"/>
      <c r="R107" s="9" t="n"/>
      <c r="S107" s="8" t="n"/>
      <c r="T107" s="8" t="n"/>
      <c r="U107" s="8" t="n"/>
      <c r="V107" s="11">
        <f>IF(OR(B107="",C107),"",CONCATENATE(B107,".",C107))</f>
        <v/>
      </c>
      <c r="W107" s="6">
        <f>UPPER(TRIM(H107))</f>
        <v/>
      </c>
      <c r="X107" s="6">
        <f>UPPER(TRIM(I107))</f>
        <v/>
      </c>
      <c r="Y107" s="6">
        <f>IF(V107&lt;&gt;"",IFERROR(INDEX(federal_program_name_lookup,MATCH(V107,aln_lookup,0)),""),"")</f>
        <v/>
      </c>
    </row>
    <row r="108">
      <c r="A108" s="6">
        <f>IF(B108&lt;&gt;"", "AWARD-"&amp;TEXT(ROW()-1,"0000"), "")</f>
        <v/>
      </c>
      <c r="B108" s="7" t="n"/>
      <c r="C108" s="7" t="n"/>
      <c r="D108" s="7" t="n"/>
      <c r="E108" s="8" t="n"/>
      <c r="F108" s="9" t="n"/>
      <c r="G108" s="8" t="n"/>
      <c r="H108" s="8" t="n"/>
      <c r="I108" s="8" t="n"/>
      <c r="J108" s="10">
        <f>IF(A108="",0,SUMIFS(amount_expended,cfda_key,V108))</f>
        <v/>
      </c>
      <c r="K108" s="10">
        <f>IF(G108="OTHER CLUSTER NOT LISTED ABOVE",SUMIFS(amount_expended,uniform_other_cluster_name,X108), IF(AND(OR(G108="N/A",G108=""),H108=""),0,IF(G108="STATE CLUSTER",SUMIFS(amount_expended,uniform_state_cluster_name,W108),SUMIFS(amount_expended,cluster_name,G108))))</f>
        <v/>
      </c>
      <c r="L108" s="8" t="n"/>
      <c r="M108" s="7" t="n"/>
      <c r="N108" s="8" t="n"/>
      <c r="O108" s="7" t="n"/>
      <c r="P108" s="7" t="n"/>
      <c r="Q108" s="8" t="n"/>
      <c r="R108" s="9" t="n"/>
      <c r="S108" s="8" t="n"/>
      <c r="T108" s="8" t="n"/>
      <c r="U108" s="8" t="n"/>
      <c r="V108" s="11">
        <f>IF(OR(B108="",C108),"",CONCATENATE(B108,".",C108))</f>
        <v/>
      </c>
      <c r="W108" s="6">
        <f>UPPER(TRIM(H108))</f>
        <v/>
      </c>
      <c r="X108" s="6">
        <f>UPPER(TRIM(I108))</f>
        <v/>
      </c>
      <c r="Y108" s="6">
        <f>IF(V108&lt;&gt;"",IFERROR(INDEX(federal_program_name_lookup,MATCH(V108,aln_lookup,0)),""),"")</f>
        <v/>
      </c>
    </row>
    <row r="109">
      <c r="A109" s="6">
        <f>IF(B109&lt;&gt;"", "AWARD-"&amp;TEXT(ROW()-1,"0000"), "")</f>
        <v/>
      </c>
      <c r="B109" s="7" t="n"/>
      <c r="C109" s="7" t="n"/>
      <c r="D109" s="7" t="n"/>
      <c r="E109" s="8" t="n"/>
      <c r="F109" s="9" t="n"/>
      <c r="G109" s="8" t="n"/>
      <c r="H109" s="8" t="n"/>
      <c r="I109" s="8" t="n"/>
      <c r="J109" s="10">
        <f>IF(A109="",0,SUMIFS(amount_expended,cfda_key,V109))</f>
        <v/>
      </c>
      <c r="K109" s="10">
        <f>IF(G109="OTHER CLUSTER NOT LISTED ABOVE",SUMIFS(amount_expended,uniform_other_cluster_name,X109), IF(AND(OR(G109="N/A",G109=""),H109=""),0,IF(G109="STATE CLUSTER",SUMIFS(amount_expended,uniform_state_cluster_name,W109),SUMIFS(amount_expended,cluster_name,G109))))</f>
        <v/>
      </c>
      <c r="L109" s="8" t="n"/>
      <c r="M109" s="7" t="n"/>
      <c r="N109" s="8" t="n"/>
      <c r="O109" s="7" t="n"/>
      <c r="P109" s="7" t="n"/>
      <c r="Q109" s="8" t="n"/>
      <c r="R109" s="9" t="n"/>
      <c r="S109" s="8" t="n"/>
      <c r="T109" s="8" t="n"/>
      <c r="U109" s="8" t="n"/>
      <c r="V109" s="11">
        <f>IF(OR(B109="",C109),"",CONCATENATE(B109,".",C109))</f>
        <v/>
      </c>
      <c r="W109" s="6">
        <f>UPPER(TRIM(H109))</f>
        <v/>
      </c>
      <c r="X109" s="6">
        <f>UPPER(TRIM(I109))</f>
        <v/>
      </c>
      <c r="Y109" s="6">
        <f>IF(V109&lt;&gt;"",IFERROR(INDEX(federal_program_name_lookup,MATCH(V109,aln_lookup,0)),""),"")</f>
        <v/>
      </c>
    </row>
    <row r="110">
      <c r="A110" s="6">
        <f>IF(B110&lt;&gt;"", "AWARD-"&amp;TEXT(ROW()-1,"0000"), "")</f>
        <v/>
      </c>
      <c r="B110" s="7" t="n"/>
      <c r="C110" s="7" t="n"/>
      <c r="D110" s="7" t="n"/>
      <c r="E110" s="8" t="n"/>
      <c r="F110" s="9" t="n"/>
      <c r="G110" s="8" t="n"/>
      <c r="H110" s="8" t="n"/>
      <c r="I110" s="8" t="n"/>
      <c r="J110" s="10">
        <f>IF(A110="",0,SUMIFS(amount_expended,cfda_key,V110))</f>
        <v/>
      </c>
      <c r="K110" s="10">
        <f>IF(G110="OTHER CLUSTER NOT LISTED ABOVE",SUMIFS(amount_expended,uniform_other_cluster_name,X110), IF(AND(OR(G110="N/A",G110=""),H110=""),0,IF(G110="STATE CLUSTER",SUMIFS(amount_expended,uniform_state_cluster_name,W110),SUMIFS(amount_expended,cluster_name,G110))))</f>
        <v/>
      </c>
      <c r="L110" s="8" t="n"/>
      <c r="M110" s="7" t="n"/>
      <c r="N110" s="8" t="n"/>
      <c r="O110" s="7" t="n"/>
      <c r="P110" s="7" t="n"/>
      <c r="Q110" s="8" t="n"/>
      <c r="R110" s="9" t="n"/>
      <c r="S110" s="8" t="n"/>
      <c r="T110" s="8" t="n"/>
      <c r="U110" s="8" t="n"/>
      <c r="V110" s="11">
        <f>IF(OR(B110="",C110),"",CONCATENATE(B110,".",C110))</f>
        <v/>
      </c>
      <c r="W110" s="6">
        <f>UPPER(TRIM(H110))</f>
        <v/>
      </c>
      <c r="X110" s="6">
        <f>UPPER(TRIM(I110))</f>
        <v/>
      </c>
      <c r="Y110" s="6">
        <f>IF(V110&lt;&gt;"",IFERROR(INDEX(federal_program_name_lookup,MATCH(V110,aln_lookup,0)),""),"")</f>
        <v/>
      </c>
    </row>
    <row r="111">
      <c r="A111" s="6">
        <f>IF(B111&lt;&gt;"", "AWARD-"&amp;TEXT(ROW()-1,"0000"), "")</f>
        <v/>
      </c>
      <c r="B111" s="7" t="n"/>
      <c r="C111" s="7" t="n"/>
      <c r="D111" s="7" t="n"/>
      <c r="E111" s="8" t="n"/>
      <c r="F111" s="9" t="n"/>
      <c r="G111" s="8" t="n"/>
      <c r="H111" s="8" t="n"/>
      <c r="I111" s="8" t="n"/>
      <c r="J111" s="10">
        <f>IF(A111="",0,SUMIFS(amount_expended,cfda_key,V111))</f>
        <v/>
      </c>
      <c r="K111" s="10">
        <f>IF(G111="OTHER CLUSTER NOT LISTED ABOVE",SUMIFS(amount_expended,uniform_other_cluster_name,X111), IF(AND(OR(G111="N/A",G111=""),H111=""),0,IF(G111="STATE CLUSTER",SUMIFS(amount_expended,uniform_state_cluster_name,W111),SUMIFS(amount_expended,cluster_name,G111))))</f>
        <v/>
      </c>
      <c r="L111" s="8" t="n"/>
      <c r="M111" s="7" t="n"/>
      <c r="N111" s="8" t="n"/>
      <c r="O111" s="7" t="n"/>
      <c r="P111" s="7" t="n"/>
      <c r="Q111" s="8" t="n"/>
      <c r="R111" s="9" t="n"/>
      <c r="S111" s="8" t="n"/>
      <c r="T111" s="8" t="n"/>
      <c r="U111" s="8" t="n"/>
      <c r="V111" s="11">
        <f>IF(OR(B111="",C111),"",CONCATENATE(B111,".",C111))</f>
        <v/>
      </c>
      <c r="W111" s="6">
        <f>UPPER(TRIM(H111))</f>
        <v/>
      </c>
      <c r="X111" s="6">
        <f>UPPER(TRIM(I111))</f>
        <v/>
      </c>
      <c r="Y111" s="6">
        <f>IF(V111&lt;&gt;"",IFERROR(INDEX(federal_program_name_lookup,MATCH(V111,aln_lookup,0)),""),"")</f>
        <v/>
      </c>
    </row>
    <row r="112">
      <c r="A112" s="6">
        <f>IF(B112&lt;&gt;"", "AWARD-"&amp;TEXT(ROW()-1,"0000"), "")</f>
        <v/>
      </c>
      <c r="B112" s="7" t="n"/>
      <c r="C112" s="7" t="n"/>
      <c r="D112" s="7" t="n"/>
      <c r="E112" s="8" t="n"/>
      <c r="F112" s="9" t="n"/>
      <c r="G112" s="8" t="n"/>
      <c r="H112" s="8" t="n"/>
      <c r="I112" s="8" t="n"/>
      <c r="J112" s="10">
        <f>IF(A112="",0,SUMIFS(amount_expended,cfda_key,V112))</f>
        <v/>
      </c>
      <c r="K112" s="10">
        <f>IF(G112="OTHER CLUSTER NOT LISTED ABOVE",SUMIFS(amount_expended,uniform_other_cluster_name,X112), IF(AND(OR(G112="N/A",G112=""),H112=""),0,IF(G112="STATE CLUSTER",SUMIFS(amount_expended,uniform_state_cluster_name,W112),SUMIFS(amount_expended,cluster_name,G112))))</f>
        <v/>
      </c>
      <c r="L112" s="8" t="n"/>
      <c r="M112" s="7" t="n"/>
      <c r="N112" s="8" t="n"/>
      <c r="O112" s="7" t="n"/>
      <c r="P112" s="7" t="n"/>
      <c r="Q112" s="8" t="n"/>
      <c r="R112" s="9" t="n"/>
      <c r="S112" s="8" t="n"/>
      <c r="T112" s="8" t="n"/>
      <c r="U112" s="8" t="n"/>
      <c r="V112" s="11">
        <f>IF(OR(B112="",C112),"",CONCATENATE(B112,".",C112))</f>
        <v/>
      </c>
      <c r="W112" s="6">
        <f>UPPER(TRIM(H112))</f>
        <v/>
      </c>
      <c r="X112" s="6">
        <f>UPPER(TRIM(I112))</f>
        <v/>
      </c>
      <c r="Y112" s="6">
        <f>IF(V112&lt;&gt;"",IFERROR(INDEX(federal_program_name_lookup,MATCH(V112,aln_lookup,0)),""),"")</f>
        <v/>
      </c>
    </row>
    <row r="113">
      <c r="A113" s="6">
        <f>IF(B113&lt;&gt;"", "AWARD-"&amp;TEXT(ROW()-1,"0000"), "")</f>
        <v/>
      </c>
      <c r="B113" s="7" t="n"/>
      <c r="C113" s="7" t="n"/>
      <c r="D113" s="7" t="n"/>
      <c r="E113" s="8" t="n"/>
      <c r="F113" s="9" t="n"/>
      <c r="G113" s="8" t="n"/>
      <c r="H113" s="8" t="n"/>
      <c r="I113" s="8" t="n"/>
      <c r="J113" s="10">
        <f>IF(A113="",0,SUMIFS(amount_expended,cfda_key,V113))</f>
        <v/>
      </c>
      <c r="K113" s="10">
        <f>IF(G113="OTHER CLUSTER NOT LISTED ABOVE",SUMIFS(amount_expended,uniform_other_cluster_name,X113), IF(AND(OR(G113="N/A",G113=""),H113=""),0,IF(G113="STATE CLUSTER",SUMIFS(amount_expended,uniform_state_cluster_name,W113),SUMIFS(amount_expended,cluster_name,G113))))</f>
        <v/>
      </c>
      <c r="L113" s="8" t="n"/>
      <c r="M113" s="7" t="n"/>
      <c r="N113" s="8" t="n"/>
      <c r="O113" s="7" t="n"/>
      <c r="P113" s="7" t="n"/>
      <c r="Q113" s="8" t="n"/>
      <c r="R113" s="9" t="n"/>
      <c r="S113" s="8" t="n"/>
      <c r="T113" s="8" t="n"/>
      <c r="U113" s="8" t="n"/>
      <c r="V113" s="11">
        <f>IF(OR(B113="",C113),"",CONCATENATE(B113,".",C113))</f>
        <v/>
      </c>
      <c r="W113" s="6">
        <f>UPPER(TRIM(H113))</f>
        <v/>
      </c>
      <c r="X113" s="6">
        <f>UPPER(TRIM(I113))</f>
        <v/>
      </c>
      <c r="Y113" s="6">
        <f>IF(V113&lt;&gt;"",IFERROR(INDEX(federal_program_name_lookup,MATCH(V113,aln_lookup,0)),""),"")</f>
        <v/>
      </c>
    </row>
    <row r="114">
      <c r="A114" s="6">
        <f>IF(B114&lt;&gt;"", "AWARD-"&amp;TEXT(ROW()-1,"0000"), "")</f>
        <v/>
      </c>
      <c r="B114" s="7" t="n"/>
      <c r="C114" s="7" t="n"/>
      <c r="D114" s="7" t="n"/>
      <c r="E114" s="8" t="n"/>
      <c r="F114" s="9" t="n"/>
      <c r="G114" s="8" t="n"/>
      <c r="H114" s="8" t="n"/>
      <c r="I114" s="8" t="n"/>
      <c r="J114" s="10">
        <f>IF(A114="",0,SUMIFS(amount_expended,cfda_key,V114))</f>
        <v/>
      </c>
      <c r="K114" s="10">
        <f>IF(G114="OTHER CLUSTER NOT LISTED ABOVE",SUMIFS(amount_expended,uniform_other_cluster_name,X114), IF(AND(OR(G114="N/A",G114=""),H114=""),0,IF(G114="STATE CLUSTER",SUMIFS(amount_expended,uniform_state_cluster_name,W114),SUMIFS(amount_expended,cluster_name,G114))))</f>
        <v/>
      </c>
      <c r="L114" s="8" t="n"/>
      <c r="M114" s="7" t="n"/>
      <c r="N114" s="8" t="n"/>
      <c r="O114" s="7" t="n"/>
      <c r="P114" s="7" t="n"/>
      <c r="Q114" s="8" t="n"/>
      <c r="R114" s="9" t="n"/>
      <c r="S114" s="8" t="n"/>
      <c r="T114" s="8" t="n"/>
      <c r="U114" s="8" t="n"/>
      <c r="V114" s="11">
        <f>IF(OR(B114="",C114),"",CONCATENATE(B114,".",C114))</f>
        <v/>
      </c>
      <c r="W114" s="6">
        <f>UPPER(TRIM(H114))</f>
        <v/>
      </c>
      <c r="X114" s="6">
        <f>UPPER(TRIM(I114))</f>
        <v/>
      </c>
      <c r="Y114" s="6">
        <f>IF(V114&lt;&gt;"",IFERROR(INDEX(federal_program_name_lookup,MATCH(V114,aln_lookup,0)),""),"")</f>
        <v/>
      </c>
    </row>
    <row r="115">
      <c r="A115" s="6">
        <f>IF(B115&lt;&gt;"", "AWARD-"&amp;TEXT(ROW()-1,"0000"), "")</f>
        <v/>
      </c>
      <c r="B115" s="7" t="n"/>
      <c r="C115" s="7" t="n"/>
      <c r="D115" s="7" t="n"/>
      <c r="E115" s="8" t="n"/>
      <c r="F115" s="9" t="n"/>
      <c r="G115" s="8" t="n"/>
      <c r="H115" s="8" t="n"/>
      <c r="I115" s="8" t="n"/>
      <c r="J115" s="10">
        <f>IF(A115="",0,SUMIFS(amount_expended,cfda_key,V115))</f>
        <v/>
      </c>
      <c r="K115" s="10">
        <f>IF(G115="OTHER CLUSTER NOT LISTED ABOVE",SUMIFS(amount_expended,uniform_other_cluster_name,X115), IF(AND(OR(G115="N/A",G115=""),H115=""),0,IF(G115="STATE CLUSTER",SUMIFS(amount_expended,uniform_state_cluster_name,W115),SUMIFS(amount_expended,cluster_name,G115))))</f>
        <v/>
      </c>
      <c r="L115" s="8" t="n"/>
      <c r="M115" s="7" t="n"/>
      <c r="N115" s="8" t="n"/>
      <c r="O115" s="7" t="n"/>
      <c r="P115" s="7" t="n"/>
      <c r="Q115" s="8" t="n"/>
      <c r="R115" s="9" t="n"/>
      <c r="S115" s="8" t="n"/>
      <c r="T115" s="8" t="n"/>
      <c r="U115" s="8" t="n"/>
      <c r="V115" s="11">
        <f>IF(OR(B115="",C115),"",CONCATENATE(B115,".",C115))</f>
        <v/>
      </c>
      <c r="W115" s="6">
        <f>UPPER(TRIM(H115))</f>
        <v/>
      </c>
      <c r="X115" s="6">
        <f>UPPER(TRIM(I115))</f>
        <v/>
      </c>
      <c r="Y115" s="6">
        <f>IF(V115&lt;&gt;"",IFERROR(INDEX(federal_program_name_lookup,MATCH(V115,aln_lookup,0)),""),"")</f>
        <v/>
      </c>
    </row>
    <row r="116">
      <c r="A116" s="6">
        <f>IF(B116&lt;&gt;"", "AWARD-"&amp;TEXT(ROW()-1,"0000"), "")</f>
        <v/>
      </c>
      <c r="B116" s="7" t="n"/>
      <c r="C116" s="7" t="n"/>
      <c r="D116" s="7" t="n"/>
      <c r="E116" s="8" t="n"/>
      <c r="F116" s="9" t="n"/>
      <c r="G116" s="8" t="n"/>
      <c r="H116" s="8" t="n"/>
      <c r="I116" s="8" t="n"/>
      <c r="J116" s="10">
        <f>IF(A116="",0,SUMIFS(amount_expended,cfda_key,V116))</f>
        <v/>
      </c>
      <c r="K116" s="10">
        <f>IF(G116="OTHER CLUSTER NOT LISTED ABOVE",SUMIFS(amount_expended,uniform_other_cluster_name,X116), IF(AND(OR(G116="N/A",G116=""),H116=""),0,IF(G116="STATE CLUSTER",SUMIFS(amount_expended,uniform_state_cluster_name,W116),SUMIFS(amount_expended,cluster_name,G116))))</f>
        <v/>
      </c>
      <c r="L116" s="8" t="n"/>
      <c r="M116" s="7" t="n"/>
      <c r="N116" s="8" t="n"/>
      <c r="O116" s="7" t="n"/>
      <c r="P116" s="7" t="n"/>
      <c r="Q116" s="8" t="n"/>
      <c r="R116" s="9" t="n"/>
      <c r="S116" s="8" t="n"/>
      <c r="T116" s="8" t="n"/>
      <c r="U116" s="8" t="n"/>
      <c r="V116" s="11">
        <f>IF(OR(B116="",C116),"",CONCATENATE(B116,".",C116))</f>
        <v/>
      </c>
      <c r="W116" s="6">
        <f>UPPER(TRIM(H116))</f>
        <v/>
      </c>
      <c r="X116" s="6">
        <f>UPPER(TRIM(I116))</f>
        <v/>
      </c>
      <c r="Y116" s="6">
        <f>IF(V116&lt;&gt;"",IFERROR(INDEX(federal_program_name_lookup,MATCH(V116,aln_lookup,0)),""),"")</f>
        <v/>
      </c>
    </row>
    <row r="117">
      <c r="A117" s="6">
        <f>IF(B117&lt;&gt;"", "AWARD-"&amp;TEXT(ROW()-1,"0000"), "")</f>
        <v/>
      </c>
      <c r="B117" s="7" t="n"/>
      <c r="C117" s="7" t="n"/>
      <c r="D117" s="7" t="n"/>
      <c r="E117" s="8" t="n"/>
      <c r="F117" s="9" t="n"/>
      <c r="G117" s="8" t="n"/>
      <c r="H117" s="8" t="n"/>
      <c r="I117" s="8" t="n"/>
      <c r="J117" s="10">
        <f>IF(A117="",0,SUMIFS(amount_expended,cfda_key,V117))</f>
        <v/>
      </c>
      <c r="K117" s="10">
        <f>IF(G117="OTHER CLUSTER NOT LISTED ABOVE",SUMIFS(amount_expended,uniform_other_cluster_name,X117), IF(AND(OR(G117="N/A",G117=""),H117=""),0,IF(G117="STATE CLUSTER",SUMIFS(amount_expended,uniform_state_cluster_name,W117),SUMIFS(amount_expended,cluster_name,G117))))</f>
        <v/>
      </c>
      <c r="L117" s="8" t="n"/>
      <c r="M117" s="7" t="n"/>
      <c r="N117" s="8" t="n"/>
      <c r="O117" s="7" t="n"/>
      <c r="P117" s="7" t="n"/>
      <c r="Q117" s="8" t="n"/>
      <c r="R117" s="9" t="n"/>
      <c r="S117" s="8" t="n"/>
      <c r="T117" s="8" t="n"/>
      <c r="U117" s="8" t="n"/>
      <c r="V117" s="11">
        <f>IF(OR(B117="",C117),"",CONCATENATE(B117,".",C117))</f>
        <v/>
      </c>
      <c r="W117" s="6">
        <f>UPPER(TRIM(H117))</f>
        <v/>
      </c>
      <c r="X117" s="6">
        <f>UPPER(TRIM(I117))</f>
        <v/>
      </c>
      <c r="Y117" s="6">
        <f>IF(V117&lt;&gt;"",IFERROR(INDEX(federal_program_name_lookup,MATCH(V117,aln_lookup,0)),""),"")</f>
        <v/>
      </c>
    </row>
    <row r="118">
      <c r="A118" s="6">
        <f>IF(B118&lt;&gt;"", "AWARD-"&amp;TEXT(ROW()-1,"0000"), "")</f>
        <v/>
      </c>
      <c r="B118" s="7" t="n"/>
      <c r="C118" s="7" t="n"/>
      <c r="D118" s="7" t="n"/>
      <c r="E118" s="8" t="n"/>
      <c r="F118" s="9" t="n"/>
      <c r="G118" s="8" t="n"/>
      <c r="H118" s="8" t="n"/>
      <c r="I118" s="8" t="n"/>
      <c r="J118" s="10">
        <f>IF(A118="",0,SUMIFS(amount_expended,cfda_key,V118))</f>
        <v/>
      </c>
      <c r="K118" s="10">
        <f>IF(G118="OTHER CLUSTER NOT LISTED ABOVE",SUMIFS(amount_expended,uniform_other_cluster_name,X118), IF(AND(OR(G118="N/A",G118=""),H118=""),0,IF(G118="STATE CLUSTER",SUMIFS(amount_expended,uniform_state_cluster_name,W118),SUMIFS(amount_expended,cluster_name,G118))))</f>
        <v/>
      </c>
      <c r="L118" s="8" t="n"/>
      <c r="M118" s="7" t="n"/>
      <c r="N118" s="8" t="n"/>
      <c r="O118" s="7" t="n"/>
      <c r="P118" s="7" t="n"/>
      <c r="Q118" s="8" t="n"/>
      <c r="R118" s="9" t="n"/>
      <c r="S118" s="8" t="n"/>
      <c r="T118" s="8" t="n"/>
      <c r="U118" s="8" t="n"/>
      <c r="V118" s="11">
        <f>IF(OR(B118="",C118),"",CONCATENATE(B118,".",C118))</f>
        <v/>
      </c>
      <c r="W118" s="6">
        <f>UPPER(TRIM(H118))</f>
        <v/>
      </c>
      <c r="X118" s="6">
        <f>UPPER(TRIM(I118))</f>
        <v/>
      </c>
      <c r="Y118" s="6">
        <f>IF(V118&lt;&gt;"",IFERROR(INDEX(federal_program_name_lookup,MATCH(V118,aln_lookup,0)),""),"")</f>
        <v/>
      </c>
    </row>
    <row r="119">
      <c r="A119" s="6">
        <f>IF(B119&lt;&gt;"", "AWARD-"&amp;TEXT(ROW()-1,"0000"), "")</f>
        <v/>
      </c>
      <c r="B119" s="7" t="n"/>
      <c r="C119" s="7" t="n"/>
      <c r="D119" s="7" t="n"/>
      <c r="E119" s="8" t="n"/>
      <c r="F119" s="9" t="n"/>
      <c r="G119" s="8" t="n"/>
      <c r="H119" s="8" t="n"/>
      <c r="I119" s="8" t="n"/>
      <c r="J119" s="10">
        <f>IF(A119="",0,SUMIFS(amount_expended,cfda_key,V119))</f>
        <v/>
      </c>
      <c r="K119" s="10">
        <f>IF(G119="OTHER CLUSTER NOT LISTED ABOVE",SUMIFS(amount_expended,uniform_other_cluster_name,X119), IF(AND(OR(G119="N/A",G119=""),H119=""),0,IF(G119="STATE CLUSTER",SUMIFS(amount_expended,uniform_state_cluster_name,W119),SUMIFS(amount_expended,cluster_name,G119))))</f>
        <v/>
      </c>
      <c r="L119" s="8" t="n"/>
      <c r="M119" s="7" t="n"/>
      <c r="N119" s="8" t="n"/>
      <c r="O119" s="7" t="n"/>
      <c r="P119" s="7" t="n"/>
      <c r="Q119" s="8" t="n"/>
      <c r="R119" s="9" t="n"/>
      <c r="S119" s="8" t="n"/>
      <c r="T119" s="8" t="n"/>
      <c r="U119" s="8" t="n"/>
      <c r="V119" s="11">
        <f>IF(OR(B119="",C119),"",CONCATENATE(B119,".",C119))</f>
        <v/>
      </c>
      <c r="W119" s="6">
        <f>UPPER(TRIM(H119))</f>
        <v/>
      </c>
      <c r="X119" s="6">
        <f>UPPER(TRIM(I119))</f>
        <v/>
      </c>
      <c r="Y119" s="6">
        <f>IF(V119&lt;&gt;"",IFERROR(INDEX(federal_program_name_lookup,MATCH(V119,aln_lookup,0)),""),"")</f>
        <v/>
      </c>
    </row>
    <row r="120">
      <c r="A120" s="6">
        <f>IF(B120&lt;&gt;"", "AWARD-"&amp;TEXT(ROW()-1,"0000"), "")</f>
        <v/>
      </c>
      <c r="B120" s="7" t="n"/>
      <c r="C120" s="7" t="n"/>
      <c r="D120" s="7" t="n"/>
      <c r="E120" s="8" t="n"/>
      <c r="F120" s="9" t="n"/>
      <c r="G120" s="8" t="n"/>
      <c r="H120" s="8" t="n"/>
      <c r="I120" s="8" t="n"/>
      <c r="J120" s="10">
        <f>IF(A120="",0,SUMIFS(amount_expended,cfda_key,V120))</f>
        <v/>
      </c>
      <c r="K120" s="10">
        <f>IF(G120="OTHER CLUSTER NOT LISTED ABOVE",SUMIFS(amount_expended,uniform_other_cluster_name,X120), IF(AND(OR(G120="N/A",G120=""),H120=""),0,IF(G120="STATE CLUSTER",SUMIFS(amount_expended,uniform_state_cluster_name,W120),SUMIFS(amount_expended,cluster_name,G120))))</f>
        <v/>
      </c>
      <c r="L120" s="8" t="n"/>
      <c r="M120" s="7" t="n"/>
      <c r="N120" s="8" t="n"/>
      <c r="O120" s="7" t="n"/>
      <c r="P120" s="7" t="n"/>
      <c r="Q120" s="8" t="n"/>
      <c r="R120" s="9" t="n"/>
      <c r="S120" s="8" t="n"/>
      <c r="T120" s="8" t="n"/>
      <c r="U120" s="8" t="n"/>
      <c r="V120" s="11">
        <f>IF(OR(B120="",C120),"",CONCATENATE(B120,".",C120))</f>
        <v/>
      </c>
      <c r="W120" s="6">
        <f>UPPER(TRIM(H120))</f>
        <v/>
      </c>
      <c r="X120" s="6">
        <f>UPPER(TRIM(I120))</f>
        <v/>
      </c>
      <c r="Y120" s="6">
        <f>IF(V120&lt;&gt;"",IFERROR(INDEX(federal_program_name_lookup,MATCH(V120,aln_lookup,0)),""),"")</f>
        <v/>
      </c>
    </row>
    <row r="121">
      <c r="A121" s="6">
        <f>IF(B121&lt;&gt;"", "AWARD-"&amp;TEXT(ROW()-1,"0000"), "")</f>
        <v/>
      </c>
      <c r="B121" s="7" t="n"/>
      <c r="C121" s="7" t="n"/>
      <c r="D121" s="7" t="n"/>
      <c r="E121" s="8" t="n"/>
      <c r="F121" s="9" t="n"/>
      <c r="G121" s="8" t="n"/>
      <c r="H121" s="8" t="n"/>
      <c r="I121" s="8" t="n"/>
      <c r="J121" s="10">
        <f>IF(A121="",0,SUMIFS(amount_expended,cfda_key,V121))</f>
        <v/>
      </c>
      <c r="K121" s="10">
        <f>IF(G121="OTHER CLUSTER NOT LISTED ABOVE",SUMIFS(amount_expended,uniform_other_cluster_name,X121), IF(AND(OR(G121="N/A",G121=""),H121=""),0,IF(G121="STATE CLUSTER",SUMIFS(amount_expended,uniform_state_cluster_name,W121),SUMIFS(amount_expended,cluster_name,G121))))</f>
        <v/>
      </c>
      <c r="L121" s="8" t="n"/>
      <c r="M121" s="7" t="n"/>
      <c r="N121" s="8" t="n"/>
      <c r="O121" s="7" t="n"/>
      <c r="P121" s="7" t="n"/>
      <c r="Q121" s="8" t="n"/>
      <c r="R121" s="9" t="n"/>
      <c r="S121" s="8" t="n"/>
      <c r="T121" s="8" t="n"/>
      <c r="U121" s="8" t="n"/>
      <c r="V121" s="11">
        <f>IF(OR(B121="",C121),"",CONCATENATE(B121,".",C121))</f>
        <v/>
      </c>
      <c r="W121" s="6">
        <f>UPPER(TRIM(H121))</f>
        <v/>
      </c>
      <c r="X121" s="6">
        <f>UPPER(TRIM(I121))</f>
        <v/>
      </c>
      <c r="Y121" s="6">
        <f>IF(V121&lt;&gt;"",IFERROR(INDEX(federal_program_name_lookup,MATCH(V121,aln_lookup,0)),""),"")</f>
        <v/>
      </c>
    </row>
    <row r="122">
      <c r="A122" s="6">
        <f>IF(B122&lt;&gt;"", "AWARD-"&amp;TEXT(ROW()-1,"0000"), "")</f>
        <v/>
      </c>
      <c r="B122" s="7" t="n"/>
      <c r="C122" s="7" t="n"/>
      <c r="D122" s="7" t="n"/>
      <c r="E122" s="8" t="n"/>
      <c r="F122" s="9" t="n"/>
      <c r="G122" s="8" t="n"/>
      <c r="H122" s="8" t="n"/>
      <c r="I122" s="8" t="n"/>
      <c r="J122" s="10">
        <f>IF(A122="",0,SUMIFS(amount_expended,cfda_key,V122))</f>
        <v/>
      </c>
      <c r="K122" s="10">
        <f>IF(G122="OTHER CLUSTER NOT LISTED ABOVE",SUMIFS(amount_expended,uniform_other_cluster_name,X122), IF(AND(OR(G122="N/A",G122=""),H122=""),0,IF(G122="STATE CLUSTER",SUMIFS(amount_expended,uniform_state_cluster_name,W122),SUMIFS(amount_expended,cluster_name,G122))))</f>
        <v/>
      </c>
      <c r="L122" s="8" t="n"/>
      <c r="M122" s="7" t="n"/>
      <c r="N122" s="8" t="n"/>
      <c r="O122" s="7" t="n"/>
      <c r="P122" s="7" t="n"/>
      <c r="Q122" s="8" t="n"/>
      <c r="R122" s="9" t="n"/>
      <c r="S122" s="8" t="n"/>
      <c r="T122" s="8" t="n"/>
      <c r="U122" s="8" t="n"/>
      <c r="V122" s="11">
        <f>IF(OR(B122="",C122),"",CONCATENATE(B122,".",C122))</f>
        <v/>
      </c>
      <c r="W122" s="6">
        <f>UPPER(TRIM(H122))</f>
        <v/>
      </c>
      <c r="X122" s="6">
        <f>UPPER(TRIM(I122))</f>
        <v/>
      </c>
      <c r="Y122" s="6">
        <f>IF(V122&lt;&gt;"",IFERROR(INDEX(federal_program_name_lookup,MATCH(V122,aln_lookup,0)),""),"")</f>
        <v/>
      </c>
    </row>
    <row r="123">
      <c r="A123" s="6">
        <f>IF(B123&lt;&gt;"", "AWARD-"&amp;TEXT(ROW()-1,"0000"), "")</f>
        <v/>
      </c>
      <c r="B123" s="7" t="n"/>
      <c r="C123" s="7" t="n"/>
      <c r="D123" s="7" t="n"/>
      <c r="E123" s="8" t="n"/>
      <c r="F123" s="9" t="n"/>
      <c r="G123" s="8" t="n"/>
      <c r="H123" s="8" t="n"/>
      <c r="I123" s="8" t="n"/>
      <c r="J123" s="10">
        <f>IF(A123="",0,SUMIFS(amount_expended,cfda_key,V123))</f>
        <v/>
      </c>
      <c r="K123" s="10">
        <f>IF(G123="OTHER CLUSTER NOT LISTED ABOVE",SUMIFS(amount_expended,uniform_other_cluster_name,X123), IF(AND(OR(G123="N/A",G123=""),H123=""),0,IF(G123="STATE CLUSTER",SUMIFS(amount_expended,uniform_state_cluster_name,W123),SUMIFS(amount_expended,cluster_name,G123))))</f>
        <v/>
      </c>
      <c r="L123" s="8" t="n"/>
      <c r="M123" s="7" t="n"/>
      <c r="N123" s="8" t="n"/>
      <c r="O123" s="7" t="n"/>
      <c r="P123" s="7" t="n"/>
      <c r="Q123" s="8" t="n"/>
      <c r="R123" s="9" t="n"/>
      <c r="S123" s="8" t="n"/>
      <c r="T123" s="8" t="n"/>
      <c r="U123" s="8" t="n"/>
      <c r="V123" s="11">
        <f>IF(OR(B123="",C123),"",CONCATENATE(B123,".",C123))</f>
        <v/>
      </c>
      <c r="W123" s="6">
        <f>UPPER(TRIM(H123))</f>
        <v/>
      </c>
      <c r="X123" s="6">
        <f>UPPER(TRIM(I123))</f>
        <v/>
      </c>
      <c r="Y123" s="6">
        <f>IF(V123&lt;&gt;"",IFERROR(INDEX(federal_program_name_lookup,MATCH(V123,aln_lookup,0)),""),"")</f>
        <v/>
      </c>
    </row>
    <row r="124">
      <c r="A124" s="6">
        <f>IF(B124&lt;&gt;"", "AWARD-"&amp;TEXT(ROW()-1,"0000"), "")</f>
        <v/>
      </c>
      <c r="B124" s="7" t="n"/>
      <c r="C124" s="7" t="n"/>
      <c r="D124" s="7" t="n"/>
      <c r="E124" s="8" t="n"/>
      <c r="F124" s="9" t="n"/>
      <c r="G124" s="8" t="n"/>
      <c r="H124" s="8" t="n"/>
      <c r="I124" s="8" t="n"/>
      <c r="J124" s="10">
        <f>IF(A124="",0,SUMIFS(amount_expended,cfda_key,V124))</f>
        <v/>
      </c>
      <c r="K124" s="10">
        <f>IF(G124="OTHER CLUSTER NOT LISTED ABOVE",SUMIFS(amount_expended,uniform_other_cluster_name,X124), IF(AND(OR(G124="N/A",G124=""),H124=""),0,IF(G124="STATE CLUSTER",SUMIFS(amount_expended,uniform_state_cluster_name,W124),SUMIFS(amount_expended,cluster_name,G124))))</f>
        <v/>
      </c>
      <c r="L124" s="8" t="n"/>
      <c r="M124" s="7" t="n"/>
      <c r="N124" s="8" t="n"/>
      <c r="O124" s="7" t="n"/>
      <c r="P124" s="7" t="n"/>
      <c r="Q124" s="8" t="n"/>
      <c r="R124" s="9" t="n"/>
      <c r="S124" s="8" t="n"/>
      <c r="T124" s="8" t="n"/>
      <c r="U124" s="8" t="n"/>
      <c r="V124" s="11">
        <f>IF(OR(B124="",C124),"",CONCATENATE(B124,".",C124))</f>
        <v/>
      </c>
      <c r="W124" s="6">
        <f>UPPER(TRIM(H124))</f>
        <v/>
      </c>
      <c r="X124" s="6">
        <f>UPPER(TRIM(I124))</f>
        <v/>
      </c>
      <c r="Y124" s="6">
        <f>IF(V124&lt;&gt;"",IFERROR(INDEX(federal_program_name_lookup,MATCH(V124,aln_lookup,0)),""),"")</f>
        <v/>
      </c>
    </row>
    <row r="125">
      <c r="A125" s="6">
        <f>IF(B125&lt;&gt;"", "AWARD-"&amp;TEXT(ROW()-1,"0000"), "")</f>
        <v/>
      </c>
      <c r="B125" s="7" t="n"/>
      <c r="C125" s="7" t="n"/>
      <c r="D125" s="7" t="n"/>
      <c r="E125" s="8" t="n"/>
      <c r="F125" s="9" t="n"/>
      <c r="G125" s="8" t="n"/>
      <c r="H125" s="8" t="n"/>
      <c r="I125" s="8" t="n"/>
      <c r="J125" s="10">
        <f>IF(A125="",0,SUMIFS(amount_expended,cfda_key,V125))</f>
        <v/>
      </c>
      <c r="K125" s="10">
        <f>IF(G125="OTHER CLUSTER NOT LISTED ABOVE",SUMIFS(amount_expended,uniform_other_cluster_name,X125), IF(AND(OR(G125="N/A",G125=""),H125=""),0,IF(G125="STATE CLUSTER",SUMIFS(amount_expended,uniform_state_cluster_name,W125),SUMIFS(amount_expended,cluster_name,G125))))</f>
        <v/>
      </c>
      <c r="L125" s="8" t="n"/>
      <c r="M125" s="7" t="n"/>
      <c r="N125" s="8" t="n"/>
      <c r="O125" s="7" t="n"/>
      <c r="P125" s="7" t="n"/>
      <c r="Q125" s="8" t="n"/>
      <c r="R125" s="9" t="n"/>
      <c r="S125" s="8" t="n"/>
      <c r="T125" s="8" t="n"/>
      <c r="U125" s="8" t="n"/>
      <c r="V125" s="11">
        <f>IF(OR(B125="",C125),"",CONCATENATE(B125,".",C125))</f>
        <v/>
      </c>
      <c r="W125" s="6">
        <f>UPPER(TRIM(H125))</f>
        <v/>
      </c>
      <c r="X125" s="6">
        <f>UPPER(TRIM(I125))</f>
        <v/>
      </c>
      <c r="Y125" s="6">
        <f>IF(V125&lt;&gt;"",IFERROR(INDEX(federal_program_name_lookup,MATCH(V125,aln_lookup,0)),""),"")</f>
        <v/>
      </c>
    </row>
    <row r="126">
      <c r="A126" s="6">
        <f>IF(B126&lt;&gt;"", "AWARD-"&amp;TEXT(ROW()-1,"0000"), "")</f>
        <v/>
      </c>
      <c r="B126" s="7" t="n"/>
      <c r="C126" s="7" t="n"/>
      <c r="D126" s="7" t="n"/>
      <c r="E126" s="8" t="n"/>
      <c r="F126" s="9" t="n"/>
      <c r="G126" s="8" t="n"/>
      <c r="H126" s="8" t="n"/>
      <c r="I126" s="8" t="n"/>
      <c r="J126" s="10">
        <f>IF(A126="",0,SUMIFS(amount_expended,cfda_key,V126))</f>
        <v/>
      </c>
      <c r="K126" s="10">
        <f>IF(G126="OTHER CLUSTER NOT LISTED ABOVE",SUMIFS(amount_expended,uniform_other_cluster_name,X126), IF(AND(OR(G126="N/A",G126=""),H126=""),0,IF(G126="STATE CLUSTER",SUMIFS(amount_expended,uniform_state_cluster_name,W126),SUMIFS(amount_expended,cluster_name,G126))))</f>
        <v/>
      </c>
      <c r="L126" s="8" t="n"/>
      <c r="M126" s="7" t="n"/>
      <c r="N126" s="8" t="n"/>
      <c r="O126" s="7" t="n"/>
      <c r="P126" s="7" t="n"/>
      <c r="Q126" s="8" t="n"/>
      <c r="R126" s="9" t="n"/>
      <c r="S126" s="8" t="n"/>
      <c r="T126" s="8" t="n"/>
      <c r="U126" s="8" t="n"/>
      <c r="V126" s="11">
        <f>IF(OR(B126="",C126),"",CONCATENATE(B126,".",C126))</f>
        <v/>
      </c>
      <c r="W126" s="6">
        <f>UPPER(TRIM(H126))</f>
        <v/>
      </c>
      <c r="X126" s="6">
        <f>UPPER(TRIM(I126))</f>
        <v/>
      </c>
      <c r="Y126" s="6">
        <f>IF(V126&lt;&gt;"",IFERROR(INDEX(federal_program_name_lookup,MATCH(V126,aln_lookup,0)),""),"")</f>
        <v/>
      </c>
    </row>
    <row r="127">
      <c r="A127" s="6">
        <f>IF(B127&lt;&gt;"", "AWARD-"&amp;TEXT(ROW()-1,"0000"), "")</f>
        <v/>
      </c>
      <c r="B127" s="7" t="n"/>
      <c r="C127" s="7" t="n"/>
      <c r="D127" s="7" t="n"/>
      <c r="E127" s="8" t="n"/>
      <c r="F127" s="9" t="n"/>
      <c r="G127" s="8" t="n"/>
      <c r="H127" s="8" t="n"/>
      <c r="I127" s="8" t="n"/>
      <c r="J127" s="10">
        <f>IF(A127="",0,SUMIFS(amount_expended,cfda_key,V127))</f>
        <v/>
      </c>
      <c r="K127" s="10">
        <f>IF(G127="OTHER CLUSTER NOT LISTED ABOVE",SUMIFS(amount_expended,uniform_other_cluster_name,X127), IF(AND(OR(G127="N/A",G127=""),H127=""),0,IF(G127="STATE CLUSTER",SUMIFS(amount_expended,uniform_state_cluster_name,W127),SUMIFS(amount_expended,cluster_name,G127))))</f>
        <v/>
      </c>
      <c r="L127" s="8" t="n"/>
      <c r="M127" s="7" t="n"/>
      <c r="N127" s="8" t="n"/>
      <c r="O127" s="7" t="n"/>
      <c r="P127" s="7" t="n"/>
      <c r="Q127" s="8" t="n"/>
      <c r="R127" s="9" t="n"/>
      <c r="S127" s="8" t="n"/>
      <c r="T127" s="8" t="n"/>
      <c r="U127" s="8" t="n"/>
      <c r="V127" s="11">
        <f>IF(OR(B127="",C127),"",CONCATENATE(B127,".",C127))</f>
        <v/>
      </c>
      <c r="W127" s="6">
        <f>UPPER(TRIM(H127))</f>
        <v/>
      </c>
      <c r="X127" s="6">
        <f>UPPER(TRIM(I127))</f>
        <v/>
      </c>
      <c r="Y127" s="6">
        <f>IF(V127&lt;&gt;"",IFERROR(INDEX(federal_program_name_lookup,MATCH(V127,aln_lookup,0)),""),"")</f>
        <v/>
      </c>
    </row>
    <row r="128">
      <c r="A128" s="6">
        <f>IF(B128&lt;&gt;"", "AWARD-"&amp;TEXT(ROW()-1,"0000"), "")</f>
        <v/>
      </c>
      <c r="B128" s="7" t="n"/>
      <c r="C128" s="7" t="n"/>
      <c r="D128" s="7" t="n"/>
      <c r="E128" s="8" t="n"/>
      <c r="F128" s="9" t="n"/>
      <c r="G128" s="8" t="n"/>
      <c r="H128" s="8" t="n"/>
      <c r="I128" s="8" t="n"/>
      <c r="J128" s="10">
        <f>IF(A128="",0,SUMIFS(amount_expended,cfda_key,V128))</f>
        <v/>
      </c>
      <c r="K128" s="10">
        <f>IF(G128="OTHER CLUSTER NOT LISTED ABOVE",SUMIFS(amount_expended,uniform_other_cluster_name,X128), IF(AND(OR(G128="N/A",G128=""),H128=""),0,IF(G128="STATE CLUSTER",SUMIFS(amount_expended,uniform_state_cluster_name,W128),SUMIFS(amount_expended,cluster_name,G128))))</f>
        <v/>
      </c>
      <c r="L128" s="8" t="n"/>
      <c r="M128" s="7" t="n"/>
      <c r="N128" s="8" t="n"/>
      <c r="O128" s="7" t="n"/>
      <c r="P128" s="7" t="n"/>
      <c r="Q128" s="8" t="n"/>
      <c r="R128" s="9" t="n"/>
      <c r="S128" s="8" t="n"/>
      <c r="T128" s="8" t="n"/>
      <c r="U128" s="8" t="n"/>
      <c r="V128" s="11">
        <f>IF(OR(B128="",C128),"",CONCATENATE(B128,".",C128))</f>
        <v/>
      </c>
      <c r="W128" s="6">
        <f>UPPER(TRIM(H128))</f>
        <v/>
      </c>
      <c r="X128" s="6">
        <f>UPPER(TRIM(I128))</f>
        <v/>
      </c>
      <c r="Y128" s="6">
        <f>IF(V128&lt;&gt;"",IFERROR(INDEX(federal_program_name_lookup,MATCH(V128,aln_lookup,0)),""),"")</f>
        <v/>
      </c>
    </row>
    <row r="129">
      <c r="A129" s="6">
        <f>IF(B129&lt;&gt;"", "AWARD-"&amp;TEXT(ROW()-1,"0000"), "")</f>
        <v/>
      </c>
      <c r="B129" s="7" t="n"/>
      <c r="C129" s="7" t="n"/>
      <c r="D129" s="7" t="n"/>
      <c r="E129" s="8" t="n"/>
      <c r="F129" s="9" t="n"/>
      <c r="G129" s="8" t="n"/>
      <c r="H129" s="8" t="n"/>
      <c r="I129" s="8" t="n"/>
      <c r="J129" s="10">
        <f>IF(A129="",0,SUMIFS(amount_expended,cfda_key,V129))</f>
        <v/>
      </c>
      <c r="K129" s="10">
        <f>IF(G129="OTHER CLUSTER NOT LISTED ABOVE",SUMIFS(amount_expended,uniform_other_cluster_name,X129), IF(AND(OR(G129="N/A",G129=""),H129=""),0,IF(G129="STATE CLUSTER",SUMIFS(amount_expended,uniform_state_cluster_name,W129),SUMIFS(amount_expended,cluster_name,G129))))</f>
        <v/>
      </c>
      <c r="L129" s="8" t="n"/>
      <c r="M129" s="7" t="n"/>
      <c r="N129" s="8" t="n"/>
      <c r="O129" s="7" t="n"/>
      <c r="P129" s="7" t="n"/>
      <c r="Q129" s="8" t="n"/>
      <c r="R129" s="9" t="n"/>
      <c r="S129" s="8" t="n"/>
      <c r="T129" s="8" t="n"/>
      <c r="U129" s="8" t="n"/>
      <c r="V129" s="11">
        <f>IF(OR(B129="",C129),"",CONCATENATE(B129,".",C129))</f>
        <v/>
      </c>
      <c r="W129" s="6">
        <f>UPPER(TRIM(H129))</f>
        <v/>
      </c>
      <c r="X129" s="6">
        <f>UPPER(TRIM(I129))</f>
        <v/>
      </c>
      <c r="Y129" s="6">
        <f>IF(V129&lt;&gt;"",IFERROR(INDEX(federal_program_name_lookup,MATCH(V129,aln_lookup,0)),""),"")</f>
        <v/>
      </c>
    </row>
    <row r="130">
      <c r="A130" s="6">
        <f>IF(B130&lt;&gt;"", "AWARD-"&amp;TEXT(ROW()-1,"0000"), "")</f>
        <v/>
      </c>
      <c r="B130" s="7" t="n"/>
      <c r="C130" s="7" t="n"/>
      <c r="D130" s="7" t="n"/>
      <c r="E130" s="8" t="n"/>
      <c r="F130" s="9" t="n"/>
      <c r="G130" s="8" t="n"/>
      <c r="H130" s="8" t="n"/>
      <c r="I130" s="8" t="n"/>
      <c r="J130" s="10">
        <f>IF(A130="",0,SUMIFS(amount_expended,cfda_key,V130))</f>
        <v/>
      </c>
      <c r="K130" s="10">
        <f>IF(G130="OTHER CLUSTER NOT LISTED ABOVE",SUMIFS(amount_expended,uniform_other_cluster_name,X130), IF(AND(OR(G130="N/A",G130=""),H130=""),0,IF(G130="STATE CLUSTER",SUMIFS(amount_expended,uniform_state_cluster_name,W130),SUMIFS(amount_expended,cluster_name,G130))))</f>
        <v/>
      </c>
      <c r="L130" s="8" t="n"/>
      <c r="M130" s="7" t="n"/>
      <c r="N130" s="8" t="n"/>
      <c r="O130" s="7" t="n"/>
      <c r="P130" s="7" t="n"/>
      <c r="Q130" s="8" t="n"/>
      <c r="R130" s="9" t="n"/>
      <c r="S130" s="8" t="n"/>
      <c r="T130" s="8" t="n"/>
      <c r="U130" s="8" t="n"/>
      <c r="V130" s="11">
        <f>IF(OR(B130="",C130),"",CONCATENATE(B130,".",C130))</f>
        <v/>
      </c>
      <c r="W130" s="6">
        <f>UPPER(TRIM(H130))</f>
        <v/>
      </c>
      <c r="X130" s="6">
        <f>UPPER(TRIM(I130))</f>
        <v/>
      </c>
      <c r="Y130" s="6">
        <f>IF(V130&lt;&gt;"",IFERROR(INDEX(federal_program_name_lookup,MATCH(V130,aln_lookup,0)),""),"")</f>
        <v/>
      </c>
    </row>
    <row r="131">
      <c r="A131" s="6">
        <f>IF(B131&lt;&gt;"", "AWARD-"&amp;TEXT(ROW()-1,"0000"), "")</f>
        <v/>
      </c>
      <c r="B131" s="7" t="n"/>
      <c r="C131" s="7" t="n"/>
      <c r="D131" s="7" t="n"/>
      <c r="E131" s="8" t="n"/>
      <c r="F131" s="9" t="n"/>
      <c r="G131" s="8" t="n"/>
      <c r="H131" s="8" t="n"/>
      <c r="I131" s="8" t="n"/>
      <c r="J131" s="10">
        <f>IF(A131="",0,SUMIFS(amount_expended,cfda_key,V131))</f>
        <v/>
      </c>
      <c r="K131" s="10">
        <f>IF(G131="OTHER CLUSTER NOT LISTED ABOVE",SUMIFS(amount_expended,uniform_other_cluster_name,X131), IF(AND(OR(G131="N/A",G131=""),H131=""),0,IF(G131="STATE CLUSTER",SUMIFS(amount_expended,uniform_state_cluster_name,W131),SUMIFS(amount_expended,cluster_name,G131))))</f>
        <v/>
      </c>
      <c r="L131" s="8" t="n"/>
      <c r="M131" s="7" t="n"/>
      <c r="N131" s="8" t="n"/>
      <c r="O131" s="7" t="n"/>
      <c r="P131" s="7" t="n"/>
      <c r="Q131" s="8" t="n"/>
      <c r="R131" s="9" t="n"/>
      <c r="S131" s="8" t="n"/>
      <c r="T131" s="8" t="n"/>
      <c r="U131" s="8" t="n"/>
      <c r="V131" s="11">
        <f>IF(OR(B131="",C131),"",CONCATENATE(B131,".",C131))</f>
        <v/>
      </c>
      <c r="W131" s="6">
        <f>UPPER(TRIM(H131))</f>
        <v/>
      </c>
      <c r="X131" s="6">
        <f>UPPER(TRIM(I131))</f>
        <v/>
      </c>
      <c r="Y131" s="6">
        <f>IF(V131&lt;&gt;"",IFERROR(INDEX(federal_program_name_lookup,MATCH(V131,aln_lookup,0)),""),"")</f>
        <v/>
      </c>
    </row>
    <row r="132">
      <c r="A132" s="6">
        <f>IF(B132&lt;&gt;"", "AWARD-"&amp;TEXT(ROW()-1,"0000"), "")</f>
        <v/>
      </c>
      <c r="B132" s="7" t="n"/>
      <c r="C132" s="7" t="n"/>
      <c r="D132" s="7" t="n"/>
      <c r="E132" s="8" t="n"/>
      <c r="F132" s="9" t="n"/>
      <c r="G132" s="8" t="n"/>
      <c r="H132" s="8" t="n"/>
      <c r="I132" s="8" t="n"/>
      <c r="J132" s="10">
        <f>IF(A132="",0,SUMIFS(amount_expended,cfda_key,V132))</f>
        <v/>
      </c>
      <c r="K132" s="10">
        <f>IF(G132="OTHER CLUSTER NOT LISTED ABOVE",SUMIFS(amount_expended,uniform_other_cluster_name,X132), IF(AND(OR(G132="N/A",G132=""),H132=""),0,IF(G132="STATE CLUSTER",SUMIFS(amount_expended,uniform_state_cluster_name,W132),SUMIFS(amount_expended,cluster_name,G132))))</f>
        <v/>
      </c>
      <c r="L132" s="8" t="n"/>
      <c r="M132" s="7" t="n"/>
      <c r="N132" s="8" t="n"/>
      <c r="O132" s="7" t="n"/>
      <c r="P132" s="7" t="n"/>
      <c r="Q132" s="8" t="n"/>
      <c r="R132" s="9" t="n"/>
      <c r="S132" s="8" t="n"/>
      <c r="T132" s="8" t="n"/>
      <c r="U132" s="8" t="n"/>
      <c r="V132" s="11">
        <f>IF(OR(B132="",C132),"",CONCATENATE(B132,".",C132))</f>
        <v/>
      </c>
      <c r="W132" s="6">
        <f>UPPER(TRIM(H132))</f>
        <v/>
      </c>
      <c r="X132" s="6">
        <f>UPPER(TRIM(I132))</f>
        <v/>
      </c>
      <c r="Y132" s="6">
        <f>IF(V132&lt;&gt;"",IFERROR(INDEX(federal_program_name_lookup,MATCH(V132,aln_lookup,0)),""),"")</f>
        <v/>
      </c>
    </row>
    <row r="133">
      <c r="A133" s="6">
        <f>IF(B133&lt;&gt;"", "AWARD-"&amp;TEXT(ROW()-1,"0000"), "")</f>
        <v/>
      </c>
      <c r="B133" s="7" t="n"/>
      <c r="C133" s="7" t="n"/>
      <c r="D133" s="7" t="n"/>
      <c r="E133" s="8" t="n"/>
      <c r="F133" s="9" t="n"/>
      <c r="G133" s="8" t="n"/>
      <c r="H133" s="8" t="n"/>
      <c r="I133" s="8" t="n"/>
      <c r="J133" s="10">
        <f>IF(A133="",0,SUMIFS(amount_expended,cfda_key,V133))</f>
        <v/>
      </c>
      <c r="K133" s="10">
        <f>IF(G133="OTHER CLUSTER NOT LISTED ABOVE",SUMIFS(amount_expended,uniform_other_cluster_name,X133), IF(AND(OR(G133="N/A",G133=""),H133=""),0,IF(G133="STATE CLUSTER",SUMIFS(amount_expended,uniform_state_cluster_name,W133),SUMIFS(amount_expended,cluster_name,G133))))</f>
        <v/>
      </c>
      <c r="L133" s="8" t="n"/>
      <c r="M133" s="7" t="n"/>
      <c r="N133" s="8" t="n"/>
      <c r="O133" s="7" t="n"/>
      <c r="P133" s="7" t="n"/>
      <c r="Q133" s="8" t="n"/>
      <c r="R133" s="9" t="n"/>
      <c r="S133" s="8" t="n"/>
      <c r="T133" s="8" t="n"/>
      <c r="U133" s="8" t="n"/>
      <c r="V133" s="11">
        <f>IF(OR(B133="",C133),"",CONCATENATE(B133,".",C133))</f>
        <v/>
      </c>
      <c r="W133" s="6">
        <f>UPPER(TRIM(H133))</f>
        <v/>
      </c>
      <c r="X133" s="6">
        <f>UPPER(TRIM(I133))</f>
        <v/>
      </c>
      <c r="Y133" s="6">
        <f>IF(V133&lt;&gt;"",IFERROR(INDEX(federal_program_name_lookup,MATCH(V133,aln_lookup,0)),""),"")</f>
        <v/>
      </c>
    </row>
    <row r="134">
      <c r="A134" s="6">
        <f>IF(B134&lt;&gt;"", "AWARD-"&amp;TEXT(ROW()-1,"0000"), "")</f>
        <v/>
      </c>
      <c r="B134" s="7" t="n"/>
      <c r="C134" s="7" t="n"/>
      <c r="D134" s="7" t="n"/>
      <c r="E134" s="8" t="n"/>
      <c r="F134" s="9" t="n"/>
      <c r="G134" s="8" t="n"/>
      <c r="H134" s="8" t="n"/>
      <c r="I134" s="8" t="n"/>
      <c r="J134" s="10">
        <f>IF(A134="",0,SUMIFS(amount_expended,cfda_key,V134))</f>
        <v/>
      </c>
      <c r="K134" s="10">
        <f>IF(G134="OTHER CLUSTER NOT LISTED ABOVE",SUMIFS(amount_expended,uniform_other_cluster_name,X134), IF(AND(OR(G134="N/A",G134=""),H134=""),0,IF(G134="STATE CLUSTER",SUMIFS(amount_expended,uniform_state_cluster_name,W134),SUMIFS(amount_expended,cluster_name,G134))))</f>
        <v/>
      </c>
      <c r="L134" s="8" t="n"/>
      <c r="M134" s="7" t="n"/>
      <c r="N134" s="8" t="n"/>
      <c r="O134" s="7" t="n"/>
      <c r="P134" s="7" t="n"/>
      <c r="Q134" s="8" t="n"/>
      <c r="R134" s="9" t="n"/>
      <c r="S134" s="8" t="n"/>
      <c r="T134" s="8" t="n"/>
      <c r="U134" s="8" t="n"/>
      <c r="V134" s="11">
        <f>IF(OR(B134="",C134),"",CONCATENATE(B134,".",C134))</f>
        <v/>
      </c>
      <c r="W134" s="6">
        <f>UPPER(TRIM(H134))</f>
        <v/>
      </c>
      <c r="X134" s="6">
        <f>UPPER(TRIM(I134))</f>
        <v/>
      </c>
      <c r="Y134" s="6">
        <f>IF(V134&lt;&gt;"",IFERROR(INDEX(federal_program_name_lookup,MATCH(V134,aln_lookup,0)),""),"")</f>
        <v/>
      </c>
    </row>
    <row r="135">
      <c r="A135" s="6">
        <f>IF(B135&lt;&gt;"", "AWARD-"&amp;TEXT(ROW()-1,"0000"), "")</f>
        <v/>
      </c>
      <c r="B135" s="7" t="n"/>
      <c r="C135" s="7" t="n"/>
      <c r="D135" s="7" t="n"/>
      <c r="E135" s="8" t="n"/>
      <c r="F135" s="9" t="n"/>
      <c r="G135" s="8" t="n"/>
      <c r="H135" s="8" t="n"/>
      <c r="I135" s="8" t="n"/>
      <c r="J135" s="10">
        <f>IF(A135="",0,SUMIFS(amount_expended,cfda_key,V135))</f>
        <v/>
      </c>
      <c r="K135" s="10">
        <f>IF(G135="OTHER CLUSTER NOT LISTED ABOVE",SUMIFS(amount_expended,uniform_other_cluster_name,X135), IF(AND(OR(G135="N/A",G135=""),H135=""),0,IF(G135="STATE CLUSTER",SUMIFS(amount_expended,uniform_state_cluster_name,W135),SUMIFS(amount_expended,cluster_name,G135))))</f>
        <v/>
      </c>
      <c r="L135" s="8" t="n"/>
      <c r="M135" s="7" t="n"/>
      <c r="N135" s="8" t="n"/>
      <c r="O135" s="7" t="n"/>
      <c r="P135" s="7" t="n"/>
      <c r="Q135" s="8" t="n"/>
      <c r="R135" s="9" t="n"/>
      <c r="S135" s="8" t="n"/>
      <c r="T135" s="8" t="n"/>
      <c r="U135" s="8" t="n"/>
      <c r="V135" s="11">
        <f>IF(OR(B135="",C135),"",CONCATENATE(B135,".",C135))</f>
        <v/>
      </c>
      <c r="W135" s="6">
        <f>UPPER(TRIM(H135))</f>
        <v/>
      </c>
      <c r="X135" s="6">
        <f>UPPER(TRIM(I135))</f>
        <v/>
      </c>
      <c r="Y135" s="6">
        <f>IF(V135&lt;&gt;"",IFERROR(INDEX(federal_program_name_lookup,MATCH(V135,aln_lookup,0)),""),"")</f>
        <v/>
      </c>
    </row>
    <row r="136">
      <c r="A136" s="6">
        <f>IF(B136&lt;&gt;"", "AWARD-"&amp;TEXT(ROW()-1,"0000"), "")</f>
        <v/>
      </c>
      <c r="B136" s="7" t="n"/>
      <c r="C136" s="7" t="n"/>
      <c r="D136" s="7" t="n"/>
      <c r="E136" s="8" t="n"/>
      <c r="F136" s="9" t="n"/>
      <c r="G136" s="8" t="n"/>
      <c r="H136" s="8" t="n"/>
      <c r="I136" s="8" t="n"/>
      <c r="J136" s="10">
        <f>IF(A136="",0,SUMIFS(amount_expended,cfda_key,V136))</f>
        <v/>
      </c>
      <c r="K136" s="10">
        <f>IF(G136="OTHER CLUSTER NOT LISTED ABOVE",SUMIFS(amount_expended,uniform_other_cluster_name,X136), IF(AND(OR(G136="N/A",G136=""),H136=""),0,IF(G136="STATE CLUSTER",SUMIFS(amount_expended,uniform_state_cluster_name,W136),SUMIFS(amount_expended,cluster_name,G136))))</f>
        <v/>
      </c>
      <c r="L136" s="8" t="n"/>
      <c r="M136" s="7" t="n"/>
      <c r="N136" s="8" t="n"/>
      <c r="O136" s="7" t="n"/>
      <c r="P136" s="7" t="n"/>
      <c r="Q136" s="8" t="n"/>
      <c r="R136" s="9" t="n"/>
      <c r="S136" s="8" t="n"/>
      <c r="T136" s="8" t="n"/>
      <c r="U136" s="8" t="n"/>
      <c r="V136" s="11">
        <f>IF(OR(B136="",C136),"",CONCATENATE(B136,".",C136))</f>
        <v/>
      </c>
      <c r="W136" s="6">
        <f>UPPER(TRIM(H136))</f>
        <v/>
      </c>
      <c r="X136" s="6">
        <f>UPPER(TRIM(I136))</f>
        <v/>
      </c>
      <c r="Y136" s="6">
        <f>IF(V136&lt;&gt;"",IFERROR(INDEX(federal_program_name_lookup,MATCH(V136,aln_lookup,0)),""),"")</f>
        <v/>
      </c>
    </row>
    <row r="137">
      <c r="A137" s="6">
        <f>IF(B137&lt;&gt;"", "AWARD-"&amp;TEXT(ROW()-1,"0000"), "")</f>
        <v/>
      </c>
      <c r="B137" s="7" t="n"/>
      <c r="C137" s="7" t="n"/>
      <c r="D137" s="7" t="n"/>
      <c r="E137" s="8" t="n"/>
      <c r="F137" s="9" t="n"/>
      <c r="G137" s="8" t="n"/>
      <c r="H137" s="8" t="n"/>
      <c r="I137" s="8" t="n"/>
      <c r="J137" s="10">
        <f>IF(A137="",0,SUMIFS(amount_expended,cfda_key,V137))</f>
        <v/>
      </c>
      <c r="K137" s="10">
        <f>IF(G137="OTHER CLUSTER NOT LISTED ABOVE",SUMIFS(amount_expended,uniform_other_cluster_name,X137), IF(AND(OR(G137="N/A",G137=""),H137=""),0,IF(G137="STATE CLUSTER",SUMIFS(amount_expended,uniform_state_cluster_name,W137),SUMIFS(amount_expended,cluster_name,G137))))</f>
        <v/>
      </c>
      <c r="L137" s="8" t="n"/>
      <c r="M137" s="7" t="n"/>
      <c r="N137" s="8" t="n"/>
      <c r="O137" s="7" t="n"/>
      <c r="P137" s="7" t="n"/>
      <c r="Q137" s="8" t="n"/>
      <c r="R137" s="9" t="n"/>
      <c r="S137" s="8" t="n"/>
      <c r="T137" s="8" t="n"/>
      <c r="U137" s="8" t="n"/>
      <c r="V137" s="11">
        <f>IF(OR(B137="",C137),"",CONCATENATE(B137,".",C137))</f>
        <v/>
      </c>
      <c r="W137" s="6">
        <f>UPPER(TRIM(H137))</f>
        <v/>
      </c>
      <c r="X137" s="6">
        <f>UPPER(TRIM(I137))</f>
        <v/>
      </c>
      <c r="Y137" s="6">
        <f>IF(V137&lt;&gt;"",IFERROR(INDEX(federal_program_name_lookup,MATCH(V137,aln_lookup,0)),""),"")</f>
        <v/>
      </c>
    </row>
    <row r="138">
      <c r="A138" s="6">
        <f>IF(B138&lt;&gt;"", "AWARD-"&amp;TEXT(ROW()-1,"0000"), "")</f>
        <v/>
      </c>
      <c r="B138" s="7" t="n"/>
      <c r="C138" s="7" t="n"/>
      <c r="D138" s="7" t="n"/>
      <c r="E138" s="8" t="n"/>
      <c r="F138" s="9" t="n"/>
      <c r="G138" s="8" t="n"/>
      <c r="H138" s="8" t="n"/>
      <c r="I138" s="8" t="n"/>
      <c r="J138" s="10">
        <f>IF(A138="",0,SUMIFS(amount_expended,cfda_key,V138))</f>
        <v/>
      </c>
      <c r="K138" s="10">
        <f>IF(G138="OTHER CLUSTER NOT LISTED ABOVE",SUMIFS(amount_expended,uniform_other_cluster_name,X138), IF(AND(OR(G138="N/A",G138=""),H138=""),0,IF(G138="STATE CLUSTER",SUMIFS(amount_expended,uniform_state_cluster_name,W138),SUMIFS(amount_expended,cluster_name,G138))))</f>
        <v/>
      </c>
      <c r="L138" s="8" t="n"/>
      <c r="M138" s="7" t="n"/>
      <c r="N138" s="8" t="n"/>
      <c r="O138" s="7" t="n"/>
      <c r="P138" s="7" t="n"/>
      <c r="Q138" s="8" t="n"/>
      <c r="R138" s="9" t="n"/>
      <c r="S138" s="8" t="n"/>
      <c r="T138" s="8" t="n"/>
      <c r="U138" s="8" t="n"/>
      <c r="V138" s="11">
        <f>IF(OR(B138="",C138),"",CONCATENATE(B138,".",C138))</f>
        <v/>
      </c>
      <c r="W138" s="6">
        <f>UPPER(TRIM(H138))</f>
        <v/>
      </c>
      <c r="X138" s="6">
        <f>UPPER(TRIM(I138))</f>
        <v/>
      </c>
      <c r="Y138" s="6">
        <f>IF(V138&lt;&gt;"",IFERROR(INDEX(federal_program_name_lookup,MATCH(V138,aln_lookup,0)),""),"")</f>
        <v/>
      </c>
    </row>
    <row r="139">
      <c r="A139" s="6">
        <f>IF(B139&lt;&gt;"", "AWARD-"&amp;TEXT(ROW()-1,"0000"), "")</f>
        <v/>
      </c>
      <c r="B139" s="7" t="n"/>
      <c r="C139" s="7" t="n"/>
      <c r="D139" s="7" t="n"/>
      <c r="E139" s="8" t="n"/>
      <c r="F139" s="9" t="n"/>
      <c r="G139" s="8" t="n"/>
      <c r="H139" s="8" t="n"/>
      <c r="I139" s="8" t="n"/>
      <c r="J139" s="10">
        <f>IF(A139="",0,SUMIFS(amount_expended,cfda_key,V139))</f>
        <v/>
      </c>
      <c r="K139" s="10">
        <f>IF(G139="OTHER CLUSTER NOT LISTED ABOVE",SUMIFS(amount_expended,uniform_other_cluster_name,X139), IF(AND(OR(G139="N/A",G139=""),H139=""),0,IF(G139="STATE CLUSTER",SUMIFS(amount_expended,uniform_state_cluster_name,W139),SUMIFS(amount_expended,cluster_name,G139))))</f>
        <v/>
      </c>
      <c r="L139" s="8" t="n"/>
      <c r="M139" s="7" t="n"/>
      <c r="N139" s="8" t="n"/>
      <c r="O139" s="7" t="n"/>
      <c r="P139" s="7" t="n"/>
      <c r="Q139" s="8" t="n"/>
      <c r="R139" s="9" t="n"/>
      <c r="S139" s="8" t="n"/>
      <c r="T139" s="8" t="n"/>
      <c r="U139" s="8" t="n"/>
      <c r="V139" s="11">
        <f>IF(OR(B139="",C139),"",CONCATENATE(B139,".",C139))</f>
        <v/>
      </c>
      <c r="W139" s="6">
        <f>UPPER(TRIM(H139))</f>
        <v/>
      </c>
      <c r="X139" s="6">
        <f>UPPER(TRIM(I139))</f>
        <v/>
      </c>
      <c r="Y139" s="6">
        <f>IF(V139&lt;&gt;"",IFERROR(INDEX(federal_program_name_lookup,MATCH(V139,aln_lookup,0)),""),"")</f>
        <v/>
      </c>
    </row>
    <row r="140">
      <c r="A140" s="6">
        <f>IF(B140&lt;&gt;"", "AWARD-"&amp;TEXT(ROW()-1,"0000"), "")</f>
        <v/>
      </c>
      <c r="B140" s="7" t="n"/>
      <c r="C140" s="7" t="n"/>
      <c r="D140" s="7" t="n"/>
      <c r="E140" s="8" t="n"/>
      <c r="F140" s="9" t="n"/>
      <c r="G140" s="8" t="n"/>
      <c r="H140" s="8" t="n"/>
      <c r="I140" s="8" t="n"/>
      <c r="J140" s="10">
        <f>IF(A140="",0,SUMIFS(amount_expended,cfda_key,V140))</f>
        <v/>
      </c>
      <c r="K140" s="10">
        <f>IF(G140="OTHER CLUSTER NOT LISTED ABOVE",SUMIFS(amount_expended,uniform_other_cluster_name,X140), IF(AND(OR(G140="N/A",G140=""),H140=""),0,IF(G140="STATE CLUSTER",SUMIFS(amount_expended,uniform_state_cluster_name,W140),SUMIFS(amount_expended,cluster_name,G140))))</f>
        <v/>
      </c>
      <c r="L140" s="8" t="n"/>
      <c r="M140" s="7" t="n"/>
      <c r="N140" s="8" t="n"/>
      <c r="O140" s="7" t="n"/>
      <c r="P140" s="7" t="n"/>
      <c r="Q140" s="8" t="n"/>
      <c r="R140" s="9" t="n"/>
      <c r="S140" s="8" t="n"/>
      <c r="T140" s="8" t="n"/>
      <c r="U140" s="8" t="n"/>
      <c r="V140" s="11">
        <f>IF(OR(B140="",C140),"",CONCATENATE(B140,".",C140))</f>
        <v/>
      </c>
      <c r="W140" s="6">
        <f>UPPER(TRIM(H140))</f>
        <v/>
      </c>
      <c r="X140" s="6">
        <f>UPPER(TRIM(I140))</f>
        <v/>
      </c>
      <c r="Y140" s="6">
        <f>IF(V140&lt;&gt;"",IFERROR(INDEX(federal_program_name_lookup,MATCH(V140,aln_lookup,0)),""),"")</f>
        <v/>
      </c>
    </row>
    <row r="141">
      <c r="A141" s="6">
        <f>IF(B141&lt;&gt;"", "AWARD-"&amp;TEXT(ROW()-1,"0000"), "")</f>
        <v/>
      </c>
      <c r="B141" s="7" t="n"/>
      <c r="C141" s="7" t="n"/>
      <c r="D141" s="7" t="n"/>
      <c r="E141" s="8" t="n"/>
      <c r="F141" s="9" t="n"/>
      <c r="G141" s="8" t="n"/>
      <c r="H141" s="8" t="n"/>
      <c r="I141" s="8" t="n"/>
      <c r="J141" s="10">
        <f>IF(A141="",0,SUMIFS(amount_expended,cfda_key,V141))</f>
        <v/>
      </c>
      <c r="K141" s="10">
        <f>IF(G141="OTHER CLUSTER NOT LISTED ABOVE",SUMIFS(amount_expended,uniform_other_cluster_name,X141), IF(AND(OR(G141="N/A",G141=""),H141=""),0,IF(G141="STATE CLUSTER",SUMIFS(amount_expended,uniform_state_cluster_name,W141),SUMIFS(amount_expended,cluster_name,G141))))</f>
        <v/>
      </c>
      <c r="L141" s="8" t="n"/>
      <c r="M141" s="7" t="n"/>
      <c r="N141" s="8" t="n"/>
      <c r="O141" s="7" t="n"/>
      <c r="P141" s="7" t="n"/>
      <c r="Q141" s="8" t="n"/>
      <c r="R141" s="9" t="n"/>
      <c r="S141" s="8" t="n"/>
      <c r="T141" s="8" t="n"/>
      <c r="U141" s="8" t="n"/>
      <c r="V141" s="11">
        <f>IF(OR(B141="",C141),"",CONCATENATE(B141,".",C141))</f>
        <v/>
      </c>
      <c r="W141" s="6">
        <f>UPPER(TRIM(H141))</f>
        <v/>
      </c>
      <c r="X141" s="6">
        <f>UPPER(TRIM(I141))</f>
        <v/>
      </c>
      <c r="Y141" s="6">
        <f>IF(V141&lt;&gt;"",IFERROR(INDEX(federal_program_name_lookup,MATCH(V141,aln_lookup,0)),""),"")</f>
        <v/>
      </c>
    </row>
    <row r="142">
      <c r="A142" s="6">
        <f>IF(B142&lt;&gt;"", "AWARD-"&amp;TEXT(ROW()-1,"0000"), "")</f>
        <v/>
      </c>
      <c r="B142" s="7" t="n"/>
      <c r="C142" s="7" t="n"/>
      <c r="D142" s="7" t="n"/>
      <c r="E142" s="8" t="n"/>
      <c r="F142" s="9" t="n"/>
      <c r="G142" s="8" t="n"/>
      <c r="H142" s="8" t="n"/>
      <c r="I142" s="8" t="n"/>
      <c r="J142" s="10">
        <f>IF(A142="",0,SUMIFS(amount_expended,cfda_key,V142))</f>
        <v/>
      </c>
      <c r="K142" s="10">
        <f>IF(G142="OTHER CLUSTER NOT LISTED ABOVE",SUMIFS(amount_expended,uniform_other_cluster_name,X142), IF(AND(OR(G142="N/A",G142=""),H142=""),0,IF(G142="STATE CLUSTER",SUMIFS(amount_expended,uniform_state_cluster_name,W142),SUMIFS(amount_expended,cluster_name,G142))))</f>
        <v/>
      </c>
      <c r="L142" s="8" t="n"/>
      <c r="M142" s="7" t="n"/>
      <c r="N142" s="8" t="n"/>
      <c r="O142" s="7" t="n"/>
      <c r="P142" s="7" t="n"/>
      <c r="Q142" s="8" t="n"/>
      <c r="R142" s="9" t="n"/>
      <c r="S142" s="8" t="n"/>
      <c r="T142" s="8" t="n"/>
      <c r="U142" s="8" t="n"/>
      <c r="V142" s="11">
        <f>IF(OR(B142="",C142),"",CONCATENATE(B142,".",C142))</f>
        <v/>
      </c>
      <c r="W142" s="6">
        <f>UPPER(TRIM(H142))</f>
        <v/>
      </c>
      <c r="X142" s="6">
        <f>UPPER(TRIM(I142))</f>
        <v/>
      </c>
      <c r="Y142" s="6">
        <f>IF(V142&lt;&gt;"",IFERROR(INDEX(federal_program_name_lookup,MATCH(V142,aln_lookup,0)),""),"")</f>
        <v/>
      </c>
    </row>
    <row r="143">
      <c r="A143" s="6">
        <f>IF(B143&lt;&gt;"", "AWARD-"&amp;TEXT(ROW()-1,"0000"), "")</f>
        <v/>
      </c>
      <c r="B143" s="7" t="n"/>
      <c r="C143" s="7" t="n"/>
      <c r="D143" s="7" t="n"/>
      <c r="E143" s="8" t="n"/>
      <c r="F143" s="9" t="n"/>
      <c r="G143" s="8" t="n"/>
      <c r="H143" s="8" t="n"/>
      <c r="I143" s="8" t="n"/>
      <c r="J143" s="10">
        <f>IF(A143="",0,SUMIFS(amount_expended,cfda_key,V143))</f>
        <v/>
      </c>
      <c r="K143" s="10">
        <f>IF(G143="OTHER CLUSTER NOT LISTED ABOVE",SUMIFS(amount_expended,uniform_other_cluster_name,X143), IF(AND(OR(G143="N/A",G143=""),H143=""),0,IF(G143="STATE CLUSTER",SUMIFS(amount_expended,uniform_state_cluster_name,W143),SUMIFS(amount_expended,cluster_name,G143))))</f>
        <v/>
      </c>
      <c r="L143" s="8" t="n"/>
      <c r="M143" s="7" t="n"/>
      <c r="N143" s="8" t="n"/>
      <c r="O143" s="7" t="n"/>
      <c r="P143" s="7" t="n"/>
      <c r="Q143" s="8" t="n"/>
      <c r="R143" s="9" t="n"/>
      <c r="S143" s="8" t="n"/>
      <c r="T143" s="8" t="n"/>
      <c r="U143" s="8" t="n"/>
      <c r="V143" s="11">
        <f>IF(OR(B143="",C143),"",CONCATENATE(B143,".",C143))</f>
        <v/>
      </c>
      <c r="W143" s="6">
        <f>UPPER(TRIM(H143))</f>
        <v/>
      </c>
      <c r="X143" s="6">
        <f>UPPER(TRIM(I143))</f>
        <v/>
      </c>
      <c r="Y143" s="6">
        <f>IF(V143&lt;&gt;"",IFERROR(INDEX(federal_program_name_lookup,MATCH(V143,aln_lookup,0)),""),"")</f>
        <v/>
      </c>
    </row>
    <row r="144">
      <c r="A144" s="6">
        <f>IF(B144&lt;&gt;"", "AWARD-"&amp;TEXT(ROW()-1,"0000"), "")</f>
        <v/>
      </c>
      <c r="B144" s="7" t="n"/>
      <c r="C144" s="7" t="n"/>
      <c r="D144" s="7" t="n"/>
      <c r="E144" s="8" t="n"/>
      <c r="F144" s="9" t="n"/>
      <c r="G144" s="8" t="n"/>
      <c r="H144" s="8" t="n"/>
      <c r="I144" s="8" t="n"/>
      <c r="J144" s="10">
        <f>IF(A144="",0,SUMIFS(amount_expended,cfda_key,V144))</f>
        <v/>
      </c>
      <c r="K144" s="10">
        <f>IF(G144="OTHER CLUSTER NOT LISTED ABOVE",SUMIFS(amount_expended,uniform_other_cluster_name,X144), IF(AND(OR(G144="N/A",G144=""),H144=""),0,IF(G144="STATE CLUSTER",SUMIFS(amount_expended,uniform_state_cluster_name,W144),SUMIFS(amount_expended,cluster_name,G144))))</f>
        <v/>
      </c>
      <c r="L144" s="8" t="n"/>
      <c r="M144" s="7" t="n"/>
      <c r="N144" s="8" t="n"/>
      <c r="O144" s="7" t="n"/>
      <c r="P144" s="7" t="n"/>
      <c r="Q144" s="8" t="n"/>
      <c r="R144" s="9" t="n"/>
      <c r="S144" s="8" t="n"/>
      <c r="T144" s="8" t="n"/>
      <c r="U144" s="8" t="n"/>
      <c r="V144" s="11">
        <f>IF(OR(B144="",C144),"",CONCATENATE(B144,".",C144))</f>
        <v/>
      </c>
      <c r="W144" s="6">
        <f>UPPER(TRIM(H144))</f>
        <v/>
      </c>
      <c r="X144" s="6">
        <f>UPPER(TRIM(I144))</f>
        <v/>
      </c>
      <c r="Y144" s="6">
        <f>IF(V144&lt;&gt;"",IFERROR(INDEX(federal_program_name_lookup,MATCH(V144,aln_lookup,0)),""),"")</f>
        <v/>
      </c>
    </row>
    <row r="145">
      <c r="A145" s="6">
        <f>IF(B145&lt;&gt;"", "AWARD-"&amp;TEXT(ROW()-1,"0000"), "")</f>
        <v/>
      </c>
      <c r="B145" s="7" t="n"/>
      <c r="C145" s="7" t="n"/>
      <c r="D145" s="7" t="n"/>
      <c r="E145" s="8" t="n"/>
      <c r="F145" s="9" t="n"/>
      <c r="G145" s="8" t="n"/>
      <c r="H145" s="8" t="n"/>
      <c r="I145" s="8" t="n"/>
      <c r="J145" s="10">
        <f>IF(A145="",0,SUMIFS(amount_expended,cfda_key,V145))</f>
        <v/>
      </c>
      <c r="K145" s="10">
        <f>IF(G145="OTHER CLUSTER NOT LISTED ABOVE",SUMIFS(amount_expended,uniform_other_cluster_name,X145), IF(AND(OR(G145="N/A",G145=""),H145=""),0,IF(G145="STATE CLUSTER",SUMIFS(amount_expended,uniform_state_cluster_name,W145),SUMIFS(amount_expended,cluster_name,G145))))</f>
        <v/>
      </c>
      <c r="L145" s="8" t="n"/>
      <c r="M145" s="7" t="n"/>
      <c r="N145" s="8" t="n"/>
      <c r="O145" s="7" t="n"/>
      <c r="P145" s="7" t="n"/>
      <c r="Q145" s="8" t="n"/>
      <c r="R145" s="9" t="n"/>
      <c r="S145" s="8" t="n"/>
      <c r="T145" s="8" t="n"/>
      <c r="U145" s="8" t="n"/>
      <c r="V145" s="11">
        <f>IF(OR(B145="",C145),"",CONCATENATE(B145,".",C145))</f>
        <v/>
      </c>
      <c r="W145" s="6">
        <f>UPPER(TRIM(H145))</f>
        <v/>
      </c>
      <c r="X145" s="6">
        <f>UPPER(TRIM(I145))</f>
        <v/>
      </c>
      <c r="Y145" s="6">
        <f>IF(V145&lt;&gt;"",IFERROR(INDEX(federal_program_name_lookup,MATCH(V145,aln_lookup,0)),""),"")</f>
        <v/>
      </c>
    </row>
    <row r="146">
      <c r="A146" s="6">
        <f>IF(B146&lt;&gt;"", "AWARD-"&amp;TEXT(ROW()-1,"0000"), "")</f>
        <v/>
      </c>
      <c r="B146" s="7" t="n"/>
      <c r="C146" s="7" t="n"/>
      <c r="D146" s="7" t="n"/>
      <c r="E146" s="8" t="n"/>
      <c r="F146" s="9" t="n"/>
      <c r="G146" s="8" t="n"/>
      <c r="H146" s="8" t="n"/>
      <c r="I146" s="8" t="n"/>
      <c r="J146" s="10">
        <f>IF(A146="",0,SUMIFS(amount_expended,cfda_key,V146))</f>
        <v/>
      </c>
      <c r="K146" s="10">
        <f>IF(G146="OTHER CLUSTER NOT LISTED ABOVE",SUMIFS(amount_expended,uniform_other_cluster_name,X146), IF(AND(OR(G146="N/A",G146=""),H146=""),0,IF(G146="STATE CLUSTER",SUMIFS(amount_expended,uniform_state_cluster_name,W146),SUMIFS(amount_expended,cluster_name,G146))))</f>
        <v/>
      </c>
      <c r="L146" s="8" t="n"/>
      <c r="M146" s="7" t="n"/>
      <c r="N146" s="8" t="n"/>
      <c r="O146" s="7" t="n"/>
      <c r="P146" s="7" t="n"/>
      <c r="Q146" s="8" t="n"/>
      <c r="R146" s="9" t="n"/>
      <c r="S146" s="8" t="n"/>
      <c r="T146" s="8" t="n"/>
      <c r="U146" s="8" t="n"/>
      <c r="V146" s="11">
        <f>IF(OR(B146="",C146),"",CONCATENATE(B146,".",C146))</f>
        <v/>
      </c>
      <c r="W146" s="6">
        <f>UPPER(TRIM(H146))</f>
        <v/>
      </c>
      <c r="X146" s="6">
        <f>UPPER(TRIM(I146))</f>
        <v/>
      </c>
      <c r="Y146" s="6">
        <f>IF(V146&lt;&gt;"",IFERROR(INDEX(federal_program_name_lookup,MATCH(V146,aln_lookup,0)),""),"")</f>
        <v/>
      </c>
    </row>
    <row r="147">
      <c r="A147" s="6">
        <f>IF(B147&lt;&gt;"", "AWARD-"&amp;TEXT(ROW()-1,"0000"), "")</f>
        <v/>
      </c>
      <c r="B147" s="7" t="n"/>
      <c r="C147" s="7" t="n"/>
      <c r="D147" s="7" t="n"/>
      <c r="E147" s="8" t="n"/>
      <c r="F147" s="9" t="n"/>
      <c r="G147" s="8" t="n"/>
      <c r="H147" s="8" t="n"/>
      <c r="I147" s="8" t="n"/>
      <c r="J147" s="10">
        <f>IF(A147="",0,SUMIFS(amount_expended,cfda_key,V147))</f>
        <v/>
      </c>
      <c r="K147" s="10">
        <f>IF(G147="OTHER CLUSTER NOT LISTED ABOVE",SUMIFS(amount_expended,uniform_other_cluster_name,X147), IF(AND(OR(G147="N/A",G147=""),H147=""),0,IF(G147="STATE CLUSTER",SUMIFS(amount_expended,uniform_state_cluster_name,W147),SUMIFS(amount_expended,cluster_name,G147))))</f>
        <v/>
      </c>
      <c r="L147" s="8" t="n"/>
      <c r="M147" s="7" t="n"/>
      <c r="N147" s="8" t="n"/>
      <c r="O147" s="7" t="n"/>
      <c r="P147" s="7" t="n"/>
      <c r="Q147" s="8" t="n"/>
      <c r="R147" s="9" t="n"/>
      <c r="S147" s="8" t="n"/>
      <c r="T147" s="8" t="n"/>
      <c r="U147" s="8" t="n"/>
      <c r="V147" s="11">
        <f>IF(OR(B147="",C147),"",CONCATENATE(B147,".",C147))</f>
        <v/>
      </c>
      <c r="W147" s="6">
        <f>UPPER(TRIM(H147))</f>
        <v/>
      </c>
      <c r="X147" s="6">
        <f>UPPER(TRIM(I147))</f>
        <v/>
      </c>
      <c r="Y147" s="6">
        <f>IF(V147&lt;&gt;"",IFERROR(INDEX(federal_program_name_lookup,MATCH(V147,aln_lookup,0)),""),"")</f>
        <v/>
      </c>
    </row>
    <row r="148">
      <c r="A148" s="6">
        <f>IF(B148&lt;&gt;"", "AWARD-"&amp;TEXT(ROW()-1,"0000"), "")</f>
        <v/>
      </c>
      <c r="B148" s="7" t="n"/>
      <c r="C148" s="7" t="n"/>
      <c r="D148" s="7" t="n"/>
      <c r="E148" s="8" t="n"/>
      <c r="F148" s="9" t="n"/>
      <c r="G148" s="8" t="n"/>
      <c r="H148" s="8" t="n"/>
      <c r="I148" s="8" t="n"/>
      <c r="J148" s="10">
        <f>IF(A148="",0,SUMIFS(amount_expended,cfda_key,V148))</f>
        <v/>
      </c>
      <c r="K148" s="10">
        <f>IF(G148="OTHER CLUSTER NOT LISTED ABOVE",SUMIFS(amount_expended,uniform_other_cluster_name,X148), IF(AND(OR(G148="N/A",G148=""),H148=""),0,IF(G148="STATE CLUSTER",SUMIFS(amount_expended,uniform_state_cluster_name,W148),SUMIFS(amount_expended,cluster_name,G148))))</f>
        <v/>
      </c>
      <c r="L148" s="8" t="n"/>
      <c r="M148" s="7" t="n"/>
      <c r="N148" s="8" t="n"/>
      <c r="O148" s="7" t="n"/>
      <c r="P148" s="7" t="n"/>
      <c r="Q148" s="8" t="n"/>
      <c r="R148" s="9" t="n"/>
      <c r="S148" s="8" t="n"/>
      <c r="T148" s="8" t="n"/>
      <c r="U148" s="8" t="n"/>
      <c r="V148" s="11">
        <f>IF(OR(B148="",C148),"",CONCATENATE(B148,".",C148))</f>
        <v/>
      </c>
      <c r="W148" s="6">
        <f>UPPER(TRIM(H148))</f>
        <v/>
      </c>
      <c r="X148" s="6">
        <f>UPPER(TRIM(I148))</f>
        <v/>
      </c>
      <c r="Y148" s="6">
        <f>IF(V148&lt;&gt;"",IFERROR(INDEX(federal_program_name_lookup,MATCH(V148,aln_lookup,0)),""),"")</f>
        <v/>
      </c>
    </row>
    <row r="149">
      <c r="A149" s="6">
        <f>IF(B149&lt;&gt;"", "AWARD-"&amp;TEXT(ROW()-1,"0000"), "")</f>
        <v/>
      </c>
      <c r="B149" s="7" t="n"/>
      <c r="C149" s="7" t="n"/>
      <c r="D149" s="7" t="n"/>
      <c r="E149" s="8" t="n"/>
      <c r="F149" s="9" t="n"/>
      <c r="G149" s="8" t="n"/>
      <c r="H149" s="8" t="n"/>
      <c r="I149" s="8" t="n"/>
      <c r="J149" s="10">
        <f>IF(A149="",0,SUMIFS(amount_expended,cfda_key,V149))</f>
        <v/>
      </c>
      <c r="K149" s="10">
        <f>IF(G149="OTHER CLUSTER NOT LISTED ABOVE",SUMIFS(amount_expended,uniform_other_cluster_name,X149), IF(AND(OR(G149="N/A",G149=""),H149=""),0,IF(G149="STATE CLUSTER",SUMIFS(amount_expended,uniform_state_cluster_name,W149),SUMIFS(amount_expended,cluster_name,G149))))</f>
        <v/>
      </c>
      <c r="L149" s="8" t="n"/>
      <c r="M149" s="7" t="n"/>
      <c r="N149" s="8" t="n"/>
      <c r="O149" s="7" t="n"/>
      <c r="P149" s="7" t="n"/>
      <c r="Q149" s="8" t="n"/>
      <c r="R149" s="9" t="n"/>
      <c r="S149" s="8" t="n"/>
      <c r="T149" s="8" t="n"/>
      <c r="U149" s="8" t="n"/>
      <c r="V149" s="11">
        <f>IF(OR(B149="",C149),"",CONCATENATE(B149,".",C149))</f>
        <v/>
      </c>
      <c r="W149" s="6">
        <f>UPPER(TRIM(H149))</f>
        <v/>
      </c>
      <c r="X149" s="6">
        <f>UPPER(TRIM(I149))</f>
        <v/>
      </c>
      <c r="Y149" s="6">
        <f>IF(V149&lt;&gt;"",IFERROR(INDEX(federal_program_name_lookup,MATCH(V149,aln_lookup,0)),""),"")</f>
        <v/>
      </c>
    </row>
    <row r="150">
      <c r="A150" s="6">
        <f>IF(B150&lt;&gt;"", "AWARD-"&amp;TEXT(ROW()-1,"0000"), "")</f>
        <v/>
      </c>
      <c r="B150" s="7" t="n"/>
      <c r="C150" s="7" t="n"/>
      <c r="D150" s="7" t="n"/>
      <c r="E150" s="8" t="n"/>
      <c r="F150" s="9" t="n"/>
      <c r="G150" s="8" t="n"/>
      <c r="H150" s="8" t="n"/>
      <c r="I150" s="8" t="n"/>
      <c r="J150" s="10">
        <f>IF(A150="",0,SUMIFS(amount_expended,cfda_key,V150))</f>
        <v/>
      </c>
      <c r="K150" s="10">
        <f>IF(G150="OTHER CLUSTER NOT LISTED ABOVE",SUMIFS(amount_expended,uniform_other_cluster_name,X150), IF(AND(OR(G150="N/A",G150=""),H150=""),0,IF(G150="STATE CLUSTER",SUMIFS(amount_expended,uniform_state_cluster_name,W150),SUMIFS(amount_expended,cluster_name,G150))))</f>
        <v/>
      </c>
      <c r="L150" s="8" t="n"/>
      <c r="M150" s="7" t="n"/>
      <c r="N150" s="8" t="n"/>
      <c r="O150" s="7" t="n"/>
      <c r="P150" s="7" t="n"/>
      <c r="Q150" s="8" t="n"/>
      <c r="R150" s="9" t="n"/>
      <c r="S150" s="8" t="n"/>
      <c r="T150" s="8" t="n"/>
      <c r="U150" s="8" t="n"/>
      <c r="V150" s="11">
        <f>IF(OR(B150="",C150),"",CONCATENATE(B150,".",C150))</f>
        <v/>
      </c>
      <c r="W150" s="6">
        <f>UPPER(TRIM(H150))</f>
        <v/>
      </c>
      <c r="X150" s="6">
        <f>UPPER(TRIM(I150))</f>
        <v/>
      </c>
      <c r="Y150" s="6">
        <f>IF(V150&lt;&gt;"",IFERROR(INDEX(federal_program_name_lookup,MATCH(V150,aln_lookup,0)),""),"")</f>
        <v/>
      </c>
    </row>
    <row r="151">
      <c r="A151" s="6">
        <f>IF(B151&lt;&gt;"", "AWARD-"&amp;TEXT(ROW()-1,"0000"), "")</f>
        <v/>
      </c>
      <c r="B151" s="7" t="n"/>
      <c r="C151" s="7" t="n"/>
      <c r="D151" s="7" t="n"/>
      <c r="E151" s="8" t="n"/>
      <c r="F151" s="9" t="n"/>
      <c r="G151" s="8" t="n"/>
      <c r="H151" s="8" t="n"/>
      <c r="I151" s="8" t="n"/>
      <c r="J151" s="10">
        <f>IF(A151="",0,SUMIFS(amount_expended,cfda_key,V151))</f>
        <v/>
      </c>
      <c r="K151" s="10">
        <f>IF(G151="OTHER CLUSTER NOT LISTED ABOVE",SUMIFS(amount_expended,uniform_other_cluster_name,X151), IF(AND(OR(G151="N/A",G151=""),H151=""),0,IF(G151="STATE CLUSTER",SUMIFS(amount_expended,uniform_state_cluster_name,W151),SUMIFS(amount_expended,cluster_name,G151))))</f>
        <v/>
      </c>
      <c r="L151" s="8" t="n"/>
      <c r="M151" s="7" t="n"/>
      <c r="N151" s="8" t="n"/>
      <c r="O151" s="7" t="n"/>
      <c r="P151" s="7" t="n"/>
      <c r="Q151" s="8" t="n"/>
      <c r="R151" s="9" t="n"/>
      <c r="S151" s="8" t="n"/>
      <c r="T151" s="8" t="n"/>
      <c r="U151" s="8" t="n"/>
      <c r="V151" s="11">
        <f>IF(OR(B151="",C151),"",CONCATENATE(B151,".",C151))</f>
        <v/>
      </c>
      <c r="W151" s="6">
        <f>UPPER(TRIM(H151))</f>
        <v/>
      </c>
      <c r="X151" s="6">
        <f>UPPER(TRIM(I151))</f>
        <v/>
      </c>
      <c r="Y151" s="6">
        <f>IF(V151&lt;&gt;"",IFERROR(INDEX(federal_program_name_lookup,MATCH(V151,aln_lookup,0)),""),"")</f>
        <v/>
      </c>
    </row>
    <row r="152">
      <c r="A152" s="6">
        <f>IF(B152&lt;&gt;"", "AWARD-"&amp;TEXT(ROW()-1,"0000"), "")</f>
        <v/>
      </c>
      <c r="B152" s="7" t="n"/>
      <c r="C152" s="7" t="n"/>
      <c r="D152" s="7" t="n"/>
      <c r="E152" s="8" t="n"/>
      <c r="F152" s="9" t="n"/>
      <c r="G152" s="8" t="n"/>
      <c r="H152" s="8" t="n"/>
      <c r="I152" s="8" t="n"/>
      <c r="J152" s="10">
        <f>IF(A152="",0,SUMIFS(amount_expended,cfda_key,V152))</f>
        <v/>
      </c>
      <c r="K152" s="10">
        <f>IF(G152="OTHER CLUSTER NOT LISTED ABOVE",SUMIFS(amount_expended,uniform_other_cluster_name,X152), IF(AND(OR(G152="N/A",G152=""),H152=""),0,IF(G152="STATE CLUSTER",SUMIFS(amount_expended,uniform_state_cluster_name,W152),SUMIFS(amount_expended,cluster_name,G152))))</f>
        <v/>
      </c>
      <c r="L152" s="8" t="n"/>
      <c r="M152" s="7" t="n"/>
      <c r="N152" s="8" t="n"/>
      <c r="O152" s="7" t="n"/>
      <c r="P152" s="7" t="n"/>
      <c r="Q152" s="8" t="n"/>
      <c r="R152" s="9" t="n"/>
      <c r="S152" s="8" t="n"/>
      <c r="T152" s="8" t="n"/>
      <c r="U152" s="8" t="n"/>
      <c r="V152" s="11">
        <f>IF(OR(B152="",C152),"",CONCATENATE(B152,".",C152))</f>
        <v/>
      </c>
      <c r="W152" s="6">
        <f>UPPER(TRIM(H152))</f>
        <v/>
      </c>
      <c r="X152" s="6">
        <f>UPPER(TRIM(I152))</f>
        <v/>
      </c>
      <c r="Y152" s="6">
        <f>IF(V152&lt;&gt;"",IFERROR(INDEX(federal_program_name_lookup,MATCH(V152,aln_lookup,0)),""),"")</f>
        <v/>
      </c>
    </row>
    <row r="153">
      <c r="A153" s="6">
        <f>IF(B153&lt;&gt;"", "AWARD-"&amp;TEXT(ROW()-1,"0000"), "")</f>
        <v/>
      </c>
      <c r="B153" s="7" t="n"/>
      <c r="C153" s="7" t="n"/>
      <c r="D153" s="7" t="n"/>
      <c r="E153" s="8" t="n"/>
      <c r="F153" s="9" t="n"/>
      <c r="G153" s="8" t="n"/>
      <c r="H153" s="8" t="n"/>
      <c r="I153" s="8" t="n"/>
      <c r="J153" s="10">
        <f>IF(A153="",0,SUMIFS(amount_expended,cfda_key,V153))</f>
        <v/>
      </c>
      <c r="K153" s="10">
        <f>IF(G153="OTHER CLUSTER NOT LISTED ABOVE",SUMIFS(amount_expended,uniform_other_cluster_name,X153), IF(AND(OR(G153="N/A",G153=""),H153=""),0,IF(G153="STATE CLUSTER",SUMIFS(amount_expended,uniform_state_cluster_name,W153),SUMIFS(amount_expended,cluster_name,G153))))</f>
        <v/>
      </c>
      <c r="L153" s="8" t="n"/>
      <c r="M153" s="7" t="n"/>
      <c r="N153" s="8" t="n"/>
      <c r="O153" s="7" t="n"/>
      <c r="P153" s="7" t="n"/>
      <c r="Q153" s="8" t="n"/>
      <c r="R153" s="9" t="n"/>
      <c r="S153" s="8" t="n"/>
      <c r="T153" s="8" t="n"/>
      <c r="U153" s="8" t="n"/>
      <c r="V153" s="11">
        <f>IF(OR(B153="",C153),"",CONCATENATE(B153,".",C153))</f>
        <v/>
      </c>
      <c r="W153" s="6">
        <f>UPPER(TRIM(H153))</f>
        <v/>
      </c>
      <c r="X153" s="6">
        <f>UPPER(TRIM(I153))</f>
        <v/>
      </c>
      <c r="Y153" s="6">
        <f>IF(V153&lt;&gt;"",IFERROR(INDEX(federal_program_name_lookup,MATCH(V153,aln_lookup,0)),""),"")</f>
        <v/>
      </c>
    </row>
    <row r="154">
      <c r="A154" s="6">
        <f>IF(B154&lt;&gt;"", "AWARD-"&amp;TEXT(ROW()-1,"0000"), "")</f>
        <v/>
      </c>
      <c r="B154" s="7" t="n"/>
      <c r="C154" s="7" t="n"/>
      <c r="D154" s="7" t="n"/>
      <c r="E154" s="8" t="n"/>
      <c r="F154" s="9" t="n"/>
      <c r="G154" s="8" t="n"/>
      <c r="H154" s="8" t="n"/>
      <c r="I154" s="8" t="n"/>
      <c r="J154" s="10">
        <f>IF(A154="",0,SUMIFS(amount_expended,cfda_key,V154))</f>
        <v/>
      </c>
      <c r="K154" s="10">
        <f>IF(G154="OTHER CLUSTER NOT LISTED ABOVE",SUMIFS(amount_expended,uniform_other_cluster_name,X154), IF(AND(OR(G154="N/A",G154=""),H154=""),0,IF(G154="STATE CLUSTER",SUMIFS(amount_expended,uniform_state_cluster_name,W154),SUMIFS(amount_expended,cluster_name,G154))))</f>
        <v/>
      </c>
      <c r="L154" s="8" t="n"/>
      <c r="M154" s="7" t="n"/>
      <c r="N154" s="8" t="n"/>
      <c r="O154" s="7" t="n"/>
      <c r="P154" s="7" t="n"/>
      <c r="Q154" s="8" t="n"/>
      <c r="R154" s="9" t="n"/>
      <c r="S154" s="8" t="n"/>
      <c r="T154" s="8" t="n"/>
      <c r="U154" s="8" t="n"/>
      <c r="V154" s="11">
        <f>IF(OR(B154="",C154),"",CONCATENATE(B154,".",C154))</f>
        <v/>
      </c>
      <c r="W154" s="6">
        <f>UPPER(TRIM(H154))</f>
        <v/>
      </c>
      <c r="X154" s="6">
        <f>UPPER(TRIM(I154))</f>
        <v/>
      </c>
      <c r="Y154" s="6">
        <f>IF(V154&lt;&gt;"",IFERROR(INDEX(federal_program_name_lookup,MATCH(V154,aln_lookup,0)),""),"")</f>
        <v/>
      </c>
    </row>
    <row r="155">
      <c r="A155" s="6">
        <f>IF(B155&lt;&gt;"", "AWARD-"&amp;TEXT(ROW()-1,"0000"), "")</f>
        <v/>
      </c>
      <c r="B155" s="7" t="n"/>
      <c r="C155" s="7" t="n"/>
      <c r="D155" s="7" t="n"/>
      <c r="E155" s="8" t="n"/>
      <c r="F155" s="9" t="n"/>
      <c r="G155" s="8" t="n"/>
      <c r="H155" s="8" t="n"/>
      <c r="I155" s="8" t="n"/>
      <c r="J155" s="10">
        <f>IF(A155="",0,SUMIFS(amount_expended,cfda_key,V155))</f>
        <v/>
      </c>
      <c r="K155" s="10">
        <f>IF(G155="OTHER CLUSTER NOT LISTED ABOVE",SUMIFS(amount_expended,uniform_other_cluster_name,X155), IF(AND(OR(G155="N/A",G155=""),H155=""),0,IF(G155="STATE CLUSTER",SUMIFS(amount_expended,uniform_state_cluster_name,W155),SUMIFS(amount_expended,cluster_name,G155))))</f>
        <v/>
      </c>
      <c r="L155" s="8" t="n"/>
      <c r="M155" s="7" t="n"/>
      <c r="N155" s="8" t="n"/>
      <c r="O155" s="7" t="n"/>
      <c r="P155" s="7" t="n"/>
      <c r="Q155" s="8" t="n"/>
      <c r="R155" s="9" t="n"/>
      <c r="S155" s="8" t="n"/>
      <c r="T155" s="8" t="n"/>
      <c r="U155" s="8" t="n"/>
      <c r="V155" s="11">
        <f>IF(OR(B155="",C155),"",CONCATENATE(B155,".",C155))</f>
        <v/>
      </c>
      <c r="W155" s="6">
        <f>UPPER(TRIM(H155))</f>
        <v/>
      </c>
      <c r="X155" s="6">
        <f>UPPER(TRIM(I155))</f>
        <v/>
      </c>
      <c r="Y155" s="6">
        <f>IF(V155&lt;&gt;"",IFERROR(INDEX(federal_program_name_lookup,MATCH(V155,aln_lookup,0)),""),"")</f>
        <v/>
      </c>
    </row>
    <row r="156">
      <c r="A156" s="6">
        <f>IF(B156&lt;&gt;"", "AWARD-"&amp;TEXT(ROW()-1,"0000"), "")</f>
        <v/>
      </c>
      <c r="B156" s="7" t="n"/>
      <c r="C156" s="7" t="n"/>
      <c r="D156" s="7" t="n"/>
      <c r="E156" s="8" t="n"/>
      <c r="F156" s="9" t="n"/>
      <c r="G156" s="8" t="n"/>
      <c r="H156" s="8" t="n"/>
      <c r="I156" s="8" t="n"/>
      <c r="J156" s="10">
        <f>IF(A156="",0,SUMIFS(amount_expended,cfda_key,V156))</f>
        <v/>
      </c>
      <c r="K156" s="10">
        <f>IF(G156="OTHER CLUSTER NOT LISTED ABOVE",SUMIFS(amount_expended,uniform_other_cluster_name,X156), IF(AND(OR(G156="N/A",G156=""),H156=""),0,IF(G156="STATE CLUSTER",SUMIFS(amount_expended,uniform_state_cluster_name,W156),SUMIFS(amount_expended,cluster_name,G156))))</f>
        <v/>
      </c>
      <c r="L156" s="8" t="n"/>
      <c r="M156" s="7" t="n"/>
      <c r="N156" s="8" t="n"/>
      <c r="O156" s="7" t="n"/>
      <c r="P156" s="7" t="n"/>
      <c r="Q156" s="8" t="n"/>
      <c r="R156" s="9" t="n"/>
      <c r="S156" s="8" t="n"/>
      <c r="T156" s="8" t="n"/>
      <c r="U156" s="8" t="n"/>
      <c r="V156" s="11">
        <f>IF(OR(B156="",C156),"",CONCATENATE(B156,".",C156))</f>
        <v/>
      </c>
      <c r="W156" s="6">
        <f>UPPER(TRIM(H156))</f>
        <v/>
      </c>
      <c r="X156" s="6">
        <f>UPPER(TRIM(I156))</f>
        <v/>
      </c>
      <c r="Y156" s="6">
        <f>IF(V156&lt;&gt;"",IFERROR(INDEX(federal_program_name_lookup,MATCH(V156,aln_lookup,0)),""),"")</f>
        <v/>
      </c>
    </row>
    <row r="157">
      <c r="A157" s="6">
        <f>IF(B157&lt;&gt;"", "AWARD-"&amp;TEXT(ROW()-1,"0000"), "")</f>
        <v/>
      </c>
      <c r="B157" s="7" t="n"/>
      <c r="C157" s="7" t="n"/>
      <c r="D157" s="7" t="n"/>
      <c r="E157" s="8" t="n"/>
      <c r="F157" s="9" t="n"/>
      <c r="G157" s="8" t="n"/>
      <c r="H157" s="8" t="n"/>
      <c r="I157" s="8" t="n"/>
      <c r="J157" s="10">
        <f>IF(A157="",0,SUMIFS(amount_expended,cfda_key,V157))</f>
        <v/>
      </c>
      <c r="K157" s="10">
        <f>IF(G157="OTHER CLUSTER NOT LISTED ABOVE",SUMIFS(amount_expended,uniform_other_cluster_name,X157), IF(AND(OR(G157="N/A",G157=""),H157=""),0,IF(G157="STATE CLUSTER",SUMIFS(amount_expended,uniform_state_cluster_name,W157),SUMIFS(amount_expended,cluster_name,G157))))</f>
        <v/>
      </c>
      <c r="L157" s="8" t="n"/>
      <c r="M157" s="7" t="n"/>
      <c r="N157" s="8" t="n"/>
      <c r="O157" s="7" t="n"/>
      <c r="P157" s="7" t="n"/>
      <c r="Q157" s="8" t="n"/>
      <c r="R157" s="9" t="n"/>
      <c r="S157" s="8" t="n"/>
      <c r="T157" s="8" t="n"/>
      <c r="U157" s="8" t="n"/>
      <c r="V157" s="11">
        <f>IF(OR(B157="",C157),"",CONCATENATE(B157,".",C157))</f>
        <v/>
      </c>
      <c r="W157" s="6">
        <f>UPPER(TRIM(H157))</f>
        <v/>
      </c>
      <c r="X157" s="6">
        <f>UPPER(TRIM(I157))</f>
        <v/>
      </c>
      <c r="Y157" s="6">
        <f>IF(V157&lt;&gt;"",IFERROR(INDEX(federal_program_name_lookup,MATCH(V157,aln_lookup,0)),""),"")</f>
        <v/>
      </c>
    </row>
    <row r="158">
      <c r="A158" s="6">
        <f>IF(B158&lt;&gt;"", "AWARD-"&amp;TEXT(ROW()-1,"0000"), "")</f>
        <v/>
      </c>
      <c r="B158" s="7" t="n"/>
      <c r="C158" s="7" t="n"/>
      <c r="D158" s="7" t="n"/>
      <c r="E158" s="8" t="n"/>
      <c r="F158" s="9" t="n"/>
      <c r="G158" s="8" t="n"/>
      <c r="H158" s="8" t="n"/>
      <c r="I158" s="8" t="n"/>
      <c r="J158" s="10">
        <f>IF(A158="",0,SUMIFS(amount_expended,cfda_key,V158))</f>
        <v/>
      </c>
      <c r="K158" s="10">
        <f>IF(G158="OTHER CLUSTER NOT LISTED ABOVE",SUMIFS(amount_expended,uniform_other_cluster_name,X158), IF(AND(OR(G158="N/A",G158=""),H158=""),0,IF(G158="STATE CLUSTER",SUMIFS(amount_expended,uniform_state_cluster_name,W158),SUMIFS(amount_expended,cluster_name,G158))))</f>
        <v/>
      </c>
      <c r="L158" s="8" t="n"/>
      <c r="M158" s="7" t="n"/>
      <c r="N158" s="8" t="n"/>
      <c r="O158" s="7" t="n"/>
      <c r="P158" s="7" t="n"/>
      <c r="Q158" s="8" t="n"/>
      <c r="R158" s="9" t="n"/>
      <c r="S158" s="8" t="n"/>
      <c r="T158" s="8" t="n"/>
      <c r="U158" s="8" t="n"/>
      <c r="V158" s="11">
        <f>IF(OR(B158="",C158),"",CONCATENATE(B158,".",C158))</f>
        <v/>
      </c>
      <c r="W158" s="6">
        <f>UPPER(TRIM(H158))</f>
        <v/>
      </c>
      <c r="X158" s="6">
        <f>UPPER(TRIM(I158))</f>
        <v/>
      </c>
      <c r="Y158" s="6">
        <f>IF(V158&lt;&gt;"",IFERROR(INDEX(federal_program_name_lookup,MATCH(V158,aln_lookup,0)),""),"")</f>
        <v/>
      </c>
    </row>
    <row r="159">
      <c r="A159" s="6">
        <f>IF(B159&lt;&gt;"", "AWARD-"&amp;TEXT(ROW()-1,"0000"), "")</f>
        <v/>
      </c>
      <c r="B159" s="7" t="n"/>
      <c r="C159" s="7" t="n"/>
      <c r="D159" s="7" t="n"/>
      <c r="E159" s="8" t="n"/>
      <c r="F159" s="9" t="n"/>
      <c r="G159" s="8" t="n"/>
      <c r="H159" s="8" t="n"/>
      <c r="I159" s="8" t="n"/>
      <c r="J159" s="10">
        <f>IF(A159="",0,SUMIFS(amount_expended,cfda_key,V159))</f>
        <v/>
      </c>
      <c r="K159" s="10">
        <f>IF(G159="OTHER CLUSTER NOT LISTED ABOVE",SUMIFS(amount_expended,uniform_other_cluster_name,X159), IF(AND(OR(G159="N/A",G159=""),H159=""),0,IF(G159="STATE CLUSTER",SUMIFS(amount_expended,uniform_state_cluster_name,W159),SUMIFS(amount_expended,cluster_name,G159))))</f>
        <v/>
      </c>
      <c r="L159" s="8" t="n"/>
      <c r="M159" s="7" t="n"/>
      <c r="N159" s="8" t="n"/>
      <c r="O159" s="7" t="n"/>
      <c r="P159" s="7" t="n"/>
      <c r="Q159" s="8" t="n"/>
      <c r="R159" s="9" t="n"/>
      <c r="S159" s="8" t="n"/>
      <c r="T159" s="8" t="n"/>
      <c r="U159" s="8" t="n"/>
      <c r="V159" s="11">
        <f>IF(OR(B159="",C159),"",CONCATENATE(B159,".",C159))</f>
        <v/>
      </c>
      <c r="W159" s="6">
        <f>UPPER(TRIM(H159))</f>
        <v/>
      </c>
      <c r="X159" s="6">
        <f>UPPER(TRIM(I159))</f>
        <v/>
      </c>
      <c r="Y159" s="6">
        <f>IF(V159&lt;&gt;"",IFERROR(INDEX(federal_program_name_lookup,MATCH(V159,aln_lookup,0)),""),"")</f>
        <v/>
      </c>
    </row>
    <row r="160">
      <c r="A160" s="6">
        <f>IF(B160&lt;&gt;"", "AWARD-"&amp;TEXT(ROW()-1,"0000"), "")</f>
        <v/>
      </c>
      <c r="B160" s="7" t="n"/>
      <c r="C160" s="7" t="n"/>
      <c r="D160" s="7" t="n"/>
      <c r="E160" s="8" t="n"/>
      <c r="F160" s="9" t="n"/>
      <c r="G160" s="8" t="n"/>
      <c r="H160" s="8" t="n"/>
      <c r="I160" s="8" t="n"/>
      <c r="J160" s="10">
        <f>IF(A160="",0,SUMIFS(amount_expended,cfda_key,V160))</f>
        <v/>
      </c>
      <c r="K160" s="10">
        <f>IF(G160="OTHER CLUSTER NOT LISTED ABOVE",SUMIFS(amount_expended,uniform_other_cluster_name,X160), IF(AND(OR(G160="N/A",G160=""),H160=""),0,IF(G160="STATE CLUSTER",SUMIFS(amount_expended,uniform_state_cluster_name,W160),SUMIFS(amount_expended,cluster_name,G160))))</f>
        <v/>
      </c>
      <c r="L160" s="8" t="n"/>
      <c r="M160" s="7" t="n"/>
      <c r="N160" s="8" t="n"/>
      <c r="O160" s="7" t="n"/>
      <c r="P160" s="7" t="n"/>
      <c r="Q160" s="8" t="n"/>
      <c r="R160" s="9" t="n"/>
      <c r="S160" s="8" t="n"/>
      <c r="T160" s="8" t="n"/>
      <c r="U160" s="8" t="n"/>
      <c r="V160" s="11">
        <f>IF(OR(B160="",C160),"",CONCATENATE(B160,".",C160))</f>
        <v/>
      </c>
      <c r="W160" s="6">
        <f>UPPER(TRIM(H160))</f>
        <v/>
      </c>
      <c r="X160" s="6">
        <f>UPPER(TRIM(I160))</f>
        <v/>
      </c>
      <c r="Y160" s="6">
        <f>IF(V160&lt;&gt;"",IFERROR(INDEX(federal_program_name_lookup,MATCH(V160,aln_lookup,0)),""),"")</f>
        <v/>
      </c>
    </row>
    <row r="161">
      <c r="A161" s="6">
        <f>IF(B161&lt;&gt;"", "AWARD-"&amp;TEXT(ROW()-1,"0000"), "")</f>
        <v/>
      </c>
      <c r="B161" s="7" t="n"/>
      <c r="C161" s="7" t="n"/>
      <c r="D161" s="7" t="n"/>
      <c r="E161" s="8" t="n"/>
      <c r="F161" s="9" t="n"/>
      <c r="G161" s="8" t="n"/>
      <c r="H161" s="8" t="n"/>
      <c r="I161" s="8" t="n"/>
      <c r="J161" s="10">
        <f>IF(A161="",0,SUMIFS(amount_expended,cfda_key,V161))</f>
        <v/>
      </c>
      <c r="K161" s="10">
        <f>IF(G161="OTHER CLUSTER NOT LISTED ABOVE",SUMIFS(amount_expended,uniform_other_cluster_name,X161), IF(AND(OR(G161="N/A",G161=""),H161=""),0,IF(G161="STATE CLUSTER",SUMIFS(amount_expended,uniform_state_cluster_name,W161),SUMIFS(amount_expended,cluster_name,G161))))</f>
        <v/>
      </c>
      <c r="L161" s="8" t="n"/>
      <c r="M161" s="7" t="n"/>
      <c r="N161" s="8" t="n"/>
      <c r="O161" s="7" t="n"/>
      <c r="P161" s="7" t="n"/>
      <c r="Q161" s="8" t="n"/>
      <c r="R161" s="9" t="n"/>
      <c r="S161" s="8" t="n"/>
      <c r="T161" s="8" t="n"/>
      <c r="U161" s="8" t="n"/>
      <c r="V161" s="11">
        <f>IF(OR(B161="",C161),"",CONCATENATE(B161,".",C161))</f>
        <v/>
      </c>
      <c r="W161" s="6">
        <f>UPPER(TRIM(H161))</f>
        <v/>
      </c>
      <c r="X161" s="6">
        <f>UPPER(TRIM(I161))</f>
        <v/>
      </c>
      <c r="Y161" s="6">
        <f>IF(V161&lt;&gt;"",IFERROR(INDEX(federal_program_name_lookup,MATCH(V161,aln_lookup,0)),""),"")</f>
        <v/>
      </c>
    </row>
    <row r="162">
      <c r="A162" s="6">
        <f>IF(B162&lt;&gt;"", "AWARD-"&amp;TEXT(ROW()-1,"0000"), "")</f>
        <v/>
      </c>
      <c r="B162" s="7" t="n"/>
      <c r="C162" s="7" t="n"/>
      <c r="D162" s="7" t="n"/>
      <c r="E162" s="8" t="n"/>
      <c r="F162" s="9" t="n"/>
      <c r="G162" s="8" t="n"/>
      <c r="H162" s="8" t="n"/>
      <c r="I162" s="8" t="n"/>
      <c r="J162" s="10">
        <f>IF(A162="",0,SUMIFS(amount_expended,cfda_key,V162))</f>
        <v/>
      </c>
      <c r="K162" s="10">
        <f>IF(G162="OTHER CLUSTER NOT LISTED ABOVE",SUMIFS(amount_expended,uniform_other_cluster_name,X162), IF(AND(OR(G162="N/A",G162=""),H162=""),0,IF(G162="STATE CLUSTER",SUMIFS(amount_expended,uniform_state_cluster_name,W162),SUMIFS(amount_expended,cluster_name,G162))))</f>
        <v/>
      </c>
      <c r="L162" s="8" t="n"/>
      <c r="M162" s="7" t="n"/>
      <c r="N162" s="8" t="n"/>
      <c r="O162" s="7" t="n"/>
      <c r="P162" s="7" t="n"/>
      <c r="Q162" s="8" t="n"/>
      <c r="R162" s="9" t="n"/>
      <c r="S162" s="8" t="n"/>
      <c r="T162" s="8" t="n"/>
      <c r="U162" s="8" t="n"/>
      <c r="V162" s="11">
        <f>IF(OR(B162="",C162),"",CONCATENATE(B162,".",C162))</f>
        <v/>
      </c>
      <c r="W162" s="6">
        <f>UPPER(TRIM(H162))</f>
        <v/>
      </c>
      <c r="X162" s="6">
        <f>UPPER(TRIM(I162))</f>
        <v/>
      </c>
      <c r="Y162" s="6">
        <f>IF(V162&lt;&gt;"",IFERROR(INDEX(federal_program_name_lookup,MATCH(V162,aln_lookup,0)),""),"")</f>
        <v/>
      </c>
    </row>
    <row r="163">
      <c r="A163" s="6">
        <f>IF(B163&lt;&gt;"", "AWARD-"&amp;TEXT(ROW()-1,"0000"), "")</f>
        <v/>
      </c>
      <c r="B163" s="7" t="n"/>
      <c r="C163" s="7" t="n"/>
      <c r="D163" s="7" t="n"/>
      <c r="E163" s="8" t="n"/>
      <c r="F163" s="9" t="n"/>
      <c r="G163" s="8" t="n"/>
      <c r="H163" s="8" t="n"/>
      <c r="I163" s="8" t="n"/>
      <c r="J163" s="10">
        <f>IF(A163="",0,SUMIFS(amount_expended,cfda_key,V163))</f>
        <v/>
      </c>
      <c r="K163" s="10">
        <f>IF(G163="OTHER CLUSTER NOT LISTED ABOVE",SUMIFS(amount_expended,uniform_other_cluster_name,X163), IF(AND(OR(G163="N/A",G163=""),H163=""),0,IF(G163="STATE CLUSTER",SUMIFS(amount_expended,uniform_state_cluster_name,W163),SUMIFS(amount_expended,cluster_name,G163))))</f>
        <v/>
      </c>
      <c r="L163" s="8" t="n"/>
      <c r="M163" s="7" t="n"/>
      <c r="N163" s="8" t="n"/>
      <c r="O163" s="7" t="n"/>
      <c r="P163" s="7" t="n"/>
      <c r="Q163" s="8" t="n"/>
      <c r="R163" s="9" t="n"/>
      <c r="S163" s="8" t="n"/>
      <c r="T163" s="8" t="n"/>
      <c r="U163" s="8" t="n"/>
      <c r="V163" s="11">
        <f>IF(OR(B163="",C163),"",CONCATENATE(B163,".",C163))</f>
        <v/>
      </c>
      <c r="W163" s="6">
        <f>UPPER(TRIM(H163))</f>
        <v/>
      </c>
      <c r="X163" s="6">
        <f>UPPER(TRIM(I163))</f>
        <v/>
      </c>
      <c r="Y163" s="6">
        <f>IF(V163&lt;&gt;"",IFERROR(INDEX(federal_program_name_lookup,MATCH(V163,aln_lookup,0)),""),"")</f>
        <v/>
      </c>
    </row>
    <row r="164">
      <c r="A164" s="6">
        <f>IF(B164&lt;&gt;"", "AWARD-"&amp;TEXT(ROW()-1,"0000"), "")</f>
        <v/>
      </c>
      <c r="B164" s="7" t="n"/>
      <c r="C164" s="7" t="n"/>
      <c r="D164" s="7" t="n"/>
      <c r="E164" s="8" t="n"/>
      <c r="F164" s="9" t="n"/>
      <c r="G164" s="8" t="n"/>
      <c r="H164" s="8" t="n"/>
      <c r="I164" s="8" t="n"/>
      <c r="J164" s="10">
        <f>IF(A164="",0,SUMIFS(amount_expended,cfda_key,V164))</f>
        <v/>
      </c>
      <c r="K164" s="10">
        <f>IF(G164="OTHER CLUSTER NOT LISTED ABOVE",SUMIFS(amount_expended,uniform_other_cluster_name,X164), IF(AND(OR(G164="N/A",G164=""),H164=""),0,IF(G164="STATE CLUSTER",SUMIFS(amount_expended,uniform_state_cluster_name,W164),SUMIFS(amount_expended,cluster_name,G164))))</f>
        <v/>
      </c>
      <c r="L164" s="8" t="n"/>
      <c r="M164" s="7" t="n"/>
      <c r="N164" s="8" t="n"/>
      <c r="O164" s="7" t="n"/>
      <c r="P164" s="7" t="n"/>
      <c r="Q164" s="8" t="n"/>
      <c r="R164" s="9" t="n"/>
      <c r="S164" s="8" t="n"/>
      <c r="T164" s="8" t="n"/>
      <c r="U164" s="8" t="n"/>
      <c r="V164" s="11">
        <f>IF(OR(B164="",C164),"",CONCATENATE(B164,".",C164))</f>
        <v/>
      </c>
      <c r="W164" s="6">
        <f>UPPER(TRIM(H164))</f>
        <v/>
      </c>
      <c r="X164" s="6">
        <f>UPPER(TRIM(I164))</f>
        <v/>
      </c>
      <c r="Y164" s="6">
        <f>IF(V164&lt;&gt;"",IFERROR(INDEX(federal_program_name_lookup,MATCH(V164,aln_lookup,0)),""),"")</f>
        <v/>
      </c>
    </row>
    <row r="165">
      <c r="A165" s="6">
        <f>IF(B165&lt;&gt;"", "AWARD-"&amp;TEXT(ROW()-1,"0000"), "")</f>
        <v/>
      </c>
      <c r="B165" s="7" t="n"/>
      <c r="C165" s="7" t="n"/>
      <c r="D165" s="7" t="n"/>
      <c r="E165" s="8" t="n"/>
      <c r="F165" s="9" t="n"/>
      <c r="G165" s="8" t="n"/>
      <c r="H165" s="8" t="n"/>
      <c r="I165" s="8" t="n"/>
      <c r="J165" s="10">
        <f>IF(A165="",0,SUMIFS(amount_expended,cfda_key,V165))</f>
        <v/>
      </c>
      <c r="K165" s="10">
        <f>IF(G165="OTHER CLUSTER NOT LISTED ABOVE",SUMIFS(amount_expended,uniform_other_cluster_name,X165), IF(AND(OR(G165="N/A",G165=""),H165=""),0,IF(G165="STATE CLUSTER",SUMIFS(amount_expended,uniform_state_cluster_name,W165),SUMIFS(amount_expended,cluster_name,G165))))</f>
        <v/>
      </c>
      <c r="L165" s="8" t="n"/>
      <c r="M165" s="7" t="n"/>
      <c r="N165" s="8" t="n"/>
      <c r="O165" s="7" t="n"/>
      <c r="P165" s="7" t="n"/>
      <c r="Q165" s="8" t="n"/>
      <c r="R165" s="9" t="n"/>
      <c r="S165" s="8" t="n"/>
      <c r="T165" s="8" t="n"/>
      <c r="U165" s="8" t="n"/>
      <c r="V165" s="11">
        <f>IF(OR(B165="",C165),"",CONCATENATE(B165,".",C165))</f>
        <v/>
      </c>
      <c r="W165" s="6">
        <f>UPPER(TRIM(H165))</f>
        <v/>
      </c>
      <c r="X165" s="6">
        <f>UPPER(TRIM(I165))</f>
        <v/>
      </c>
      <c r="Y165" s="6">
        <f>IF(V165&lt;&gt;"",IFERROR(INDEX(federal_program_name_lookup,MATCH(V165,aln_lookup,0)),""),"")</f>
        <v/>
      </c>
    </row>
    <row r="166">
      <c r="A166" s="6">
        <f>IF(B166&lt;&gt;"", "AWARD-"&amp;TEXT(ROW()-1,"0000"), "")</f>
        <v/>
      </c>
      <c r="B166" s="7" t="n"/>
      <c r="C166" s="7" t="n"/>
      <c r="D166" s="7" t="n"/>
      <c r="E166" s="8" t="n"/>
      <c r="F166" s="9" t="n"/>
      <c r="G166" s="8" t="n"/>
      <c r="H166" s="8" t="n"/>
      <c r="I166" s="8" t="n"/>
      <c r="J166" s="10">
        <f>IF(A166="",0,SUMIFS(amount_expended,cfda_key,V166))</f>
        <v/>
      </c>
      <c r="K166" s="10">
        <f>IF(G166="OTHER CLUSTER NOT LISTED ABOVE",SUMIFS(amount_expended,uniform_other_cluster_name,X166), IF(AND(OR(G166="N/A",G166=""),H166=""),0,IF(G166="STATE CLUSTER",SUMIFS(amount_expended,uniform_state_cluster_name,W166),SUMIFS(amount_expended,cluster_name,G166))))</f>
        <v/>
      </c>
      <c r="L166" s="8" t="n"/>
      <c r="M166" s="7" t="n"/>
      <c r="N166" s="8" t="n"/>
      <c r="O166" s="7" t="n"/>
      <c r="P166" s="7" t="n"/>
      <c r="Q166" s="8" t="n"/>
      <c r="R166" s="9" t="n"/>
      <c r="S166" s="8" t="n"/>
      <c r="T166" s="8" t="n"/>
      <c r="U166" s="8" t="n"/>
      <c r="V166" s="11">
        <f>IF(OR(B166="",C166),"",CONCATENATE(B166,".",C166))</f>
        <v/>
      </c>
      <c r="W166" s="6">
        <f>UPPER(TRIM(H166))</f>
        <v/>
      </c>
      <c r="X166" s="6">
        <f>UPPER(TRIM(I166))</f>
        <v/>
      </c>
      <c r="Y166" s="6">
        <f>IF(V166&lt;&gt;"",IFERROR(INDEX(federal_program_name_lookup,MATCH(V166,aln_lookup,0)),""),"")</f>
        <v/>
      </c>
    </row>
    <row r="167">
      <c r="A167" s="6">
        <f>IF(B167&lt;&gt;"", "AWARD-"&amp;TEXT(ROW()-1,"0000"), "")</f>
        <v/>
      </c>
      <c r="B167" s="7" t="n"/>
      <c r="C167" s="7" t="n"/>
      <c r="D167" s="7" t="n"/>
      <c r="E167" s="8" t="n"/>
      <c r="F167" s="9" t="n"/>
      <c r="G167" s="8" t="n"/>
      <c r="H167" s="8" t="n"/>
      <c r="I167" s="8" t="n"/>
      <c r="J167" s="10">
        <f>IF(A167="",0,SUMIFS(amount_expended,cfda_key,V167))</f>
        <v/>
      </c>
      <c r="K167" s="10">
        <f>IF(G167="OTHER CLUSTER NOT LISTED ABOVE",SUMIFS(amount_expended,uniform_other_cluster_name,X167), IF(AND(OR(G167="N/A",G167=""),H167=""),0,IF(G167="STATE CLUSTER",SUMIFS(amount_expended,uniform_state_cluster_name,W167),SUMIFS(amount_expended,cluster_name,G167))))</f>
        <v/>
      </c>
      <c r="L167" s="8" t="n"/>
      <c r="M167" s="7" t="n"/>
      <c r="N167" s="8" t="n"/>
      <c r="O167" s="7" t="n"/>
      <c r="P167" s="7" t="n"/>
      <c r="Q167" s="8" t="n"/>
      <c r="R167" s="9" t="n"/>
      <c r="S167" s="8" t="n"/>
      <c r="T167" s="8" t="n"/>
      <c r="U167" s="8" t="n"/>
      <c r="V167" s="11">
        <f>IF(OR(B167="",C167),"",CONCATENATE(B167,".",C167))</f>
        <v/>
      </c>
      <c r="W167" s="6">
        <f>UPPER(TRIM(H167))</f>
        <v/>
      </c>
      <c r="X167" s="6">
        <f>UPPER(TRIM(I167))</f>
        <v/>
      </c>
      <c r="Y167" s="6">
        <f>IF(V167&lt;&gt;"",IFERROR(INDEX(federal_program_name_lookup,MATCH(V167,aln_lookup,0)),""),"")</f>
        <v/>
      </c>
    </row>
    <row r="168">
      <c r="A168" s="6">
        <f>IF(B168&lt;&gt;"", "AWARD-"&amp;TEXT(ROW()-1,"0000"), "")</f>
        <v/>
      </c>
      <c r="B168" s="7" t="n"/>
      <c r="C168" s="7" t="n"/>
      <c r="D168" s="7" t="n"/>
      <c r="E168" s="8" t="n"/>
      <c r="F168" s="9" t="n"/>
      <c r="G168" s="8" t="n"/>
      <c r="H168" s="8" t="n"/>
      <c r="I168" s="8" t="n"/>
      <c r="J168" s="10">
        <f>IF(A168="",0,SUMIFS(amount_expended,cfda_key,V168))</f>
        <v/>
      </c>
      <c r="K168" s="10">
        <f>IF(G168="OTHER CLUSTER NOT LISTED ABOVE",SUMIFS(amount_expended,uniform_other_cluster_name,X168), IF(AND(OR(G168="N/A",G168=""),H168=""),0,IF(G168="STATE CLUSTER",SUMIFS(amount_expended,uniform_state_cluster_name,W168),SUMIFS(amount_expended,cluster_name,G168))))</f>
        <v/>
      </c>
      <c r="L168" s="8" t="n"/>
      <c r="M168" s="7" t="n"/>
      <c r="N168" s="8" t="n"/>
      <c r="O168" s="7" t="n"/>
      <c r="P168" s="7" t="n"/>
      <c r="Q168" s="8" t="n"/>
      <c r="R168" s="9" t="n"/>
      <c r="S168" s="8" t="n"/>
      <c r="T168" s="8" t="n"/>
      <c r="U168" s="8" t="n"/>
      <c r="V168" s="11">
        <f>IF(OR(B168="",C168),"",CONCATENATE(B168,".",C168))</f>
        <v/>
      </c>
      <c r="W168" s="6">
        <f>UPPER(TRIM(H168))</f>
        <v/>
      </c>
      <c r="X168" s="6">
        <f>UPPER(TRIM(I168))</f>
        <v/>
      </c>
      <c r="Y168" s="6">
        <f>IF(V168&lt;&gt;"",IFERROR(INDEX(federal_program_name_lookup,MATCH(V168,aln_lookup,0)),""),"")</f>
        <v/>
      </c>
    </row>
    <row r="169">
      <c r="A169" s="6">
        <f>IF(B169&lt;&gt;"", "AWARD-"&amp;TEXT(ROW()-1,"0000"), "")</f>
        <v/>
      </c>
      <c r="B169" s="7" t="n"/>
      <c r="C169" s="7" t="n"/>
      <c r="D169" s="7" t="n"/>
      <c r="E169" s="8" t="n"/>
      <c r="F169" s="9" t="n"/>
      <c r="G169" s="8" t="n"/>
      <c r="H169" s="8" t="n"/>
      <c r="I169" s="8" t="n"/>
      <c r="J169" s="10">
        <f>IF(A169="",0,SUMIFS(amount_expended,cfda_key,V169))</f>
        <v/>
      </c>
      <c r="K169" s="10">
        <f>IF(G169="OTHER CLUSTER NOT LISTED ABOVE",SUMIFS(amount_expended,uniform_other_cluster_name,X169), IF(AND(OR(G169="N/A",G169=""),H169=""),0,IF(G169="STATE CLUSTER",SUMIFS(amount_expended,uniform_state_cluster_name,W169),SUMIFS(amount_expended,cluster_name,G169))))</f>
        <v/>
      </c>
      <c r="L169" s="8" t="n"/>
      <c r="M169" s="7" t="n"/>
      <c r="N169" s="8" t="n"/>
      <c r="O169" s="7" t="n"/>
      <c r="P169" s="7" t="n"/>
      <c r="Q169" s="8" t="n"/>
      <c r="R169" s="9" t="n"/>
      <c r="S169" s="8" t="n"/>
      <c r="T169" s="8" t="n"/>
      <c r="U169" s="8" t="n"/>
      <c r="V169" s="11">
        <f>IF(OR(B169="",C169),"",CONCATENATE(B169,".",C169))</f>
        <v/>
      </c>
      <c r="W169" s="6">
        <f>UPPER(TRIM(H169))</f>
        <v/>
      </c>
      <c r="X169" s="6">
        <f>UPPER(TRIM(I169))</f>
        <v/>
      </c>
      <c r="Y169" s="6">
        <f>IF(V169&lt;&gt;"",IFERROR(INDEX(federal_program_name_lookup,MATCH(V169,aln_lookup,0)),""),"")</f>
        <v/>
      </c>
    </row>
    <row r="170">
      <c r="A170" s="6">
        <f>IF(B170&lt;&gt;"", "AWARD-"&amp;TEXT(ROW()-1,"0000"), "")</f>
        <v/>
      </c>
      <c r="B170" s="7" t="n"/>
      <c r="C170" s="7" t="n"/>
      <c r="D170" s="7" t="n"/>
      <c r="E170" s="8" t="n"/>
      <c r="F170" s="9" t="n"/>
      <c r="G170" s="8" t="n"/>
      <c r="H170" s="8" t="n"/>
      <c r="I170" s="8" t="n"/>
      <c r="J170" s="10">
        <f>IF(A170="",0,SUMIFS(amount_expended,cfda_key,V170))</f>
        <v/>
      </c>
      <c r="K170" s="10">
        <f>IF(G170="OTHER CLUSTER NOT LISTED ABOVE",SUMIFS(amount_expended,uniform_other_cluster_name,X170), IF(AND(OR(G170="N/A",G170=""),H170=""),0,IF(G170="STATE CLUSTER",SUMIFS(amount_expended,uniform_state_cluster_name,W170),SUMIFS(amount_expended,cluster_name,G170))))</f>
        <v/>
      </c>
      <c r="L170" s="8" t="n"/>
      <c r="M170" s="7" t="n"/>
      <c r="N170" s="8" t="n"/>
      <c r="O170" s="7" t="n"/>
      <c r="P170" s="7" t="n"/>
      <c r="Q170" s="8" t="n"/>
      <c r="R170" s="9" t="n"/>
      <c r="S170" s="8" t="n"/>
      <c r="T170" s="8" t="n"/>
      <c r="U170" s="8" t="n"/>
      <c r="V170" s="11">
        <f>IF(OR(B170="",C170),"",CONCATENATE(B170,".",C170))</f>
        <v/>
      </c>
      <c r="W170" s="6">
        <f>UPPER(TRIM(H170))</f>
        <v/>
      </c>
      <c r="X170" s="6">
        <f>UPPER(TRIM(I170))</f>
        <v/>
      </c>
      <c r="Y170" s="6">
        <f>IF(V170&lt;&gt;"",IFERROR(INDEX(federal_program_name_lookup,MATCH(V170,aln_lookup,0)),""),"")</f>
        <v/>
      </c>
    </row>
    <row r="171">
      <c r="A171" s="6">
        <f>IF(B171&lt;&gt;"", "AWARD-"&amp;TEXT(ROW()-1,"0000"), "")</f>
        <v/>
      </c>
      <c r="B171" s="7" t="n"/>
      <c r="C171" s="7" t="n"/>
      <c r="D171" s="7" t="n"/>
      <c r="E171" s="8" t="n"/>
      <c r="F171" s="9" t="n"/>
      <c r="G171" s="8" t="n"/>
      <c r="H171" s="8" t="n"/>
      <c r="I171" s="8" t="n"/>
      <c r="J171" s="10">
        <f>IF(A171="",0,SUMIFS(amount_expended,cfda_key,V171))</f>
        <v/>
      </c>
      <c r="K171" s="10">
        <f>IF(G171="OTHER CLUSTER NOT LISTED ABOVE",SUMIFS(amount_expended,uniform_other_cluster_name,X171), IF(AND(OR(G171="N/A",G171=""),H171=""),0,IF(G171="STATE CLUSTER",SUMIFS(amount_expended,uniform_state_cluster_name,W171),SUMIFS(amount_expended,cluster_name,G171))))</f>
        <v/>
      </c>
      <c r="L171" s="8" t="n"/>
      <c r="M171" s="7" t="n"/>
      <c r="N171" s="8" t="n"/>
      <c r="O171" s="7" t="n"/>
      <c r="P171" s="7" t="n"/>
      <c r="Q171" s="8" t="n"/>
      <c r="R171" s="9" t="n"/>
      <c r="S171" s="8" t="n"/>
      <c r="T171" s="8" t="n"/>
      <c r="U171" s="8" t="n"/>
      <c r="V171" s="11">
        <f>IF(OR(B171="",C171),"",CONCATENATE(B171,".",C171))</f>
        <v/>
      </c>
      <c r="W171" s="6">
        <f>UPPER(TRIM(H171))</f>
        <v/>
      </c>
      <c r="X171" s="6">
        <f>UPPER(TRIM(I171))</f>
        <v/>
      </c>
      <c r="Y171" s="6">
        <f>IF(V171&lt;&gt;"",IFERROR(INDEX(federal_program_name_lookup,MATCH(V171,aln_lookup,0)),""),"")</f>
        <v/>
      </c>
    </row>
    <row r="172">
      <c r="A172" s="6">
        <f>IF(B172&lt;&gt;"", "AWARD-"&amp;TEXT(ROW()-1,"0000"), "")</f>
        <v/>
      </c>
      <c r="B172" s="7" t="n"/>
      <c r="C172" s="7" t="n"/>
      <c r="D172" s="7" t="n"/>
      <c r="E172" s="8" t="n"/>
      <c r="F172" s="9" t="n"/>
      <c r="G172" s="8" t="n"/>
      <c r="H172" s="8" t="n"/>
      <c r="I172" s="8" t="n"/>
      <c r="J172" s="10">
        <f>IF(A172="",0,SUMIFS(amount_expended,cfda_key,V172))</f>
        <v/>
      </c>
      <c r="K172" s="10">
        <f>IF(G172="OTHER CLUSTER NOT LISTED ABOVE",SUMIFS(amount_expended,uniform_other_cluster_name,X172), IF(AND(OR(G172="N/A",G172=""),H172=""),0,IF(G172="STATE CLUSTER",SUMIFS(amount_expended,uniform_state_cluster_name,W172),SUMIFS(amount_expended,cluster_name,G172))))</f>
        <v/>
      </c>
      <c r="L172" s="8" t="n"/>
      <c r="M172" s="7" t="n"/>
      <c r="N172" s="8" t="n"/>
      <c r="O172" s="7" t="n"/>
      <c r="P172" s="7" t="n"/>
      <c r="Q172" s="8" t="n"/>
      <c r="R172" s="9" t="n"/>
      <c r="S172" s="8" t="n"/>
      <c r="T172" s="8" t="n"/>
      <c r="U172" s="8" t="n"/>
      <c r="V172" s="11">
        <f>IF(OR(B172="",C172),"",CONCATENATE(B172,".",C172))</f>
        <v/>
      </c>
      <c r="W172" s="6">
        <f>UPPER(TRIM(H172))</f>
        <v/>
      </c>
      <c r="X172" s="6">
        <f>UPPER(TRIM(I172))</f>
        <v/>
      </c>
      <c r="Y172" s="6">
        <f>IF(V172&lt;&gt;"",IFERROR(INDEX(federal_program_name_lookup,MATCH(V172,aln_lookup,0)),""),"")</f>
        <v/>
      </c>
    </row>
    <row r="173">
      <c r="A173" s="6">
        <f>IF(B173&lt;&gt;"", "AWARD-"&amp;TEXT(ROW()-1,"0000"), "")</f>
        <v/>
      </c>
      <c r="B173" s="7" t="n"/>
      <c r="C173" s="7" t="n"/>
      <c r="D173" s="7" t="n"/>
      <c r="E173" s="8" t="n"/>
      <c r="F173" s="9" t="n"/>
      <c r="G173" s="8" t="n"/>
      <c r="H173" s="8" t="n"/>
      <c r="I173" s="8" t="n"/>
      <c r="J173" s="10">
        <f>IF(A173="",0,SUMIFS(amount_expended,cfda_key,V173))</f>
        <v/>
      </c>
      <c r="K173" s="10">
        <f>IF(G173="OTHER CLUSTER NOT LISTED ABOVE",SUMIFS(amount_expended,uniform_other_cluster_name,X173), IF(AND(OR(G173="N/A",G173=""),H173=""),0,IF(G173="STATE CLUSTER",SUMIFS(amount_expended,uniform_state_cluster_name,W173),SUMIFS(amount_expended,cluster_name,G173))))</f>
        <v/>
      </c>
      <c r="L173" s="8" t="n"/>
      <c r="M173" s="7" t="n"/>
      <c r="N173" s="8" t="n"/>
      <c r="O173" s="7" t="n"/>
      <c r="P173" s="7" t="n"/>
      <c r="Q173" s="8" t="n"/>
      <c r="R173" s="9" t="n"/>
      <c r="S173" s="8" t="n"/>
      <c r="T173" s="8" t="n"/>
      <c r="U173" s="8" t="n"/>
      <c r="V173" s="11">
        <f>IF(OR(B173="",C173),"",CONCATENATE(B173,".",C173))</f>
        <v/>
      </c>
      <c r="W173" s="6">
        <f>UPPER(TRIM(H173))</f>
        <v/>
      </c>
      <c r="X173" s="6">
        <f>UPPER(TRIM(I173))</f>
        <v/>
      </c>
      <c r="Y173" s="6">
        <f>IF(V173&lt;&gt;"",IFERROR(INDEX(federal_program_name_lookup,MATCH(V173,aln_lookup,0)),""),"")</f>
        <v/>
      </c>
    </row>
    <row r="174">
      <c r="A174" s="6">
        <f>IF(B174&lt;&gt;"", "AWARD-"&amp;TEXT(ROW()-1,"0000"), "")</f>
        <v/>
      </c>
      <c r="B174" s="7" t="n"/>
      <c r="C174" s="7" t="n"/>
      <c r="D174" s="7" t="n"/>
      <c r="E174" s="8" t="n"/>
      <c r="F174" s="9" t="n"/>
      <c r="G174" s="8" t="n"/>
      <c r="H174" s="8" t="n"/>
      <c r="I174" s="8" t="n"/>
      <c r="J174" s="10">
        <f>IF(A174="",0,SUMIFS(amount_expended,cfda_key,V174))</f>
        <v/>
      </c>
      <c r="K174" s="10">
        <f>IF(G174="OTHER CLUSTER NOT LISTED ABOVE",SUMIFS(amount_expended,uniform_other_cluster_name,X174), IF(AND(OR(G174="N/A",G174=""),H174=""),0,IF(G174="STATE CLUSTER",SUMIFS(amount_expended,uniform_state_cluster_name,W174),SUMIFS(amount_expended,cluster_name,G174))))</f>
        <v/>
      </c>
      <c r="L174" s="8" t="n"/>
      <c r="M174" s="7" t="n"/>
      <c r="N174" s="8" t="n"/>
      <c r="O174" s="7" t="n"/>
      <c r="P174" s="7" t="n"/>
      <c r="Q174" s="8" t="n"/>
      <c r="R174" s="9" t="n"/>
      <c r="S174" s="8" t="n"/>
      <c r="T174" s="8" t="n"/>
      <c r="U174" s="8" t="n"/>
      <c r="V174" s="11">
        <f>IF(OR(B174="",C174),"",CONCATENATE(B174,".",C174))</f>
        <v/>
      </c>
      <c r="W174" s="6">
        <f>UPPER(TRIM(H174))</f>
        <v/>
      </c>
      <c r="X174" s="6">
        <f>UPPER(TRIM(I174))</f>
        <v/>
      </c>
      <c r="Y174" s="6">
        <f>IF(V174&lt;&gt;"",IFERROR(INDEX(federal_program_name_lookup,MATCH(V174,aln_lookup,0)),""),"")</f>
        <v/>
      </c>
    </row>
    <row r="175">
      <c r="A175" s="6">
        <f>IF(B175&lt;&gt;"", "AWARD-"&amp;TEXT(ROW()-1,"0000"), "")</f>
        <v/>
      </c>
      <c r="B175" s="7" t="n"/>
      <c r="C175" s="7" t="n"/>
      <c r="D175" s="7" t="n"/>
      <c r="E175" s="8" t="n"/>
      <c r="F175" s="9" t="n"/>
      <c r="G175" s="8" t="n"/>
      <c r="H175" s="8" t="n"/>
      <c r="I175" s="8" t="n"/>
      <c r="J175" s="10">
        <f>IF(A175="",0,SUMIFS(amount_expended,cfda_key,V175))</f>
        <v/>
      </c>
      <c r="K175" s="10">
        <f>IF(G175="OTHER CLUSTER NOT LISTED ABOVE",SUMIFS(amount_expended,uniform_other_cluster_name,X175), IF(AND(OR(G175="N/A",G175=""),H175=""),0,IF(G175="STATE CLUSTER",SUMIFS(amount_expended,uniform_state_cluster_name,W175),SUMIFS(amount_expended,cluster_name,G175))))</f>
        <v/>
      </c>
      <c r="L175" s="8" t="n"/>
      <c r="M175" s="7" t="n"/>
      <c r="N175" s="8" t="n"/>
      <c r="O175" s="7" t="n"/>
      <c r="P175" s="7" t="n"/>
      <c r="Q175" s="8" t="n"/>
      <c r="R175" s="9" t="n"/>
      <c r="S175" s="8" t="n"/>
      <c r="T175" s="8" t="n"/>
      <c r="U175" s="8" t="n"/>
      <c r="V175" s="11">
        <f>IF(OR(B175="",C175),"",CONCATENATE(B175,".",C175))</f>
        <v/>
      </c>
      <c r="W175" s="6">
        <f>UPPER(TRIM(H175))</f>
        <v/>
      </c>
      <c r="X175" s="6">
        <f>UPPER(TRIM(I175))</f>
        <v/>
      </c>
      <c r="Y175" s="6">
        <f>IF(V175&lt;&gt;"",IFERROR(INDEX(federal_program_name_lookup,MATCH(V175,aln_lookup,0)),""),"")</f>
        <v/>
      </c>
    </row>
    <row r="176">
      <c r="A176" s="6">
        <f>IF(B176&lt;&gt;"", "AWARD-"&amp;TEXT(ROW()-1,"0000"), "")</f>
        <v/>
      </c>
      <c r="B176" s="7" t="n"/>
      <c r="C176" s="7" t="n"/>
      <c r="D176" s="7" t="n"/>
      <c r="E176" s="8" t="n"/>
      <c r="F176" s="9" t="n"/>
      <c r="G176" s="8" t="n"/>
      <c r="H176" s="8" t="n"/>
      <c r="I176" s="8" t="n"/>
      <c r="J176" s="10">
        <f>IF(A176="",0,SUMIFS(amount_expended,cfda_key,V176))</f>
        <v/>
      </c>
      <c r="K176" s="10">
        <f>IF(G176="OTHER CLUSTER NOT LISTED ABOVE",SUMIFS(amount_expended,uniform_other_cluster_name,X176), IF(AND(OR(G176="N/A",G176=""),H176=""),0,IF(G176="STATE CLUSTER",SUMIFS(amount_expended,uniform_state_cluster_name,W176),SUMIFS(amount_expended,cluster_name,G176))))</f>
        <v/>
      </c>
      <c r="L176" s="8" t="n"/>
      <c r="M176" s="7" t="n"/>
      <c r="N176" s="8" t="n"/>
      <c r="O176" s="7" t="n"/>
      <c r="P176" s="7" t="n"/>
      <c r="Q176" s="8" t="n"/>
      <c r="R176" s="9" t="n"/>
      <c r="S176" s="8" t="n"/>
      <c r="T176" s="8" t="n"/>
      <c r="U176" s="8" t="n"/>
      <c r="V176" s="11">
        <f>IF(OR(B176="",C176),"",CONCATENATE(B176,".",C176))</f>
        <v/>
      </c>
      <c r="W176" s="6">
        <f>UPPER(TRIM(H176))</f>
        <v/>
      </c>
      <c r="X176" s="6">
        <f>UPPER(TRIM(I176))</f>
        <v/>
      </c>
      <c r="Y176" s="6">
        <f>IF(V176&lt;&gt;"",IFERROR(INDEX(federal_program_name_lookup,MATCH(V176,aln_lookup,0)),""),"")</f>
        <v/>
      </c>
    </row>
    <row r="177">
      <c r="A177" s="6">
        <f>IF(B177&lt;&gt;"", "AWARD-"&amp;TEXT(ROW()-1,"0000"), "")</f>
        <v/>
      </c>
      <c r="B177" s="7" t="n"/>
      <c r="C177" s="7" t="n"/>
      <c r="D177" s="7" t="n"/>
      <c r="E177" s="8" t="n"/>
      <c r="F177" s="9" t="n"/>
      <c r="G177" s="8" t="n"/>
      <c r="H177" s="8" t="n"/>
      <c r="I177" s="8" t="n"/>
      <c r="J177" s="10">
        <f>IF(A177="",0,SUMIFS(amount_expended,cfda_key,V177))</f>
        <v/>
      </c>
      <c r="K177" s="10">
        <f>IF(G177="OTHER CLUSTER NOT LISTED ABOVE",SUMIFS(amount_expended,uniform_other_cluster_name,X177), IF(AND(OR(G177="N/A",G177=""),H177=""),0,IF(G177="STATE CLUSTER",SUMIFS(amount_expended,uniform_state_cluster_name,W177),SUMIFS(amount_expended,cluster_name,G177))))</f>
        <v/>
      </c>
      <c r="L177" s="8" t="n"/>
      <c r="M177" s="7" t="n"/>
      <c r="N177" s="8" t="n"/>
      <c r="O177" s="7" t="n"/>
      <c r="P177" s="7" t="n"/>
      <c r="Q177" s="8" t="n"/>
      <c r="R177" s="9" t="n"/>
      <c r="S177" s="8" t="n"/>
      <c r="T177" s="8" t="n"/>
      <c r="U177" s="8" t="n"/>
      <c r="V177" s="11">
        <f>IF(OR(B177="",C177),"",CONCATENATE(B177,".",C177))</f>
        <v/>
      </c>
      <c r="W177" s="6">
        <f>UPPER(TRIM(H177))</f>
        <v/>
      </c>
      <c r="X177" s="6">
        <f>UPPER(TRIM(I177))</f>
        <v/>
      </c>
      <c r="Y177" s="6">
        <f>IF(V177&lt;&gt;"",IFERROR(INDEX(federal_program_name_lookup,MATCH(V177,aln_lookup,0)),""),"")</f>
        <v/>
      </c>
    </row>
    <row r="178">
      <c r="A178" s="6">
        <f>IF(B178&lt;&gt;"", "AWARD-"&amp;TEXT(ROW()-1,"0000"), "")</f>
        <v/>
      </c>
      <c r="B178" s="7" t="n"/>
      <c r="C178" s="7" t="n"/>
      <c r="D178" s="7" t="n"/>
      <c r="E178" s="8" t="n"/>
      <c r="F178" s="9" t="n"/>
      <c r="G178" s="8" t="n"/>
      <c r="H178" s="8" t="n"/>
      <c r="I178" s="8" t="n"/>
      <c r="J178" s="10">
        <f>IF(A178="",0,SUMIFS(amount_expended,cfda_key,V178))</f>
        <v/>
      </c>
      <c r="K178" s="10">
        <f>IF(G178="OTHER CLUSTER NOT LISTED ABOVE",SUMIFS(amount_expended,uniform_other_cluster_name,X178), IF(AND(OR(G178="N/A",G178=""),H178=""),0,IF(G178="STATE CLUSTER",SUMIFS(amount_expended,uniform_state_cluster_name,W178),SUMIFS(amount_expended,cluster_name,G178))))</f>
        <v/>
      </c>
      <c r="L178" s="8" t="n"/>
      <c r="M178" s="7" t="n"/>
      <c r="N178" s="8" t="n"/>
      <c r="O178" s="7" t="n"/>
      <c r="P178" s="7" t="n"/>
      <c r="Q178" s="8" t="n"/>
      <c r="R178" s="9" t="n"/>
      <c r="S178" s="8" t="n"/>
      <c r="T178" s="8" t="n"/>
      <c r="U178" s="8" t="n"/>
      <c r="V178" s="11">
        <f>IF(OR(B178="",C178),"",CONCATENATE(B178,".",C178))</f>
        <v/>
      </c>
      <c r="W178" s="6">
        <f>UPPER(TRIM(H178))</f>
        <v/>
      </c>
      <c r="X178" s="6">
        <f>UPPER(TRIM(I178))</f>
        <v/>
      </c>
      <c r="Y178" s="6">
        <f>IF(V178&lt;&gt;"",IFERROR(INDEX(federal_program_name_lookup,MATCH(V178,aln_lookup,0)),""),"")</f>
        <v/>
      </c>
    </row>
    <row r="179">
      <c r="A179" s="6">
        <f>IF(B179&lt;&gt;"", "AWARD-"&amp;TEXT(ROW()-1,"0000"), "")</f>
        <v/>
      </c>
      <c r="B179" s="7" t="n"/>
      <c r="C179" s="7" t="n"/>
      <c r="D179" s="7" t="n"/>
      <c r="E179" s="8" t="n"/>
      <c r="F179" s="9" t="n"/>
      <c r="G179" s="8" t="n"/>
      <c r="H179" s="8" t="n"/>
      <c r="I179" s="8" t="n"/>
      <c r="J179" s="10">
        <f>IF(A179="",0,SUMIFS(amount_expended,cfda_key,V179))</f>
        <v/>
      </c>
      <c r="K179" s="10">
        <f>IF(G179="OTHER CLUSTER NOT LISTED ABOVE",SUMIFS(amount_expended,uniform_other_cluster_name,X179), IF(AND(OR(G179="N/A",G179=""),H179=""),0,IF(G179="STATE CLUSTER",SUMIFS(amount_expended,uniform_state_cluster_name,W179),SUMIFS(amount_expended,cluster_name,G179))))</f>
        <v/>
      </c>
      <c r="L179" s="8" t="n"/>
      <c r="M179" s="7" t="n"/>
      <c r="N179" s="8" t="n"/>
      <c r="O179" s="7" t="n"/>
      <c r="P179" s="7" t="n"/>
      <c r="Q179" s="8" t="n"/>
      <c r="R179" s="9" t="n"/>
      <c r="S179" s="8" t="n"/>
      <c r="T179" s="8" t="n"/>
      <c r="U179" s="8" t="n"/>
      <c r="V179" s="11">
        <f>IF(OR(B179="",C179),"",CONCATENATE(B179,".",C179))</f>
        <v/>
      </c>
      <c r="W179" s="6">
        <f>UPPER(TRIM(H179))</f>
        <v/>
      </c>
      <c r="X179" s="6">
        <f>UPPER(TRIM(I179))</f>
        <v/>
      </c>
      <c r="Y179" s="6">
        <f>IF(V179&lt;&gt;"",IFERROR(INDEX(federal_program_name_lookup,MATCH(V179,aln_lookup,0)),""),"")</f>
        <v/>
      </c>
    </row>
    <row r="180">
      <c r="A180" s="6">
        <f>IF(B180&lt;&gt;"", "AWARD-"&amp;TEXT(ROW()-1,"0000"), "")</f>
        <v/>
      </c>
      <c r="B180" s="7" t="n"/>
      <c r="C180" s="7" t="n"/>
      <c r="D180" s="7" t="n"/>
      <c r="E180" s="8" t="n"/>
      <c r="F180" s="9" t="n"/>
      <c r="G180" s="8" t="n"/>
      <c r="H180" s="8" t="n"/>
      <c r="I180" s="8" t="n"/>
      <c r="J180" s="10">
        <f>IF(A180="",0,SUMIFS(amount_expended,cfda_key,V180))</f>
        <v/>
      </c>
      <c r="K180" s="10">
        <f>IF(G180="OTHER CLUSTER NOT LISTED ABOVE",SUMIFS(amount_expended,uniform_other_cluster_name,X180), IF(AND(OR(G180="N/A",G180=""),H180=""),0,IF(G180="STATE CLUSTER",SUMIFS(amount_expended,uniform_state_cluster_name,W180),SUMIFS(amount_expended,cluster_name,G180))))</f>
        <v/>
      </c>
      <c r="L180" s="8" t="n"/>
      <c r="M180" s="7" t="n"/>
      <c r="N180" s="8" t="n"/>
      <c r="O180" s="7" t="n"/>
      <c r="P180" s="7" t="n"/>
      <c r="Q180" s="8" t="n"/>
      <c r="R180" s="9" t="n"/>
      <c r="S180" s="8" t="n"/>
      <c r="T180" s="8" t="n"/>
      <c r="U180" s="8" t="n"/>
      <c r="V180" s="11">
        <f>IF(OR(B180="",C180),"",CONCATENATE(B180,".",C180))</f>
        <v/>
      </c>
      <c r="W180" s="6">
        <f>UPPER(TRIM(H180))</f>
        <v/>
      </c>
      <c r="X180" s="6">
        <f>UPPER(TRIM(I180))</f>
        <v/>
      </c>
      <c r="Y180" s="6">
        <f>IF(V180&lt;&gt;"",IFERROR(INDEX(federal_program_name_lookup,MATCH(V180,aln_lookup,0)),""),"")</f>
        <v/>
      </c>
    </row>
    <row r="181">
      <c r="A181" s="6">
        <f>IF(B181&lt;&gt;"", "AWARD-"&amp;TEXT(ROW()-1,"0000"), "")</f>
        <v/>
      </c>
      <c r="B181" s="7" t="n"/>
      <c r="C181" s="7" t="n"/>
      <c r="D181" s="7" t="n"/>
      <c r="E181" s="8" t="n"/>
      <c r="F181" s="9" t="n"/>
      <c r="G181" s="8" t="n"/>
      <c r="H181" s="8" t="n"/>
      <c r="I181" s="8" t="n"/>
      <c r="J181" s="10">
        <f>IF(A181="",0,SUMIFS(amount_expended,cfda_key,V181))</f>
        <v/>
      </c>
      <c r="K181" s="10">
        <f>IF(G181="OTHER CLUSTER NOT LISTED ABOVE",SUMIFS(amount_expended,uniform_other_cluster_name,X181), IF(AND(OR(G181="N/A",G181=""),H181=""),0,IF(G181="STATE CLUSTER",SUMIFS(amount_expended,uniform_state_cluster_name,W181),SUMIFS(amount_expended,cluster_name,G181))))</f>
        <v/>
      </c>
      <c r="L181" s="8" t="n"/>
      <c r="M181" s="7" t="n"/>
      <c r="N181" s="8" t="n"/>
      <c r="O181" s="7" t="n"/>
      <c r="P181" s="7" t="n"/>
      <c r="Q181" s="8" t="n"/>
      <c r="R181" s="9" t="n"/>
      <c r="S181" s="8" t="n"/>
      <c r="T181" s="8" t="n"/>
      <c r="U181" s="8" t="n"/>
      <c r="V181" s="11">
        <f>IF(OR(B181="",C181),"",CONCATENATE(B181,".",C181))</f>
        <v/>
      </c>
      <c r="W181" s="6">
        <f>UPPER(TRIM(H181))</f>
        <v/>
      </c>
      <c r="X181" s="6">
        <f>UPPER(TRIM(I181))</f>
        <v/>
      </c>
      <c r="Y181" s="6">
        <f>IF(V181&lt;&gt;"",IFERROR(INDEX(federal_program_name_lookup,MATCH(V181,aln_lookup,0)),""),"")</f>
        <v/>
      </c>
    </row>
    <row r="182">
      <c r="A182" s="6">
        <f>IF(B182&lt;&gt;"", "AWARD-"&amp;TEXT(ROW()-1,"0000"), "")</f>
        <v/>
      </c>
      <c r="B182" s="7" t="n"/>
      <c r="C182" s="7" t="n"/>
      <c r="D182" s="7" t="n"/>
      <c r="E182" s="8" t="n"/>
      <c r="F182" s="9" t="n"/>
      <c r="G182" s="8" t="n"/>
      <c r="H182" s="8" t="n"/>
      <c r="I182" s="8" t="n"/>
      <c r="J182" s="10">
        <f>IF(A182="",0,SUMIFS(amount_expended,cfda_key,V182))</f>
        <v/>
      </c>
      <c r="K182" s="10">
        <f>IF(G182="OTHER CLUSTER NOT LISTED ABOVE",SUMIFS(amount_expended,uniform_other_cluster_name,X182), IF(AND(OR(G182="N/A",G182=""),H182=""),0,IF(G182="STATE CLUSTER",SUMIFS(amount_expended,uniform_state_cluster_name,W182),SUMIFS(amount_expended,cluster_name,G182))))</f>
        <v/>
      </c>
      <c r="L182" s="8" t="n"/>
      <c r="M182" s="7" t="n"/>
      <c r="N182" s="8" t="n"/>
      <c r="O182" s="7" t="n"/>
      <c r="P182" s="7" t="n"/>
      <c r="Q182" s="8" t="n"/>
      <c r="R182" s="9" t="n"/>
      <c r="S182" s="8" t="n"/>
      <c r="T182" s="8" t="n"/>
      <c r="U182" s="8" t="n"/>
      <c r="V182" s="11">
        <f>IF(OR(B182="",C182),"",CONCATENATE(B182,".",C182))</f>
        <v/>
      </c>
      <c r="W182" s="6">
        <f>UPPER(TRIM(H182))</f>
        <v/>
      </c>
      <c r="X182" s="6">
        <f>UPPER(TRIM(I182))</f>
        <v/>
      </c>
      <c r="Y182" s="6">
        <f>IF(V182&lt;&gt;"",IFERROR(INDEX(federal_program_name_lookup,MATCH(V182,aln_lookup,0)),""),"")</f>
        <v/>
      </c>
    </row>
    <row r="183">
      <c r="A183" s="6">
        <f>IF(B183&lt;&gt;"", "AWARD-"&amp;TEXT(ROW()-1,"0000"), "")</f>
        <v/>
      </c>
      <c r="B183" s="7" t="n"/>
      <c r="C183" s="7" t="n"/>
      <c r="D183" s="7" t="n"/>
      <c r="E183" s="8" t="n"/>
      <c r="F183" s="9" t="n"/>
      <c r="G183" s="8" t="n"/>
      <c r="H183" s="8" t="n"/>
      <c r="I183" s="8" t="n"/>
      <c r="J183" s="10">
        <f>IF(A183="",0,SUMIFS(amount_expended,cfda_key,V183))</f>
        <v/>
      </c>
      <c r="K183" s="10">
        <f>IF(G183="OTHER CLUSTER NOT LISTED ABOVE",SUMIFS(amount_expended,uniform_other_cluster_name,X183), IF(AND(OR(G183="N/A",G183=""),H183=""),0,IF(G183="STATE CLUSTER",SUMIFS(amount_expended,uniform_state_cluster_name,W183),SUMIFS(amount_expended,cluster_name,G183))))</f>
        <v/>
      </c>
      <c r="L183" s="8" t="n"/>
      <c r="M183" s="7" t="n"/>
      <c r="N183" s="8" t="n"/>
      <c r="O183" s="7" t="n"/>
      <c r="P183" s="7" t="n"/>
      <c r="Q183" s="8" t="n"/>
      <c r="R183" s="9" t="n"/>
      <c r="S183" s="8" t="n"/>
      <c r="T183" s="8" t="n"/>
      <c r="U183" s="8" t="n"/>
      <c r="V183" s="11">
        <f>IF(OR(B183="",C183),"",CONCATENATE(B183,".",C183))</f>
        <v/>
      </c>
      <c r="W183" s="6">
        <f>UPPER(TRIM(H183))</f>
        <v/>
      </c>
      <c r="X183" s="6">
        <f>UPPER(TRIM(I183))</f>
        <v/>
      </c>
      <c r="Y183" s="6">
        <f>IF(V183&lt;&gt;"",IFERROR(INDEX(federal_program_name_lookup,MATCH(V183,aln_lookup,0)),""),"")</f>
        <v/>
      </c>
    </row>
    <row r="184">
      <c r="A184" s="6">
        <f>IF(B184&lt;&gt;"", "AWARD-"&amp;TEXT(ROW()-1,"0000"), "")</f>
        <v/>
      </c>
      <c r="B184" s="7" t="n"/>
      <c r="C184" s="7" t="n"/>
      <c r="D184" s="7" t="n"/>
      <c r="E184" s="8" t="n"/>
      <c r="F184" s="9" t="n"/>
      <c r="G184" s="8" t="n"/>
      <c r="H184" s="8" t="n"/>
      <c r="I184" s="8" t="n"/>
      <c r="J184" s="10">
        <f>IF(A184="",0,SUMIFS(amount_expended,cfda_key,V184))</f>
        <v/>
      </c>
      <c r="K184" s="10">
        <f>IF(G184="OTHER CLUSTER NOT LISTED ABOVE",SUMIFS(amount_expended,uniform_other_cluster_name,X184), IF(AND(OR(G184="N/A",G184=""),H184=""),0,IF(G184="STATE CLUSTER",SUMIFS(amount_expended,uniform_state_cluster_name,W184),SUMIFS(amount_expended,cluster_name,G184))))</f>
        <v/>
      </c>
      <c r="L184" s="8" t="n"/>
      <c r="M184" s="7" t="n"/>
      <c r="N184" s="8" t="n"/>
      <c r="O184" s="7" t="n"/>
      <c r="P184" s="7" t="n"/>
      <c r="Q184" s="8" t="n"/>
      <c r="R184" s="9" t="n"/>
      <c r="S184" s="8" t="n"/>
      <c r="T184" s="8" t="n"/>
      <c r="U184" s="8" t="n"/>
      <c r="V184" s="11">
        <f>IF(OR(B184="",C184),"",CONCATENATE(B184,".",C184))</f>
        <v/>
      </c>
      <c r="W184" s="6">
        <f>UPPER(TRIM(H184))</f>
        <v/>
      </c>
      <c r="X184" s="6">
        <f>UPPER(TRIM(I184))</f>
        <v/>
      </c>
      <c r="Y184" s="6">
        <f>IF(V184&lt;&gt;"",IFERROR(INDEX(federal_program_name_lookup,MATCH(V184,aln_lookup,0)),""),"")</f>
        <v/>
      </c>
    </row>
    <row r="185">
      <c r="A185" s="6">
        <f>IF(B185&lt;&gt;"", "AWARD-"&amp;TEXT(ROW()-1,"0000"), "")</f>
        <v/>
      </c>
      <c r="B185" s="7" t="n"/>
      <c r="C185" s="7" t="n"/>
      <c r="D185" s="7" t="n"/>
      <c r="E185" s="8" t="n"/>
      <c r="F185" s="9" t="n"/>
      <c r="G185" s="8" t="n"/>
      <c r="H185" s="8" t="n"/>
      <c r="I185" s="8" t="n"/>
      <c r="J185" s="10">
        <f>IF(A185="",0,SUMIFS(amount_expended,cfda_key,V185))</f>
        <v/>
      </c>
      <c r="K185" s="10">
        <f>IF(G185="OTHER CLUSTER NOT LISTED ABOVE",SUMIFS(amount_expended,uniform_other_cluster_name,X185), IF(AND(OR(G185="N/A",G185=""),H185=""),0,IF(G185="STATE CLUSTER",SUMIFS(amount_expended,uniform_state_cluster_name,W185),SUMIFS(amount_expended,cluster_name,G185))))</f>
        <v/>
      </c>
      <c r="L185" s="8" t="n"/>
      <c r="M185" s="7" t="n"/>
      <c r="N185" s="8" t="n"/>
      <c r="O185" s="7" t="n"/>
      <c r="P185" s="7" t="n"/>
      <c r="Q185" s="8" t="n"/>
      <c r="R185" s="9" t="n"/>
      <c r="S185" s="8" t="n"/>
      <c r="T185" s="8" t="n"/>
      <c r="U185" s="8" t="n"/>
      <c r="V185" s="11">
        <f>IF(OR(B185="",C185),"",CONCATENATE(B185,".",C185))</f>
        <v/>
      </c>
      <c r="W185" s="6">
        <f>UPPER(TRIM(H185))</f>
        <v/>
      </c>
      <c r="X185" s="6">
        <f>UPPER(TRIM(I185))</f>
        <v/>
      </c>
      <c r="Y185" s="6">
        <f>IF(V185&lt;&gt;"",IFERROR(INDEX(federal_program_name_lookup,MATCH(V185,aln_lookup,0)),""),"")</f>
        <v/>
      </c>
    </row>
    <row r="186">
      <c r="A186" s="6">
        <f>IF(B186&lt;&gt;"", "AWARD-"&amp;TEXT(ROW()-1,"0000"), "")</f>
        <v/>
      </c>
      <c r="B186" s="7" t="n"/>
      <c r="C186" s="7" t="n"/>
      <c r="D186" s="7" t="n"/>
      <c r="E186" s="8" t="n"/>
      <c r="F186" s="9" t="n"/>
      <c r="G186" s="8" t="n"/>
      <c r="H186" s="8" t="n"/>
      <c r="I186" s="8" t="n"/>
      <c r="J186" s="10">
        <f>IF(A186="",0,SUMIFS(amount_expended,cfda_key,V186))</f>
        <v/>
      </c>
      <c r="K186" s="10">
        <f>IF(G186="OTHER CLUSTER NOT LISTED ABOVE",SUMIFS(amount_expended,uniform_other_cluster_name,X186), IF(AND(OR(G186="N/A",G186=""),H186=""),0,IF(G186="STATE CLUSTER",SUMIFS(amount_expended,uniform_state_cluster_name,W186),SUMIFS(amount_expended,cluster_name,G186))))</f>
        <v/>
      </c>
      <c r="L186" s="8" t="n"/>
      <c r="M186" s="7" t="n"/>
      <c r="N186" s="8" t="n"/>
      <c r="O186" s="7" t="n"/>
      <c r="P186" s="7" t="n"/>
      <c r="Q186" s="8" t="n"/>
      <c r="R186" s="9" t="n"/>
      <c r="S186" s="8" t="n"/>
      <c r="T186" s="8" t="n"/>
      <c r="U186" s="8" t="n"/>
      <c r="V186" s="11">
        <f>IF(OR(B186="",C186),"",CONCATENATE(B186,".",C186))</f>
        <v/>
      </c>
      <c r="W186" s="6">
        <f>UPPER(TRIM(H186))</f>
        <v/>
      </c>
      <c r="X186" s="6">
        <f>UPPER(TRIM(I186))</f>
        <v/>
      </c>
      <c r="Y186" s="6">
        <f>IF(V186&lt;&gt;"",IFERROR(INDEX(federal_program_name_lookup,MATCH(V186,aln_lookup,0)),""),"")</f>
        <v/>
      </c>
    </row>
    <row r="187">
      <c r="A187" s="6">
        <f>IF(B187&lt;&gt;"", "AWARD-"&amp;TEXT(ROW()-1,"0000"), "")</f>
        <v/>
      </c>
      <c r="B187" s="7" t="n"/>
      <c r="C187" s="7" t="n"/>
      <c r="D187" s="7" t="n"/>
      <c r="E187" s="8" t="n"/>
      <c r="F187" s="9" t="n"/>
      <c r="G187" s="8" t="n"/>
      <c r="H187" s="8" t="n"/>
      <c r="I187" s="8" t="n"/>
      <c r="J187" s="10">
        <f>IF(A187="",0,SUMIFS(amount_expended,cfda_key,V187))</f>
        <v/>
      </c>
      <c r="K187" s="10">
        <f>IF(G187="OTHER CLUSTER NOT LISTED ABOVE",SUMIFS(amount_expended,uniform_other_cluster_name,X187), IF(AND(OR(G187="N/A",G187=""),H187=""),0,IF(G187="STATE CLUSTER",SUMIFS(amount_expended,uniform_state_cluster_name,W187),SUMIFS(amount_expended,cluster_name,G187))))</f>
        <v/>
      </c>
      <c r="L187" s="8" t="n"/>
      <c r="M187" s="7" t="n"/>
      <c r="N187" s="8" t="n"/>
      <c r="O187" s="7" t="n"/>
      <c r="P187" s="7" t="n"/>
      <c r="Q187" s="8" t="n"/>
      <c r="R187" s="9" t="n"/>
      <c r="S187" s="8" t="n"/>
      <c r="T187" s="8" t="n"/>
      <c r="U187" s="8" t="n"/>
      <c r="V187" s="11">
        <f>IF(OR(B187="",C187),"",CONCATENATE(B187,".",C187))</f>
        <v/>
      </c>
      <c r="W187" s="6">
        <f>UPPER(TRIM(H187))</f>
        <v/>
      </c>
      <c r="X187" s="6">
        <f>UPPER(TRIM(I187))</f>
        <v/>
      </c>
      <c r="Y187" s="6">
        <f>IF(V187&lt;&gt;"",IFERROR(INDEX(federal_program_name_lookup,MATCH(V187,aln_lookup,0)),""),"")</f>
        <v/>
      </c>
    </row>
    <row r="188">
      <c r="A188" s="6">
        <f>IF(B188&lt;&gt;"", "AWARD-"&amp;TEXT(ROW()-1,"0000"), "")</f>
        <v/>
      </c>
      <c r="B188" s="7" t="n"/>
      <c r="C188" s="7" t="n"/>
      <c r="D188" s="7" t="n"/>
      <c r="E188" s="8" t="n"/>
      <c r="F188" s="9" t="n"/>
      <c r="G188" s="8" t="n"/>
      <c r="H188" s="8" t="n"/>
      <c r="I188" s="8" t="n"/>
      <c r="J188" s="10">
        <f>IF(A188="",0,SUMIFS(amount_expended,cfda_key,V188))</f>
        <v/>
      </c>
      <c r="K188" s="10">
        <f>IF(G188="OTHER CLUSTER NOT LISTED ABOVE",SUMIFS(amount_expended,uniform_other_cluster_name,X188), IF(AND(OR(G188="N/A",G188=""),H188=""),0,IF(G188="STATE CLUSTER",SUMIFS(amount_expended,uniform_state_cluster_name,W188),SUMIFS(amount_expended,cluster_name,G188))))</f>
        <v/>
      </c>
      <c r="L188" s="8" t="n"/>
      <c r="M188" s="7" t="n"/>
      <c r="N188" s="8" t="n"/>
      <c r="O188" s="7" t="n"/>
      <c r="P188" s="7" t="n"/>
      <c r="Q188" s="8" t="n"/>
      <c r="R188" s="9" t="n"/>
      <c r="S188" s="8" t="n"/>
      <c r="T188" s="8" t="n"/>
      <c r="U188" s="8" t="n"/>
      <c r="V188" s="11">
        <f>IF(OR(B188="",C188),"",CONCATENATE(B188,".",C188))</f>
        <v/>
      </c>
      <c r="W188" s="6">
        <f>UPPER(TRIM(H188))</f>
        <v/>
      </c>
      <c r="X188" s="6">
        <f>UPPER(TRIM(I188))</f>
        <v/>
      </c>
      <c r="Y188" s="6">
        <f>IF(V188&lt;&gt;"",IFERROR(INDEX(federal_program_name_lookup,MATCH(V188,aln_lookup,0)),""),"")</f>
        <v/>
      </c>
    </row>
    <row r="189">
      <c r="A189" s="6">
        <f>IF(B189&lt;&gt;"", "AWARD-"&amp;TEXT(ROW()-1,"0000"), "")</f>
        <v/>
      </c>
      <c r="B189" s="7" t="n"/>
      <c r="C189" s="7" t="n"/>
      <c r="D189" s="7" t="n"/>
      <c r="E189" s="8" t="n"/>
      <c r="F189" s="9" t="n"/>
      <c r="G189" s="8" t="n"/>
      <c r="H189" s="8" t="n"/>
      <c r="I189" s="8" t="n"/>
      <c r="J189" s="10">
        <f>IF(A189="",0,SUMIFS(amount_expended,cfda_key,V189))</f>
        <v/>
      </c>
      <c r="K189" s="10">
        <f>IF(G189="OTHER CLUSTER NOT LISTED ABOVE",SUMIFS(amount_expended,uniform_other_cluster_name,X189), IF(AND(OR(G189="N/A",G189=""),H189=""),0,IF(G189="STATE CLUSTER",SUMIFS(amount_expended,uniform_state_cluster_name,W189),SUMIFS(amount_expended,cluster_name,G189))))</f>
        <v/>
      </c>
      <c r="L189" s="8" t="n"/>
      <c r="M189" s="7" t="n"/>
      <c r="N189" s="8" t="n"/>
      <c r="O189" s="7" t="n"/>
      <c r="P189" s="7" t="n"/>
      <c r="Q189" s="8" t="n"/>
      <c r="R189" s="9" t="n"/>
      <c r="S189" s="8" t="n"/>
      <c r="T189" s="8" t="n"/>
      <c r="U189" s="8" t="n"/>
      <c r="V189" s="11">
        <f>IF(OR(B189="",C189),"",CONCATENATE(B189,".",C189))</f>
        <v/>
      </c>
      <c r="W189" s="6">
        <f>UPPER(TRIM(H189))</f>
        <v/>
      </c>
      <c r="X189" s="6">
        <f>UPPER(TRIM(I189))</f>
        <v/>
      </c>
      <c r="Y189" s="6">
        <f>IF(V189&lt;&gt;"",IFERROR(INDEX(federal_program_name_lookup,MATCH(V189,aln_lookup,0)),""),"")</f>
        <v/>
      </c>
    </row>
    <row r="190">
      <c r="A190" s="6">
        <f>IF(B190&lt;&gt;"", "AWARD-"&amp;TEXT(ROW()-1,"0000"), "")</f>
        <v/>
      </c>
      <c r="B190" s="7" t="n"/>
      <c r="C190" s="7" t="n"/>
      <c r="D190" s="7" t="n"/>
      <c r="E190" s="8" t="n"/>
      <c r="F190" s="9" t="n"/>
      <c r="G190" s="8" t="n"/>
      <c r="H190" s="8" t="n"/>
      <c r="I190" s="8" t="n"/>
      <c r="J190" s="10">
        <f>IF(A190="",0,SUMIFS(amount_expended,cfda_key,V190))</f>
        <v/>
      </c>
      <c r="K190" s="10">
        <f>IF(G190="OTHER CLUSTER NOT LISTED ABOVE",SUMIFS(amount_expended,uniform_other_cluster_name,X190), IF(AND(OR(G190="N/A",G190=""),H190=""),0,IF(G190="STATE CLUSTER",SUMIFS(amount_expended,uniform_state_cluster_name,W190),SUMIFS(amount_expended,cluster_name,G190))))</f>
        <v/>
      </c>
      <c r="L190" s="8" t="n"/>
      <c r="M190" s="7" t="n"/>
      <c r="N190" s="8" t="n"/>
      <c r="O190" s="7" t="n"/>
      <c r="P190" s="7" t="n"/>
      <c r="Q190" s="8" t="n"/>
      <c r="R190" s="9" t="n"/>
      <c r="S190" s="8" t="n"/>
      <c r="T190" s="8" t="n"/>
      <c r="U190" s="8" t="n"/>
      <c r="V190" s="11">
        <f>IF(OR(B190="",C190),"",CONCATENATE(B190,".",C190))</f>
        <v/>
      </c>
      <c r="W190" s="6">
        <f>UPPER(TRIM(H190))</f>
        <v/>
      </c>
      <c r="X190" s="6">
        <f>UPPER(TRIM(I190))</f>
        <v/>
      </c>
      <c r="Y190" s="6">
        <f>IF(V190&lt;&gt;"",IFERROR(INDEX(federal_program_name_lookup,MATCH(V190,aln_lookup,0)),""),"")</f>
        <v/>
      </c>
    </row>
    <row r="191">
      <c r="A191" s="6">
        <f>IF(B191&lt;&gt;"", "AWARD-"&amp;TEXT(ROW()-1,"0000"), "")</f>
        <v/>
      </c>
      <c r="B191" s="7" t="n"/>
      <c r="C191" s="7" t="n"/>
      <c r="D191" s="7" t="n"/>
      <c r="E191" s="8" t="n"/>
      <c r="F191" s="9" t="n"/>
      <c r="G191" s="8" t="n"/>
      <c r="H191" s="8" t="n"/>
      <c r="I191" s="8" t="n"/>
      <c r="J191" s="10">
        <f>IF(A191="",0,SUMIFS(amount_expended,cfda_key,V191))</f>
        <v/>
      </c>
      <c r="K191" s="10">
        <f>IF(G191="OTHER CLUSTER NOT LISTED ABOVE",SUMIFS(amount_expended,uniform_other_cluster_name,X191), IF(AND(OR(G191="N/A",G191=""),H191=""),0,IF(G191="STATE CLUSTER",SUMIFS(amount_expended,uniform_state_cluster_name,W191),SUMIFS(amount_expended,cluster_name,G191))))</f>
        <v/>
      </c>
      <c r="L191" s="8" t="n"/>
      <c r="M191" s="7" t="n"/>
      <c r="N191" s="8" t="n"/>
      <c r="O191" s="7" t="n"/>
      <c r="P191" s="7" t="n"/>
      <c r="Q191" s="8" t="n"/>
      <c r="R191" s="9" t="n"/>
      <c r="S191" s="8" t="n"/>
      <c r="T191" s="8" t="n"/>
      <c r="U191" s="8" t="n"/>
      <c r="V191" s="11">
        <f>IF(OR(B191="",C191),"",CONCATENATE(B191,".",C191))</f>
        <v/>
      </c>
      <c r="W191" s="6">
        <f>UPPER(TRIM(H191))</f>
        <v/>
      </c>
      <c r="X191" s="6">
        <f>UPPER(TRIM(I191))</f>
        <v/>
      </c>
      <c r="Y191" s="6">
        <f>IF(V191&lt;&gt;"",IFERROR(INDEX(federal_program_name_lookup,MATCH(V191,aln_lookup,0)),""),"")</f>
        <v/>
      </c>
    </row>
    <row r="192">
      <c r="A192" s="6">
        <f>IF(B192&lt;&gt;"", "AWARD-"&amp;TEXT(ROW()-1,"0000"), "")</f>
        <v/>
      </c>
      <c r="B192" s="7" t="n"/>
      <c r="C192" s="7" t="n"/>
      <c r="D192" s="7" t="n"/>
      <c r="E192" s="8" t="n"/>
      <c r="F192" s="9" t="n"/>
      <c r="G192" s="8" t="n"/>
      <c r="H192" s="8" t="n"/>
      <c r="I192" s="8" t="n"/>
      <c r="J192" s="10">
        <f>IF(A192="",0,SUMIFS(amount_expended,cfda_key,V192))</f>
        <v/>
      </c>
      <c r="K192" s="10">
        <f>IF(G192="OTHER CLUSTER NOT LISTED ABOVE",SUMIFS(amount_expended,uniform_other_cluster_name,X192), IF(AND(OR(G192="N/A",G192=""),H192=""),0,IF(G192="STATE CLUSTER",SUMIFS(amount_expended,uniform_state_cluster_name,W192),SUMIFS(amount_expended,cluster_name,G192))))</f>
        <v/>
      </c>
      <c r="L192" s="8" t="n"/>
      <c r="M192" s="7" t="n"/>
      <c r="N192" s="8" t="n"/>
      <c r="O192" s="7" t="n"/>
      <c r="P192" s="7" t="n"/>
      <c r="Q192" s="8" t="n"/>
      <c r="R192" s="9" t="n"/>
      <c r="S192" s="8" t="n"/>
      <c r="T192" s="8" t="n"/>
      <c r="U192" s="8" t="n"/>
      <c r="V192" s="11">
        <f>IF(OR(B192="",C192),"",CONCATENATE(B192,".",C192))</f>
        <v/>
      </c>
      <c r="W192" s="6">
        <f>UPPER(TRIM(H192))</f>
        <v/>
      </c>
      <c r="X192" s="6">
        <f>UPPER(TRIM(I192))</f>
        <v/>
      </c>
      <c r="Y192" s="6">
        <f>IF(V192&lt;&gt;"",IFERROR(INDEX(federal_program_name_lookup,MATCH(V192,aln_lookup,0)),""),"")</f>
        <v/>
      </c>
    </row>
    <row r="193">
      <c r="A193" s="6">
        <f>IF(B193&lt;&gt;"", "AWARD-"&amp;TEXT(ROW()-1,"0000"), "")</f>
        <v/>
      </c>
      <c r="B193" s="7" t="n"/>
      <c r="C193" s="7" t="n"/>
      <c r="D193" s="7" t="n"/>
      <c r="E193" s="8" t="n"/>
      <c r="F193" s="9" t="n"/>
      <c r="G193" s="8" t="n"/>
      <c r="H193" s="8" t="n"/>
      <c r="I193" s="8" t="n"/>
      <c r="J193" s="10">
        <f>IF(A193="",0,SUMIFS(amount_expended,cfda_key,V193))</f>
        <v/>
      </c>
      <c r="K193" s="10">
        <f>IF(G193="OTHER CLUSTER NOT LISTED ABOVE",SUMIFS(amount_expended,uniform_other_cluster_name,X193), IF(AND(OR(G193="N/A",G193=""),H193=""),0,IF(G193="STATE CLUSTER",SUMIFS(amount_expended,uniform_state_cluster_name,W193),SUMIFS(amount_expended,cluster_name,G193))))</f>
        <v/>
      </c>
      <c r="L193" s="8" t="n"/>
      <c r="M193" s="7" t="n"/>
      <c r="N193" s="8" t="n"/>
      <c r="O193" s="7" t="n"/>
      <c r="P193" s="7" t="n"/>
      <c r="Q193" s="8" t="n"/>
      <c r="R193" s="9" t="n"/>
      <c r="S193" s="8" t="n"/>
      <c r="T193" s="8" t="n"/>
      <c r="U193" s="8" t="n"/>
      <c r="V193" s="11">
        <f>IF(OR(B193="",C193),"",CONCATENATE(B193,".",C193))</f>
        <v/>
      </c>
      <c r="W193" s="6">
        <f>UPPER(TRIM(H193))</f>
        <v/>
      </c>
      <c r="X193" s="6">
        <f>UPPER(TRIM(I193))</f>
        <v/>
      </c>
      <c r="Y193" s="6">
        <f>IF(V193&lt;&gt;"",IFERROR(INDEX(federal_program_name_lookup,MATCH(V193,aln_lookup,0)),""),"")</f>
        <v/>
      </c>
    </row>
    <row r="194">
      <c r="A194" s="6">
        <f>IF(B194&lt;&gt;"", "AWARD-"&amp;TEXT(ROW()-1,"0000"), "")</f>
        <v/>
      </c>
      <c r="B194" s="7" t="n"/>
      <c r="C194" s="7" t="n"/>
      <c r="D194" s="7" t="n"/>
      <c r="E194" s="8" t="n"/>
      <c r="F194" s="9" t="n"/>
      <c r="G194" s="8" t="n"/>
      <c r="H194" s="8" t="n"/>
      <c r="I194" s="8" t="n"/>
      <c r="J194" s="10">
        <f>IF(A194="",0,SUMIFS(amount_expended,cfda_key,V194))</f>
        <v/>
      </c>
      <c r="K194" s="10">
        <f>IF(G194="OTHER CLUSTER NOT LISTED ABOVE",SUMIFS(amount_expended,uniform_other_cluster_name,X194), IF(AND(OR(G194="N/A",G194=""),H194=""),0,IF(G194="STATE CLUSTER",SUMIFS(amount_expended,uniform_state_cluster_name,W194),SUMIFS(amount_expended,cluster_name,G194))))</f>
        <v/>
      </c>
      <c r="L194" s="8" t="n"/>
      <c r="M194" s="7" t="n"/>
      <c r="N194" s="8" t="n"/>
      <c r="O194" s="7" t="n"/>
      <c r="P194" s="7" t="n"/>
      <c r="Q194" s="8" t="n"/>
      <c r="R194" s="9" t="n"/>
      <c r="S194" s="8" t="n"/>
      <c r="T194" s="8" t="n"/>
      <c r="U194" s="8" t="n"/>
      <c r="V194" s="11">
        <f>IF(OR(B194="",C194),"",CONCATENATE(B194,".",C194))</f>
        <v/>
      </c>
      <c r="W194" s="6">
        <f>UPPER(TRIM(H194))</f>
        <v/>
      </c>
      <c r="X194" s="6">
        <f>UPPER(TRIM(I194))</f>
        <v/>
      </c>
      <c r="Y194" s="6">
        <f>IF(V194&lt;&gt;"",IFERROR(INDEX(federal_program_name_lookup,MATCH(V194,aln_lookup,0)),""),"")</f>
        <v/>
      </c>
    </row>
    <row r="195">
      <c r="A195" s="6">
        <f>IF(B195&lt;&gt;"", "AWARD-"&amp;TEXT(ROW()-1,"0000"), "")</f>
        <v/>
      </c>
      <c r="B195" s="7" t="n"/>
      <c r="C195" s="7" t="n"/>
      <c r="D195" s="7" t="n"/>
      <c r="E195" s="8" t="n"/>
      <c r="F195" s="9" t="n"/>
      <c r="G195" s="8" t="n"/>
      <c r="H195" s="8" t="n"/>
      <c r="I195" s="8" t="n"/>
      <c r="J195" s="10">
        <f>IF(A195="",0,SUMIFS(amount_expended,cfda_key,V195))</f>
        <v/>
      </c>
      <c r="K195" s="10">
        <f>IF(G195="OTHER CLUSTER NOT LISTED ABOVE",SUMIFS(amount_expended,uniform_other_cluster_name,X195), IF(AND(OR(G195="N/A",G195=""),H195=""),0,IF(G195="STATE CLUSTER",SUMIFS(amount_expended,uniform_state_cluster_name,W195),SUMIFS(amount_expended,cluster_name,G195))))</f>
        <v/>
      </c>
      <c r="L195" s="8" t="n"/>
      <c r="M195" s="7" t="n"/>
      <c r="N195" s="8" t="n"/>
      <c r="O195" s="7" t="n"/>
      <c r="P195" s="7" t="n"/>
      <c r="Q195" s="8" t="n"/>
      <c r="R195" s="9" t="n"/>
      <c r="S195" s="8" t="n"/>
      <c r="T195" s="8" t="n"/>
      <c r="U195" s="8" t="n"/>
      <c r="V195" s="11">
        <f>IF(OR(B195="",C195),"",CONCATENATE(B195,".",C195))</f>
        <v/>
      </c>
      <c r="W195" s="6">
        <f>UPPER(TRIM(H195))</f>
        <v/>
      </c>
      <c r="X195" s="6">
        <f>UPPER(TRIM(I195))</f>
        <v/>
      </c>
      <c r="Y195" s="6">
        <f>IF(V195&lt;&gt;"",IFERROR(INDEX(federal_program_name_lookup,MATCH(V195,aln_lookup,0)),""),"")</f>
        <v/>
      </c>
    </row>
    <row r="196">
      <c r="A196" s="6">
        <f>IF(B196&lt;&gt;"", "AWARD-"&amp;TEXT(ROW()-1,"0000"), "")</f>
        <v/>
      </c>
      <c r="B196" s="7" t="n"/>
      <c r="C196" s="7" t="n"/>
      <c r="D196" s="7" t="n"/>
      <c r="E196" s="8" t="n"/>
      <c r="F196" s="9" t="n"/>
      <c r="G196" s="8" t="n"/>
      <c r="H196" s="8" t="n"/>
      <c r="I196" s="8" t="n"/>
      <c r="J196" s="10">
        <f>IF(A196="",0,SUMIFS(amount_expended,cfda_key,V196))</f>
        <v/>
      </c>
      <c r="K196" s="10">
        <f>IF(G196="OTHER CLUSTER NOT LISTED ABOVE",SUMIFS(amount_expended,uniform_other_cluster_name,X196), IF(AND(OR(G196="N/A",G196=""),H196=""),0,IF(G196="STATE CLUSTER",SUMIFS(amount_expended,uniform_state_cluster_name,W196),SUMIFS(amount_expended,cluster_name,G196))))</f>
        <v/>
      </c>
      <c r="L196" s="8" t="n"/>
      <c r="M196" s="7" t="n"/>
      <c r="N196" s="8" t="n"/>
      <c r="O196" s="7" t="n"/>
      <c r="P196" s="7" t="n"/>
      <c r="Q196" s="8" t="n"/>
      <c r="R196" s="9" t="n"/>
      <c r="S196" s="8" t="n"/>
      <c r="T196" s="8" t="n"/>
      <c r="U196" s="8" t="n"/>
      <c r="V196" s="11">
        <f>IF(OR(B196="",C196),"",CONCATENATE(B196,".",C196))</f>
        <v/>
      </c>
      <c r="W196" s="6">
        <f>UPPER(TRIM(H196))</f>
        <v/>
      </c>
      <c r="X196" s="6">
        <f>UPPER(TRIM(I196))</f>
        <v/>
      </c>
      <c r="Y196" s="6">
        <f>IF(V196&lt;&gt;"",IFERROR(INDEX(federal_program_name_lookup,MATCH(V196,aln_lookup,0)),""),"")</f>
        <v/>
      </c>
    </row>
    <row r="197">
      <c r="A197" s="6">
        <f>IF(B197&lt;&gt;"", "AWARD-"&amp;TEXT(ROW()-1,"0000"), "")</f>
        <v/>
      </c>
      <c r="B197" s="7" t="n"/>
      <c r="C197" s="7" t="n"/>
      <c r="D197" s="7" t="n"/>
      <c r="E197" s="8" t="n"/>
      <c r="F197" s="9" t="n"/>
      <c r="G197" s="8" t="n"/>
      <c r="H197" s="8" t="n"/>
      <c r="I197" s="8" t="n"/>
      <c r="J197" s="10">
        <f>IF(A197="",0,SUMIFS(amount_expended,cfda_key,V197))</f>
        <v/>
      </c>
      <c r="K197" s="10">
        <f>IF(G197="OTHER CLUSTER NOT LISTED ABOVE",SUMIFS(amount_expended,uniform_other_cluster_name,X197), IF(AND(OR(G197="N/A",G197=""),H197=""),0,IF(G197="STATE CLUSTER",SUMIFS(amount_expended,uniform_state_cluster_name,W197),SUMIFS(amount_expended,cluster_name,G197))))</f>
        <v/>
      </c>
      <c r="L197" s="8" t="n"/>
      <c r="M197" s="7" t="n"/>
      <c r="N197" s="8" t="n"/>
      <c r="O197" s="7" t="n"/>
      <c r="P197" s="7" t="n"/>
      <c r="Q197" s="8" t="n"/>
      <c r="R197" s="9" t="n"/>
      <c r="S197" s="8" t="n"/>
      <c r="T197" s="8" t="n"/>
      <c r="U197" s="8" t="n"/>
      <c r="V197" s="11">
        <f>IF(OR(B197="",C197),"",CONCATENATE(B197,".",C197))</f>
        <v/>
      </c>
      <c r="W197" s="6">
        <f>UPPER(TRIM(H197))</f>
        <v/>
      </c>
      <c r="X197" s="6">
        <f>UPPER(TRIM(I197))</f>
        <v/>
      </c>
      <c r="Y197" s="6">
        <f>IF(V197&lt;&gt;"",IFERROR(INDEX(federal_program_name_lookup,MATCH(V197,aln_lookup,0)),""),"")</f>
        <v/>
      </c>
    </row>
    <row r="198">
      <c r="A198" s="6">
        <f>IF(B198&lt;&gt;"", "AWARD-"&amp;TEXT(ROW()-1,"0000"), "")</f>
        <v/>
      </c>
      <c r="B198" s="7" t="n"/>
      <c r="C198" s="7" t="n"/>
      <c r="D198" s="7" t="n"/>
      <c r="E198" s="8" t="n"/>
      <c r="F198" s="9" t="n"/>
      <c r="G198" s="8" t="n"/>
      <c r="H198" s="8" t="n"/>
      <c r="I198" s="8" t="n"/>
      <c r="J198" s="10">
        <f>IF(A198="",0,SUMIFS(amount_expended,cfda_key,V198))</f>
        <v/>
      </c>
      <c r="K198" s="10">
        <f>IF(G198="OTHER CLUSTER NOT LISTED ABOVE",SUMIFS(amount_expended,uniform_other_cluster_name,X198), IF(AND(OR(G198="N/A",G198=""),H198=""),0,IF(G198="STATE CLUSTER",SUMIFS(amount_expended,uniform_state_cluster_name,W198),SUMIFS(amount_expended,cluster_name,G198))))</f>
        <v/>
      </c>
      <c r="L198" s="8" t="n"/>
      <c r="M198" s="7" t="n"/>
      <c r="N198" s="8" t="n"/>
      <c r="O198" s="7" t="n"/>
      <c r="P198" s="7" t="n"/>
      <c r="Q198" s="8" t="n"/>
      <c r="R198" s="9" t="n"/>
      <c r="S198" s="8" t="n"/>
      <c r="T198" s="8" t="n"/>
      <c r="U198" s="8" t="n"/>
      <c r="V198" s="11">
        <f>IF(OR(B198="",C198),"",CONCATENATE(B198,".",C198))</f>
        <v/>
      </c>
      <c r="W198" s="6">
        <f>UPPER(TRIM(H198))</f>
        <v/>
      </c>
      <c r="X198" s="6">
        <f>UPPER(TRIM(I198))</f>
        <v/>
      </c>
      <c r="Y198" s="6">
        <f>IF(V198&lt;&gt;"",IFERROR(INDEX(federal_program_name_lookup,MATCH(V198,aln_lookup,0)),""),"")</f>
        <v/>
      </c>
    </row>
    <row r="199">
      <c r="A199" s="6">
        <f>IF(B199&lt;&gt;"", "AWARD-"&amp;TEXT(ROW()-1,"0000"), "")</f>
        <v/>
      </c>
      <c r="B199" s="7" t="n"/>
      <c r="C199" s="7" t="n"/>
      <c r="D199" s="7" t="n"/>
      <c r="E199" s="8" t="n"/>
      <c r="F199" s="9" t="n"/>
      <c r="G199" s="8" t="n"/>
      <c r="H199" s="8" t="n"/>
      <c r="I199" s="8" t="n"/>
      <c r="J199" s="10">
        <f>IF(A199="",0,SUMIFS(amount_expended,cfda_key,V199))</f>
        <v/>
      </c>
      <c r="K199" s="10">
        <f>IF(G199="OTHER CLUSTER NOT LISTED ABOVE",SUMIFS(amount_expended,uniform_other_cluster_name,X199), IF(AND(OR(G199="N/A",G199=""),H199=""),0,IF(G199="STATE CLUSTER",SUMIFS(amount_expended,uniform_state_cluster_name,W199),SUMIFS(amount_expended,cluster_name,G199))))</f>
        <v/>
      </c>
      <c r="L199" s="8" t="n"/>
      <c r="M199" s="7" t="n"/>
      <c r="N199" s="8" t="n"/>
      <c r="O199" s="7" t="n"/>
      <c r="P199" s="7" t="n"/>
      <c r="Q199" s="8" t="n"/>
      <c r="R199" s="9" t="n"/>
      <c r="S199" s="8" t="n"/>
      <c r="T199" s="8" t="n"/>
      <c r="U199" s="8" t="n"/>
      <c r="V199" s="11">
        <f>IF(OR(B199="",C199),"",CONCATENATE(B199,".",C199))</f>
        <v/>
      </c>
      <c r="W199" s="6">
        <f>UPPER(TRIM(H199))</f>
        <v/>
      </c>
      <c r="X199" s="6">
        <f>UPPER(TRIM(I199))</f>
        <v/>
      </c>
      <c r="Y199" s="6">
        <f>IF(V199&lt;&gt;"",IFERROR(INDEX(federal_program_name_lookup,MATCH(V199,aln_lookup,0)),""),"")</f>
        <v/>
      </c>
    </row>
    <row r="200">
      <c r="A200" s="6">
        <f>IF(B200&lt;&gt;"", "AWARD-"&amp;TEXT(ROW()-1,"0000"), "")</f>
        <v/>
      </c>
      <c r="B200" s="7" t="n"/>
      <c r="C200" s="7" t="n"/>
      <c r="D200" s="7" t="n"/>
      <c r="E200" s="8" t="n"/>
      <c r="F200" s="9" t="n"/>
      <c r="G200" s="8" t="n"/>
      <c r="H200" s="8" t="n"/>
      <c r="I200" s="8" t="n"/>
      <c r="J200" s="10">
        <f>IF(A200="",0,SUMIFS(amount_expended,cfda_key,V200))</f>
        <v/>
      </c>
      <c r="K200" s="10">
        <f>IF(G200="OTHER CLUSTER NOT LISTED ABOVE",SUMIFS(amount_expended,uniform_other_cluster_name,X200), IF(AND(OR(G200="N/A",G200=""),H200=""),0,IF(G200="STATE CLUSTER",SUMIFS(amount_expended,uniform_state_cluster_name,W200),SUMIFS(amount_expended,cluster_name,G200))))</f>
        <v/>
      </c>
      <c r="L200" s="8" t="n"/>
      <c r="M200" s="7" t="n"/>
      <c r="N200" s="8" t="n"/>
      <c r="O200" s="7" t="n"/>
      <c r="P200" s="7" t="n"/>
      <c r="Q200" s="8" t="n"/>
      <c r="R200" s="9" t="n"/>
      <c r="S200" s="8" t="n"/>
      <c r="T200" s="8" t="n"/>
      <c r="U200" s="8" t="n"/>
      <c r="V200" s="11">
        <f>IF(OR(B200="",C200),"",CONCATENATE(B200,".",C200))</f>
        <v/>
      </c>
      <c r="W200" s="6">
        <f>UPPER(TRIM(H200))</f>
        <v/>
      </c>
      <c r="X200" s="6">
        <f>UPPER(TRIM(I200))</f>
        <v/>
      </c>
      <c r="Y200" s="6">
        <f>IF(V200&lt;&gt;"",IFERROR(INDEX(federal_program_name_lookup,MATCH(V200,aln_lookup,0)),""),"")</f>
        <v/>
      </c>
    </row>
    <row r="201">
      <c r="A201" s="6">
        <f>IF(B201&lt;&gt;"", "AWARD-"&amp;TEXT(ROW()-1,"0000"), "")</f>
        <v/>
      </c>
      <c r="B201" s="7" t="n"/>
      <c r="C201" s="7" t="n"/>
      <c r="D201" s="7" t="n"/>
      <c r="E201" s="8" t="n"/>
      <c r="F201" s="9" t="n"/>
      <c r="G201" s="8" t="n"/>
      <c r="H201" s="8" t="n"/>
      <c r="I201" s="8" t="n"/>
      <c r="J201" s="10">
        <f>IF(A201="",0,SUMIFS(amount_expended,cfda_key,V201))</f>
        <v/>
      </c>
      <c r="K201" s="10">
        <f>IF(G201="OTHER CLUSTER NOT LISTED ABOVE",SUMIFS(amount_expended,uniform_other_cluster_name,X201), IF(AND(OR(G201="N/A",G201=""),H201=""),0,IF(G201="STATE CLUSTER",SUMIFS(amount_expended,uniform_state_cluster_name,W201),SUMIFS(amount_expended,cluster_name,G201))))</f>
        <v/>
      </c>
      <c r="L201" s="8" t="n"/>
      <c r="M201" s="7" t="n"/>
      <c r="N201" s="8" t="n"/>
      <c r="O201" s="7" t="n"/>
      <c r="P201" s="7" t="n"/>
      <c r="Q201" s="8" t="n"/>
      <c r="R201" s="9" t="n"/>
      <c r="S201" s="8" t="n"/>
      <c r="T201" s="8" t="n"/>
      <c r="U201" s="8" t="n"/>
      <c r="V201" s="11">
        <f>IF(OR(B201="",C201),"",CONCATENATE(B201,".",C201))</f>
        <v/>
      </c>
      <c r="W201" s="6">
        <f>UPPER(TRIM(H201))</f>
        <v/>
      </c>
      <c r="X201" s="6">
        <f>UPPER(TRIM(I201))</f>
        <v/>
      </c>
      <c r="Y201" s="6">
        <f>IF(V201&lt;&gt;"",IFERROR(INDEX(federal_program_name_lookup,MATCH(V201,aln_lookup,0)),""),"")</f>
        <v/>
      </c>
    </row>
    <row r="202">
      <c r="A202" s="6">
        <f>IF(B202&lt;&gt;"", "AWARD-"&amp;TEXT(ROW()-1,"0000"), "")</f>
        <v/>
      </c>
      <c r="B202" s="7" t="n"/>
      <c r="C202" s="7" t="n"/>
      <c r="D202" s="7" t="n"/>
      <c r="E202" s="8" t="n"/>
      <c r="F202" s="9" t="n"/>
      <c r="G202" s="8" t="n"/>
      <c r="H202" s="8" t="n"/>
      <c r="I202" s="8" t="n"/>
      <c r="J202" s="10">
        <f>IF(A202="",0,SUMIFS(amount_expended,cfda_key,V202))</f>
        <v/>
      </c>
      <c r="K202" s="10">
        <f>IF(G202="OTHER CLUSTER NOT LISTED ABOVE",SUMIFS(amount_expended,uniform_other_cluster_name,X202), IF(AND(OR(G202="N/A",G202=""),H202=""),0,IF(G202="STATE CLUSTER",SUMIFS(amount_expended,uniform_state_cluster_name,W202),SUMIFS(amount_expended,cluster_name,G202))))</f>
        <v/>
      </c>
      <c r="L202" s="8" t="n"/>
      <c r="M202" s="7" t="n"/>
      <c r="N202" s="8" t="n"/>
      <c r="O202" s="7" t="n"/>
      <c r="P202" s="7" t="n"/>
      <c r="Q202" s="8" t="n"/>
      <c r="R202" s="9" t="n"/>
      <c r="S202" s="8" t="n"/>
      <c r="T202" s="8" t="n"/>
      <c r="U202" s="8" t="n"/>
      <c r="V202" s="11">
        <f>IF(OR(B202="",C202),"",CONCATENATE(B202,".",C202))</f>
        <v/>
      </c>
      <c r="W202" s="6">
        <f>UPPER(TRIM(H202))</f>
        <v/>
      </c>
      <c r="X202" s="6">
        <f>UPPER(TRIM(I202))</f>
        <v/>
      </c>
      <c r="Y202" s="6">
        <f>IF(V202&lt;&gt;"",IFERROR(INDEX(federal_program_name_lookup,MATCH(V202,aln_lookup,0)),""),"")</f>
        <v/>
      </c>
    </row>
    <row r="203">
      <c r="A203" s="6">
        <f>IF(B203&lt;&gt;"", "AWARD-"&amp;TEXT(ROW()-1,"0000"), "")</f>
        <v/>
      </c>
      <c r="B203" s="7" t="n"/>
      <c r="C203" s="7" t="n"/>
      <c r="D203" s="7" t="n"/>
      <c r="E203" s="8" t="n"/>
      <c r="F203" s="9" t="n"/>
      <c r="G203" s="8" t="n"/>
      <c r="H203" s="8" t="n"/>
      <c r="I203" s="8" t="n"/>
      <c r="J203" s="10">
        <f>IF(A203="",0,SUMIFS(amount_expended,cfda_key,V203))</f>
        <v/>
      </c>
      <c r="K203" s="10">
        <f>IF(G203="OTHER CLUSTER NOT LISTED ABOVE",SUMIFS(amount_expended,uniform_other_cluster_name,X203), IF(AND(OR(G203="N/A",G203=""),H203=""),0,IF(G203="STATE CLUSTER",SUMIFS(amount_expended,uniform_state_cluster_name,W203),SUMIFS(amount_expended,cluster_name,G203))))</f>
        <v/>
      </c>
      <c r="L203" s="8" t="n"/>
      <c r="M203" s="7" t="n"/>
      <c r="N203" s="8" t="n"/>
      <c r="O203" s="7" t="n"/>
      <c r="P203" s="7" t="n"/>
      <c r="Q203" s="8" t="n"/>
      <c r="R203" s="9" t="n"/>
      <c r="S203" s="8" t="n"/>
      <c r="T203" s="8" t="n"/>
      <c r="U203" s="8" t="n"/>
      <c r="V203" s="11">
        <f>IF(OR(B203="",C203),"",CONCATENATE(B203,".",C203))</f>
        <v/>
      </c>
      <c r="W203" s="6">
        <f>UPPER(TRIM(H203))</f>
        <v/>
      </c>
      <c r="X203" s="6">
        <f>UPPER(TRIM(I203))</f>
        <v/>
      </c>
      <c r="Y203" s="6">
        <f>IF(V203&lt;&gt;"",IFERROR(INDEX(federal_program_name_lookup,MATCH(V203,aln_lookup,0)),""),"")</f>
        <v/>
      </c>
    </row>
    <row r="204">
      <c r="A204" s="6">
        <f>IF(B204&lt;&gt;"", "AWARD-"&amp;TEXT(ROW()-1,"0000"), "")</f>
        <v/>
      </c>
      <c r="B204" s="7" t="n"/>
      <c r="C204" s="7" t="n"/>
      <c r="D204" s="7" t="n"/>
      <c r="E204" s="8" t="n"/>
      <c r="F204" s="9" t="n"/>
      <c r="G204" s="8" t="n"/>
      <c r="H204" s="8" t="n"/>
      <c r="I204" s="8" t="n"/>
      <c r="J204" s="10">
        <f>IF(A204="",0,SUMIFS(amount_expended,cfda_key,V204))</f>
        <v/>
      </c>
      <c r="K204" s="10">
        <f>IF(G204="OTHER CLUSTER NOT LISTED ABOVE",SUMIFS(amount_expended,uniform_other_cluster_name,X204), IF(AND(OR(G204="N/A",G204=""),H204=""),0,IF(G204="STATE CLUSTER",SUMIFS(amount_expended,uniform_state_cluster_name,W204),SUMIFS(amount_expended,cluster_name,G204))))</f>
        <v/>
      </c>
      <c r="L204" s="8" t="n"/>
      <c r="M204" s="7" t="n"/>
      <c r="N204" s="8" t="n"/>
      <c r="O204" s="7" t="n"/>
      <c r="P204" s="7" t="n"/>
      <c r="Q204" s="8" t="n"/>
      <c r="R204" s="9" t="n"/>
      <c r="S204" s="8" t="n"/>
      <c r="T204" s="8" t="n"/>
      <c r="U204" s="8" t="n"/>
      <c r="V204" s="11">
        <f>IF(OR(B204="",C204),"",CONCATENATE(B204,".",C204))</f>
        <v/>
      </c>
      <c r="W204" s="6">
        <f>UPPER(TRIM(H204))</f>
        <v/>
      </c>
      <c r="X204" s="6">
        <f>UPPER(TRIM(I204))</f>
        <v/>
      </c>
      <c r="Y204" s="6">
        <f>IF(V204&lt;&gt;"",IFERROR(INDEX(federal_program_name_lookup,MATCH(V204,aln_lookup,0)),""),"")</f>
        <v/>
      </c>
    </row>
    <row r="205">
      <c r="A205" s="6">
        <f>IF(B205&lt;&gt;"", "AWARD-"&amp;TEXT(ROW()-1,"0000"), "")</f>
        <v/>
      </c>
      <c r="B205" s="7" t="n"/>
      <c r="C205" s="7" t="n"/>
      <c r="D205" s="7" t="n"/>
      <c r="E205" s="8" t="n"/>
      <c r="F205" s="9" t="n"/>
      <c r="G205" s="8" t="n"/>
      <c r="H205" s="8" t="n"/>
      <c r="I205" s="8" t="n"/>
      <c r="J205" s="10">
        <f>IF(A205="",0,SUMIFS(amount_expended,cfda_key,V205))</f>
        <v/>
      </c>
      <c r="K205" s="10">
        <f>IF(G205="OTHER CLUSTER NOT LISTED ABOVE",SUMIFS(amount_expended,uniform_other_cluster_name,X205), IF(AND(OR(G205="N/A",G205=""),H205=""),0,IF(G205="STATE CLUSTER",SUMIFS(amount_expended,uniform_state_cluster_name,W205),SUMIFS(amount_expended,cluster_name,G205))))</f>
        <v/>
      </c>
      <c r="L205" s="8" t="n"/>
      <c r="M205" s="7" t="n"/>
      <c r="N205" s="8" t="n"/>
      <c r="O205" s="7" t="n"/>
      <c r="P205" s="7" t="n"/>
      <c r="Q205" s="8" t="n"/>
      <c r="R205" s="9" t="n"/>
      <c r="S205" s="8" t="n"/>
      <c r="T205" s="8" t="n"/>
      <c r="U205" s="8" t="n"/>
      <c r="V205" s="11">
        <f>IF(OR(B205="",C205),"",CONCATENATE(B205,".",C205))</f>
        <v/>
      </c>
      <c r="W205" s="6">
        <f>UPPER(TRIM(H205))</f>
        <v/>
      </c>
      <c r="X205" s="6">
        <f>UPPER(TRIM(I205))</f>
        <v/>
      </c>
      <c r="Y205" s="6">
        <f>IF(V205&lt;&gt;"",IFERROR(INDEX(federal_program_name_lookup,MATCH(V205,aln_lookup,0)),""),"")</f>
        <v/>
      </c>
    </row>
    <row r="206">
      <c r="A206" s="6">
        <f>IF(B206&lt;&gt;"", "AWARD-"&amp;TEXT(ROW()-1,"0000"), "")</f>
        <v/>
      </c>
      <c r="B206" s="7" t="n"/>
      <c r="C206" s="7" t="n"/>
      <c r="D206" s="7" t="n"/>
      <c r="E206" s="8" t="n"/>
      <c r="F206" s="9" t="n"/>
      <c r="G206" s="8" t="n"/>
      <c r="H206" s="8" t="n"/>
      <c r="I206" s="8" t="n"/>
      <c r="J206" s="10">
        <f>IF(A206="",0,SUMIFS(amount_expended,cfda_key,V206))</f>
        <v/>
      </c>
      <c r="K206" s="10">
        <f>IF(G206="OTHER CLUSTER NOT LISTED ABOVE",SUMIFS(amount_expended,uniform_other_cluster_name,X206), IF(AND(OR(G206="N/A",G206=""),H206=""),0,IF(G206="STATE CLUSTER",SUMIFS(amount_expended,uniform_state_cluster_name,W206),SUMIFS(amount_expended,cluster_name,G206))))</f>
        <v/>
      </c>
      <c r="L206" s="8" t="n"/>
      <c r="M206" s="7" t="n"/>
      <c r="N206" s="8" t="n"/>
      <c r="O206" s="7" t="n"/>
      <c r="P206" s="7" t="n"/>
      <c r="Q206" s="8" t="n"/>
      <c r="R206" s="9" t="n"/>
      <c r="S206" s="8" t="n"/>
      <c r="T206" s="8" t="n"/>
      <c r="U206" s="8" t="n"/>
      <c r="V206" s="11">
        <f>IF(OR(B206="",C206),"",CONCATENATE(B206,".",C206))</f>
        <v/>
      </c>
      <c r="W206" s="6">
        <f>UPPER(TRIM(H206))</f>
        <v/>
      </c>
      <c r="X206" s="6">
        <f>UPPER(TRIM(I206))</f>
        <v/>
      </c>
      <c r="Y206" s="6">
        <f>IF(V206&lt;&gt;"",IFERROR(INDEX(federal_program_name_lookup,MATCH(V206,aln_lookup,0)),""),"")</f>
        <v/>
      </c>
    </row>
    <row r="207">
      <c r="A207" s="6">
        <f>IF(B207&lt;&gt;"", "AWARD-"&amp;TEXT(ROW()-1,"0000"), "")</f>
        <v/>
      </c>
      <c r="B207" s="7" t="n"/>
      <c r="C207" s="7" t="n"/>
      <c r="D207" s="7" t="n"/>
      <c r="E207" s="8" t="n"/>
      <c r="F207" s="9" t="n"/>
      <c r="G207" s="8" t="n"/>
      <c r="H207" s="8" t="n"/>
      <c r="I207" s="8" t="n"/>
      <c r="J207" s="10">
        <f>IF(A207="",0,SUMIFS(amount_expended,cfda_key,V207))</f>
        <v/>
      </c>
      <c r="K207" s="10">
        <f>IF(G207="OTHER CLUSTER NOT LISTED ABOVE",SUMIFS(amount_expended,uniform_other_cluster_name,X207), IF(AND(OR(G207="N/A",G207=""),H207=""),0,IF(G207="STATE CLUSTER",SUMIFS(amount_expended,uniform_state_cluster_name,W207),SUMIFS(amount_expended,cluster_name,G207))))</f>
        <v/>
      </c>
      <c r="L207" s="8" t="n"/>
      <c r="M207" s="7" t="n"/>
      <c r="N207" s="8" t="n"/>
      <c r="O207" s="7" t="n"/>
      <c r="P207" s="7" t="n"/>
      <c r="Q207" s="8" t="n"/>
      <c r="R207" s="9" t="n"/>
      <c r="S207" s="8" t="n"/>
      <c r="T207" s="8" t="n"/>
      <c r="U207" s="8" t="n"/>
      <c r="V207" s="11">
        <f>IF(OR(B207="",C207),"",CONCATENATE(B207,".",C207))</f>
        <v/>
      </c>
      <c r="W207" s="6">
        <f>UPPER(TRIM(H207))</f>
        <v/>
      </c>
      <c r="X207" s="6">
        <f>UPPER(TRIM(I207))</f>
        <v/>
      </c>
      <c r="Y207" s="6">
        <f>IF(V207&lt;&gt;"",IFERROR(INDEX(federal_program_name_lookup,MATCH(V207,aln_lookup,0)),""),"")</f>
        <v/>
      </c>
    </row>
    <row r="208">
      <c r="A208" s="6">
        <f>IF(B208&lt;&gt;"", "AWARD-"&amp;TEXT(ROW()-1,"0000"), "")</f>
        <v/>
      </c>
      <c r="B208" s="7" t="n"/>
      <c r="C208" s="7" t="n"/>
      <c r="D208" s="7" t="n"/>
      <c r="E208" s="8" t="n"/>
      <c r="F208" s="9" t="n"/>
      <c r="G208" s="8" t="n"/>
      <c r="H208" s="8" t="n"/>
      <c r="I208" s="8" t="n"/>
      <c r="J208" s="10">
        <f>IF(A208="",0,SUMIFS(amount_expended,cfda_key,V208))</f>
        <v/>
      </c>
      <c r="K208" s="10">
        <f>IF(G208="OTHER CLUSTER NOT LISTED ABOVE",SUMIFS(amount_expended,uniform_other_cluster_name,X208), IF(AND(OR(G208="N/A",G208=""),H208=""),0,IF(G208="STATE CLUSTER",SUMIFS(amount_expended,uniform_state_cluster_name,W208),SUMIFS(amount_expended,cluster_name,G208))))</f>
        <v/>
      </c>
      <c r="L208" s="8" t="n"/>
      <c r="M208" s="7" t="n"/>
      <c r="N208" s="8" t="n"/>
      <c r="O208" s="7" t="n"/>
      <c r="P208" s="7" t="n"/>
      <c r="Q208" s="8" t="n"/>
      <c r="R208" s="9" t="n"/>
      <c r="S208" s="8" t="n"/>
      <c r="T208" s="8" t="n"/>
      <c r="U208" s="8" t="n"/>
      <c r="V208" s="11">
        <f>IF(OR(B208="",C208),"",CONCATENATE(B208,".",C208))</f>
        <v/>
      </c>
      <c r="W208" s="6">
        <f>UPPER(TRIM(H208))</f>
        <v/>
      </c>
      <c r="X208" s="6">
        <f>UPPER(TRIM(I208))</f>
        <v/>
      </c>
      <c r="Y208" s="6">
        <f>IF(V208&lt;&gt;"",IFERROR(INDEX(federal_program_name_lookup,MATCH(V208,aln_lookup,0)),""),"")</f>
        <v/>
      </c>
    </row>
    <row r="209">
      <c r="A209" s="6">
        <f>IF(B209&lt;&gt;"", "AWARD-"&amp;TEXT(ROW()-1,"0000"), "")</f>
        <v/>
      </c>
      <c r="B209" s="7" t="n"/>
      <c r="C209" s="7" t="n"/>
      <c r="D209" s="7" t="n"/>
      <c r="E209" s="8" t="n"/>
      <c r="F209" s="9" t="n"/>
      <c r="G209" s="8" t="n"/>
      <c r="H209" s="8" t="n"/>
      <c r="I209" s="8" t="n"/>
      <c r="J209" s="10">
        <f>IF(A209="",0,SUMIFS(amount_expended,cfda_key,V209))</f>
        <v/>
      </c>
      <c r="K209" s="10">
        <f>IF(G209="OTHER CLUSTER NOT LISTED ABOVE",SUMIFS(amount_expended,uniform_other_cluster_name,X209), IF(AND(OR(G209="N/A",G209=""),H209=""),0,IF(G209="STATE CLUSTER",SUMIFS(amount_expended,uniform_state_cluster_name,W209),SUMIFS(amount_expended,cluster_name,G209))))</f>
        <v/>
      </c>
      <c r="L209" s="8" t="n"/>
      <c r="M209" s="7" t="n"/>
      <c r="N209" s="8" t="n"/>
      <c r="O209" s="7" t="n"/>
      <c r="P209" s="7" t="n"/>
      <c r="Q209" s="8" t="n"/>
      <c r="R209" s="9" t="n"/>
      <c r="S209" s="8" t="n"/>
      <c r="T209" s="8" t="n"/>
      <c r="U209" s="8" t="n"/>
      <c r="V209" s="11">
        <f>IF(OR(B209="",C209),"",CONCATENATE(B209,".",C209))</f>
        <v/>
      </c>
      <c r="W209" s="6">
        <f>UPPER(TRIM(H209))</f>
        <v/>
      </c>
      <c r="X209" s="6">
        <f>UPPER(TRIM(I209))</f>
        <v/>
      </c>
      <c r="Y209" s="6">
        <f>IF(V209&lt;&gt;"",IFERROR(INDEX(federal_program_name_lookup,MATCH(V209,aln_lookup,0)),""),"")</f>
        <v/>
      </c>
    </row>
    <row r="210">
      <c r="A210" s="6">
        <f>IF(B210&lt;&gt;"", "AWARD-"&amp;TEXT(ROW()-1,"0000"), "")</f>
        <v/>
      </c>
      <c r="B210" s="7" t="n"/>
      <c r="C210" s="7" t="n"/>
      <c r="D210" s="7" t="n"/>
      <c r="E210" s="8" t="n"/>
      <c r="F210" s="9" t="n"/>
      <c r="G210" s="8" t="n"/>
      <c r="H210" s="8" t="n"/>
      <c r="I210" s="8" t="n"/>
      <c r="J210" s="10">
        <f>IF(A210="",0,SUMIFS(amount_expended,cfda_key,V210))</f>
        <v/>
      </c>
      <c r="K210" s="10">
        <f>IF(G210="OTHER CLUSTER NOT LISTED ABOVE",SUMIFS(amount_expended,uniform_other_cluster_name,X210), IF(AND(OR(G210="N/A",G210=""),H210=""),0,IF(G210="STATE CLUSTER",SUMIFS(amount_expended,uniform_state_cluster_name,W210),SUMIFS(amount_expended,cluster_name,G210))))</f>
        <v/>
      </c>
      <c r="L210" s="8" t="n"/>
      <c r="M210" s="7" t="n"/>
      <c r="N210" s="8" t="n"/>
      <c r="O210" s="7" t="n"/>
      <c r="P210" s="7" t="n"/>
      <c r="Q210" s="8" t="n"/>
      <c r="R210" s="9" t="n"/>
      <c r="S210" s="8" t="n"/>
      <c r="T210" s="8" t="n"/>
      <c r="U210" s="8" t="n"/>
      <c r="V210" s="11">
        <f>IF(OR(B210="",C210),"",CONCATENATE(B210,".",C210))</f>
        <v/>
      </c>
      <c r="W210" s="6">
        <f>UPPER(TRIM(H210))</f>
        <v/>
      </c>
      <c r="X210" s="6">
        <f>UPPER(TRIM(I210))</f>
        <v/>
      </c>
      <c r="Y210" s="6">
        <f>IF(V210&lt;&gt;"",IFERROR(INDEX(federal_program_name_lookup,MATCH(V210,aln_lookup,0)),""),"")</f>
        <v/>
      </c>
    </row>
    <row r="211">
      <c r="A211" s="6">
        <f>IF(B211&lt;&gt;"", "AWARD-"&amp;TEXT(ROW()-1,"0000"), "")</f>
        <v/>
      </c>
      <c r="B211" s="7" t="n"/>
      <c r="C211" s="7" t="n"/>
      <c r="D211" s="7" t="n"/>
      <c r="E211" s="8" t="n"/>
      <c r="F211" s="9" t="n"/>
      <c r="G211" s="8" t="n"/>
      <c r="H211" s="8" t="n"/>
      <c r="I211" s="8" t="n"/>
      <c r="J211" s="10">
        <f>IF(A211="",0,SUMIFS(amount_expended,cfda_key,V211))</f>
        <v/>
      </c>
      <c r="K211" s="10">
        <f>IF(G211="OTHER CLUSTER NOT LISTED ABOVE",SUMIFS(amount_expended,uniform_other_cluster_name,X211), IF(AND(OR(G211="N/A",G211=""),H211=""),0,IF(G211="STATE CLUSTER",SUMIFS(amount_expended,uniform_state_cluster_name,W211),SUMIFS(amount_expended,cluster_name,G211))))</f>
        <v/>
      </c>
      <c r="L211" s="8" t="n"/>
      <c r="M211" s="7" t="n"/>
      <c r="N211" s="8" t="n"/>
      <c r="O211" s="7" t="n"/>
      <c r="P211" s="7" t="n"/>
      <c r="Q211" s="8" t="n"/>
      <c r="R211" s="9" t="n"/>
      <c r="S211" s="8" t="n"/>
      <c r="T211" s="8" t="n"/>
      <c r="U211" s="8" t="n"/>
      <c r="V211" s="11">
        <f>IF(OR(B211="",C211),"",CONCATENATE(B211,".",C211))</f>
        <v/>
      </c>
      <c r="W211" s="6">
        <f>UPPER(TRIM(H211))</f>
        <v/>
      </c>
      <c r="X211" s="6">
        <f>UPPER(TRIM(I211))</f>
        <v/>
      </c>
      <c r="Y211" s="6">
        <f>IF(V211&lt;&gt;"",IFERROR(INDEX(federal_program_name_lookup,MATCH(V211,aln_lookup,0)),""),"")</f>
        <v/>
      </c>
    </row>
    <row r="212">
      <c r="A212" s="6">
        <f>IF(B212&lt;&gt;"", "AWARD-"&amp;TEXT(ROW()-1,"0000"), "")</f>
        <v/>
      </c>
      <c r="B212" s="7" t="n"/>
      <c r="C212" s="7" t="n"/>
      <c r="D212" s="7" t="n"/>
      <c r="E212" s="8" t="n"/>
      <c r="F212" s="9" t="n"/>
      <c r="G212" s="8" t="n"/>
      <c r="H212" s="8" t="n"/>
      <c r="I212" s="8" t="n"/>
      <c r="J212" s="10">
        <f>IF(A212="",0,SUMIFS(amount_expended,cfda_key,V212))</f>
        <v/>
      </c>
      <c r="K212" s="10">
        <f>IF(G212="OTHER CLUSTER NOT LISTED ABOVE",SUMIFS(amount_expended,uniform_other_cluster_name,X212), IF(AND(OR(G212="N/A",G212=""),H212=""),0,IF(G212="STATE CLUSTER",SUMIFS(amount_expended,uniform_state_cluster_name,W212),SUMIFS(amount_expended,cluster_name,G212))))</f>
        <v/>
      </c>
      <c r="L212" s="8" t="n"/>
      <c r="M212" s="7" t="n"/>
      <c r="N212" s="8" t="n"/>
      <c r="O212" s="7" t="n"/>
      <c r="P212" s="7" t="n"/>
      <c r="Q212" s="8" t="n"/>
      <c r="R212" s="9" t="n"/>
      <c r="S212" s="8" t="n"/>
      <c r="T212" s="8" t="n"/>
      <c r="U212" s="8" t="n"/>
      <c r="V212" s="11">
        <f>IF(OR(B212="",C212),"",CONCATENATE(B212,".",C212))</f>
        <v/>
      </c>
      <c r="W212" s="6">
        <f>UPPER(TRIM(H212))</f>
        <v/>
      </c>
      <c r="X212" s="6">
        <f>UPPER(TRIM(I212))</f>
        <v/>
      </c>
      <c r="Y212" s="6">
        <f>IF(V212&lt;&gt;"",IFERROR(INDEX(federal_program_name_lookup,MATCH(V212,aln_lookup,0)),""),"")</f>
        <v/>
      </c>
    </row>
    <row r="213">
      <c r="A213" s="6">
        <f>IF(B213&lt;&gt;"", "AWARD-"&amp;TEXT(ROW()-1,"0000"), "")</f>
        <v/>
      </c>
      <c r="B213" s="7" t="n"/>
      <c r="C213" s="7" t="n"/>
      <c r="D213" s="7" t="n"/>
      <c r="E213" s="8" t="n"/>
      <c r="F213" s="9" t="n"/>
      <c r="G213" s="8" t="n"/>
      <c r="H213" s="8" t="n"/>
      <c r="I213" s="8" t="n"/>
      <c r="J213" s="10">
        <f>IF(A213="",0,SUMIFS(amount_expended,cfda_key,V213))</f>
        <v/>
      </c>
      <c r="K213" s="10">
        <f>IF(G213="OTHER CLUSTER NOT LISTED ABOVE",SUMIFS(amount_expended,uniform_other_cluster_name,X213), IF(AND(OR(G213="N/A",G213=""),H213=""),0,IF(G213="STATE CLUSTER",SUMIFS(amount_expended,uniform_state_cluster_name,W213),SUMIFS(amount_expended,cluster_name,G213))))</f>
        <v/>
      </c>
      <c r="L213" s="8" t="n"/>
      <c r="M213" s="7" t="n"/>
      <c r="N213" s="8" t="n"/>
      <c r="O213" s="7" t="n"/>
      <c r="P213" s="7" t="n"/>
      <c r="Q213" s="8" t="n"/>
      <c r="R213" s="9" t="n"/>
      <c r="S213" s="8" t="n"/>
      <c r="T213" s="8" t="n"/>
      <c r="U213" s="8" t="n"/>
      <c r="V213" s="11">
        <f>IF(OR(B213="",C213),"",CONCATENATE(B213,".",C213))</f>
        <v/>
      </c>
      <c r="W213" s="6">
        <f>UPPER(TRIM(H213))</f>
        <v/>
      </c>
      <c r="X213" s="6">
        <f>UPPER(TRIM(I213))</f>
        <v/>
      </c>
      <c r="Y213" s="6">
        <f>IF(V213&lt;&gt;"",IFERROR(INDEX(federal_program_name_lookup,MATCH(V213,aln_lookup,0)),""),"")</f>
        <v/>
      </c>
    </row>
    <row r="214">
      <c r="A214" s="6">
        <f>IF(B214&lt;&gt;"", "AWARD-"&amp;TEXT(ROW()-1,"0000"), "")</f>
        <v/>
      </c>
      <c r="B214" s="7" t="n"/>
      <c r="C214" s="7" t="n"/>
      <c r="D214" s="7" t="n"/>
      <c r="E214" s="8" t="n"/>
      <c r="F214" s="9" t="n"/>
      <c r="G214" s="8" t="n"/>
      <c r="H214" s="8" t="n"/>
      <c r="I214" s="8" t="n"/>
      <c r="J214" s="10">
        <f>IF(A214="",0,SUMIFS(amount_expended,cfda_key,V214))</f>
        <v/>
      </c>
      <c r="K214" s="10">
        <f>IF(G214="OTHER CLUSTER NOT LISTED ABOVE",SUMIFS(amount_expended,uniform_other_cluster_name,X214), IF(AND(OR(G214="N/A",G214=""),H214=""),0,IF(G214="STATE CLUSTER",SUMIFS(amount_expended,uniform_state_cluster_name,W214),SUMIFS(amount_expended,cluster_name,G214))))</f>
        <v/>
      </c>
      <c r="L214" s="8" t="n"/>
      <c r="M214" s="7" t="n"/>
      <c r="N214" s="8" t="n"/>
      <c r="O214" s="7" t="n"/>
      <c r="P214" s="7" t="n"/>
      <c r="Q214" s="8" t="n"/>
      <c r="R214" s="9" t="n"/>
      <c r="S214" s="8" t="n"/>
      <c r="T214" s="8" t="n"/>
      <c r="U214" s="8" t="n"/>
      <c r="V214" s="11">
        <f>IF(OR(B214="",C214),"",CONCATENATE(B214,".",C214))</f>
        <v/>
      </c>
      <c r="W214" s="6">
        <f>UPPER(TRIM(H214))</f>
        <v/>
      </c>
      <c r="X214" s="6">
        <f>UPPER(TRIM(I214))</f>
        <v/>
      </c>
      <c r="Y214" s="6">
        <f>IF(V214&lt;&gt;"",IFERROR(INDEX(federal_program_name_lookup,MATCH(V214,aln_lookup,0)),""),"")</f>
        <v/>
      </c>
    </row>
    <row r="215">
      <c r="A215" s="6">
        <f>IF(B215&lt;&gt;"", "AWARD-"&amp;TEXT(ROW()-1,"0000"), "")</f>
        <v/>
      </c>
      <c r="B215" s="7" t="n"/>
      <c r="C215" s="7" t="n"/>
      <c r="D215" s="7" t="n"/>
      <c r="E215" s="8" t="n"/>
      <c r="F215" s="9" t="n"/>
      <c r="G215" s="8" t="n"/>
      <c r="H215" s="8" t="n"/>
      <c r="I215" s="8" t="n"/>
      <c r="J215" s="10">
        <f>IF(A215="",0,SUMIFS(amount_expended,cfda_key,V215))</f>
        <v/>
      </c>
      <c r="K215" s="10">
        <f>IF(G215="OTHER CLUSTER NOT LISTED ABOVE",SUMIFS(amount_expended,uniform_other_cluster_name,X215), IF(AND(OR(G215="N/A",G215=""),H215=""),0,IF(G215="STATE CLUSTER",SUMIFS(amount_expended,uniform_state_cluster_name,W215),SUMIFS(amount_expended,cluster_name,G215))))</f>
        <v/>
      </c>
      <c r="L215" s="8" t="n"/>
      <c r="M215" s="7" t="n"/>
      <c r="N215" s="8" t="n"/>
      <c r="O215" s="7" t="n"/>
      <c r="P215" s="7" t="n"/>
      <c r="Q215" s="8" t="n"/>
      <c r="R215" s="9" t="n"/>
      <c r="S215" s="8" t="n"/>
      <c r="T215" s="8" t="n"/>
      <c r="U215" s="8" t="n"/>
      <c r="V215" s="11">
        <f>IF(OR(B215="",C215),"",CONCATENATE(B215,".",C215))</f>
        <v/>
      </c>
      <c r="W215" s="6">
        <f>UPPER(TRIM(H215))</f>
        <v/>
      </c>
      <c r="X215" s="6">
        <f>UPPER(TRIM(I215))</f>
        <v/>
      </c>
      <c r="Y215" s="6">
        <f>IF(V215&lt;&gt;"",IFERROR(INDEX(federal_program_name_lookup,MATCH(V215,aln_lookup,0)),""),"")</f>
        <v/>
      </c>
    </row>
    <row r="216">
      <c r="A216" s="6">
        <f>IF(B216&lt;&gt;"", "AWARD-"&amp;TEXT(ROW()-1,"0000"), "")</f>
        <v/>
      </c>
      <c r="B216" s="7" t="n"/>
      <c r="C216" s="7" t="n"/>
      <c r="D216" s="7" t="n"/>
      <c r="E216" s="8" t="n"/>
      <c r="F216" s="9" t="n"/>
      <c r="G216" s="8" t="n"/>
      <c r="H216" s="8" t="n"/>
      <c r="I216" s="8" t="n"/>
      <c r="J216" s="10">
        <f>IF(A216="",0,SUMIFS(amount_expended,cfda_key,V216))</f>
        <v/>
      </c>
      <c r="K216" s="10">
        <f>IF(G216="OTHER CLUSTER NOT LISTED ABOVE",SUMIFS(amount_expended,uniform_other_cluster_name,X216), IF(AND(OR(G216="N/A",G216=""),H216=""),0,IF(G216="STATE CLUSTER",SUMIFS(amount_expended,uniform_state_cluster_name,W216),SUMIFS(amount_expended,cluster_name,G216))))</f>
        <v/>
      </c>
      <c r="L216" s="8" t="n"/>
      <c r="M216" s="7" t="n"/>
      <c r="N216" s="8" t="n"/>
      <c r="O216" s="7" t="n"/>
      <c r="P216" s="7" t="n"/>
      <c r="Q216" s="8" t="n"/>
      <c r="R216" s="9" t="n"/>
      <c r="S216" s="8" t="n"/>
      <c r="T216" s="8" t="n"/>
      <c r="U216" s="8" t="n"/>
      <c r="V216" s="11">
        <f>IF(OR(B216="",C216),"",CONCATENATE(B216,".",C216))</f>
        <v/>
      </c>
      <c r="W216" s="6">
        <f>UPPER(TRIM(H216))</f>
        <v/>
      </c>
      <c r="X216" s="6">
        <f>UPPER(TRIM(I216))</f>
        <v/>
      </c>
      <c r="Y216" s="6">
        <f>IF(V216&lt;&gt;"",IFERROR(INDEX(federal_program_name_lookup,MATCH(V216,aln_lookup,0)),""),"")</f>
        <v/>
      </c>
    </row>
    <row r="217">
      <c r="A217" s="6">
        <f>IF(B217&lt;&gt;"", "AWARD-"&amp;TEXT(ROW()-1,"0000"), "")</f>
        <v/>
      </c>
      <c r="B217" s="7" t="n"/>
      <c r="C217" s="7" t="n"/>
      <c r="D217" s="7" t="n"/>
      <c r="E217" s="8" t="n"/>
      <c r="F217" s="9" t="n"/>
      <c r="G217" s="8" t="n"/>
      <c r="H217" s="8" t="n"/>
      <c r="I217" s="8" t="n"/>
      <c r="J217" s="10">
        <f>IF(A217="",0,SUMIFS(amount_expended,cfda_key,V217))</f>
        <v/>
      </c>
      <c r="K217" s="10">
        <f>IF(G217="OTHER CLUSTER NOT LISTED ABOVE",SUMIFS(amount_expended,uniform_other_cluster_name,X217), IF(AND(OR(G217="N/A",G217=""),H217=""),0,IF(G217="STATE CLUSTER",SUMIFS(amount_expended,uniform_state_cluster_name,W217),SUMIFS(amount_expended,cluster_name,G217))))</f>
        <v/>
      </c>
      <c r="L217" s="8" t="n"/>
      <c r="M217" s="7" t="n"/>
      <c r="N217" s="8" t="n"/>
      <c r="O217" s="7" t="n"/>
      <c r="P217" s="7" t="n"/>
      <c r="Q217" s="8" t="n"/>
      <c r="R217" s="9" t="n"/>
      <c r="S217" s="8" t="n"/>
      <c r="T217" s="8" t="n"/>
      <c r="U217" s="8" t="n"/>
      <c r="V217" s="11">
        <f>IF(OR(B217="",C217),"",CONCATENATE(B217,".",C217))</f>
        <v/>
      </c>
      <c r="W217" s="6">
        <f>UPPER(TRIM(H217))</f>
        <v/>
      </c>
      <c r="X217" s="6">
        <f>UPPER(TRIM(I217))</f>
        <v/>
      </c>
      <c r="Y217" s="6">
        <f>IF(V217&lt;&gt;"",IFERROR(INDEX(federal_program_name_lookup,MATCH(V217,aln_lookup,0)),""),"")</f>
        <v/>
      </c>
    </row>
    <row r="218">
      <c r="A218" s="6">
        <f>IF(B218&lt;&gt;"", "AWARD-"&amp;TEXT(ROW()-1,"0000"), "")</f>
        <v/>
      </c>
      <c r="B218" s="7" t="n"/>
      <c r="C218" s="7" t="n"/>
      <c r="D218" s="7" t="n"/>
      <c r="E218" s="8" t="n"/>
      <c r="F218" s="9" t="n"/>
      <c r="G218" s="8" t="n"/>
      <c r="H218" s="8" t="n"/>
      <c r="I218" s="8" t="n"/>
      <c r="J218" s="10">
        <f>IF(A218="",0,SUMIFS(amount_expended,cfda_key,V218))</f>
        <v/>
      </c>
      <c r="K218" s="10">
        <f>IF(G218="OTHER CLUSTER NOT LISTED ABOVE",SUMIFS(amount_expended,uniform_other_cluster_name,X218), IF(AND(OR(G218="N/A",G218=""),H218=""),0,IF(G218="STATE CLUSTER",SUMIFS(amount_expended,uniform_state_cluster_name,W218),SUMIFS(amount_expended,cluster_name,G218))))</f>
        <v/>
      </c>
      <c r="L218" s="8" t="n"/>
      <c r="M218" s="7" t="n"/>
      <c r="N218" s="8" t="n"/>
      <c r="O218" s="7" t="n"/>
      <c r="P218" s="7" t="n"/>
      <c r="Q218" s="8" t="n"/>
      <c r="R218" s="9" t="n"/>
      <c r="S218" s="8" t="n"/>
      <c r="T218" s="8" t="n"/>
      <c r="U218" s="8" t="n"/>
      <c r="V218" s="11">
        <f>IF(OR(B218="",C218),"",CONCATENATE(B218,".",C218))</f>
        <v/>
      </c>
      <c r="W218" s="6">
        <f>UPPER(TRIM(H218))</f>
        <v/>
      </c>
      <c r="X218" s="6">
        <f>UPPER(TRIM(I218))</f>
        <v/>
      </c>
      <c r="Y218" s="6">
        <f>IF(V218&lt;&gt;"",IFERROR(INDEX(federal_program_name_lookup,MATCH(V218,aln_lookup,0)),""),"")</f>
        <v/>
      </c>
    </row>
    <row r="219">
      <c r="A219" s="6">
        <f>IF(B219&lt;&gt;"", "AWARD-"&amp;TEXT(ROW()-1,"0000"), "")</f>
        <v/>
      </c>
      <c r="B219" s="7" t="n"/>
      <c r="C219" s="7" t="n"/>
      <c r="D219" s="7" t="n"/>
      <c r="E219" s="8" t="n"/>
      <c r="F219" s="9" t="n"/>
      <c r="G219" s="8" t="n"/>
      <c r="H219" s="8" t="n"/>
      <c r="I219" s="8" t="n"/>
      <c r="J219" s="10">
        <f>IF(A219="",0,SUMIFS(amount_expended,cfda_key,V219))</f>
        <v/>
      </c>
      <c r="K219" s="10">
        <f>IF(G219="OTHER CLUSTER NOT LISTED ABOVE",SUMIFS(amount_expended,uniform_other_cluster_name,X219), IF(AND(OR(G219="N/A",G219=""),H219=""),0,IF(G219="STATE CLUSTER",SUMIFS(amount_expended,uniform_state_cluster_name,W219),SUMIFS(amount_expended,cluster_name,G219))))</f>
        <v/>
      </c>
      <c r="L219" s="8" t="n"/>
      <c r="M219" s="7" t="n"/>
      <c r="N219" s="8" t="n"/>
      <c r="O219" s="7" t="n"/>
      <c r="P219" s="7" t="n"/>
      <c r="Q219" s="8" t="n"/>
      <c r="R219" s="9" t="n"/>
      <c r="S219" s="8" t="n"/>
      <c r="T219" s="8" t="n"/>
      <c r="U219" s="8" t="n"/>
      <c r="V219" s="11">
        <f>IF(OR(B219="",C219),"",CONCATENATE(B219,".",C219))</f>
        <v/>
      </c>
      <c r="W219" s="6">
        <f>UPPER(TRIM(H219))</f>
        <v/>
      </c>
      <c r="X219" s="6">
        <f>UPPER(TRIM(I219))</f>
        <v/>
      </c>
      <c r="Y219" s="6">
        <f>IF(V219&lt;&gt;"",IFERROR(INDEX(federal_program_name_lookup,MATCH(V219,aln_lookup,0)),""),"")</f>
        <v/>
      </c>
    </row>
    <row r="220">
      <c r="A220" s="6">
        <f>IF(B220&lt;&gt;"", "AWARD-"&amp;TEXT(ROW()-1,"0000"), "")</f>
        <v/>
      </c>
      <c r="B220" s="7" t="n"/>
      <c r="C220" s="7" t="n"/>
      <c r="D220" s="7" t="n"/>
      <c r="E220" s="8" t="n"/>
      <c r="F220" s="9" t="n"/>
      <c r="G220" s="8" t="n"/>
      <c r="H220" s="8" t="n"/>
      <c r="I220" s="8" t="n"/>
      <c r="J220" s="10">
        <f>IF(A220="",0,SUMIFS(amount_expended,cfda_key,V220))</f>
        <v/>
      </c>
      <c r="K220" s="10">
        <f>IF(G220="OTHER CLUSTER NOT LISTED ABOVE",SUMIFS(amount_expended,uniform_other_cluster_name,X220), IF(AND(OR(G220="N/A",G220=""),H220=""),0,IF(G220="STATE CLUSTER",SUMIFS(amount_expended,uniform_state_cluster_name,W220),SUMIFS(amount_expended,cluster_name,G220))))</f>
        <v/>
      </c>
      <c r="L220" s="8" t="n"/>
      <c r="M220" s="7" t="n"/>
      <c r="N220" s="8" t="n"/>
      <c r="O220" s="7" t="n"/>
      <c r="P220" s="7" t="n"/>
      <c r="Q220" s="8" t="n"/>
      <c r="R220" s="9" t="n"/>
      <c r="S220" s="8" t="n"/>
      <c r="T220" s="8" t="n"/>
      <c r="U220" s="8" t="n"/>
      <c r="V220" s="11">
        <f>IF(OR(B220="",C220),"",CONCATENATE(B220,".",C220))</f>
        <v/>
      </c>
      <c r="W220" s="6">
        <f>UPPER(TRIM(H220))</f>
        <v/>
      </c>
      <c r="X220" s="6">
        <f>UPPER(TRIM(I220))</f>
        <v/>
      </c>
      <c r="Y220" s="6">
        <f>IF(V220&lt;&gt;"",IFERROR(INDEX(federal_program_name_lookup,MATCH(V220,aln_lookup,0)),""),"")</f>
        <v/>
      </c>
    </row>
    <row r="221">
      <c r="A221" s="6">
        <f>IF(B221&lt;&gt;"", "AWARD-"&amp;TEXT(ROW()-1,"0000"), "")</f>
        <v/>
      </c>
      <c r="B221" s="7" t="n"/>
      <c r="C221" s="7" t="n"/>
      <c r="D221" s="7" t="n"/>
      <c r="E221" s="8" t="n"/>
      <c r="F221" s="9" t="n"/>
      <c r="G221" s="8" t="n"/>
      <c r="H221" s="8" t="n"/>
      <c r="I221" s="8" t="n"/>
      <c r="J221" s="10">
        <f>IF(A221="",0,SUMIFS(amount_expended,cfda_key,V221))</f>
        <v/>
      </c>
      <c r="K221" s="10">
        <f>IF(G221="OTHER CLUSTER NOT LISTED ABOVE",SUMIFS(amount_expended,uniform_other_cluster_name,X221), IF(AND(OR(G221="N/A",G221=""),H221=""),0,IF(G221="STATE CLUSTER",SUMIFS(amount_expended,uniform_state_cluster_name,W221),SUMIFS(amount_expended,cluster_name,G221))))</f>
        <v/>
      </c>
      <c r="L221" s="8" t="n"/>
      <c r="M221" s="7" t="n"/>
      <c r="N221" s="8" t="n"/>
      <c r="O221" s="7" t="n"/>
      <c r="P221" s="7" t="n"/>
      <c r="Q221" s="8" t="n"/>
      <c r="R221" s="9" t="n"/>
      <c r="S221" s="8" t="n"/>
      <c r="T221" s="8" t="n"/>
      <c r="U221" s="8" t="n"/>
      <c r="V221" s="11">
        <f>IF(OR(B221="",C221),"",CONCATENATE(B221,".",C221))</f>
        <v/>
      </c>
      <c r="W221" s="6">
        <f>UPPER(TRIM(H221))</f>
        <v/>
      </c>
      <c r="X221" s="6">
        <f>UPPER(TRIM(I221))</f>
        <v/>
      </c>
      <c r="Y221" s="6">
        <f>IF(V221&lt;&gt;"",IFERROR(INDEX(federal_program_name_lookup,MATCH(V221,aln_lookup,0)),""),"")</f>
        <v/>
      </c>
    </row>
    <row r="222">
      <c r="A222" s="6">
        <f>IF(B222&lt;&gt;"", "AWARD-"&amp;TEXT(ROW()-1,"0000"), "")</f>
        <v/>
      </c>
      <c r="B222" s="7" t="n"/>
      <c r="C222" s="7" t="n"/>
      <c r="D222" s="7" t="n"/>
      <c r="E222" s="8" t="n"/>
      <c r="F222" s="9" t="n"/>
      <c r="G222" s="8" t="n"/>
      <c r="H222" s="8" t="n"/>
      <c r="I222" s="8" t="n"/>
      <c r="J222" s="10">
        <f>IF(A222="",0,SUMIFS(amount_expended,cfda_key,V222))</f>
        <v/>
      </c>
      <c r="K222" s="10">
        <f>IF(G222="OTHER CLUSTER NOT LISTED ABOVE",SUMIFS(amount_expended,uniform_other_cluster_name,X222), IF(AND(OR(G222="N/A",G222=""),H222=""),0,IF(G222="STATE CLUSTER",SUMIFS(amount_expended,uniform_state_cluster_name,W222),SUMIFS(amount_expended,cluster_name,G222))))</f>
        <v/>
      </c>
      <c r="L222" s="8" t="n"/>
      <c r="M222" s="7" t="n"/>
      <c r="N222" s="8" t="n"/>
      <c r="O222" s="7" t="n"/>
      <c r="P222" s="7" t="n"/>
      <c r="Q222" s="8" t="n"/>
      <c r="R222" s="9" t="n"/>
      <c r="S222" s="8" t="n"/>
      <c r="T222" s="8" t="n"/>
      <c r="U222" s="8" t="n"/>
      <c r="V222" s="11">
        <f>IF(OR(B222="",C222),"",CONCATENATE(B222,".",C222))</f>
        <v/>
      </c>
      <c r="W222" s="6">
        <f>UPPER(TRIM(H222))</f>
        <v/>
      </c>
      <c r="X222" s="6">
        <f>UPPER(TRIM(I222))</f>
        <v/>
      </c>
      <c r="Y222" s="6">
        <f>IF(V222&lt;&gt;"",IFERROR(INDEX(federal_program_name_lookup,MATCH(V222,aln_lookup,0)),""),"")</f>
        <v/>
      </c>
    </row>
    <row r="223">
      <c r="A223" s="6">
        <f>IF(B223&lt;&gt;"", "AWARD-"&amp;TEXT(ROW()-1,"0000"), "")</f>
        <v/>
      </c>
      <c r="B223" s="7" t="n"/>
      <c r="C223" s="7" t="n"/>
      <c r="D223" s="7" t="n"/>
      <c r="E223" s="8" t="n"/>
      <c r="F223" s="9" t="n"/>
      <c r="G223" s="8" t="n"/>
      <c r="H223" s="8" t="n"/>
      <c r="I223" s="8" t="n"/>
      <c r="J223" s="10">
        <f>IF(A223="",0,SUMIFS(amount_expended,cfda_key,V223))</f>
        <v/>
      </c>
      <c r="K223" s="10">
        <f>IF(G223="OTHER CLUSTER NOT LISTED ABOVE",SUMIFS(amount_expended,uniform_other_cluster_name,X223), IF(AND(OR(G223="N/A",G223=""),H223=""),0,IF(G223="STATE CLUSTER",SUMIFS(amount_expended,uniform_state_cluster_name,W223),SUMIFS(amount_expended,cluster_name,G223))))</f>
        <v/>
      </c>
      <c r="L223" s="8" t="n"/>
      <c r="M223" s="7" t="n"/>
      <c r="N223" s="8" t="n"/>
      <c r="O223" s="7" t="n"/>
      <c r="P223" s="7" t="n"/>
      <c r="Q223" s="8" t="n"/>
      <c r="R223" s="9" t="n"/>
      <c r="S223" s="8" t="n"/>
      <c r="T223" s="8" t="n"/>
      <c r="U223" s="8" t="n"/>
      <c r="V223" s="11">
        <f>IF(OR(B223="",C223),"",CONCATENATE(B223,".",C223))</f>
        <v/>
      </c>
      <c r="W223" s="6">
        <f>UPPER(TRIM(H223))</f>
        <v/>
      </c>
      <c r="X223" s="6">
        <f>UPPER(TRIM(I223))</f>
        <v/>
      </c>
      <c r="Y223" s="6">
        <f>IF(V223&lt;&gt;"",IFERROR(INDEX(federal_program_name_lookup,MATCH(V223,aln_lookup,0)),""),"")</f>
        <v/>
      </c>
    </row>
    <row r="224">
      <c r="A224" s="6">
        <f>IF(B224&lt;&gt;"", "AWARD-"&amp;TEXT(ROW()-1,"0000"), "")</f>
        <v/>
      </c>
      <c r="B224" s="7" t="n"/>
      <c r="C224" s="7" t="n"/>
      <c r="D224" s="7" t="n"/>
      <c r="E224" s="8" t="n"/>
      <c r="F224" s="9" t="n"/>
      <c r="G224" s="8" t="n"/>
      <c r="H224" s="8" t="n"/>
      <c r="I224" s="8" t="n"/>
      <c r="J224" s="10">
        <f>IF(A224="",0,SUMIFS(amount_expended,cfda_key,V224))</f>
        <v/>
      </c>
      <c r="K224" s="10">
        <f>IF(G224="OTHER CLUSTER NOT LISTED ABOVE",SUMIFS(amount_expended,uniform_other_cluster_name,X224), IF(AND(OR(G224="N/A",G224=""),H224=""),0,IF(G224="STATE CLUSTER",SUMIFS(amount_expended,uniform_state_cluster_name,W224),SUMIFS(amount_expended,cluster_name,G224))))</f>
        <v/>
      </c>
      <c r="L224" s="8" t="n"/>
      <c r="M224" s="7" t="n"/>
      <c r="N224" s="8" t="n"/>
      <c r="O224" s="7" t="n"/>
      <c r="P224" s="7" t="n"/>
      <c r="Q224" s="8" t="n"/>
      <c r="R224" s="9" t="n"/>
      <c r="S224" s="8" t="n"/>
      <c r="T224" s="8" t="n"/>
      <c r="U224" s="8" t="n"/>
      <c r="V224" s="11">
        <f>IF(OR(B224="",C224),"",CONCATENATE(B224,".",C224))</f>
        <v/>
      </c>
      <c r="W224" s="6">
        <f>UPPER(TRIM(H224))</f>
        <v/>
      </c>
      <c r="X224" s="6">
        <f>UPPER(TRIM(I224))</f>
        <v/>
      </c>
      <c r="Y224" s="6">
        <f>IF(V224&lt;&gt;"",IFERROR(INDEX(federal_program_name_lookup,MATCH(V224,aln_lookup,0)),""),"")</f>
        <v/>
      </c>
    </row>
    <row r="225">
      <c r="A225" s="6">
        <f>IF(B225&lt;&gt;"", "AWARD-"&amp;TEXT(ROW()-1,"0000"), "")</f>
        <v/>
      </c>
      <c r="B225" s="7" t="n"/>
      <c r="C225" s="7" t="n"/>
      <c r="D225" s="7" t="n"/>
      <c r="E225" s="8" t="n"/>
      <c r="F225" s="9" t="n"/>
      <c r="G225" s="8" t="n"/>
      <c r="H225" s="8" t="n"/>
      <c r="I225" s="8" t="n"/>
      <c r="J225" s="10">
        <f>IF(A225="",0,SUMIFS(amount_expended,cfda_key,V225))</f>
        <v/>
      </c>
      <c r="K225" s="10">
        <f>IF(G225="OTHER CLUSTER NOT LISTED ABOVE",SUMIFS(amount_expended,uniform_other_cluster_name,X225), IF(AND(OR(G225="N/A",G225=""),H225=""),0,IF(G225="STATE CLUSTER",SUMIFS(amount_expended,uniform_state_cluster_name,W225),SUMIFS(amount_expended,cluster_name,G225))))</f>
        <v/>
      </c>
      <c r="L225" s="8" t="n"/>
      <c r="M225" s="7" t="n"/>
      <c r="N225" s="8" t="n"/>
      <c r="O225" s="7" t="n"/>
      <c r="P225" s="7" t="n"/>
      <c r="Q225" s="8" t="n"/>
      <c r="R225" s="9" t="n"/>
      <c r="S225" s="8" t="n"/>
      <c r="T225" s="8" t="n"/>
      <c r="U225" s="8" t="n"/>
      <c r="V225" s="11">
        <f>IF(OR(B225="",C225),"",CONCATENATE(B225,".",C225))</f>
        <v/>
      </c>
      <c r="W225" s="6">
        <f>UPPER(TRIM(H225))</f>
        <v/>
      </c>
      <c r="X225" s="6">
        <f>UPPER(TRIM(I225))</f>
        <v/>
      </c>
      <c r="Y225" s="6">
        <f>IF(V225&lt;&gt;"",IFERROR(INDEX(federal_program_name_lookup,MATCH(V225,aln_lookup,0)),""),"")</f>
        <v/>
      </c>
    </row>
    <row r="226">
      <c r="A226" s="6">
        <f>IF(B226&lt;&gt;"", "AWARD-"&amp;TEXT(ROW()-1,"0000"), "")</f>
        <v/>
      </c>
      <c r="B226" s="7" t="n"/>
      <c r="C226" s="7" t="n"/>
      <c r="D226" s="7" t="n"/>
      <c r="E226" s="8" t="n"/>
      <c r="F226" s="9" t="n"/>
      <c r="G226" s="8" t="n"/>
      <c r="H226" s="8" t="n"/>
      <c r="I226" s="8" t="n"/>
      <c r="J226" s="10">
        <f>IF(A226="",0,SUMIFS(amount_expended,cfda_key,V226))</f>
        <v/>
      </c>
      <c r="K226" s="10">
        <f>IF(G226="OTHER CLUSTER NOT LISTED ABOVE",SUMIFS(amount_expended,uniform_other_cluster_name,X226), IF(AND(OR(G226="N/A",G226=""),H226=""),0,IF(G226="STATE CLUSTER",SUMIFS(amount_expended,uniform_state_cluster_name,W226),SUMIFS(amount_expended,cluster_name,G226))))</f>
        <v/>
      </c>
      <c r="L226" s="8" t="n"/>
      <c r="M226" s="7" t="n"/>
      <c r="N226" s="8" t="n"/>
      <c r="O226" s="7" t="n"/>
      <c r="P226" s="7" t="n"/>
      <c r="Q226" s="8" t="n"/>
      <c r="R226" s="9" t="n"/>
      <c r="S226" s="8" t="n"/>
      <c r="T226" s="8" t="n"/>
      <c r="U226" s="8" t="n"/>
      <c r="V226" s="11">
        <f>IF(OR(B226="",C226),"",CONCATENATE(B226,".",C226))</f>
        <v/>
      </c>
      <c r="W226" s="6">
        <f>UPPER(TRIM(H226))</f>
        <v/>
      </c>
      <c r="X226" s="6">
        <f>UPPER(TRIM(I226))</f>
        <v/>
      </c>
      <c r="Y226" s="6">
        <f>IF(V226&lt;&gt;"",IFERROR(INDEX(federal_program_name_lookup,MATCH(V226,aln_lookup,0)),""),"")</f>
        <v/>
      </c>
    </row>
    <row r="227">
      <c r="A227" s="6">
        <f>IF(B227&lt;&gt;"", "AWARD-"&amp;TEXT(ROW()-1,"0000"), "")</f>
        <v/>
      </c>
      <c r="B227" s="7" t="n"/>
      <c r="C227" s="7" t="n"/>
      <c r="D227" s="7" t="n"/>
      <c r="E227" s="8" t="n"/>
      <c r="F227" s="9" t="n"/>
      <c r="G227" s="8" t="n"/>
      <c r="H227" s="8" t="n"/>
      <c r="I227" s="8" t="n"/>
      <c r="J227" s="10">
        <f>IF(A227="",0,SUMIFS(amount_expended,cfda_key,V227))</f>
        <v/>
      </c>
      <c r="K227" s="10">
        <f>IF(G227="OTHER CLUSTER NOT LISTED ABOVE",SUMIFS(amount_expended,uniform_other_cluster_name,X227), IF(AND(OR(G227="N/A",G227=""),H227=""),0,IF(G227="STATE CLUSTER",SUMIFS(amount_expended,uniform_state_cluster_name,W227),SUMIFS(amount_expended,cluster_name,G227))))</f>
        <v/>
      </c>
      <c r="L227" s="8" t="n"/>
      <c r="M227" s="7" t="n"/>
      <c r="N227" s="8" t="n"/>
      <c r="O227" s="7" t="n"/>
      <c r="P227" s="7" t="n"/>
      <c r="Q227" s="8" t="n"/>
      <c r="R227" s="9" t="n"/>
      <c r="S227" s="8" t="n"/>
      <c r="T227" s="8" t="n"/>
      <c r="U227" s="8" t="n"/>
      <c r="V227" s="11">
        <f>IF(OR(B227="",C227),"",CONCATENATE(B227,".",C227))</f>
        <v/>
      </c>
      <c r="W227" s="6">
        <f>UPPER(TRIM(H227))</f>
        <v/>
      </c>
      <c r="X227" s="6">
        <f>UPPER(TRIM(I227))</f>
        <v/>
      </c>
      <c r="Y227" s="6">
        <f>IF(V227&lt;&gt;"",IFERROR(INDEX(federal_program_name_lookup,MATCH(V227,aln_lookup,0)),""),"")</f>
        <v/>
      </c>
    </row>
    <row r="228">
      <c r="A228" s="6">
        <f>IF(B228&lt;&gt;"", "AWARD-"&amp;TEXT(ROW()-1,"0000"), "")</f>
        <v/>
      </c>
      <c r="B228" s="7" t="n"/>
      <c r="C228" s="7" t="n"/>
      <c r="D228" s="7" t="n"/>
      <c r="E228" s="8" t="n"/>
      <c r="F228" s="9" t="n"/>
      <c r="G228" s="8" t="n"/>
      <c r="H228" s="8" t="n"/>
      <c r="I228" s="8" t="n"/>
      <c r="J228" s="10">
        <f>IF(A228="",0,SUMIFS(amount_expended,cfda_key,V228))</f>
        <v/>
      </c>
      <c r="K228" s="10">
        <f>IF(G228="OTHER CLUSTER NOT LISTED ABOVE",SUMIFS(amount_expended,uniform_other_cluster_name,X228), IF(AND(OR(G228="N/A",G228=""),H228=""),0,IF(G228="STATE CLUSTER",SUMIFS(amount_expended,uniform_state_cluster_name,W228),SUMIFS(amount_expended,cluster_name,G228))))</f>
        <v/>
      </c>
      <c r="L228" s="8" t="n"/>
      <c r="M228" s="7" t="n"/>
      <c r="N228" s="8" t="n"/>
      <c r="O228" s="7" t="n"/>
      <c r="P228" s="7" t="n"/>
      <c r="Q228" s="8" t="n"/>
      <c r="R228" s="9" t="n"/>
      <c r="S228" s="8" t="n"/>
      <c r="T228" s="8" t="n"/>
      <c r="U228" s="8" t="n"/>
      <c r="V228" s="11">
        <f>IF(OR(B228="",C228),"",CONCATENATE(B228,".",C228))</f>
        <v/>
      </c>
      <c r="W228" s="6">
        <f>UPPER(TRIM(H228))</f>
        <v/>
      </c>
      <c r="X228" s="6">
        <f>UPPER(TRIM(I228))</f>
        <v/>
      </c>
      <c r="Y228" s="6">
        <f>IF(V228&lt;&gt;"",IFERROR(INDEX(federal_program_name_lookup,MATCH(V228,aln_lookup,0)),""),"")</f>
        <v/>
      </c>
    </row>
    <row r="229">
      <c r="A229" s="6">
        <f>IF(B229&lt;&gt;"", "AWARD-"&amp;TEXT(ROW()-1,"0000"), "")</f>
        <v/>
      </c>
      <c r="B229" s="7" t="n"/>
      <c r="C229" s="7" t="n"/>
      <c r="D229" s="7" t="n"/>
      <c r="E229" s="8" t="n"/>
      <c r="F229" s="9" t="n"/>
      <c r="G229" s="8" t="n"/>
      <c r="H229" s="8" t="n"/>
      <c r="I229" s="8" t="n"/>
      <c r="J229" s="10">
        <f>IF(A229="",0,SUMIFS(amount_expended,cfda_key,V229))</f>
        <v/>
      </c>
      <c r="K229" s="10">
        <f>IF(G229="OTHER CLUSTER NOT LISTED ABOVE",SUMIFS(amount_expended,uniform_other_cluster_name,X229), IF(AND(OR(G229="N/A",G229=""),H229=""),0,IF(G229="STATE CLUSTER",SUMIFS(amount_expended,uniform_state_cluster_name,W229),SUMIFS(amount_expended,cluster_name,G229))))</f>
        <v/>
      </c>
      <c r="L229" s="8" t="n"/>
      <c r="M229" s="7" t="n"/>
      <c r="N229" s="8" t="n"/>
      <c r="O229" s="7" t="n"/>
      <c r="P229" s="7" t="n"/>
      <c r="Q229" s="8" t="n"/>
      <c r="R229" s="9" t="n"/>
      <c r="S229" s="8" t="n"/>
      <c r="T229" s="8" t="n"/>
      <c r="U229" s="8" t="n"/>
      <c r="V229" s="11">
        <f>IF(OR(B229="",C229),"",CONCATENATE(B229,".",C229))</f>
        <v/>
      </c>
      <c r="W229" s="6">
        <f>UPPER(TRIM(H229))</f>
        <v/>
      </c>
      <c r="X229" s="6">
        <f>UPPER(TRIM(I229))</f>
        <v/>
      </c>
      <c r="Y229" s="6">
        <f>IF(V229&lt;&gt;"",IFERROR(INDEX(federal_program_name_lookup,MATCH(V229,aln_lookup,0)),""),"")</f>
        <v/>
      </c>
    </row>
    <row r="230">
      <c r="A230" s="6">
        <f>IF(B230&lt;&gt;"", "AWARD-"&amp;TEXT(ROW()-1,"0000"), "")</f>
        <v/>
      </c>
      <c r="B230" s="7" t="n"/>
      <c r="C230" s="7" t="n"/>
      <c r="D230" s="7" t="n"/>
      <c r="E230" s="8" t="n"/>
      <c r="F230" s="9" t="n"/>
      <c r="G230" s="8" t="n"/>
      <c r="H230" s="8" t="n"/>
      <c r="I230" s="8" t="n"/>
      <c r="J230" s="10">
        <f>IF(A230="",0,SUMIFS(amount_expended,cfda_key,V230))</f>
        <v/>
      </c>
      <c r="K230" s="10">
        <f>IF(G230="OTHER CLUSTER NOT LISTED ABOVE",SUMIFS(amount_expended,uniform_other_cluster_name,X230), IF(AND(OR(G230="N/A",G230=""),H230=""),0,IF(G230="STATE CLUSTER",SUMIFS(amount_expended,uniform_state_cluster_name,W230),SUMIFS(amount_expended,cluster_name,G230))))</f>
        <v/>
      </c>
      <c r="L230" s="8" t="n"/>
      <c r="M230" s="7" t="n"/>
      <c r="N230" s="8" t="n"/>
      <c r="O230" s="7" t="n"/>
      <c r="P230" s="7" t="n"/>
      <c r="Q230" s="8" t="n"/>
      <c r="R230" s="9" t="n"/>
      <c r="S230" s="8" t="n"/>
      <c r="T230" s="8" t="n"/>
      <c r="U230" s="8" t="n"/>
      <c r="V230" s="11">
        <f>IF(OR(B230="",C230),"",CONCATENATE(B230,".",C230))</f>
        <v/>
      </c>
      <c r="W230" s="6">
        <f>UPPER(TRIM(H230))</f>
        <v/>
      </c>
      <c r="X230" s="6">
        <f>UPPER(TRIM(I230))</f>
        <v/>
      </c>
      <c r="Y230" s="6">
        <f>IF(V230&lt;&gt;"",IFERROR(INDEX(federal_program_name_lookup,MATCH(V230,aln_lookup,0)),""),"")</f>
        <v/>
      </c>
    </row>
    <row r="231">
      <c r="A231" s="6">
        <f>IF(B231&lt;&gt;"", "AWARD-"&amp;TEXT(ROW()-1,"0000"), "")</f>
        <v/>
      </c>
      <c r="B231" s="7" t="n"/>
      <c r="C231" s="7" t="n"/>
      <c r="D231" s="7" t="n"/>
      <c r="E231" s="8" t="n"/>
      <c r="F231" s="9" t="n"/>
      <c r="G231" s="8" t="n"/>
      <c r="H231" s="8" t="n"/>
      <c r="I231" s="8" t="n"/>
      <c r="J231" s="10">
        <f>IF(A231="",0,SUMIFS(amount_expended,cfda_key,V231))</f>
        <v/>
      </c>
      <c r="K231" s="10">
        <f>IF(G231="OTHER CLUSTER NOT LISTED ABOVE",SUMIFS(amount_expended,uniform_other_cluster_name,X231), IF(AND(OR(G231="N/A",G231=""),H231=""),0,IF(G231="STATE CLUSTER",SUMIFS(amount_expended,uniform_state_cluster_name,W231),SUMIFS(amount_expended,cluster_name,G231))))</f>
        <v/>
      </c>
      <c r="L231" s="8" t="n"/>
      <c r="M231" s="7" t="n"/>
      <c r="N231" s="8" t="n"/>
      <c r="O231" s="7" t="n"/>
      <c r="P231" s="7" t="n"/>
      <c r="Q231" s="8" t="n"/>
      <c r="R231" s="9" t="n"/>
      <c r="S231" s="8" t="n"/>
      <c r="T231" s="8" t="n"/>
      <c r="U231" s="8" t="n"/>
      <c r="V231" s="11">
        <f>IF(OR(B231="",C231),"",CONCATENATE(B231,".",C231))</f>
        <v/>
      </c>
      <c r="W231" s="6">
        <f>UPPER(TRIM(H231))</f>
        <v/>
      </c>
      <c r="X231" s="6">
        <f>UPPER(TRIM(I231))</f>
        <v/>
      </c>
      <c r="Y231" s="6">
        <f>IF(V231&lt;&gt;"",IFERROR(INDEX(federal_program_name_lookup,MATCH(V231,aln_lookup,0)),""),"")</f>
        <v/>
      </c>
    </row>
    <row r="232">
      <c r="A232" s="6">
        <f>IF(B232&lt;&gt;"", "AWARD-"&amp;TEXT(ROW()-1,"0000"), "")</f>
        <v/>
      </c>
      <c r="B232" s="7" t="n"/>
      <c r="C232" s="7" t="n"/>
      <c r="D232" s="7" t="n"/>
      <c r="E232" s="8" t="n"/>
      <c r="F232" s="9" t="n"/>
      <c r="G232" s="8" t="n"/>
      <c r="H232" s="8" t="n"/>
      <c r="I232" s="8" t="n"/>
      <c r="J232" s="10">
        <f>IF(A232="",0,SUMIFS(amount_expended,cfda_key,V232))</f>
        <v/>
      </c>
      <c r="K232" s="10">
        <f>IF(G232="OTHER CLUSTER NOT LISTED ABOVE",SUMIFS(amount_expended,uniform_other_cluster_name,X232), IF(AND(OR(G232="N/A",G232=""),H232=""),0,IF(G232="STATE CLUSTER",SUMIFS(amount_expended,uniform_state_cluster_name,W232),SUMIFS(amount_expended,cluster_name,G232))))</f>
        <v/>
      </c>
      <c r="L232" s="8" t="n"/>
      <c r="M232" s="7" t="n"/>
      <c r="N232" s="8" t="n"/>
      <c r="O232" s="7" t="n"/>
      <c r="P232" s="7" t="n"/>
      <c r="Q232" s="8" t="n"/>
      <c r="R232" s="9" t="n"/>
      <c r="S232" s="8" t="n"/>
      <c r="T232" s="8" t="n"/>
      <c r="U232" s="8" t="n"/>
      <c r="V232" s="11">
        <f>IF(OR(B232="",C232),"",CONCATENATE(B232,".",C232))</f>
        <v/>
      </c>
      <c r="W232" s="6">
        <f>UPPER(TRIM(H232))</f>
        <v/>
      </c>
      <c r="X232" s="6">
        <f>UPPER(TRIM(I232))</f>
        <v/>
      </c>
      <c r="Y232" s="6">
        <f>IF(V232&lt;&gt;"",IFERROR(INDEX(federal_program_name_lookup,MATCH(V232,aln_lookup,0)),""),"")</f>
        <v/>
      </c>
    </row>
    <row r="233">
      <c r="A233" s="6">
        <f>IF(B233&lt;&gt;"", "AWARD-"&amp;TEXT(ROW()-1,"0000"), "")</f>
        <v/>
      </c>
      <c r="B233" s="7" t="n"/>
      <c r="C233" s="7" t="n"/>
      <c r="D233" s="7" t="n"/>
      <c r="E233" s="8" t="n"/>
      <c r="F233" s="9" t="n"/>
      <c r="G233" s="8" t="n"/>
      <c r="H233" s="8" t="n"/>
      <c r="I233" s="8" t="n"/>
      <c r="J233" s="10">
        <f>IF(A233="",0,SUMIFS(amount_expended,cfda_key,V233))</f>
        <v/>
      </c>
      <c r="K233" s="10">
        <f>IF(G233="OTHER CLUSTER NOT LISTED ABOVE",SUMIFS(amount_expended,uniform_other_cluster_name,X233), IF(AND(OR(G233="N/A",G233=""),H233=""),0,IF(G233="STATE CLUSTER",SUMIFS(amount_expended,uniform_state_cluster_name,W233),SUMIFS(amount_expended,cluster_name,G233))))</f>
        <v/>
      </c>
      <c r="L233" s="8" t="n"/>
      <c r="M233" s="7" t="n"/>
      <c r="N233" s="8" t="n"/>
      <c r="O233" s="7" t="n"/>
      <c r="P233" s="7" t="n"/>
      <c r="Q233" s="8" t="n"/>
      <c r="R233" s="9" t="n"/>
      <c r="S233" s="8" t="n"/>
      <c r="T233" s="8" t="n"/>
      <c r="U233" s="8" t="n"/>
      <c r="V233" s="11">
        <f>IF(OR(B233="",C233),"",CONCATENATE(B233,".",C233))</f>
        <v/>
      </c>
      <c r="W233" s="6">
        <f>UPPER(TRIM(H233))</f>
        <v/>
      </c>
      <c r="X233" s="6">
        <f>UPPER(TRIM(I233))</f>
        <v/>
      </c>
      <c r="Y233" s="6">
        <f>IF(V233&lt;&gt;"",IFERROR(INDEX(federal_program_name_lookup,MATCH(V233,aln_lookup,0)),""),"")</f>
        <v/>
      </c>
    </row>
    <row r="234">
      <c r="A234" s="6">
        <f>IF(B234&lt;&gt;"", "AWARD-"&amp;TEXT(ROW()-1,"0000"), "")</f>
        <v/>
      </c>
      <c r="B234" s="7" t="n"/>
      <c r="C234" s="7" t="n"/>
      <c r="D234" s="7" t="n"/>
      <c r="E234" s="8" t="n"/>
      <c r="F234" s="9" t="n"/>
      <c r="G234" s="8" t="n"/>
      <c r="H234" s="8" t="n"/>
      <c r="I234" s="8" t="n"/>
      <c r="J234" s="10">
        <f>IF(A234="",0,SUMIFS(amount_expended,cfda_key,V234))</f>
        <v/>
      </c>
      <c r="K234" s="10">
        <f>IF(G234="OTHER CLUSTER NOT LISTED ABOVE",SUMIFS(amount_expended,uniform_other_cluster_name,X234), IF(AND(OR(G234="N/A",G234=""),H234=""),0,IF(G234="STATE CLUSTER",SUMIFS(amount_expended,uniform_state_cluster_name,W234),SUMIFS(amount_expended,cluster_name,G234))))</f>
        <v/>
      </c>
      <c r="L234" s="8" t="n"/>
      <c r="M234" s="7" t="n"/>
      <c r="N234" s="8" t="n"/>
      <c r="O234" s="7" t="n"/>
      <c r="P234" s="7" t="n"/>
      <c r="Q234" s="8" t="n"/>
      <c r="R234" s="9" t="n"/>
      <c r="S234" s="8" t="n"/>
      <c r="T234" s="8" t="n"/>
      <c r="U234" s="8" t="n"/>
      <c r="V234" s="11">
        <f>IF(OR(B234="",C234),"",CONCATENATE(B234,".",C234))</f>
        <v/>
      </c>
      <c r="W234" s="6">
        <f>UPPER(TRIM(H234))</f>
        <v/>
      </c>
      <c r="X234" s="6">
        <f>UPPER(TRIM(I234))</f>
        <v/>
      </c>
      <c r="Y234" s="6">
        <f>IF(V234&lt;&gt;"",IFERROR(INDEX(federal_program_name_lookup,MATCH(V234,aln_lookup,0)),""),"")</f>
        <v/>
      </c>
    </row>
    <row r="235">
      <c r="A235" s="6">
        <f>IF(B235&lt;&gt;"", "AWARD-"&amp;TEXT(ROW()-1,"0000"), "")</f>
        <v/>
      </c>
      <c r="B235" s="7" t="n"/>
      <c r="C235" s="7" t="n"/>
      <c r="D235" s="7" t="n"/>
      <c r="E235" s="8" t="n"/>
      <c r="F235" s="9" t="n"/>
      <c r="G235" s="8" t="n"/>
      <c r="H235" s="8" t="n"/>
      <c r="I235" s="8" t="n"/>
      <c r="J235" s="10">
        <f>IF(A235="",0,SUMIFS(amount_expended,cfda_key,V235))</f>
        <v/>
      </c>
      <c r="K235" s="10">
        <f>IF(G235="OTHER CLUSTER NOT LISTED ABOVE",SUMIFS(amount_expended,uniform_other_cluster_name,X235), IF(AND(OR(G235="N/A",G235=""),H235=""),0,IF(G235="STATE CLUSTER",SUMIFS(amount_expended,uniform_state_cluster_name,W235),SUMIFS(amount_expended,cluster_name,G235))))</f>
        <v/>
      </c>
      <c r="L235" s="8" t="n"/>
      <c r="M235" s="7" t="n"/>
      <c r="N235" s="8" t="n"/>
      <c r="O235" s="7" t="n"/>
      <c r="P235" s="7" t="n"/>
      <c r="Q235" s="8" t="n"/>
      <c r="R235" s="9" t="n"/>
      <c r="S235" s="8" t="n"/>
      <c r="T235" s="8" t="n"/>
      <c r="U235" s="8" t="n"/>
      <c r="V235" s="11">
        <f>IF(OR(B235="",C235),"",CONCATENATE(B235,".",C235))</f>
        <v/>
      </c>
      <c r="W235" s="6">
        <f>UPPER(TRIM(H235))</f>
        <v/>
      </c>
      <c r="X235" s="6">
        <f>UPPER(TRIM(I235))</f>
        <v/>
      </c>
      <c r="Y235" s="6">
        <f>IF(V235&lt;&gt;"",IFERROR(INDEX(federal_program_name_lookup,MATCH(V235,aln_lookup,0)),""),"")</f>
        <v/>
      </c>
    </row>
    <row r="236">
      <c r="A236" s="6">
        <f>IF(B236&lt;&gt;"", "AWARD-"&amp;TEXT(ROW()-1,"0000"), "")</f>
        <v/>
      </c>
      <c r="B236" s="7" t="n"/>
      <c r="C236" s="7" t="n"/>
      <c r="D236" s="7" t="n"/>
      <c r="E236" s="8" t="n"/>
      <c r="F236" s="9" t="n"/>
      <c r="G236" s="8" t="n"/>
      <c r="H236" s="8" t="n"/>
      <c r="I236" s="8" t="n"/>
      <c r="J236" s="10">
        <f>IF(A236="",0,SUMIFS(amount_expended,cfda_key,V236))</f>
        <v/>
      </c>
      <c r="K236" s="10">
        <f>IF(G236="OTHER CLUSTER NOT LISTED ABOVE",SUMIFS(amount_expended,uniform_other_cluster_name,X236), IF(AND(OR(G236="N/A",G236=""),H236=""),0,IF(G236="STATE CLUSTER",SUMIFS(amount_expended,uniform_state_cluster_name,W236),SUMIFS(amount_expended,cluster_name,G236))))</f>
        <v/>
      </c>
      <c r="L236" s="8" t="n"/>
      <c r="M236" s="7" t="n"/>
      <c r="N236" s="8" t="n"/>
      <c r="O236" s="7" t="n"/>
      <c r="P236" s="7" t="n"/>
      <c r="Q236" s="8" t="n"/>
      <c r="R236" s="9" t="n"/>
      <c r="S236" s="8" t="n"/>
      <c r="T236" s="8" t="n"/>
      <c r="U236" s="8" t="n"/>
      <c r="V236" s="11">
        <f>IF(OR(B236="",C236),"",CONCATENATE(B236,".",C236))</f>
        <v/>
      </c>
      <c r="W236" s="6">
        <f>UPPER(TRIM(H236))</f>
        <v/>
      </c>
      <c r="X236" s="6">
        <f>UPPER(TRIM(I236))</f>
        <v/>
      </c>
      <c r="Y236" s="6">
        <f>IF(V236&lt;&gt;"",IFERROR(INDEX(federal_program_name_lookup,MATCH(V236,aln_lookup,0)),""),"")</f>
        <v/>
      </c>
    </row>
    <row r="237">
      <c r="A237" s="6">
        <f>IF(B237&lt;&gt;"", "AWARD-"&amp;TEXT(ROW()-1,"0000"), "")</f>
        <v/>
      </c>
      <c r="B237" s="7" t="n"/>
      <c r="C237" s="7" t="n"/>
      <c r="D237" s="7" t="n"/>
      <c r="E237" s="8" t="n"/>
      <c r="F237" s="9" t="n"/>
      <c r="G237" s="8" t="n"/>
      <c r="H237" s="8" t="n"/>
      <c r="I237" s="8" t="n"/>
      <c r="J237" s="10">
        <f>IF(A237="",0,SUMIFS(amount_expended,cfda_key,V237))</f>
        <v/>
      </c>
      <c r="K237" s="10">
        <f>IF(G237="OTHER CLUSTER NOT LISTED ABOVE",SUMIFS(amount_expended,uniform_other_cluster_name,X237), IF(AND(OR(G237="N/A",G237=""),H237=""),0,IF(G237="STATE CLUSTER",SUMIFS(amount_expended,uniform_state_cluster_name,W237),SUMIFS(amount_expended,cluster_name,G237))))</f>
        <v/>
      </c>
      <c r="L237" s="8" t="n"/>
      <c r="M237" s="7" t="n"/>
      <c r="N237" s="8" t="n"/>
      <c r="O237" s="7" t="n"/>
      <c r="P237" s="7" t="n"/>
      <c r="Q237" s="8" t="n"/>
      <c r="R237" s="9" t="n"/>
      <c r="S237" s="8" t="n"/>
      <c r="T237" s="8" t="n"/>
      <c r="U237" s="8" t="n"/>
      <c r="V237" s="11">
        <f>IF(OR(B237="",C237),"",CONCATENATE(B237,".",C237))</f>
        <v/>
      </c>
      <c r="W237" s="6">
        <f>UPPER(TRIM(H237))</f>
        <v/>
      </c>
      <c r="X237" s="6">
        <f>UPPER(TRIM(I237))</f>
        <v/>
      </c>
      <c r="Y237" s="6">
        <f>IF(V237&lt;&gt;"",IFERROR(INDEX(federal_program_name_lookup,MATCH(V237,aln_lookup,0)),""),"")</f>
        <v/>
      </c>
    </row>
    <row r="238">
      <c r="A238" s="6">
        <f>IF(B238&lt;&gt;"", "AWARD-"&amp;TEXT(ROW()-1,"0000"), "")</f>
        <v/>
      </c>
      <c r="B238" s="7" t="n"/>
      <c r="C238" s="7" t="n"/>
      <c r="D238" s="7" t="n"/>
      <c r="E238" s="8" t="n"/>
      <c r="F238" s="9" t="n"/>
      <c r="G238" s="8" t="n"/>
      <c r="H238" s="8" t="n"/>
      <c r="I238" s="8" t="n"/>
      <c r="J238" s="10">
        <f>IF(A238="",0,SUMIFS(amount_expended,cfda_key,V238))</f>
        <v/>
      </c>
      <c r="K238" s="10">
        <f>IF(G238="OTHER CLUSTER NOT LISTED ABOVE",SUMIFS(amount_expended,uniform_other_cluster_name,X238), IF(AND(OR(G238="N/A",G238=""),H238=""),0,IF(G238="STATE CLUSTER",SUMIFS(amount_expended,uniform_state_cluster_name,W238),SUMIFS(amount_expended,cluster_name,G238))))</f>
        <v/>
      </c>
      <c r="L238" s="8" t="n"/>
      <c r="M238" s="7" t="n"/>
      <c r="N238" s="8" t="n"/>
      <c r="O238" s="7" t="n"/>
      <c r="P238" s="7" t="n"/>
      <c r="Q238" s="8" t="n"/>
      <c r="R238" s="9" t="n"/>
      <c r="S238" s="8" t="n"/>
      <c r="T238" s="8" t="n"/>
      <c r="U238" s="8" t="n"/>
      <c r="V238" s="11">
        <f>IF(OR(B238="",C238),"",CONCATENATE(B238,".",C238))</f>
        <v/>
      </c>
      <c r="W238" s="6">
        <f>UPPER(TRIM(H238))</f>
        <v/>
      </c>
      <c r="X238" s="6">
        <f>UPPER(TRIM(I238))</f>
        <v/>
      </c>
      <c r="Y238" s="6">
        <f>IF(V238&lt;&gt;"",IFERROR(INDEX(federal_program_name_lookup,MATCH(V238,aln_lookup,0)),""),"")</f>
        <v/>
      </c>
    </row>
    <row r="239">
      <c r="A239" s="6">
        <f>IF(B239&lt;&gt;"", "AWARD-"&amp;TEXT(ROW()-1,"0000"), "")</f>
        <v/>
      </c>
      <c r="B239" s="7" t="n"/>
      <c r="C239" s="7" t="n"/>
      <c r="D239" s="7" t="n"/>
      <c r="E239" s="8" t="n"/>
      <c r="F239" s="9" t="n"/>
      <c r="G239" s="8" t="n"/>
      <c r="H239" s="8" t="n"/>
      <c r="I239" s="8" t="n"/>
      <c r="J239" s="10">
        <f>IF(A239="",0,SUMIFS(amount_expended,cfda_key,V239))</f>
        <v/>
      </c>
      <c r="K239" s="10">
        <f>IF(G239="OTHER CLUSTER NOT LISTED ABOVE",SUMIFS(amount_expended,uniform_other_cluster_name,X239), IF(AND(OR(G239="N/A",G239=""),H239=""),0,IF(G239="STATE CLUSTER",SUMIFS(amount_expended,uniform_state_cluster_name,W239),SUMIFS(amount_expended,cluster_name,G239))))</f>
        <v/>
      </c>
      <c r="L239" s="8" t="n"/>
      <c r="M239" s="7" t="n"/>
      <c r="N239" s="8" t="n"/>
      <c r="O239" s="7" t="n"/>
      <c r="P239" s="7" t="n"/>
      <c r="Q239" s="8" t="n"/>
      <c r="R239" s="9" t="n"/>
      <c r="S239" s="8" t="n"/>
      <c r="T239" s="8" t="n"/>
      <c r="U239" s="8" t="n"/>
      <c r="V239" s="11">
        <f>IF(OR(B239="",C239),"",CONCATENATE(B239,".",C239))</f>
        <v/>
      </c>
      <c r="W239" s="6">
        <f>UPPER(TRIM(H239))</f>
        <v/>
      </c>
      <c r="X239" s="6">
        <f>UPPER(TRIM(I239))</f>
        <v/>
      </c>
      <c r="Y239" s="6">
        <f>IF(V239&lt;&gt;"",IFERROR(INDEX(federal_program_name_lookup,MATCH(V239,aln_lookup,0)),""),"")</f>
        <v/>
      </c>
    </row>
    <row r="240">
      <c r="A240" s="6">
        <f>IF(B240&lt;&gt;"", "AWARD-"&amp;TEXT(ROW()-1,"0000"), "")</f>
        <v/>
      </c>
      <c r="B240" s="7" t="n"/>
      <c r="C240" s="7" t="n"/>
      <c r="D240" s="7" t="n"/>
      <c r="E240" s="8" t="n"/>
      <c r="F240" s="9" t="n"/>
      <c r="G240" s="8" t="n"/>
      <c r="H240" s="8" t="n"/>
      <c r="I240" s="8" t="n"/>
      <c r="J240" s="10">
        <f>IF(A240="",0,SUMIFS(amount_expended,cfda_key,V240))</f>
        <v/>
      </c>
      <c r="K240" s="10">
        <f>IF(G240="OTHER CLUSTER NOT LISTED ABOVE",SUMIFS(amount_expended,uniform_other_cluster_name,X240), IF(AND(OR(G240="N/A",G240=""),H240=""),0,IF(G240="STATE CLUSTER",SUMIFS(amount_expended,uniform_state_cluster_name,W240),SUMIFS(amount_expended,cluster_name,G240))))</f>
        <v/>
      </c>
      <c r="L240" s="8" t="n"/>
      <c r="M240" s="7" t="n"/>
      <c r="N240" s="8" t="n"/>
      <c r="O240" s="7" t="n"/>
      <c r="P240" s="7" t="n"/>
      <c r="Q240" s="8" t="n"/>
      <c r="R240" s="9" t="n"/>
      <c r="S240" s="8" t="n"/>
      <c r="T240" s="8" t="n"/>
      <c r="U240" s="8" t="n"/>
      <c r="V240" s="11">
        <f>IF(OR(B240="",C240),"",CONCATENATE(B240,".",C240))</f>
        <v/>
      </c>
      <c r="W240" s="6">
        <f>UPPER(TRIM(H240))</f>
        <v/>
      </c>
      <c r="X240" s="6">
        <f>UPPER(TRIM(I240))</f>
        <v/>
      </c>
      <c r="Y240" s="6">
        <f>IF(V240&lt;&gt;"",IFERROR(INDEX(federal_program_name_lookup,MATCH(V240,aln_lookup,0)),""),"")</f>
        <v/>
      </c>
    </row>
    <row r="241">
      <c r="A241" s="6">
        <f>IF(B241&lt;&gt;"", "AWARD-"&amp;TEXT(ROW()-1,"0000"), "")</f>
        <v/>
      </c>
      <c r="B241" s="7" t="n"/>
      <c r="C241" s="7" t="n"/>
      <c r="D241" s="7" t="n"/>
      <c r="E241" s="8" t="n"/>
      <c r="F241" s="9" t="n"/>
      <c r="G241" s="8" t="n"/>
      <c r="H241" s="8" t="n"/>
      <c r="I241" s="8" t="n"/>
      <c r="J241" s="10">
        <f>IF(A241="",0,SUMIFS(amount_expended,cfda_key,V241))</f>
        <v/>
      </c>
      <c r="K241" s="10">
        <f>IF(G241="OTHER CLUSTER NOT LISTED ABOVE",SUMIFS(amount_expended,uniform_other_cluster_name,X241), IF(AND(OR(G241="N/A",G241=""),H241=""),0,IF(G241="STATE CLUSTER",SUMIFS(amount_expended,uniform_state_cluster_name,W241),SUMIFS(amount_expended,cluster_name,G241))))</f>
        <v/>
      </c>
      <c r="L241" s="8" t="n"/>
      <c r="M241" s="7" t="n"/>
      <c r="N241" s="8" t="n"/>
      <c r="O241" s="7" t="n"/>
      <c r="P241" s="7" t="n"/>
      <c r="Q241" s="8" t="n"/>
      <c r="R241" s="9" t="n"/>
      <c r="S241" s="8" t="n"/>
      <c r="T241" s="8" t="n"/>
      <c r="U241" s="8" t="n"/>
      <c r="V241" s="11">
        <f>IF(OR(B241="",C241),"",CONCATENATE(B241,".",C241))</f>
        <v/>
      </c>
      <c r="W241" s="6">
        <f>UPPER(TRIM(H241))</f>
        <v/>
      </c>
      <c r="X241" s="6">
        <f>UPPER(TRIM(I241))</f>
        <v/>
      </c>
      <c r="Y241" s="6">
        <f>IF(V241&lt;&gt;"",IFERROR(INDEX(federal_program_name_lookup,MATCH(V241,aln_lookup,0)),""),"")</f>
        <v/>
      </c>
    </row>
    <row r="242">
      <c r="A242" s="6">
        <f>IF(B242&lt;&gt;"", "AWARD-"&amp;TEXT(ROW()-1,"0000"), "")</f>
        <v/>
      </c>
      <c r="B242" s="7" t="n"/>
      <c r="C242" s="7" t="n"/>
      <c r="D242" s="7" t="n"/>
      <c r="E242" s="8" t="n"/>
      <c r="F242" s="9" t="n"/>
      <c r="G242" s="8" t="n"/>
      <c r="H242" s="8" t="n"/>
      <c r="I242" s="8" t="n"/>
      <c r="J242" s="10">
        <f>IF(A242="",0,SUMIFS(amount_expended,cfda_key,V242))</f>
        <v/>
      </c>
      <c r="K242" s="10">
        <f>IF(G242="OTHER CLUSTER NOT LISTED ABOVE",SUMIFS(amount_expended,uniform_other_cluster_name,X242), IF(AND(OR(G242="N/A",G242=""),H242=""),0,IF(G242="STATE CLUSTER",SUMIFS(amount_expended,uniform_state_cluster_name,W242),SUMIFS(amount_expended,cluster_name,G242))))</f>
        <v/>
      </c>
      <c r="L242" s="8" t="n"/>
      <c r="M242" s="7" t="n"/>
      <c r="N242" s="8" t="n"/>
      <c r="O242" s="7" t="n"/>
      <c r="P242" s="7" t="n"/>
      <c r="Q242" s="8" t="n"/>
      <c r="R242" s="9" t="n"/>
      <c r="S242" s="8" t="n"/>
      <c r="T242" s="8" t="n"/>
      <c r="U242" s="8" t="n"/>
      <c r="V242" s="11">
        <f>IF(OR(B242="",C242),"",CONCATENATE(B242,".",C242))</f>
        <v/>
      </c>
      <c r="W242" s="6">
        <f>UPPER(TRIM(H242))</f>
        <v/>
      </c>
      <c r="X242" s="6">
        <f>UPPER(TRIM(I242))</f>
        <v/>
      </c>
      <c r="Y242" s="6">
        <f>IF(V242&lt;&gt;"",IFERROR(INDEX(federal_program_name_lookup,MATCH(V242,aln_lookup,0)),""),"")</f>
        <v/>
      </c>
    </row>
    <row r="243">
      <c r="A243" s="6">
        <f>IF(B243&lt;&gt;"", "AWARD-"&amp;TEXT(ROW()-1,"0000"), "")</f>
        <v/>
      </c>
      <c r="B243" s="7" t="n"/>
      <c r="C243" s="7" t="n"/>
      <c r="D243" s="7" t="n"/>
      <c r="E243" s="8" t="n"/>
      <c r="F243" s="9" t="n"/>
      <c r="G243" s="8" t="n"/>
      <c r="H243" s="8" t="n"/>
      <c r="I243" s="8" t="n"/>
      <c r="J243" s="10">
        <f>IF(A243="",0,SUMIFS(amount_expended,cfda_key,V243))</f>
        <v/>
      </c>
      <c r="K243" s="10">
        <f>IF(G243="OTHER CLUSTER NOT LISTED ABOVE",SUMIFS(amount_expended,uniform_other_cluster_name,X243), IF(AND(OR(G243="N/A",G243=""),H243=""),0,IF(G243="STATE CLUSTER",SUMIFS(amount_expended,uniform_state_cluster_name,W243),SUMIFS(amount_expended,cluster_name,G243))))</f>
        <v/>
      </c>
      <c r="L243" s="8" t="n"/>
      <c r="M243" s="7" t="n"/>
      <c r="N243" s="8" t="n"/>
      <c r="O243" s="7" t="n"/>
      <c r="P243" s="7" t="n"/>
      <c r="Q243" s="8" t="n"/>
      <c r="R243" s="9" t="n"/>
      <c r="S243" s="8" t="n"/>
      <c r="T243" s="8" t="n"/>
      <c r="U243" s="8" t="n"/>
      <c r="V243" s="11">
        <f>IF(OR(B243="",C243),"",CONCATENATE(B243,".",C243))</f>
        <v/>
      </c>
      <c r="W243" s="6">
        <f>UPPER(TRIM(H243))</f>
        <v/>
      </c>
      <c r="X243" s="6">
        <f>UPPER(TRIM(I243))</f>
        <v/>
      </c>
      <c r="Y243" s="6">
        <f>IF(V243&lt;&gt;"",IFERROR(INDEX(federal_program_name_lookup,MATCH(V243,aln_lookup,0)),""),"")</f>
        <v/>
      </c>
    </row>
    <row r="244">
      <c r="A244" s="6">
        <f>IF(B244&lt;&gt;"", "AWARD-"&amp;TEXT(ROW()-1,"0000"), "")</f>
        <v/>
      </c>
      <c r="B244" s="7" t="n"/>
      <c r="C244" s="7" t="n"/>
      <c r="D244" s="7" t="n"/>
      <c r="E244" s="8" t="n"/>
      <c r="F244" s="9" t="n"/>
      <c r="G244" s="8" t="n"/>
      <c r="H244" s="8" t="n"/>
      <c r="I244" s="8" t="n"/>
      <c r="J244" s="10">
        <f>IF(A244="",0,SUMIFS(amount_expended,cfda_key,V244))</f>
        <v/>
      </c>
      <c r="K244" s="10">
        <f>IF(G244="OTHER CLUSTER NOT LISTED ABOVE",SUMIFS(amount_expended,uniform_other_cluster_name,X244), IF(AND(OR(G244="N/A",G244=""),H244=""),0,IF(G244="STATE CLUSTER",SUMIFS(amount_expended,uniform_state_cluster_name,W244),SUMIFS(amount_expended,cluster_name,G244))))</f>
        <v/>
      </c>
      <c r="L244" s="8" t="n"/>
      <c r="M244" s="7" t="n"/>
      <c r="N244" s="8" t="n"/>
      <c r="O244" s="7" t="n"/>
      <c r="P244" s="7" t="n"/>
      <c r="Q244" s="8" t="n"/>
      <c r="R244" s="9" t="n"/>
      <c r="S244" s="8" t="n"/>
      <c r="T244" s="8" t="n"/>
      <c r="U244" s="8" t="n"/>
      <c r="V244" s="11">
        <f>IF(OR(B244="",C244),"",CONCATENATE(B244,".",C244))</f>
        <v/>
      </c>
      <c r="W244" s="6">
        <f>UPPER(TRIM(H244))</f>
        <v/>
      </c>
      <c r="X244" s="6">
        <f>UPPER(TRIM(I244))</f>
        <v/>
      </c>
      <c r="Y244" s="6">
        <f>IF(V244&lt;&gt;"",IFERROR(INDEX(federal_program_name_lookup,MATCH(V244,aln_lookup,0)),""),"")</f>
        <v/>
      </c>
    </row>
    <row r="245">
      <c r="A245" s="6">
        <f>IF(B245&lt;&gt;"", "AWARD-"&amp;TEXT(ROW()-1,"0000"), "")</f>
        <v/>
      </c>
      <c r="B245" s="7" t="n"/>
      <c r="C245" s="7" t="n"/>
      <c r="D245" s="7" t="n"/>
      <c r="E245" s="8" t="n"/>
      <c r="F245" s="9" t="n"/>
      <c r="G245" s="8" t="n"/>
      <c r="H245" s="8" t="n"/>
      <c r="I245" s="8" t="n"/>
      <c r="J245" s="10">
        <f>IF(A245="",0,SUMIFS(amount_expended,cfda_key,V245))</f>
        <v/>
      </c>
      <c r="K245" s="10">
        <f>IF(G245="OTHER CLUSTER NOT LISTED ABOVE",SUMIFS(amount_expended,uniform_other_cluster_name,X245), IF(AND(OR(G245="N/A",G245=""),H245=""),0,IF(G245="STATE CLUSTER",SUMIFS(amount_expended,uniform_state_cluster_name,W245),SUMIFS(amount_expended,cluster_name,G245))))</f>
        <v/>
      </c>
      <c r="L245" s="8" t="n"/>
      <c r="M245" s="7" t="n"/>
      <c r="N245" s="8" t="n"/>
      <c r="O245" s="7" t="n"/>
      <c r="P245" s="7" t="n"/>
      <c r="Q245" s="8" t="n"/>
      <c r="R245" s="9" t="n"/>
      <c r="S245" s="8" t="n"/>
      <c r="T245" s="8" t="n"/>
      <c r="U245" s="8" t="n"/>
      <c r="V245" s="11">
        <f>IF(OR(B245="",C245),"",CONCATENATE(B245,".",C245))</f>
        <v/>
      </c>
      <c r="W245" s="6">
        <f>UPPER(TRIM(H245))</f>
        <v/>
      </c>
      <c r="X245" s="6">
        <f>UPPER(TRIM(I245))</f>
        <v/>
      </c>
      <c r="Y245" s="6">
        <f>IF(V245&lt;&gt;"",IFERROR(INDEX(federal_program_name_lookup,MATCH(V245,aln_lookup,0)),""),"")</f>
        <v/>
      </c>
    </row>
    <row r="246">
      <c r="A246" s="6">
        <f>IF(B246&lt;&gt;"", "AWARD-"&amp;TEXT(ROW()-1,"0000"), "")</f>
        <v/>
      </c>
      <c r="B246" s="7" t="n"/>
      <c r="C246" s="7" t="n"/>
      <c r="D246" s="7" t="n"/>
      <c r="E246" s="8" t="n"/>
      <c r="F246" s="9" t="n"/>
      <c r="G246" s="8" t="n"/>
      <c r="H246" s="8" t="n"/>
      <c r="I246" s="8" t="n"/>
      <c r="J246" s="10">
        <f>IF(A246="",0,SUMIFS(amount_expended,cfda_key,V246))</f>
        <v/>
      </c>
      <c r="K246" s="10">
        <f>IF(G246="OTHER CLUSTER NOT LISTED ABOVE",SUMIFS(amount_expended,uniform_other_cluster_name,X246), IF(AND(OR(G246="N/A",G246=""),H246=""),0,IF(G246="STATE CLUSTER",SUMIFS(amount_expended,uniform_state_cluster_name,W246),SUMIFS(amount_expended,cluster_name,G246))))</f>
        <v/>
      </c>
      <c r="L246" s="8" t="n"/>
      <c r="M246" s="7" t="n"/>
      <c r="N246" s="8" t="n"/>
      <c r="O246" s="7" t="n"/>
      <c r="P246" s="7" t="n"/>
      <c r="Q246" s="8" t="n"/>
      <c r="R246" s="9" t="n"/>
      <c r="S246" s="8" t="n"/>
      <c r="T246" s="8" t="n"/>
      <c r="U246" s="8" t="n"/>
      <c r="V246" s="11">
        <f>IF(OR(B246="",C246),"",CONCATENATE(B246,".",C246))</f>
        <v/>
      </c>
      <c r="W246" s="6">
        <f>UPPER(TRIM(H246))</f>
        <v/>
      </c>
      <c r="X246" s="6">
        <f>UPPER(TRIM(I246))</f>
        <v/>
      </c>
      <c r="Y246" s="6">
        <f>IF(V246&lt;&gt;"",IFERROR(INDEX(federal_program_name_lookup,MATCH(V246,aln_lookup,0)),""),"")</f>
        <v/>
      </c>
    </row>
    <row r="247">
      <c r="A247" s="6">
        <f>IF(B247&lt;&gt;"", "AWARD-"&amp;TEXT(ROW()-1,"0000"), "")</f>
        <v/>
      </c>
      <c r="B247" s="7" t="n"/>
      <c r="C247" s="7" t="n"/>
      <c r="D247" s="7" t="n"/>
      <c r="E247" s="8" t="n"/>
      <c r="F247" s="9" t="n"/>
      <c r="G247" s="8" t="n"/>
      <c r="H247" s="8" t="n"/>
      <c r="I247" s="8" t="n"/>
      <c r="J247" s="10">
        <f>IF(A247="",0,SUMIFS(amount_expended,cfda_key,V247))</f>
        <v/>
      </c>
      <c r="K247" s="10">
        <f>IF(G247="OTHER CLUSTER NOT LISTED ABOVE",SUMIFS(amount_expended,uniform_other_cluster_name,X247), IF(AND(OR(G247="N/A",G247=""),H247=""),0,IF(G247="STATE CLUSTER",SUMIFS(amount_expended,uniform_state_cluster_name,W247),SUMIFS(amount_expended,cluster_name,G247))))</f>
        <v/>
      </c>
      <c r="L247" s="8" t="n"/>
      <c r="M247" s="7" t="n"/>
      <c r="N247" s="8" t="n"/>
      <c r="O247" s="7" t="n"/>
      <c r="P247" s="7" t="n"/>
      <c r="Q247" s="8" t="n"/>
      <c r="R247" s="9" t="n"/>
      <c r="S247" s="8" t="n"/>
      <c r="T247" s="8" t="n"/>
      <c r="U247" s="8" t="n"/>
      <c r="V247" s="11">
        <f>IF(OR(B247="",C247),"",CONCATENATE(B247,".",C247))</f>
        <v/>
      </c>
      <c r="W247" s="6">
        <f>UPPER(TRIM(H247))</f>
        <v/>
      </c>
      <c r="X247" s="6">
        <f>UPPER(TRIM(I247))</f>
        <v/>
      </c>
      <c r="Y247" s="6">
        <f>IF(V247&lt;&gt;"",IFERROR(INDEX(federal_program_name_lookup,MATCH(V247,aln_lookup,0)),""),"")</f>
        <v/>
      </c>
    </row>
    <row r="248">
      <c r="A248" s="6">
        <f>IF(B248&lt;&gt;"", "AWARD-"&amp;TEXT(ROW()-1,"0000"), "")</f>
        <v/>
      </c>
      <c r="B248" s="7" t="n"/>
      <c r="C248" s="7" t="n"/>
      <c r="D248" s="7" t="n"/>
      <c r="E248" s="8" t="n"/>
      <c r="F248" s="9" t="n"/>
      <c r="G248" s="8" t="n"/>
      <c r="H248" s="8" t="n"/>
      <c r="I248" s="8" t="n"/>
      <c r="J248" s="10">
        <f>IF(A248="",0,SUMIFS(amount_expended,cfda_key,V248))</f>
        <v/>
      </c>
      <c r="K248" s="10">
        <f>IF(G248="OTHER CLUSTER NOT LISTED ABOVE",SUMIFS(amount_expended,uniform_other_cluster_name,X248), IF(AND(OR(G248="N/A",G248=""),H248=""),0,IF(G248="STATE CLUSTER",SUMIFS(amount_expended,uniform_state_cluster_name,W248),SUMIFS(amount_expended,cluster_name,G248))))</f>
        <v/>
      </c>
      <c r="L248" s="8" t="n"/>
      <c r="M248" s="7" t="n"/>
      <c r="N248" s="8" t="n"/>
      <c r="O248" s="7" t="n"/>
      <c r="P248" s="7" t="n"/>
      <c r="Q248" s="8" t="n"/>
      <c r="R248" s="9" t="n"/>
      <c r="S248" s="8" t="n"/>
      <c r="T248" s="8" t="n"/>
      <c r="U248" s="8" t="n"/>
      <c r="V248" s="11">
        <f>IF(OR(B248="",C248),"",CONCATENATE(B248,".",C248))</f>
        <v/>
      </c>
      <c r="W248" s="6">
        <f>UPPER(TRIM(H248))</f>
        <v/>
      </c>
      <c r="X248" s="6">
        <f>UPPER(TRIM(I248))</f>
        <v/>
      </c>
      <c r="Y248" s="6">
        <f>IF(V248&lt;&gt;"",IFERROR(INDEX(federal_program_name_lookup,MATCH(V248,aln_lookup,0)),""),"")</f>
        <v/>
      </c>
    </row>
    <row r="249">
      <c r="A249" s="6">
        <f>IF(B249&lt;&gt;"", "AWARD-"&amp;TEXT(ROW()-1,"0000"), "")</f>
        <v/>
      </c>
      <c r="B249" s="7" t="n"/>
      <c r="C249" s="7" t="n"/>
      <c r="D249" s="7" t="n"/>
      <c r="E249" s="8" t="n"/>
      <c r="F249" s="9" t="n"/>
      <c r="G249" s="8" t="n"/>
      <c r="H249" s="8" t="n"/>
      <c r="I249" s="8" t="n"/>
      <c r="J249" s="10">
        <f>IF(A249="",0,SUMIFS(amount_expended,cfda_key,V249))</f>
        <v/>
      </c>
      <c r="K249" s="10">
        <f>IF(G249="OTHER CLUSTER NOT LISTED ABOVE",SUMIFS(amount_expended,uniform_other_cluster_name,X249), IF(AND(OR(G249="N/A",G249=""),H249=""),0,IF(G249="STATE CLUSTER",SUMIFS(amount_expended,uniform_state_cluster_name,W249),SUMIFS(amount_expended,cluster_name,G249))))</f>
        <v/>
      </c>
      <c r="L249" s="8" t="n"/>
      <c r="M249" s="7" t="n"/>
      <c r="N249" s="8" t="n"/>
      <c r="O249" s="7" t="n"/>
      <c r="P249" s="7" t="n"/>
      <c r="Q249" s="8" t="n"/>
      <c r="R249" s="9" t="n"/>
      <c r="S249" s="8" t="n"/>
      <c r="T249" s="8" t="n"/>
      <c r="U249" s="8" t="n"/>
      <c r="V249" s="11">
        <f>IF(OR(B249="",C249),"",CONCATENATE(B249,".",C249))</f>
        <v/>
      </c>
      <c r="W249" s="6">
        <f>UPPER(TRIM(H249))</f>
        <v/>
      </c>
      <c r="X249" s="6">
        <f>UPPER(TRIM(I249))</f>
        <v/>
      </c>
      <c r="Y249" s="6">
        <f>IF(V249&lt;&gt;"",IFERROR(INDEX(federal_program_name_lookup,MATCH(V249,aln_lookup,0)),""),"")</f>
        <v/>
      </c>
    </row>
    <row r="250">
      <c r="A250" s="6">
        <f>IF(B250&lt;&gt;"", "AWARD-"&amp;TEXT(ROW()-1,"0000"), "")</f>
        <v/>
      </c>
      <c r="B250" s="7" t="n"/>
      <c r="C250" s="7" t="n"/>
      <c r="D250" s="7" t="n"/>
      <c r="E250" s="8" t="n"/>
      <c r="F250" s="9" t="n"/>
      <c r="G250" s="8" t="n"/>
      <c r="H250" s="8" t="n"/>
      <c r="I250" s="8" t="n"/>
      <c r="J250" s="10">
        <f>IF(A250="",0,SUMIFS(amount_expended,cfda_key,V250))</f>
        <v/>
      </c>
      <c r="K250" s="10">
        <f>IF(G250="OTHER CLUSTER NOT LISTED ABOVE",SUMIFS(amount_expended,uniform_other_cluster_name,X250), IF(AND(OR(G250="N/A",G250=""),H250=""),0,IF(G250="STATE CLUSTER",SUMIFS(amount_expended,uniform_state_cluster_name,W250),SUMIFS(amount_expended,cluster_name,G250))))</f>
        <v/>
      </c>
      <c r="L250" s="8" t="n"/>
      <c r="M250" s="7" t="n"/>
      <c r="N250" s="8" t="n"/>
      <c r="O250" s="7" t="n"/>
      <c r="P250" s="7" t="n"/>
      <c r="Q250" s="8" t="n"/>
      <c r="R250" s="9" t="n"/>
      <c r="S250" s="8" t="n"/>
      <c r="T250" s="8" t="n"/>
      <c r="U250" s="8" t="n"/>
      <c r="V250" s="11">
        <f>IF(OR(B250="",C250),"",CONCATENATE(B250,".",C250))</f>
        <v/>
      </c>
      <c r="W250" s="6">
        <f>UPPER(TRIM(H250))</f>
        <v/>
      </c>
      <c r="X250" s="6">
        <f>UPPER(TRIM(I250))</f>
        <v/>
      </c>
      <c r="Y250" s="6">
        <f>IF(V250&lt;&gt;"",IFERROR(INDEX(federal_program_name_lookup,MATCH(V250,aln_lookup,0)),""),"")</f>
        <v/>
      </c>
    </row>
    <row r="251">
      <c r="A251" s="6">
        <f>IF(B251&lt;&gt;"", "AWARD-"&amp;TEXT(ROW()-1,"0000"), "")</f>
        <v/>
      </c>
      <c r="B251" s="7" t="n"/>
      <c r="C251" s="7" t="n"/>
      <c r="D251" s="7" t="n"/>
      <c r="E251" s="8" t="n"/>
      <c r="F251" s="9" t="n"/>
      <c r="G251" s="8" t="n"/>
      <c r="H251" s="8" t="n"/>
      <c r="I251" s="8" t="n"/>
      <c r="J251" s="10">
        <f>IF(A251="",0,SUMIFS(amount_expended,cfda_key,V251))</f>
        <v/>
      </c>
      <c r="K251" s="10">
        <f>IF(G251="OTHER CLUSTER NOT LISTED ABOVE",SUMIFS(amount_expended,uniform_other_cluster_name,X251), IF(AND(OR(G251="N/A",G251=""),H251=""),0,IF(G251="STATE CLUSTER",SUMIFS(amount_expended,uniform_state_cluster_name,W251),SUMIFS(amount_expended,cluster_name,G251))))</f>
        <v/>
      </c>
      <c r="L251" s="8" t="n"/>
      <c r="M251" s="7" t="n"/>
      <c r="N251" s="8" t="n"/>
      <c r="O251" s="7" t="n"/>
      <c r="P251" s="7" t="n"/>
      <c r="Q251" s="8" t="n"/>
      <c r="R251" s="9" t="n"/>
      <c r="S251" s="8" t="n"/>
      <c r="T251" s="8" t="n"/>
      <c r="U251" s="8" t="n"/>
      <c r="V251" s="11">
        <f>IF(OR(B251="",C251),"",CONCATENATE(B251,".",C251))</f>
        <v/>
      </c>
      <c r="W251" s="6">
        <f>UPPER(TRIM(H251))</f>
        <v/>
      </c>
      <c r="X251" s="6">
        <f>UPPER(TRIM(I251))</f>
        <v/>
      </c>
      <c r="Y251" s="6">
        <f>IF(V251&lt;&gt;"",IFERROR(INDEX(federal_program_name_lookup,MATCH(V251,aln_lookup,0)),""),"")</f>
        <v/>
      </c>
    </row>
    <row r="252">
      <c r="A252" s="6">
        <f>IF(B252&lt;&gt;"", "AWARD-"&amp;TEXT(ROW()-1,"0000"), "")</f>
        <v/>
      </c>
      <c r="B252" s="7" t="n"/>
      <c r="C252" s="7" t="n"/>
      <c r="D252" s="7" t="n"/>
      <c r="E252" s="8" t="n"/>
      <c r="F252" s="9" t="n"/>
      <c r="G252" s="8" t="n"/>
      <c r="H252" s="8" t="n"/>
      <c r="I252" s="8" t="n"/>
      <c r="J252" s="10">
        <f>IF(A252="",0,SUMIFS(amount_expended,cfda_key,V252))</f>
        <v/>
      </c>
      <c r="K252" s="10">
        <f>IF(G252="OTHER CLUSTER NOT LISTED ABOVE",SUMIFS(amount_expended,uniform_other_cluster_name,X252), IF(AND(OR(G252="N/A",G252=""),H252=""),0,IF(G252="STATE CLUSTER",SUMIFS(amount_expended,uniform_state_cluster_name,W252),SUMIFS(amount_expended,cluster_name,G252))))</f>
        <v/>
      </c>
      <c r="L252" s="8" t="n"/>
      <c r="M252" s="7" t="n"/>
      <c r="N252" s="8" t="n"/>
      <c r="O252" s="7" t="n"/>
      <c r="P252" s="7" t="n"/>
      <c r="Q252" s="8" t="n"/>
      <c r="R252" s="9" t="n"/>
      <c r="S252" s="8" t="n"/>
      <c r="T252" s="8" t="n"/>
      <c r="U252" s="8" t="n"/>
      <c r="V252" s="11">
        <f>IF(OR(B252="",C252),"",CONCATENATE(B252,".",C252))</f>
        <v/>
      </c>
      <c r="W252" s="6">
        <f>UPPER(TRIM(H252))</f>
        <v/>
      </c>
      <c r="X252" s="6">
        <f>UPPER(TRIM(I252))</f>
        <v/>
      </c>
      <c r="Y252" s="6">
        <f>IF(V252&lt;&gt;"",IFERROR(INDEX(federal_program_name_lookup,MATCH(V252,aln_lookup,0)),""),"")</f>
        <v/>
      </c>
    </row>
    <row r="253">
      <c r="A253" s="6">
        <f>IF(B253&lt;&gt;"", "AWARD-"&amp;TEXT(ROW()-1,"0000"), "")</f>
        <v/>
      </c>
      <c r="B253" s="7" t="n"/>
      <c r="C253" s="7" t="n"/>
      <c r="D253" s="7" t="n"/>
      <c r="E253" s="8" t="n"/>
      <c r="F253" s="9" t="n"/>
      <c r="G253" s="8" t="n"/>
      <c r="H253" s="8" t="n"/>
      <c r="I253" s="8" t="n"/>
      <c r="J253" s="10">
        <f>IF(A253="",0,SUMIFS(amount_expended,cfda_key,V253))</f>
        <v/>
      </c>
      <c r="K253" s="10">
        <f>IF(G253="OTHER CLUSTER NOT LISTED ABOVE",SUMIFS(amount_expended,uniform_other_cluster_name,X253), IF(AND(OR(G253="N/A",G253=""),H253=""),0,IF(G253="STATE CLUSTER",SUMIFS(amount_expended,uniform_state_cluster_name,W253),SUMIFS(amount_expended,cluster_name,G253))))</f>
        <v/>
      </c>
      <c r="L253" s="8" t="n"/>
      <c r="M253" s="7" t="n"/>
      <c r="N253" s="8" t="n"/>
      <c r="O253" s="7" t="n"/>
      <c r="P253" s="7" t="n"/>
      <c r="Q253" s="8" t="n"/>
      <c r="R253" s="9" t="n"/>
      <c r="S253" s="8" t="n"/>
      <c r="T253" s="8" t="n"/>
      <c r="U253" s="8" t="n"/>
      <c r="V253" s="11">
        <f>IF(OR(B253="",C253),"",CONCATENATE(B253,".",C253))</f>
        <v/>
      </c>
      <c r="W253" s="6">
        <f>UPPER(TRIM(H253))</f>
        <v/>
      </c>
      <c r="X253" s="6">
        <f>UPPER(TRIM(I253))</f>
        <v/>
      </c>
      <c r="Y253" s="6">
        <f>IF(V253&lt;&gt;"",IFERROR(INDEX(federal_program_name_lookup,MATCH(V253,aln_lookup,0)),""),"")</f>
        <v/>
      </c>
    </row>
    <row r="254">
      <c r="A254" s="6">
        <f>IF(B254&lt;&gt;"", "AWARD-"&amp;TEXT(ROW()-1,"0000"), "")</f>
        <v/>
      </c>
      <c r="B254" s="7" t="n"/>
      <c r="C254" s="7" t="n"/>
      <c r="D254" s="7" t="n"/>
      <c r="E254" s="8" t="n"/>
      <c r="F254" s="9" t="n"/>
      <c r="G254" s="8" t="n"/>
      <c r="H254" s="8" t="n"/>
      <c r="I254" s="8" t="n"/>
      <c r="J254" s="10">
        <f>IF(A254="",0,SUMIFS(amount_expended,cfda_key,V254))</f>
        <v/>
      </c>
      <c r="K254" s="10">
        <f>IF(G254="OTHER CLUSTER NOT LISTED ABOVE",SUMIFS(amount_expended,uniform_other_cluster_name,X254), IF(AND(OR(G254="N/A",G254=""),H254=""),0,IF(G254="STATE CLUSTER",SUMIFS(amount_expended,uniform_state_cluster_name,W254),SUMIFS(amount_expended,cluster_name,G254))))</f>
        <v/>
      </c>
      <c r="L254" s="8" t="n"/>
      <c r="M254" s="7" t="n"/>
      <c r="N254" s="8" t="n"/>
      <c r="O254" s="7" t="n"/>
      <c r="P254" s="7" t="n"/>
      <c r="Q254" s="8" t="n"/>
      <c r="R254" s="9" t="n"/>
      <c r="S254" s="8" t="n"/>
      <c r="T254" s="8" t="n"/>
      <c r="U254" s="8" t="n"/>
      <c r="V254" s="11">
        <f>IF(OR(B254="",C254),"",CONCATENATE(B254,".",C254))</f>
        <v/>
      </c>
      <c r="W254" s="6">
        <f>UPPER(TRIM(H254))</f>
        <v/>
      </c>
      <c r="X254" s="6">
        <f>UPPER(TRIM(I254))</f>
        <v/>
      </c>
      <c r="Y254" s="6">
        <f>IF(V254&lt;&gt;"",IFERROR(INDEX(federal_program_name_lookup,MATCH(V254,aln_lookup,0)),""),"")</f>
        <v/>
      </c>
    </row>
    <row r="255">
      <c r="A255" s="6">
        <f>IF(B255&lt;&gt;"", "AWARD-"&amp;TEXT(ROW()-1,"0000"), "")</f>
        <v/>
      </c>
      <c r="B255" s="7" t="n"/>
      <c r="C255" s="7" t="n"/>
      <c r="D255" s="7" t="n"/>
      <c r="E255" s="8" t="n"/>
      <c r="F255" s="9" t="n"/>
      <c r="G255" s="8" t="n"/>
      <c r="H255" s="8" t="n"/>
      <c r="I255" s="8" t="n"/>
      <c r="J255" s="10">
        <f>IF(A255="",0,SUMIFS(amount_expended,cfda_key,V255))</f>
        <v/>
      </c>
      <c r="K255" s="10">
        <f>IF(G255="OTHER CLUSTER NOT LISTED ABOVE",SUMIFS(amount_expended,uniform_other_cluster_name,X255), IF(AND(OR(G255="N/A",G255=""),H255=""),0,IF(G255="STATE CLUSTER",SUMIFS(amount_expended,uniform_state_cluster_name,W255),SUMIFS(amount_expended,cluster_name,G255))))</f>
        <v/>
      </c>
      <c r="L255" s="8" t="n"/>
      <c r="M255" s="7" t="n"/>
      <c r="N255" s="8" t="n"/>
      <c r="O255" s="7" t="n"/>
      <c r="P255" s="7" t="n"/>
      <c r="Q255" s="8" t="n"/>
      <c r="R255" s="9" t="n"/>
      <c r="S255" s="8" t="n"/>
      <c r="T255" s="8" t="n"/>
      <c r="U255" s="8" t="n"/>
      <c r="V255" s="11">
        <f>IF(OR(B255="",C255),"",CONCATENATE(B255,".",C255))</f>
        <v/>
      </c>
      <c r="W255" s="6">
        <f>UPPER(TRIM(H255))</f>
        <v/>
      </c>
      <c r="X255" s="6">
        <f>UPPER(TRIM(I255))</f>
        <v/>
      </c>
      <c r="Y255" s="6">
        <f>IF(V255&lt;&gt;"",IFERROR(INDEX(federal_program_name_lookup,MATCH(V255,aln_lookup,0)),""),"")</f>
        <v/>
      </c>
    </row>
    <row r="256">
      <c r="A256" s="6">
        <f>IF(B256&lt;&gt;"", "AWARD-"&amp;TEXT(ROW()-1,"0000"), "")</f>
        <v/>
      </c>
      <c r="B256" s="7" t="n"/>
      <c r="C256" s="7" t="n"/>
      <c r="D256" s="7" t="n"/>
      <c r="E256" s="8" t="n"/>
      <c r="F256" s="9" t="n"/>
      <c r="G256" s="8" t="n"/>
      <c r="H256" s="8" t="n"/>
      <c r="I256" s="8" t="n"/>
      <c r="J256" s="10">
        <f>IF(A256="",0,SUMIFS(amount_expended,cfda_key,V256))</f>
        <v/>
      </c>
      <c r="K256" s="10">
        <f>IF(G256="OTHER CLUSTER NOT LISTED ABOVE",SUMIFS(amount_expended,uniform_other_cluster_name,X256), IF(AND(OR(G256="N/A",G256=""),H256=""),0,IF(G256="STATE CLUSTER",SUMIFS(amount_expended,uniform_state_cluster_name,W256),SUMIFS(amount_expended,cluster_name,G256))))</f>
        <v/>
      </c>
      <c r="L256" s="8" t="n"/>
      <c r="M256" s="7" t="n"/>
      <c r="N256" s="8" t="n"/>
      <c r="O256" s="7" t="n"/>
      <c r="P256" s="7" t="n"/>
      <c r="Q256" s="8" t="n"/>
      <c r="R256" s="9" t="n"/>
      <c r="S256" s="8" t="n"/>
      <c r="T256" s="8" t="n"/>
      <c r="U256" s="8" t="n"/>
      <c r="V256" s="11">
        <f>IF(OR(B256="",C256),"",CONCATENATE(B256,".",C256))</f>
        <v/>
      </c>
      <c r="W256" s="6">
        <f>UPPER(TRIM(H256))</f>
        <v/>
      </c>
      <c r="X256" s="6">
        <f>UPPER(TRIM(I256))</f>
        <v/>
      </c>
      <c r="Y256" s="6">
        <f>IF(V256&lt;&gt;"",IFERROR(INDEX(federal_program_name_lookup,MATCH(V256,aln_lookup,0)),""),"")</f>
        <v/>
      </c>
    </row>
    <row r="257">
      <c r="A257" s="6">
        <f>IF(B257&lt;&gt;"", "AWARD-"&amp;TEXT(ROW()-1,"0000"), "")</f>
        <v/>
      </c>
      <c r="B257" s="7" t="n"/>
      <c r="C257" s="7" t="n"/>
      <c r="D257" s="7" t="n"/>
      <c r="E257" s="8" t="n"/>
      <c r="F257" s="9" t="n"/>
      <c r="G257" s="8" t="n"/>
      <c r="H257" s="8" t="n"/>
      <c r="I257" s="8" t="n"/>
      <c r="J257" s="10">
        <f>IF(A257="",0,SUMIFS(amount_expended,cfda_key,V257))</f>
        <v/>
      </c>
      <c r="K257" s="10">
        <f>IF(G257="OTHER CLUSTER NOT LISTED ABOVE",SUMIFS(amount_expended,uniform_other_cluster_name,X257), IF(AND(OR(G257="N/A",G257=""),H257=""),0,IF(G257="STATE CLUSTER",SUMIFS(amount_expended,uniform_state_cluster_name,W257),SUMIFS(amount_expended,cluster_name,G257))))</f>
        <v/>
      </c>
      <c r="L257" s="8" t="n"/>
      <c r="M257" s="7" t="n"/>
      <c r="N257" s="8" t="n"/>
      <c r="O257" s="7" t="n"/>
      <c r="P257" s="7" t="n"/>
      <c r="Q257" s="8" t="n"/>
      <c r="R257" s="9" t="n"/>
      <c r="S257" s="8" t="n"/>
      <c r="T257" s="8" t="n"/>
      <c r="U257" s="8" t="n"/>
      <c r="V257" s="11">
        <f>IF(OR(B257="",C257),"",CONCATENATE(B257,".",C257))</f>
        <v/>
      </c>
      <c r="W257" s="6">
        <f>UPPER(TRIM(H257))</f>
        <v/>
      </c>
      <c r="X257" s="6">
        <f>UPPER(TRIM(I257))</f>
        <v/>
      </c>
      <c r="Y257" s="6">
        <f>IF(V257&lt;&gt;"",IFERROR(INDEX(federal_program_name_lookup,MATCH(V257,aln_lookup,0)),""),"")</f>
        <v/>
      </c>
    </row>
    <row r="258">
      <c r="A258" s="6">
        <f>IF(B258&lt;&gt;"", "AWARD-"&amp;TEXT(ROW()-1,"0000"), "")</f>
        <v/>
      </c>
      <c r="B258" s="7" t="n"/>
      <c r="C258" s="7" t="n"/>
      <c r="D258" s="7" t="n"/>
      <c r="E258" s="8" t="n"/>
      <c r="F258" s="9" t="n"/>
      <c r="G258" s="8" t="n"/>
      <c r="H258" s="8" t="n"/>
      <c r="I258" s="8" t="n"/>
      <c r="J258" s="10">
        <f>IF(A258="",0,SUMIFS(amount_expended,cfda_key,V258))</f>
        <v/>
      </c>
      <c r="K258" s="10">
        <f>IF(G258="OTHER CLUSTER NOT LISTED ABOVE",SUMIFS(amount_expended,uniform_other_cluster_name,X258), IF(AND(OR(G258="N/A",G258=""),H258=""),0,IF(G258="STATE CLUSTER",SUMIFS(amount_expended,uniform_state_cluster_name,W258),SUMIFS(amount_expended,cluster_name,G258))))</f>
        <v/>
      </c>
      <c r="L258" s="8" t="n"/>
      <c r="M258" s="7" t="n"/>
      <c r="N258" s="8" t="n"/>
      <c r="O258" s="7" t="n"/>
      <c r="P258" s="7" t="n"/>
      <c r="Q258" s="8" t="n"/>
      <c r="R258" s="9" t="n"/>
      <c r="S258" s="8" t="n"/>
      <c r="T258" s="8" t="n"/>
      <c r="U258" s="8" t="n"/>
      <c r="V258" s="11">
        <f>IF(OR(B258="",C258),"",CONCATENATE(B258,".",C258))</f>
        <v/>
      </c>
      <c r="W258" s="6">
        <f>UPPER(TRIM(H258))</f>
        <v/>
      </c>
      <c r="X258" s="6">
        <f>UPPER(TRIM(I258))</f>
        <v/>
      </c>
      <c r="Y258" s="6">
        <f>IF(V258&lt;&gt;"",IFERROR(INDEX(federal_program_name_lookup,MATCH(V258,aln_lookup,0)),""),"")</f>
        <v/>
      </c>
    </row>
    <row r="259">
      <c r="A259" s="6">
        <f>IF(B259&lt;&gt;"", "AWARD-"&amp;TEXT(ROW()-1,"0000"), "")</f>
        <v/>
      </c>
      <c r="B259" s="7" t="n"/>
      <c r="C259" s="7" t="n"/>
      <c r="D259" s="7" t="n"/>
      <c r="E259" s="8" t="n"/>
      <c r="F259" s="9" t="n"/>
      <c r="G259" s="8" t="n"/>
      <c r="H259" s="8" t="n"/>
      <c r="I259" s="8" t="n"/>
      <c r="J259" s="10">
        <f>IF(A259="",0,SUMIFS(amount_expended,cfda_key,V259))</f>
        <v/>
      </c>
      <c r="K259" s="10">
        <f>IF(G259="OTHER CLUSTER NOT LISTED ABOVE",SUMIFS(amount_expended,uniform_other_cluster_name,X259), IF(AND(OR(G259="N/A",G259=""),H259=""),0,IF(G259="STATE CLUSTER",SUMIFS(amount_expended,uniform_state_cluster_name,W259),SUMIFS(amount_expended,cluster_name,G259))))</f>
        <v/>
      </c>
      <c r="L259" s="8" t="n"/>
      <c r="M259" s="7" t="n"/>
      <c r="N259" s="8" t="n"/>
      <c r="O259" s="7" t="n"/>
      <c r="P259" s="7" t="n"/>
      <c r="Q259" s="8" t="n"/>
      <c r="R259" s="9" t="n"/>
      <c r="S259" s="8" t="n"/>
      <c r="T259" s="8" t="n"/>
      <c r="U259" s="8" t="n"/>
      <c r="V259" s="11">
        <f>IF(OR(B259="",C259),"",CONCATENATE(B259,".",C259))</f>
        <v/>
      </c>
      <c r="W259" s="6">
        <f>UPPER(TRIM(H259))</f>
        <v/>
      </c>
      <c r="X259" s="6">
        <f>UPPER(TRIM(I259))</f>
        <v/>
      </c>
      <c r="Y259" s="6">
        <f>IF(V259&lt;&gt;"",IFERROR(INDEX(federal_program_name_lookup,MATCH(V259,aln_lookup,0)),""),"")</f>
        <v/>
      </c>
    </row>
    <row r="260">
      <c r="A260" s="6">
        <f>IF(B260&lt;&gt;"", "AWARD-"&amp;TEXT(ROW()-1,"0000"), "")</f>
        <v/>
      </c>
      <c r="B260" s="7" t="n"/>
      <c r="C260" s="7" t="n"/>
      <c r="D260" s="7" t="n"/>
      <c r="E260" s="8" t="n"/>
      <c r="F260" s="9" t="n"/>
      <c r="G260" s="8" t="n"/>
      <c r="H260" s="8" t="n"/>
      <c r="I260" s="8" t="n"/>
      <c r="J260" s="10">
        <f>IF(A260="",0,SUMIFS(amount_expended,cfda_key,V260))</f>
        <v/>
      </c>
      <c r="K260" s="10">
        <f>IF(G260="OTHER CLUSTER NOT LISTED ABOVE",SUMIFS(amount_expended,uniform_other_cluster_name,X260), IF(AND(OR(G260="N/A",G260=""),H260=""),0,IF(G260="STATE CLUSTER",SUMIFS(amount_expended,uniform_state_cluster_name,W260),SUMIFS(amount_expended,cluster_name,G260))))</f>
        <v/>
      </c>
      <c r="L260" s="8" t="n"/>
      <c r="M260" s="7" t="n"/>
      <c r="N260" s="8" t="n"/>
      <c r="O260" s="7" t="n"/>
      <c r="P260" s="7" t="n"/>
      <c r="Q260" s="8" t="n"/>
      <c r="R260" s="9" t="n"/>
      <c r="S260" s="8" t="n"/>
      <c r="T260" s="8" t="n"/>
      <c r="U260" s="8" t="n"/>
      <c r="V260" s="11">
        <f>IF(OR(B260="",C260),"",CONCATENATE(B260,".",C260))</f>
        <v/>
      </c>
      <c r="W260" s="6">
        <f>UPPER(TRIM(H260))</f>
        <v/>
      </c>
      <c r="X260" s="6">
        <f>UPPER(TRIM(I260))</f>
        <v/>
      </c>
      <c r="Y260" s="6">
        <f>IF(V260&lt;&gt;"",IFERROR(INDEX(federal_program_name_lookup,MATCH(V260,aln_lookup,0)),""),"")</f>
        <v/>
      </c>
    </row>
    <row r="261">
      <c r="A261" s="6">
        <f>IF(B261&lt;&gt;"", "AWARD-"&amp;TEXT(ROW()-1,"0000"), "")</f>
        <v/>
      </c>
      <c r="B261" s="7" t="n"/>
      <c r="C261" s="7" t="n"/>
      <c r="D261" s="7" t="n"/>
      <c r="E261" s="8" t="n"/>
      <c r="F261" s="9" t="n"/>
      <c r="G261" s="8" t="n"/>
      <c r="H261" s="8" t="n"/>
      <c r="I261" s="8" t="n"/>
      <c r="J261" s="10">
        <f>IF(A261="",0,SUMIFS(amount_expended,cfda_key,V261))</f>
        <v/>
      </c>
      <c r="K261" s="10">
        <f>IF(G261="OTHER CLUSTER NOT LISTED ABOVE",SUMIFS(amount_expended,uniform_other_cluster_name,X261), IF(AND(OR(G261="N/A",G261=""),H261=""),0,IF(G261="STATE CLUSTER",SUMIFS(amount_expended,uniform_state_cluster_name,W261),SUMIFS(amount_expended,cluster_name,G261))))</f>
        <v/>
      </c>
      <c r="L261" s="8" t="n"/>
      <c r="M261" s="7" t="n"/>
      <c r="N261" s="8" t="n"/>
      <c r="O261" s="7" t="n"/>
      <c r="P261" s="7" t="n"/>
      <c r="Q261" s="8" t="n"/>
      <c r="R261" s="9" t="n"/>
      <c r="S261" s="8" t="n"/>
      <c r="T261" s="8" t="n"/>
      <c r="U261" s="8" t="n"/>
      <c r="V261" s="11">
        <f>IF(OR(B261="",C261),"",CONCATENATE(B261,".",C261))</f>
        <v/>
      </c>
      <c r="W261" s="6">
        <f>UPPER(TRIM(H261))</f>
        <v/>
      </c>
      <c r="X261" s="6">
        <f>UPPER(TRIM(I261))</f>
        <v/>
      </c>
      <c r="Y261" s="6">
        <f>IF(V261&lt;&gt;"",IFERROR(INDEX(federal_program_name_lookup,MATCH(V261,aln_lookup,0)),""),"")</f>
        <v/>
      </c>
    </row>
    <row r="262">
      <c r="A262" s="6">
        <f>IF(B262&lt;&gt;"", "AWARD-"&amp;TEXT(ROW()-1,"0000"), "")</f>
        <v/>
      </c>
      <c r="B262" s="7" t="n"/>
      <c r="C262" s="7" t="n"/>
      <c r="D262" s="7" t="n"/>
      <c r="E262" s="8" t="n"/>
      <c r="F262" s="9" t="n"/>
      <c r="G262" s="8" t="n"/>
      <c r="H262" s="8" t="n"/>
      <c r="I262" s="8" t="n"/>
      <c r="J262" s="10">
        <f>IF(A262="",0,SUMIFS(amount_expended,cfda_key,V262))</f>
        <v/>
      </c>
      <c r="K262" s="10">
        <f>IF(G262="OTHER CLUSTER NOT LISTED ABOVE",SUMIFS(amount_expended,uniform_other_cluster_name,X262), IF(AND(OR(G262="N/A",G262=""),H262=""),0,IF(G262="STATE CLUSTER",SUMIFS(amount_expended,uniform_state_cluster_name,W262),SUMIFS(amount_expended,cluster_name,G262))))</f>
        <v/>
      </c>
      <c r="L262" s="8" t="n"/>
      <c r="M262" s="7" t="n"/>
      <c r="N262" s="8" t="n"/>
      <c r="O262" s="7" t="n"/>
      <c r="P262" s="7" t="n"/>
      <c r="Q262" s="8" t="n"/>
      <c r="R262" s="9" t="n"/>
      <c r="S262" s="8" t="n"/>
      <c r="T262" s="8" t="n"/>
      <c r="U262" s="8" t="n"/>
      <c r="V262" s="11">
        <f>IF(OR(B262="",C262),"",CONCATENATE(B262,".",C262))</f>
        <v/>
      </c>
      <c r="W262" s="6">
        <f>UPPER(TRIM(H262))</f>
        <v/>
      </c>
      <c r="X262" s="6">
        <f>UPPER(TRIM(I262))</f>
        <v/>
      </c>
      <c r="Y262" s="6">
        <f>IF(V262&lt;&gt;"",IFERROR(INDEX(federal_program_name_lookup,MATCH(V262,aln_lookup,0)),""),"")</f>
        <v/>
      </c>
    </row>
    <row r="263">
      <c r="A263" s="6">
        <f>IF(B263&lt;&gt;"", "AWARD-"&amp;TEXT(ROW()-1,"0000"), "")</f>
        <v/>
      </c>
      <c r="B263" s="7" t="n"/>
      <c r="C263" s="7" t="n"/>
      <c r="D263" s="7" t="n"/>
      <c r="E263" s="8" t="n"/>
      <c r="F263" s="9" t="n"/>
      <c r="G263" s="8" t="n"/>
      <c r="H263" s="8" t="n"/>
      <c r="I263" s="8" t="n"/>
      <c r="J263" s="10">
        <f>IF(A263="",0,SUMIFS(amount_expended,cfda_key,V263))</f>
        <v/>
      </c>
      <c r="K263" s="10">
        <f>IF(G263="OTHER CLUSTER NOT LISTED ABOVE",SUMIFS(amount_expended,uniform_other_cluster_name,X263), IF(AND(OR(G263="N/A",G263=""),H263=""),0,IF(G263="STATE CLUSTER",SUMIFS(amount_expended,uniform_state_cluster_name,W263),SUMIFS(amount_expended,cluster_name,G263))))</f>
        <v/>
      </c>
      <c r="L263" s="8" t="n"/>
      <c r="M263" s="7" t="n"/>
      <c r="N263" s="8" t="n"/>
      <c r="O263" s="7" t="n"/>
      <c r="P263" s="7" t="n"/>
      <c r="Q263" s="8" t="n"/>
      <c r="R263" s="9" t="n"/>
      <c r="S263" s="8" t="n"/>
      <c r="T263" s="8" t="n"/>
      <c r="U263" s="8" t="n"/>
      <c r="V263" s="11">
        <f>IF(OR(B263="",C263),"",CONCATENATE(B263,".",C263))</f>
        <v/>
      </c>
      <c r="W263" s="6">
        <f>UPPER(TRIM(H263))</f>
        <v/>
      </c>
      <c r="X263" s="6">
        <f>UPPER(TRIM(I263))</f>
        <v/>
      </c>
      <c r="Y263" s="6">
        <f>IF(V263&lt;&gt;"",IFERROR(INDEX(federal_program_name_lookup,MATCH(V263,aln_lookup,0)),""),"")</f>
        <v/>
      </c>
    </row>
    <row r="264">
      <c r="A264" s="6">
        <f>IF(B264&lt;&gt;"", "AWARD-"&amp;TEXT(ROW()-1,"0000"), "")</f>
        <v/>
      </c>
      <c r="B264" s="7" t="n"/>
      <c r="C264" s="7" t="n"/>
      <c r="D264" s="7" t="n"/>
      <c r="E264" s="8" t="n"/>
      <c r="F264" s="9" t="n"/>
      <c r="G264" s="8" t="n"/>
      <c r="H264" s="8" t="n"/>
      <c r="I264" s="8" t="n"/>
      <c r="J264" s="10">
        <f>IF(A264="",0,SUMIFS(amount_expended,cfda_key,V264))</f>
        <v/>
      </c>
      <c r="K264" s="10">
        <f>IF(G264="OTHER CLUSTER NOT LISTED ABOVE",SUMIFS(amount_expended,uniform_other_cluster_name,X264), IF(AND(OR(G264="N/A",G264=""),H264=""),0,IF(G264="STATE CLUSTER",SUMIFS(amount_expended,uniform_state_cluster_name,W264),SUMIFS(amount_expended,cluster_name,G264))))</f>
        <v/>
      </c>
      <c r="L264" s="8" t="n"/>
      <c r="M264" s="7" t="n"/>
      <c r="N264" s="8" t="n"/>
      <c r="O264" s="7" t="n"/>
      <c r="P264" s="7" t="n"/>
      <c r="Q264" s="8" t="n"/>
      <c r="R264" s="9" t="n"/>
      <c r="S264" s="8" t="n"/>
      <c r="T264" s="8" t="n"/>
      <c r="U264" s="8" t="n"/>
      <c r="V264" s="11">
        <f>IF(OR(B264="",C264),"",CONCATENATE(B264,".",C264))</f>
        <v/>
      </c>
      <c r="W264" s="6">
        <f>UPPER(TRIM(H264))</f>
        <v/>
      </c>
      <c r="X264" s="6">
        <f>UPPER(TRIM(I264))</f>
        <v/>
      </c>
      <c r="Y264" s="6">
        <f>IF(V264&lt;&gt;"",IFERROR(INDEX(federal_program_name_lookup,MATCH(V264,aln_lookup,0)),""),"")</f>
        <v/>
      </c>
    </row>
    <row r="265">
      <c r="A265" s="6">
        <f>IF(B265&lt;&gt;"", "AWARD-"&amp;TEXT(ROW()-1,"0000"), "")</f>
        <v/>
      </c>
      <c r="B265" s="7" t="n"/>
      <c r="C265" s="7" t="n"/>
      <c r="D265" s="7" t="n"/>
      <c r="E265" s="8" t="n"/>
      <c r="F265" s="9" t="n"/>
      <c r="G265" s="8" t="n"/>
      <c r="H265" s="8" t="n"/>
      <c r="I265" s="8" t="n"/>
      <c r="J265" s="10">
        <f>IF(A265="",0,SUMIFS(amount_expended,cfda_key,V265))</f>
        <v/>
      </c>
      <c r="K265" s="10">
        <f>IF(G265="OTHER CLUSTER NOT LISTED ABOVE",SUMIFS(amount_expended,uniform_other_cluster_name,X265), IF(AND(OR(G265="N/A",G265=""),H265=""),0,IF(G265="STATE CLUSTER",SUMIFS(amount_expended,uniform_state_cluster_name,W265),SUMIFS(amount_expended,cluster_name,G265))))</f>
        <v/>
      </c>
      <c r="L265" s="8" t="n"/>
      <c r="M265" s="7" t="n"/>
      <c r="N265" s="8" t="n"/>
      <c r="O265" s="7" t="n"/>
      <c r="P265" s="7" t="n"/>
      <c r="Q265" s="8" t="n"/>
      <c r="R265" s="9" t="n"/>
      <c r="S265" s="8" t="n"/>
      <c r="T265" s="8" t="n"/>
      <c r="U265" s="8" t="n"/>
      <c r="V265" s="11">
        <f>IF(OR(B265="",C265),"",CONCATENATE(B265,".",C265))</f>
        <v/>
      </c>
      <c r="W265" s="6">
        <f>UPPER(TRIM(H265))</f>
        <v/>
      </c>
      <c r="X265" s="6">
        <f>UPPER(TRIM(I265))</f>
        <v/>
      </c>
      <c r="Y265" s="6">
        <f>IF(V265&lt;&gt;"",IFERROR(INDEX(federal_program_name_lookup,MATCH(V265,aln_lookup,0)),""),"")</f>
        <v/>
      </c>
    </row>
    <row r="266">
      <c r="A266" s="6">
        <f>IF(B266&lt;&gt;"", "AWARD-"&amp;TEXT(ROW()-1,"0000"), "")</f>
        <v/>
      </c>
      <c r="B266" s="7" t="n"/>
      <c r="C266" s="7" t="n"/>
      <c r="D266" s="7" t="n"/>
      <c r="E266" s="8" t="n"/>
      <c r="F266" s="9" t="n"/>
      <c r="G266" s="8" t="n"/>
      <c r="H266" s="8" t="n"/>
      <c r="I266" s="8" t="n"/>
      <c r="J266" s="10">
        <f>IF(A266="",0,SUMIFS(amount_expended,cfda_key,V266))</f>
        <v/>
      </c>
      <c r="K266" s="10">
        <f>IF(G266="OTHER CLUSTER NOT LISTED ABOVE",SUMIFS(amount_expended,uniform_other_cluster_name,X266), IF(AND(OR(G266="N/A",G266=""),H266=""),0,IF(G266="STATE CLUSTER",SUMIFS(amount_expended,uniform_state_cluster_name,W266),SUMIFS(amount_expended,cluster_name,G266))))</f>
        <v/>
      </c>
      <c r="L266" s="8" t="n"/>
      <c r="M266" s="7" t="n"/>
      <c r="N266" s="8" t="n"/>
      <c r="O266" s="7" t="n"/>
      <c r="P266" s="7" t="n"/>
      <c r="Q266" s="8" t="n"/>
      <c r="R266" s="9" t="n"/>
      <c r="S266" s="8" t="n"/>
      <c r="T266" s="8" t="n"/>
      <c r="U266" s="8" t="n"/>
      <c r="V266" s="11">
        <f>IF(OR(B266="",C266),"",CONCATENATE(B266,".",C266))</f>
        <v/>
      </c>
      <c r="W266" s="6">
        <f>UPPER(TRIM(H266))</f>
        <v/>
      </c>
      <c r="X266" s="6">
        <f>UPPER(TRIM(I266))</f>
        <v/>
      </c>
      <c r="Y266" s="6">
        <f>IF(V266&lt;&gt;"",IFERROR(INDEX(federal_program_name_lookup,MATCH(V266,aln_lookup,0)),""),"")</f>
        <v/>
      </c>
    </row>
    <row r="267">
      <c r="A267" s="6">
        <f>IF(B267&lt;&gt;"", "AWARD-"&amp;TEXT(ROW()-1,"0000"), "")</f>
        <v/>
      </c>
      <c r="B267" s="7" t="n"/>
      <c r="C267" s="7" t="n"/>
      <c r="D267" s="7" t="n"/>
      <c r="E267" s="8" t="n"/>
      <c r="F267" s="9" t="n"/>
      <c r="G267" s="8" t="n"/>
      <c r="H267" s="8" t="n"/>
      <c r="I267" s="8" t="n"/>
      <c r="J267" s="10">
        <f>IF(A267="",0,SUMIFS(amount_expended,cfda_key,V267))</f>
        <v/>
      </c>
      <c r="K267" s="10">
        <f>IF(G267="OTHER CLUSTER NOT LISTED ABOVE",SUMIFS(amount_expended,uniform_other_cluster_name,X267), IF(AND(OR(G267="N/A",G267=""),H267=""),0,IF(G267="STATE CLUSTER",SUMIFS(amount_expended,uniform_state_cluster_name,W267),SUMIFS(amount_expended,cluster_name,G267))))</f>
        <v/>
      </c>
      <c r="L267" s="8" t="n"/>
      <c r="M267" s="7" t="n"/>
      <c r="N267" s="8" t="n"/>
      <c r="O267" s="7" t="n"/>
      <c r="P267" s="7" t="n"/>
      <c r="Q267" s="8" t="n"/>
      <c r="R267" s="9" t="n"/>
      <c r="S267" s="8" t="n"/>
      <c r="T267" s="8" t="n"/>
      <c r="U267" s="8" t="n"/>
      <c r="V267" s="11">
        <f>IF(OR(B267="",C267),"",CONCATENATE(B267,".",C267))</f>
        <v/>
      </c>
      <c r="W267" s="6">
        <f>UPPER(TRIM(H267))</f>
        <v/>
      </c>
      <c r="X267" s="6">
        <f>UPPER(TRIM(I267))</f>
        <v/>
      </c>
      <c r="Y267" s="6">
        <f>IF(V267&lt;&gt;"",IFERROR(INDEX(federal_program_name_lookup,MATCH(V267,aln_lookup,0)),""),"")</f>
        <v/>
      </c>
    </row>
    <row r="268">
      <c r="A268" s="6">
        <f>IF(B268&lt;&gt;"", "AWARD-"&amp;TEXT(ROW()-1,"0000"), "")</f>
        <v/>
      </c>
      <c r="B268" s="7" t="n"/>
      <c r="C268" s="7" t="n"/>
      <c r="D268" s="7" t="n"/>
      <c r="E268" s="8" t="n"/>
      <c r="F268" s="9" t="n"/>
      <c r="G268" s="8" t="n"/>
      <c r="H268" s="8" t="n"/>
      <c r="I268" s="8" t="n"/>
      <c r="J268" s="10">
        <f>IF(A268="",0,SUMIFS(amount_expended,cfda_key,V268))</f>
        <v/>
      </c>
      <c r="K268" s="10">
        <f>IF(G268="OTHER CLUSTER NOT LISTED ABOVE",SUMIFS(amount_expended,uniform_other_cluster_name,X268), IF(AND(OR(G268="N/A",G268=""),H268=""),0,IF(G268="STATE CLUSTER",SUMIFS(amount_expended,uniform_state_cluster_name,W268),SUMIFS(amount_expended,cluster_name,G268))))</f>
        <v/>
      </c>
      <c r="L268" s="8" t="n"/>
      <c r="M268" s="7" t="n"/>
      <c r="N268" s="8" t="n"/>
      <c r="O268" s="7" t="n"/>
      <c r="P268" s="7" t="n"/>
      <c r="Q268" s="8" t="n"/>
      <c r="R268" s="9" t="n"/>
      <c r="S268" s="8" t="n"/>
      <c r="T268" s="8" t="n"/>
      <c r="U268" s="8" t="n"/>
      <c r="V268" s="11">
        <f>IF(OR(B268="",C268),"",CONCATENATE(B268,".",C268))</f>
        <v/>
      </c>
      <c r="W268" s="6">
        <f>UPPER(TRIM(H268))</f>
        <v/>
      </c>
      <c r="X268" s="6">
        <f>UPPER(TRIM(I268))</f>
        <v/>
      </c>
      <c r="Y268" s="6">
        <f>IF(V268&lt;&gt;"",IFERROR(INDEX(federal_program_name_lookup,MATCH(V268,aln_lookup,0)),""),"")</f>
        <v/>
      </c>
    </row>
    <row r="269">
      <c r="A269" s="6">
        <f>IF(B269&lt;&gt;"", "AWARD-"&amp;TEXT(ROW()-1,"0000"), "")</f>
        <v/>
      </c>
      <c r="B269" s="7" t="n"/>
      <c r="C269" s="7" t="n"/>
      <c r="D269" s="7" t="n"/>
      <c r="E269" s="8" t="n"/>
      <c r="F269" s="9" t="n"/>
      <c r="G269" s="8" t="n"/>
      <c r="H269" s="8" t="n"/>
      <c r="I269" s="8" t="n"/>
      <c r="J269" s="10">
        <f>IF(A269="",0,SUMIFS(amount_expended,cfda_key,V269))</f>
        <v/>
      </c>
      <c r="K269" s="10">
        <f>IF(G269="OTHER CLUSTER NOT LISTED ABOVE",SUMIFS(amount_expended,uniform_other_cluster_name,X269), IF(AND(OR(G269="N/A",G269=""),H269=""),0,IF(G269="STATE CLUSTER",SUMIFS(amount_expended,uniform_state_cluster_name,W269),SUMIFS(amount_expended,cluster_name,G269))))</f>
        <v/>
      </c>
      <c r="L269" s="8" t="n"/>
      <c r="M269" s="7" t="n"/>
      <c r="N269" s="8" t="n"/>
      <c r="O269" s="7" t="n"/>
      <c r="P269" s="7" t="n"/>
      <c r="Q269" s="8" t="n"/>
      <c r="R269" s="9" t="n"/>
      <c r="S269" s="8" t="n"/>
      <c r="T269" s="8" t="n"/>
      <c r="U269" s="8" t="n"/>
      <c r="V269" s="11">
        <f>IF(OR(B269="",C269),"",CONCATENATE(B269,".",C269))</f>
        <v/>
      </c>
      <c r="W269" s="6">
        <f>UPPER(TRIM(H269))</f>
        <v/>
      </c>
      <c r="X269" s="6">
        <f>UPPER(TRIM(I269))</f>
        <v/>
      </c>
      <c r="Y269" s="6">
        <f>IF(V269&lt;&gt;"",IFERROR(INDEX(federal_program_name_lookup,MATCH(V269,aln_lookup,0)),""),"")</f>
        <v/>
      </c>
    </row>
    <row r="270">
      <c r="A270" s="6">
        <f>IF(B270&lt;&gt;"", "AWARD-"&amp;TEXT(ROW()-1,"0000"), "")</f>
        <v/>
      </c>
      <c r="B270" s="7" t="n"/>
      <c r="C270" s="7" t="n"/>
      <c r="D270" s="7" t="n"/>
      <c r="E270" s="8" t="n"/>
      <c r="F270" s="9" t="n"/>
      <c r="G270" s="8" t="n"/>
      <c r="H270" s="8" t="n"/>
      <c r="I270" s="8" t="n"/>
      <c r="J270" s="10">
        <f>IF(A270="",0,SUMIFS(amount_expended,cfda_key,V270))</f>
        <v/>
      </c>
      <c r="K270" s="10">
        <f>IF(G270="OTHER CLUSTER NOT LISTED ABOVE",SUMIFS(amount_expended,uniform_other_cluster_name,X270), IF(AND(OR(G270="N/A",G270=""),H270=""),0,IF(G270="STATE CLUSTER",SUMIFS(amount_expended,uniform_state_cluster_name,W270),SUMIFS(amount_expended,cluster_name,G270))))</f>
        <v/>
      </c>
      <c r="L270" s="8" t="n"/>
      <c r="M270" s="7" t="n"/>
      <c r="N270" s="8" t="n"/>
      <c r="O270" s="7" t="n"/>
      <c r="P270" s="7" t="n"/>
      <c r="Q270" s="8" t="n"/>
      <c r="R270" s="9" t="n"/>
      <c r="S270" s="8" t="n"/>
      <c r="T270" s="8" t="n"/>
      <c r="U270" s="8" t="n"/>
      <c r="V270" s="11">
        <f>IF(OR(B270="",C270),"",CONCATENATE(B270,".",C270))</f>
        <v/>
      </c>
      <c r="W270" s="6">
        <f>UPPER(TRIM(H270))</f>
        <v/>
      </c>
      <c r="X270" s="6">
        <f>UPPER(TRIM(I270))</f>
        <v/>
      </c>
      <c r="Y270" s="6">
        <f>IF(V270&lt;&gt;"",IFERROR(INDEX(federal_program_name_lookup,MATCH(V270,aln_lookup,0)),""),"")</f>
        <v/>
      </c>
    </row>
    <row r="271">
      <c r="A271" s="6">
        <f>IF(B271&lt;&gt;"", "AWARD-"&amp;TEXT(ROW()-1,"0000"), "")</f>
        <v/>
      </c>
      <c r="B271" s="7" t="n"/>
      <c r="C271" s="7" t="n"/>
      <c r="D271" s="7" t="n"/>
      <c r="E271" s="8" t="n"/>
      <c r="F271" s="9" t="n"/>
      <c r="G271" s="8" t="n"/>
      <c r="H271" s="8" t="n"/>
      <c r="I271" s="8" t="n"/>
      <c r="J271" s="10">
        <f>IF(A271="",0,SUMIFS(amount_expended,cfda_key,V271))</f>
        <v/>
      </c>
      <c r="K271" s="10">
        <f>IF(G271="OTHER CLUSTER NOT LISTED ABOVE",SUMIFS(amount_expended,uniform_other_cluster_name,X271), IF(AND(OR(G271="N/A",G271=""),H271=""),0,IF(G271="STATE CLUSTER",SUMIFS(amount_expended,uniform_state_cluster_name,W271),SUMIFS(amount_expended,cluster_name,G271))))</f>
        <v/>
      </c>
      <c r="L271" s="8" t="n"/>
      <c r="M271" s="7" t="n"/>
      <c r="N271" s="8" t="n"/>
      <c r="O271" s="7" t="n"/>
      <c r="P271" s="7" t="n"/>
      <c r="Q271" s="8" t="n"/>
      <c r="R271" s="9" t="n"/>
      <c r="S271" s="8" t="n"/>
      <c r="T271" s="8" t="n"/>
      <c r="U271" s="8" t="n"/>
      <c r="V271" s="11">
        <f>IF(OR(B271="",C271),"",CONCATENATE(B271,".",C271))</f>
        <v/>
      </c>
      <c r="W271" s="6">
        <f>UPPER(TRIM(H271))</f>
        <v/>
      </c>
      <c r="X271" s="6">
        <f>UPPER(TRIM(I271))</f>
        <v/>
      </c>
      <c r="Y271" s="6">
        <f>IF(V271&lt;&gt;"",IFERROR(INDEX(federal_program_name_lookup,MATCH(V271,aln_lookup,0)),""),"")</f>
        <v/>
      </c>
    </row>
    <row r="272">
      <c r="A272" s="6">
        <f>IF(B272&lt;&gt;"", "AWARD-"&amp;TEXT(ROW()-1,"0000"), "")</f>
        <v/>
      </c>
      <c r="B272" s="7" t="n"/>
      <c r="C272" s="7" t="n"/>
      <c r="D272" s="7" t="n"/>
      <c r="E272" s="8" t="n"/>
      <c r="F272" s="9" t="n"/>
      <c r="G272" s="8" t="n"/>
      <c r="H272" s="8" t="n"/>
      <c r="I272" s="8" t="n"/>
      <c r="J272" s="10">
        <f>IF(A272="",0,SUMIFS(amount_expended,cfda_key,V272))</f>
        <v/>
      </c>
      <c r="K272" s="10">
        <f>IF(G272="OTHER CLUSTER NOT LISTED ABOVE",SUMIFS(amount_expended,uniform_other_cluster_name,X272), IF(AND(OR(G272="N/A",G272=""),H272=""),0,IF(G272="STATE CLUSTER",SUMIFS(amount_expended,uniform_state_cluster_name,W272),SUMIFS(amount_expended,cluster_name,G272))))</f>
        <v/>
      </c>
      <c r="L272" s="8" t="n"/>
      <c r="M272" s="7" t="n"/>
      <c r="N272" s="8" t="n"/>
      <c r="O272" s="7" t="n"/>
      <c r="P272" s="7" t="n"/>
      <c r="Q272" s="8" t="n"/>
      <c r="R272" s="9" t="n"/>
      <c r="S272" s="8" t="n"/>
      <c r="T272" s="8" t="n"/>
      <c r="U272" s="8" t="n"/>
      <c r="V272" s="11">
        <f>IF(OR(B272="",C272),"",CONCATENATE(B272,".",C272))</f>
        <v/>
      </c>
      <c r="W272" s="6">
        <f>UPPER(TRIM(H272))</f>
        <v/>
      </c>
      <c r="X272" s="6">
        <f>UPPER(TRIM(I272))</f>
        <v/>
      </c>
      <c r="Y272" s="6">
        <f>IF(V272&lt;&gt;"",IFERROR(INDEX(federal_program_name_lookup,MATCH(V272,aln_lookup,0)),""),"")</f>
        <v/>
      </c>
    </row>
    <row r="273">
      <c r="A273" s="6">
        <f>IF(B273&lt;&gt;"", "AWARD-"&amp;TEXT(ROW()-1,"0000"), "")</f>
        <v/>
      </c>
      <c r="B273" s="7" t="n"/>
      <c r="C273" s="7" t="n"/>
      <c r="D273" s="7" t="n"/>
      <c r="E273" s="8" t="n"/>
      <c r="F273" s="9" t="n"/>
      <c r="G273" s="8" t="n"/>
      <c r="H273" s="8" t="n"/>
      <c r="I273" s="8" t="n"/>
      <c r="J273" s="10">
        <f>IF(A273="",0,SUMIFS(amount_expended,cfda_key,V273))</f>
        <v/>
      </c>
      <c r="K273" s="10">
        <f>IF(G273="OTHER CLUSTER NOT LISTED ABOVE",SUMIFS(amount_expended,uniform_other_cluster_name,X273), IF(AND(OR(G273="N/A",G273=""),H273=""),0,IF(G273="STATE CLUSTER",SUMIFS(amount_expended,uniform_state_cluster_name,W273),SUMIFS(amount_expended,cluster_name,G273))))</f>
        <v/>
      </c>
      <c r="L273" s="8" t="n"/>
      <c r="M273" s="7" t="n"/>
      <c r="N273" s="8" t="n"/>
      <c r="O273" s="7" t="n"/>
      <c r="P273" s="7" t="n"/>
      <c r="Q273" s="8" t="n"/>
      <c r="R273" s="9" t="n"/>
      <c r="S273" s="8" t="n"/>
      <c r="T273" s="8" t="n"/>
      <c r="U273" s="8" t="n"/>
      <c r="V273" s="11">
        <f>IF(OR(B273="",C273),"",CONCATENATE(B273,".",C273))</f>
        <v/>
      </c>
      <c r="W273" s="6">
        <f>UPPER(TRIM(H273))</f>
        <v/>
      </c>
      <c r="X273" s="6">
        <f>UPPER(TRIM(I273))</f>
        <v/>
      </c>
      <c r="Y273" s="6">
        <f>IF(V273&lt;&gt;"",IFERROR(INDEX(federal_program_name_lookup,MATCH(V273,aln_lookup,0)),""),"")</f>
        <v/>
      </c>
    </row>
    <row r="274">
      <c r="A274" s="6">
        <f>IF(B274&lt;&gt;"", "AWARD-"&amp;TEXT(ROW()-1,"0000"), "")</f>
        <v/>
      </c>
      <c r="B274" s="7" t="n"/>
      <c r="C274" s="7" t="n"/>
      <c r="D274" s="7" t="n"/>
      <c r="E274" s="8" t="n"/>
      <c r="F274" s="9" t="n"/>
      <c r="G274" s="8" t="n"/>
      <c r="H274" s="8" t="n"/>
      <c r="I274" s="8" t="n"/>
      <c r="J274" s="10">
        <f>IF(A274="",0,SUMIFS(amount_expended,cfda_key,V274))</f>
        <v/>
      </c>
      <c r="K274" s="10">
        <f>IF(G274="OTHER CLUSTER NOT LISTED ABOVE",SUMIFS(amount_expended,uniform_other_cluster_name,X274), IF(AND(OR(G274="N/A",G274=""),H274=""),0,IF(G274="STATE CLUSTER",SUMIFS(amount_expended,uniform_state_cluster_name,W274),SUMIFS(amount_expended,cluster_name,G274))))</f>
        <v/>
      </c>
      <c r="L274" s="8" t="n"/>
      <c r="M274" s="7" t="n"/>
      <c r="N274" s="8" t="n"/>
      <c r="O274" s="7" t="n"/>
      <c r="P274" s="7" t="n"/>
      <c r="Q274" s="8" t="n"/>
      <c r="R274" s="9" t="n"/>
      <c r="S274" s="8" t="n"/>
      <c r="T274" s="8" t="n"/>
      <c r="U274" s="8" t="n"/>
      <c r="V274" s="11">
        <f>IF(OR(B274="",C274),"",CONCATENATE(B274,".",C274))</f>
        <v/>
      </c>
      <c r="W274" s="6">
        <f>UPPER(TRIM(H274))</f>
        <v/>
      </c>
      <c r="X274" s="6">
        <f>UPPER(TRIM(I274))</f>
        <v/>
      </c>
      <c r="Y274" s="6">
        <f>IF(V274&lt;&gt;"",IFERROR(INDEX(federal_program_name_lookup,MATCH(V274,aln_lookup,0)),""),"")</f>
        <v/>
      </c>
    </row>
    <row r="275">
      <c r="A275" s="6">
        <f>IF(B275&lt;&gt;"", "AWARD-"&amp;TEXT(ROW()-1,"0000"), "")</f>
        <v/>
      </c>
      <c r="B275" s="7" t="n"/>
      <c r="C275" s="7" t="n"/>
      <c r="D275" s="7" t="n"/>
      <c r="E275" s="8" t="n"/>
      <c r="F275" s="9" t="n"/>
      <c r="G275" s="8" t="n"/>
      <c r="H275" s="8" t="n"/>
      <c r="I275" s="8" t="n"/>
      <c r="J275" s="10">
        <f>IF(A275="",0,SUMIFS(amount_expended,cfda_key,V275))</f>
        <v/>
      </c>
      <c r="K275" s="10">
        <f>IF(G275="OTHER CLUSTER NOT LISTED ABOVE",SUMIFS(amount_expended,uniform_other_cluster_name,X275), IF(AND(OR(G275="N/A",G275=""),H275=""),0,IF(G275="STATE CLUSTER",SUMIFS(amount_expended,uniform_state_cluster_name,W275),SUMIFS(amount_expended,cluster_name,G275))))</f>
        <v/>
      </c>
      <c r="L275" s="8" t="n"/>
      <c r="M275" s="7" t="n"/>
      <c r="N275" s="8" t="n"/>
      <c r="O275" s="7" t="n"/>
      <c r="P275" s="7" t="n"/>
      <c r="Q275" s="8" t="n"/>
      <c r="R275" s="9" t="n"/>
      <c r="S275" s="8" t="n"/>
      <c r="T275" s="8" t="n"/>
      <c r="U275" s="8" t="n"/>
      <c r="V275" s="11">
        <f>IF(OR(B275="",C275),"",CONCATENATE(B275,".",C275))</f>
        <v/>
      </c>
      <c r="W275" s="6">
        <f>UPPER(TRIM(H275))</f>
        <v/>
      </c>
      <c r="X275" s="6">
        <f>UPPER(TRIM(I275))</f>
        <v/>
      </c>
      <c r="Y275" s="6">
        <f>IF(V275&lt;&gt;"",IFERROR(INDEX(federal_program_name_lookup,MATCH(V275,aln_lookup,0)),""),"")</f>
        <v/>
      </c>
    </row>
    <row r="276">
      <c r="A276" s="6">
        <f>IF(B276&lt;&gt;"", "AWARD-"&amp;TEXT(ROW()-1,"0000"), "")</f>
        <v/>
      </c>
      <c r="B276" s="7" t="n"/>
      <c r="C276" s="7" t="n"/>
      <c r="D276" s="7" t="n"/>
      <c r="E276" s="8" t="n"/>
      <c r="F276" s="9" t="n"/>
      <c r="G276" s="8" t="n"/>
      <c r="H276" s="8" t="n"/>
      <c r="I276" s="8" t="n"/>
      <c r="J276" s="10">
        <f>IF(A276="",0,SUMIFS(amount_expended,cfda_key,V276))</f>
        <v/>
      </c>
      <c r="K276" s="10">
        <f>IF(G276="OTHER CLUSTER NOT LISTED ABOVE",SUMIFS(amount_expended,uniform_other_cluster_name,X276), IF(AND(OR(G276="N/A",G276=""),H276=""),0,IF(G276="STATE CLUSTER",SUMIFS(amount_expended,uniform_state_cluster_name,W276),SUMIFS(amount_expended,cluster_name,G276))))</f>
        <v/>
      </c>
      <c r="L276" s="8" t="n"/>
      <c r="M276" s="7" t="n"/>
      <c r="N276" s="8" t="n"/>
      <c r="O276" s="7" t="n"/>
      <c r="P276" s="7" t="n"/>
      <c r="Q276" s="8" t="n"/>
      <c r="R276" s="9" t="n"/>
      <c r="S276" s="8" t="n"/>
      <c r="T276" s="8" t="n"/>
      <c r="U276" s="8" t="n"/>
      <c r="V276" s="11">
        <f>IF(OR(B276="",C276),"",CONCATENATE(B276,".",C276))</f>
        <v/>
      </c>
      <c r="W276" s="6">
        <f>UPPER(TRIM(H276))</f>
        <v/>
      </c>
      <c r="X276" s="6">
        <f>UPPER(TRIM(I276))</f>
        <v/>
      </c>
      <c r="Y276" s="6">
        <f>IF(V276&lt;&gt;"",IFERROR(INDEX(federal_program_name_lookup,MATCH(V276,aln_lookup,0)),""),"")</f>
        <v/>
      </c>
    </row>
    <row r="277">
      <c r="A277" s="6">
        <f>IF(B277&lt;&gt;"", "AWARD-"&amp;TEXT(ROW()-1,"0000"), "")</f>
        <v/>
      </c>
      <c r="B277" s="7" t="n"/>
      <c r="C277" s="7" t="n"/>
      <c r="D277" s="7" t="n"/>
      <c r="E277" s="8" t="n"/>
      <c r="F277" s="9" t="n"/>
      <c r="G277" s="8" t="n"/>
      <c r="H277" s="8" t="n"/>
      <c r="I277" s="8" t="n"/>
      <c r="J277" s="10">
        <f>IF(A277="",0,SUMIFS(amount_expended,cfda_key,V277))</f>
        <v/>
      </c>
      <c r="K277" s="10">
        <f>IF(G277="OTHER CLUSTER NOT LISTED ABOVE",SUMIFS(amount_expended,uniform_other_cluster_name,X277), IF(AND(OR(G277="N/A",G277=""),H277=""),0,IF(G277="STATE CLUSTER",SUMIFS(amount_expended,uniform_state_cluster_name,W277),SUMIFS(amount_expended,cluster_name,G277))))</f>
        <v/>
      </c>
      <c r="L277" s="8" t="n"/>
      <c r="M277" s="7" t="n"/>
      <c r="N277" s="8" t="n"/>
      <c r="O277" s="7" t="n"/>
      <c r="P277" s="7" t="n"/>
      <c r="Q277" s="8" t="n"/>
      <c r="R277" s="9" t="n"/>
      <c r="S277" s="8" t="n"/>
      <c r="T277" s="8" t="n"/>
      <c r="U277" s="8" t="n"/>
      <c r="V277" s="11">
        <f>IF(OR(B277="",C277),"",CONCATENATE(B277,".",C277))</f>
        <v/>
      </c>
      <c r="W277" s="6">
        <f>UPPER(TRIM(H277))</f>
        <v/>
      </c>
      <c r="X277" s="6">
        <f>UPPER(TRIM(I277))</f>
        <v/>
      </c>
      <c r="Y277" s="6">
        <f>IF(V277&lt;&gt;"",IFERROR(INDEX(federal_program_name_lookup,MATCH(V277,aln_lookup,0)),""),"")</f>
        <v/>
      </c>
    </row>
    <row r="278">
      <c r="A278" s="6">
        <f>IF(B278&lt;&gt;"", "AWARD-"&amp;TEXT(ROW()-1,"0000"), "")</f>
        <v/>
      </c>
      <c r="B278" s="7" t="n"/>
      <c r="C278" s="7" t="n"/>
      <c r="D278" s="7" t="n"/>
      <c r="E278" s="8" t="n"/>
      <c r="F278" s="9" t="n"/>
      <c r="G278" s="8" t="n"/>
      <c r="H278" s="8" t="n"/>
      <c r="I278" s="8" t="n"/>
      <c r="J278" s="10">
        <f>IF(A278="",0,SUMIFS(amount_expended,cfda_key,V278))</f>
        <v/>
      </c>
      <c r="K278" s="10">
        <f>IF(G278="OTHER CLUSTER NOT LISTED ABOVE",SUMIFS(amount_expended,uniform_other_cluster_name,X278), IF(AND(OR(G278="N/A",G278=""),H278=""),0,IF(G278="STATE CLUSTER",SUMIFS(amount_expended,uniform_state_cluster_name,W278),SUMIFS(amount_expended,cluster_name,G278))))</f>
        <v/>
      </c>
      <c r="L278" s="8" t="n"/>
      <c r="M278" s="7" t="n"/>
      <c r="N278" s="8" t="n"/>
      <c r="O278" s="7" t="n"/>
      <c r="P278" s="7" t="n"/>
      <c r="Q278" s="8" t="n"/>
      <c r="R278" s="9" t="n"/>
      <c r="S278" s="8" t="n"/>
      <c r="T278" s="8" t="n"/>
      <c r="U278" s="8" t="n"/>
      <c r="V278" s="11">
        <f>IF(OR(B278="",C278),"",CONCATENATE(B278,".",C278))</f>
        <v/>
      </c>
      <c r="W278" s="6">
        <f>UPPER(TRIM(H278))</f>
        <v/>
      </c>
      <c r="X278" s="6">
        <f>UPPER(TRIM(I278))</f>
        <v/>
      </c>
      <c r="Y278" s="6">
        <f>IF(V278&lt;&gt;"",IFERROR(INDEX(federal_program_name_lookup,MATCH(V278,aln_lookup,0)),""),"")</f>
        <v/>
      </c>
    </row>
    <row r="279">
      <c r="A279" s="6">
        <f>IF(B279&lt;&gt;"", "AWARD-"&amp;TEXT(ROW()-1,"0000"), "")</f>
        <v/>
      </c>
      <c r="B279" s="7" t="n"/>
      <c r="C279" s="7" t="n"/>
      <c r="D279" s="7" t="n"/>
      <c r="E279" s="8" t="n"/>
      <c r="F279" s="9" t="n"/>
      <c r="G279" s="8" t="n"/>
      <c r="H279" s="8" t="n"/>
      <c r="I279" s="8" t="n"/>
      <c r="J279" s="10">
        <f>IF(A279="",0,SUMIFS(amount_expended,cfda_key,V279))</f>
        <v/>
      </c>
      <c r="K279" s="10">
        <f>IF(G279="OTHER CLUSTER NOT LISTED ABOVE",SUMIFS(amount_expended,uniform_other_cluster_name,X279), IF(AND(OR(G279="N/A",G279=""),H279=""),0,IF(G279="STATE CLUSTER",SUMIFS(amount_expended,uniform_state_cluster_name,W279),SUMIFS(amount_expended,cluster_name,G279))))</f>
        <v/>
      </c>
      <c r="L279" s="8" t="n"/>
      <c r="M279" s="7" t="n"/>
      <c r="N279" s="8" t="n"/>
      <c r="O279" s="7" t="n"/>
      <c r="P279" s="7" t="n"/>
      <c r="Q279" s="8" t="n"/>
      <c r="R279" s="9" t="n"/>
      <c r="S279" s="8" t="n"/>
      <c r="T279" s="8" t="n"/>
      <c r="U279" s="8" t="n"/>
      <c r="V279" s="11">
        <f>IF(OR(B279="",C279),"",CONCATENATE(B279,".",C279))</f>
        <v/>
      </c>
      <c r="W279" s="6">
        <f>UPPER(TRIM(H279))</f>
        <v/>
      </c>
      <c r="X279" s="6">
        <f>UPPER(TRIM(I279))</f>
        <v/>
      </c>
      <c r="Y279" s="6">
        <f>IF(V279&lt;&gt;"",IFERROR(INDEX(federal_program_name_lookup,MATCH(V279,aln_lookup,0)),""),"")</f>
        <v/>
      </c>
    </row>
    <row r="280">
      <c r="A280" s="6">
        <f>IF(B280&lt;&gt;"", "AWARD-"&amp;TEXT(ROW()-1,"0000"), "")</f>
        <v/>
      </c>
      <c r="B280" s="7" t="n"/>
      <c r="C280" s="7" t="n"/>
      <c r="D280" s="7" t="n"/>
      <c r="E280" s="8" t="n"/>
      <c r="F280" s="9" t="n"/>
      <c r="G280" s="8" t="n"/>
      <c r="H280" s="8" t="n"/>
      <c r="I280" s="8" t="n"/>
      <c r="J280" s="10">
        <f>IF(A280="",0,SUMIFS(amount_expended,cfda_key,V280))</f>
        <v/>
      </c>
      <c r="K280" s="10">
        <f>IF(G280="OTHER CLUSTER NOT LISTED ABOVE",SUMIFS(amount_expended,uniform_other_cluster_name,X280), IF(AND(OR(G280="N/A",G280=""),H280=""),0,IF(G280="STATE CLUSTER",SUMIFS(amount_expended,uniform_state_cluster_name,W280),SUMIFS(amount_expended,cluster_name,G280))))</f>
        <v/>
      </c>
      <c r="L280" s="8" t="n"/>
      <c r="M280" s="7" t="n"/>
      <c r="N280" s="8" t="n"/>
      <c r="O280" s="7" t="n"/>
      <c r="P280" s="7" t="n"/>
      <c r="Q280" s="8" t="n"/>
      <c r="R280" s="9" t="n"/>
      <c r="S280" s="8" t="n"/>
      <c r="T280" s="8" t="n"/>
      <c r="U280" s="8" t="n"/>
      <c r="V280" s="11">
        <f>IF(OR(B280="",C280),"",CONCATENATE(B280,".",C280))</f>
        <v/>
      </c>
      <c r="W280" s="6">
        <f>UPPER(TRIM(H280))</f>
        <v/>
      </c>
      <c r="X280" s="6">
        <f>UPPER(TRIM(I280))</f>
        <v/>
      </c>
      <c r="Y280" s="6">
        <f>IF(V280&lt;&gt;"",IFERROR(INDEX(federal_program_name_lookup,MATCH(V280,aln_lookup,0)),""),"")</f>
        <v/>
      </c>
    </row>
    <row r="281">
      <c r="A281" s="6">
        <f>IF(B281&lt;&gt;"", "AWARD-"&amp;TEXT(ROW()-1,"0000"), "")</f>
        <v/>
      </c>
      <c r="B281" s="7" t="n"/>
      <c r="C281" s="7" t="n"/>
      <c r="D281" s="7" t="n"/>
      <c r="E281" s="8" t="n"/>
      <c r="F281" s="9" t="n"/>
      <c r="G281" s="8" t="n"/>
      <c r="H281" s="8" t="n"/>
      <c r="I281" s="8" t="n"/>
      <c r="J281" s="10">
        <f>IF(A281="",0,SUMIFS(amount_expended,cfda_key,V281))</f>
        <v/>
      </c>
      <c r="K281" s="10">
        <f>IF(G281="OTHER CLUSTER NOT LISTED ABOVE",SUMIFS(amount_expended,uniform_other_cluster_name,X281), IF(AND(OR(G281="N/A",G281=""),H281=""),0,IF(G281="STATE CLUSTER",SUMIFS(amount_expended,uniform_state_cluster_name,W281),SUMIFS(amount_expended,cluster_name,G281))))</f>
        <v/>
      </c>
      <c r="L281" s="8" t="n"/>
      <c r="M281" s="7" t="n"/>
      <c r="N281" s="8" t="n"/>
      <c r="O281" s="7" t="n"/>
      <c r="P281" s="7" t="n"/>
      <c r="Q281" s="8" t="n"/>
      <c r="R281" s="9" t="n"/>
      <c r="S281" s="8" t="n"/>
      <c r="T281" s="8" t="n"/>
      <c r="U281" s="8" t="n"/>
      <c r="V281" s="11">
        <f>IF(OR(B281="",C281),"",CONCATENATE(B281,".",C281))</f>
        <v/>
      </c>
      <c r="W281" s="6">
        <f>UPPER(TRIM(H281))</f>
        <v/>
      </c>
      <c r="X281" s="6">
        <f>UPPER(TRIM(I281))</f>
        <v/>
      </c>
      <c r="Y281" s="6">
        <f>IF(V281&lt;&gt;"",IFERROR(INDEX(federal_program_name_lookup,MATCH(V281,aln_lookup,0)),""),"")</f>
        <v/>
      </c>
    </row>
    <row r="282">
      <c r="A282" s="6">
        <f>IF(B282&lt;&gt;"", "AWARD-"&amp;TEXT(ROW()-1,"0000"), "")</f>
        <v/>
      </c>
      <c r="B282" s="7" t="n"/>
      <c r="C282" s="7" t="n"/>
      <c r="D282" s="7" t="n"/>
      <c r="E282" s="8" t="n"/>
      <c r="F282" s="9" t="n"/>
      <c r="G282" s="8" t="n"/>
      <c r="H282" s="8" t="n"/>
      <c r="I282" s="8" t="n"/>
      <c r="J282" s="10">
        <f>IF(A282="",0,SUMIFS(amount_expended,cfda_key,V282))</f>
        <v/>
      </c>
      <c r="K282" s="10">
        <f>IF(G282="OTHER CLUSTER NOT LISTED ABOVE",SUMIFS(amount_expended,uniform_other_cluster_name,X282), IF(AND(OR(G282="N/A",G282=""),H282=""),0,IF(G282="STATE CLUSTER",SUMIFS(amount_expended,uniform_state_cluster_name,W282),SUMIFS(amount_expended,cluster_name,G282))))</f>
        <v/>
      </c>
      <c r="L282" s="8" t="n"/>
      <c r="M282" s="7" t="n"/>
      <c r="N282" s="8" t="n"/>
      <c r="O282" s="7" t="n"/>
      <c r="P282" s="7" t="n"/>
      <c r="Q282" s="8" t="n"/>
      <c r="R282" s="9" t="n"/>
      <c r="S282" s="8" t="n"/>
      <c r="T282" s="8" t="n"/>
      <c r="U282" s="8" t="n"/>
      <c r="V282" s="11">
        <f>IF(OR(B282="",C282),"",CONCATENATE(B282,".",C282))</f>
        <v/>
      </c>
      <c r="W282" s="6">
        <f>UPPER(TRIM(H282))</f>
        <v/>
      </c>
      <c r="X282" s="6">
        <f>UPPER(TRIM(I282))</f>
        <v/>
      </c>
      <c r="Y282" s="6">
        <f>IF(V282&lt;&gt;"",IFERROR(INDEX(federal_program_name_lookup,MATCH(V282,aln_lookup,0)),""),"")</f>
        <v/>
      </c>
    </row>
    <row r="283">
      <c r="A283" s="6">
        <f>IF(B283&lt;&gt;"", "AWARD-"&amp;TEXT(ROW()-1,"0000"), "")</f>
        <v/>
      </c>
      <c r="B283" s="7" t="n"/>
      <c r="C283" s="7" t="n"/>
      <c r="D283" s="7" t="n"/>
      <c r="E283" s="8" t="n"/>
      <c r="F283" s="9" t="n"/>
      <c r="G283" s="8" t="n"/>
      <c r="H283" s="8" t="n"/>
      <c r="I283" s="8" t="n"/>
      <c r="J283" s="10">
        <f>IF(A283="",0,SUMIFS(amount_expended,cfda_key,V283))</f>
        <v/>
      </c>
      <c r="K283" s="10">
        <f>IF(G283="OTHER CLUSTER NOT LISTED ABOVE",SUMIFS(amount_expended,uniform_other_cluster_name,X283), IF(AND(OR(G283="N/A",G283=""),H283=""),0,IF(G283="STATE CLUSTER",SUMIFS(amount_expended,uniform_state_cluster_name,W283),SUMIFS(amount_expended,cluster_name,G283))))</f>
        <v/>
      </c>
      <c r="L283" s="8" t="n"/>
      <c r="M283" s="7" t="n"/>
      <c r="N283" s="8" t="n"/>
      <c r="O283" s="7" t="n"/>
      <c r="P283" s="7" t="n"/>
      <c r="Q283" s="8" t="n"/>
      <c r="R283" s="9" t="n"/>
      <c r="S283" s="8" t="n"/>
      <c r="T283" s="8" t="n"/>
      <c r="U283" s="8" t="n"/>
      <c r="V283" s="11">
        <f>IF(OR(B283="",C283),"",CONCATENATE(B283,".",C283))</f>
        <v/>
      </c>
      <c r="W283" s="6">
        <f>UPPER(TRIM(H283))</f>
        <v/>
      </c>
      <c r="X283" s="6">
        <f>UPPER(TRIM(I283))</f>
        <v/>
      </c>
      <c r="Y283" s="6">
        <f>IF(V283&lt;&gt;"",IFERROR(INDEX(federal_program_name_lookup,MATCH(V283,aln_lookup,0)),""),"")</f>
        <v/>
      </c>
    </row>
    <row r="284">
      <c r="A284" s="6">
        <f>IF(B284&lt;&gt;"", "AWARD-"&amp;TEXT(ROW()-1,"0000"), "")</f>
        <v/>
      </c>
      <c r="B284" s="7" t="n"/>
      <c r="C284" s="7" t="n"/>
      <c r="D284" s="7" t="n"/>
      <c r="E284" s="8" t="n"/>
      <c r="F284" s="9" t="n"/>
      <c r="G284" s="8" t="n"/>
      <c r="H284" s="8" t="n"/>
      <c r="I284" s="8" t="n"/>
      <c r="J284" s="10">
        <f>IF(A284="",0,SUMIFS(amount_expended,cfda_key,V284))</f>
        <v/>
      </c>
      <c r="K284" s="10">
        <f>IF(G284="OTHER CLUSTER NOT LISTED ABOVE",SUMIFS(amount_expended,uniform_other_cluster_name,X284), IF(AND(OR(G284="N/A",G284=""),H284=""),0,IF(G284="STATE CLUSTER",SUMIFS(amount_expended,uniform_state_cluster_name,W284),SUMIFS(amount_expended,cluster_name,G284))))</f>
        <v/>
      </c>
      <c r="L284" s="8" t="n"/>
      <c r="M284" s="7" t="n"/>
      <c r="N284" s="8" t="n"/>
      <c r="O284" s="7" t="n"/>
      <c r="P284" s="7" t="n"/>
      <c r="Q284" s="8" t="n"/>
      <c r="R284" s="9" t="n"/>
      <c r="S284" s="8" t="n"/>
      <c r="T284" s="8" t="n"/>
      <c r="U284" s="8" t="n"/>
      <c r="V284" s="11">
        <f>IF(OR(B284="",C284),"",CONCATENATE(B284,".",C284))</f>
        <v/>
      </c>
      <c r="W284" s="6">
        <f>UPPER(TRIM(H284))</f>
        <v/>
      </c>
      <c r="X284" s="6">
        <f>UPPER(TRIM(I284))</f>
        <v/>
      </c>
      <c r="Y284" s="6">
        <f>IF(V284&lt;&gt;"",IFERROR(INDEX(federal_program_name_lookup,MATCH(V284,aln_lookup,0)),""),"")</f>
        <v/>
      </c>
    </row>
    <row r="285">
      <c r="A285" s="6">
        <f>IF(B285&lt;&gt;"", "AWARD-"&amp;TEXT(ROW()-1,"0000"), "")</f>
        <v/>
      </c>
      <c r="B285" s="7" t="n"/>
      <c r="C285" s="7" t="n"/>
      <c r="D285" s="7" t="n"/>
      <c r="E285" s="8" t="n"/>
      <c r="F285" s="9" t="n"/>
      <c r="G285" s="8" t="n"/>
      <c r="H285" s="8" t="n"/>
      <c r="I285" s="8" t="n"/>
      <c r="J285" s="10">
        <f>IF(A285="",0,SUMIFS(amount_expended,cfda_key,V285))</f>
        <v/>
      </c>
      <c r="K285" s="10">
        <f>IF(G285="OTHER CLUSTER NOT LISTED ABOVE",SUMIFS(amount_expended,uniform_other_cluster_name,X285), IF(AND(OR(G285="N/A",G285=""),H285=""),0,IF(G285="STATE CLUSTER",SUMIFS(amount_expended,uniform_state_cluster_name,W285),SUMIFS(amount_expended,cluster_name,G285))))</f>
        <v/>
      </c>
      <c r="L285" s="8" t="n"/>
      <c r="M285" s="7" t="n"/>
      <c r="N285" s="8" t="n"/>
      <c r="O285" s="7" t="n"/>
      <c r="P285" s="7" t="n"/>
      <c r="Q285" s="8" t="n"/>
      <c r="R285" s="9" t="n"/>
      <c r="S285" s="8" t="n"/>
      <c r="T285" s="8" t="n"/>
      <c r="U285" s="8" t="n"/>
      <c r="V285" s="11">
        <f>IF(OR(B285="",C285),"",CONCATENATE(B285,".",C285))</f>
        <v/>
      </c>
      <c r="W285" s="6">
        <f>UPPER(TRIM(H285))</f>
        <v/>
      </c>
      <c r="X285" s="6">
        <f>UPPER(TRIM(I285))</f>
        <v/>
      </c>
      <c r="Y285" s="6">
        <f>IF(V285&lt;&gt;"",IFERROR(INDEX(federal_program_name_lookup,MATCH(V285,aln_lookup,0)),""),"")</f>
        <v/>
      </c>
    </row>
    <row r="286">
      <c r="A286" s="6">
        <f>IF(B286&lt;&gt;"", "AWARD-"&amp;TEXT(ROW()-1,"0000"), "")</f>
        <v/>
      </c>
      <c r="B286" s="7" t="n"/>
      <c r="C286" s="7" t="n"/>
      <c r="D286" s="7" t="n"/>
      <c r="E286" s="8" t="n"/>
      <c r="F286" s="9" t="n"/>
      <c r="G286" s="8" t="n"/>
      <c r="H286" s="8" t="n"/>
      <c r="I286" s="8" t="n"/>
      <c r="J286" s="10">
        <f>IF(A286="",0,SUMIFS(amount_expended,cfda_key,V286))</f>
        <v/>
      </c>
      <c r="K286" s="10">
        <f>IF(G286="OTHER CLUSTER NOT LISTED ABOVE",SUMIFS(amount_expended,uniform_other_cluster_name,X286), IF(AND(OR(G286="N/A",G286=""),H286=""),0,IF(G286="STATE CLUSTER",SUMIFS(amount_expended,uniform_state_cluster_name,W286),SUMIFS(amount_expended,cluster_name,G286))))</f>
        <v/>
      </c>
      <c r="L286" s="8" t="n"/>
      <c r="M286" s="7" t="n"/>
      <c r="N286" s="8" t="n"/>
      <c r="O286" s="7" t="n"/>
      <c r="P286" s="7" t="n"/>
      <c r="Q286" s="8" t="n"/>
      <c r="R286" s="9" t="n"/>
      <c r="S286" s="8" t="n"/>
      <c r="T286" s="8" t="n"/>
      <c r="U286" s="8" t="n"/>
      <c r="V286" s="11">
        <f>IF(OR(B286="",C286),"",CONCATENATE(B286,".",C286))</f>
        <v/>
      </c>
      <c r="W286" s="6">
        <f>UPPER(TRIM(H286))</f>
        <v/>
      </c>
      <c r="X286" s="6">
        <f>UPPER(TRIM(I286))</f>
        <v/>
      </c>
      <c r="Y286" s="6">
        <f>IF(V286&lt;&gt;"",IFERROR(INDEX(federal_program_name_lookup,MATCH(V286,aln_lookup,0)),""),"")</f>
        <v/>
      </c>
    </row>
    <row r="287">
      <c r="A287" s="6">
        <f>IF(B287&lt;&gt;"", "AWARD-"&amp;TEXT(ROW()-1,"0000"), "")</f>
        <v/>
      </c>
      <c r="B287" s="7" t="n"/>
      <c r="C287" s="7" t="n"/>
      <c r="D287" s="7" t="n"/>
      <c r="E287" s="8" t="n"/>
      <c r="F287" s="9" t="n"/>
      <c r="G287" s="8" t="n"/>
      <c r="H287" s="8" t="n"/>
      <c r="I287" s="8" t="n"/>
      <c r="J287" s="10">
        <f>IF(A287="",0,SUMIFS(amount_expended,cfda_key,V287))</f>
        <v/>
      </c>
      <c r="K287" s="10">
        <f>IF(G287="OTHER CLUSTER NOT LISTED ABOVE",SUMIFS(amount_expended,uniform_other_cluster_name,X287), IF(AND(OR(G287="N/A",G287=""),H287=""),0,IF(G287="STATE CLUSTER",SUMIFS(amount_expended,uniform_state_cluster_name,W287),SUMIFS(amount_expended,cluster_name,G287))))</f>
        <v/>
      </c>
      <c r="L287" s="8" t="n"/>
      <c r="M287" s="7" t="n"/>
      <c r="N287" s="8" t="n"/>
      <c r="O287" s="7" t="n"/>
      <c r="P287" s="7" t="n"/>
      <c r="Q287" s="8" t="n"/>
      <c r="R287" s="9" t="n"/>
      <c r="S287" s="8" t="n"/>
      <c r="T287" s="8" t="n"/>
      <c r="U287" s="8" t="n"/>
      <c r="V287" s="11">
        <f>IF(OR(B287="",C287),"",CONCATENATE(B287,".",C287))</f>
        <v/>
      </c>
      <c r="W287" s="6">
        <f>UPPER(TRIM(H287))</f>
        <v/>
      </c>
      <c r="X287" s="6">
        <f>UPPER(TRIM(I287))</f>
        <v/>
      </c>
      <c r="Y287" s="6">
        <f>IF(V287&lt;&gt;"",IFERROR(INDEX(federal_program_name_lookup,MATCH(V287,aln_lookup,0)),""),"")</f>
        <v/>
      </c>
    </row>
    <row r="288">
      <c r="A288" s="6">
        <f>IF(B288&lt;&gt;"", "AWARD-"&amp;TEXT(ROW()-1,"0000"), "")</f>
        <v/>
      </c>
      <c r="B288" s="7" t="n"/>
      <c r="C288" s="7" t="n"/>
      <c r="D288" s="7" t="n"/>
      <c r="E288" s="8" t="n"/>
      <c r="F288" s="9" t="n"/>
      <c r="G288" s="8" t="n"/>
      <c r="H288" s="8" t="n"/>
      <c r="I288" s="8" t="n"/>
      <c r="J288" s="10">
        <f>IF(A288="",0,SUMIFS(amount_expended,cfda_key,V288))</f>
        <v/>
      </c>
      <c r="K288" s="10">
        <f>IF(G288="OTHER CLUSTER NOT LISTED ABOVE",SUMIFS(amount_expended,uniform_other_cluster_name,X288), IF(AND(OR(G288="N/A",G288=""),H288=""),0,IF(G288="STATE CLUSTER",SUMIFS(amount_expended,uniform_state_cluster_name,W288),SUMIFS(amount_expended,cluster_name,G288))))</f>
        <v/>
      </c>
      <c r="L288" s="8" t="n"/>
      <c r="M288" s="7" t="n"/>
      <c r="N288" s="8" t="n"/>
      <c r="O288" s="7" t="n"/>
      <c r="P288" s="7" t="n"/>
      <c r="Q288" s="8" t="n"/>
      <c r="R288" s="9" t="n"/>
      <c r="S288" s="8" t="n"/>
      <c r="T288" s="8" t="n"/>
      <c r="U288" s="8" t="n"/>
      <c r="V288" s="11">
        <f>IF(OR(B288="",C288),"",CONCATENATE(B288,".",C288))</f>
        <v/>
      </c>
      <c r="W288" s="6">
        <f>UPPER(TRIM(H288))</f>
        <v/>
      </c>
      <c r="X288" s="6">
        <f>UPPER(TRIM(I288))</f>
        <v/>
      </c>
      <c r="Y288" s="6">
        <f>IF(V288&lt;&gt;"",IFERROR(INDEX(federal_program_name_lookup,MATCH(V288,aln_lookup,0)),""),"")</f>
        <v/>
      </c>
    </row>
    <row r="289">
      <c r="A289" s="6">
        <f>IF(B289&lt;&gt;"", "AWARD-"&amp;TEXT(ROW()-1,"0000"), "")</f>
        <v/>
      </c>
      <c r="B289" s="7" t="n"/>
      <c r="C289" s="7" t="n"/>
      <c r="D289" s="7" t="n"/>
      <c r="E289" s="8" t="n"/>
      <c r="F289" s="9" t="n"/>
      <c r="G289" s="8" t="n"/>
      <c r="H289" s="8" t="n"/>
      <c r="I289" s="8" t="n"/>
      <c r="J289" s="10">
        <f>IF(A289="",0,SUMIFS(amount_expended,cfda_key,V289))</f>
        <v/>
      </c>
      <c r="K289" s="10">
        <f>IF(G289="OTHER CLUSTER NOT LISTED ABOVE",SUMIFS(amount_expended,uniform_other_cluster_name,X289), IF(AND(OR(G289="N/A",G289=""),H289=""),0,IF(G289="STATE CLUSTER",SUMIFS(amount_expended,uniform_state_cluster_name,W289),SUMIFS(amount_expended,cluster_name,G289))))</f>
        <v/>
      </c>
      <c r="L289" s="8" t="n"/>
      <c r="M289" s="7" t="n"/>
      <c r="N289" s="8" t="n"/>
      <c r="O289" s="7" t="n"/>
      <c r="P289" s="7" t="n"/>
      <c r="Q289" s="8" t="n"/>
      <c r="R289" s="9" t="n"/>
      <c r="S289" s="8" t="n"/>
      <c r="T289" s="8" t="n"/>
      <c r="U289" s="8" t="n"/>
      <c r="V289" s="11">
        <f>IF(OR(B289="",C289),"",CONCATENATE(B289,".",C289))</f>
        <v/>
      </c>
      <c r="W289" s="6">
        <f>UPPER(TRIM(H289))</f>
        <v/>
      </c>
      <c r="X289" s="6">
        <f>UPPER(TRIM(I289))</f>
        <v/>
      </c>
      <c r="Y289" s="6">
        <f>IF(V289&lt;&gt;"",IFERROR(INDEX(federal_program_name_lookup,MATCH(V289,aln_lookup,0)),""),"")</f>
        <v/>
      </c>
    </row>
    <row r="290">
      <c r="A290" s="6">
        <f>IF(B290&lt;&gt;"", "AWARD-"&amp;TEXT(ROW()-1,"0000"), "")</f>
        <v/>
      </c>
      <c r="B290" s="7" t="n"/>
      <c r="C290" s="7" t="n"/>
      <c r="D290" s="7" t="n"/>
      <c r="E290" s="8" t="n"/>
      <c r="F290" s="9" t="n"/>
      <c r="G290" s="8" t="n"/>
      <c r="H290" s="8" t="n"/>
      <c r="I290" s="8" t="n"/>
      <c r="J290" s="10">
        <f>IF(A290="",0,SUMIFS(amount_expended,cfda_key,V290))</f>
        <v/>
      </c>
      <c r="K290" s="10">
        <f>IF(G290="OTHER CLUSTER NOT LISTED ABOVE",SUMIFS(amount_expended,uniform_other_cluster_name,X290), IF(AND(OR(G290="N/A",G290=""),H290=""),0,IF(G290="STATE CLUSTER",SUMIFS(amount_expended,uniform_state_cluster_name,W290),SUMIFS(amount_expended,cluster_name,G290))))</f>
        <v/>
      </c>
      <c r="L290" s="8" t="n"/>
      <c r="M290" s="7" t="n"/>
      <c r="N290" s="8" t="n"/>
      <c r="O290" s="7" t="n"/>
      <c r="P290" s="7" t="n"/>
      <c r="Q290" s="8" t="n"/>
      <c r="R290" s="9" t="n"/>
      <c r="S290" s="8" t="n"/>
      <c r="T290" s="8" t="n"/>
      <c r="U290" s="8" t="n"/>
      <c r="V290" s="11">
        <f>IF(OR(B290="",C290),"",CONCATENATE(B290,".",C290))</f>
        <v/>
      </c>
      <c r="W290" s="6">
        <f>UPPER(TRIM(H290))</f>
        <v/>
      </c>
      <c r="X290" s="6">
        <f>UPPER(TRIM(I290))</f>
        <v/>
      </c>
      <c r="Y290" s="6">
        <f>IF(V290&lt;&gt;"",IFERROR(INDEX(federal_program_name_lookup,MATCH(V290,aln_lookup,0)),""),"")</f>
        <v/>
      </c>
    </row>
    <row r="291">
      <c r="A291" s="6">
        <f>IF(B291&lt;&gt;"", "AWARD-"&amp;TEXT(ROW()-1,"0000"), "")</f>
        <v/>
      </c>
      <c r="B291" s="7" t="n"/>
      <c r="C291" s="7" t="n"/>
      <c r="D291" s="7" t="n"/>
      <c r="E291" s="8" t="n"/>
      <c r="F291" s="9" t="n"/>
      <c r="G291" s="8" t="n"/>
      <c r="H291" s="8" t="n"/>
      <c r="I291" s="8" t="n"/>
      <c r="J291" s="10">
        <f>IF(A291="",0,SUMIFS(amount_expended,cfda_key,V291))</f>
        <v/>
      </c>
      <c r="K291" s="10">
        <f>IF(G291="OTHER CLUSTER NOT LISTED ABOVE",SUMIFS(amount_expended,uniform_other_cluster_name,X291), IF(AND(OR(G291="N/A",G291=""),H291=""),0,IF(G291="STATE CLUSTER",SUMIFS(amount_expended,uniform_state_cluster_name,W291),SUMIFS(amount_expended,cluster_name,G291))))</f>
        <v/>
      </c>
      <c r="L291" s="8" t="n"/>
      <c r="M291" s="7" t="n"/>
      <c r="N291" s="8" t="n"/>
      <c r="O291" s="7" t="n"/>
      <c r="P291" s="7" t="n"/>
      <c r="Q291" s="8" t="n"/>
      <c r="R291" s="9" t="n"/>
      <c r="S291" s="8" t="n"/>
      <c r="T291" s="8" t="n"/>
      <c r="U291" s="8" t="n"/>
      <c r="V291" s="11">
        <f>IF(OR(B291="",C291),"",CONCATENATE(B291,".",C291))</f>
        <v/>
      </c>
      <c r="W291" s="6">
        <f>UPPER(TRIM(H291))</f>
        <v/>
      </c>
      <c r="X291" s="6">
        <f>UPPER(TRIM(I291))</f>
        <v/>
      </c>
      <c r="Y291" s="6">
        <f>IF(V291&lt;&gt;"",IFERROR(INDEX(federal_program_name_lookup,MATCH(V291,aln_lookup,0)),""),"")</f>
        <v/>
      </c>
    </row>
    <row r="292">
      <c r="A292" s="6">
        <f>IF(B292&lt;&gt;"", "AWARD-"&amp;TEXT(ROW()-1,"0000"), "")</f>
        <v/>
      </c>
      <c r="B292" s="7" t="n"/>
      <c r="C292" s="7" t="n"/>
      <c r="D292" s="7" t="n"/>
      <c r="E292" s="8" t="n"/>
      <c r="F292" s="9" t="n"/>
      <c r="G292" s="8" t="n"/>
      <c r="H292" s="8" t="n"/>
      <c r="I292" s="8" t="n"/>
      <c r="J292" s="10">
        <f>IF(A292="",0,SUMIFS(amount_expended,cfda_key,V292))</f>
        <v/>
      </c>
      <c r="K292" s="10">
        <f>IF(G292="OTHER CLUSTER NOT LISTED ABOVE",SUMIFS(amount_expended,uniform_other_cluster_name,X292), IF(AND(OR(G292="N/A",G292=""),H292=""),0,IF(G292="STATE CLUSTER",SUMIFS(amount_expended,uniform_state_cluster_name,W292),SUMIFS(amount_expended,cluster_name,G292))))</f>
        <v/>
      </c>
      <c r="L292" s="8" t="n"/>
      <c r="M292" s="7" t="n"/>
      <c r="N292" s="8" t="n"/>
      <c r="O292" s="7" t="n"/>
      <c r="P292" s="7" t="n"/>
      <c r="Q292" s="8" t="n"/>
      <c r="R292" s="9" t="n"/>
      <c r="S292" s="8" t="n"/>
      <c r="T292" s="8" t="n"/>
      <c r="U292" s="8" t="n"/>
      <c r="V292" s="11">
        <f>IF(OR(B292="",C292),"",CONCATENATE(B292,".",C292))</f>
        <v/>
      </c>
      <c r="W292" s="6">
        <f>UPPER(TRIM(H292))</f>
        <v/>
      </c>
      <c r="X292" s="6">
        <f>UPPER(TRIM(I292))</f>
        <v/>
      </c>
      <c r="Y292" s="6">
        <f>IF(V292&lt;&gt;"",IFERROR(INDEX(federal_program_name_lookup,MATCH(V292,aln_lookup,0)),""),"")</f>
        <v/>
      </c>
    </row>
    <row r="293">
      <c r="A293" s="6">
        <f>IF(B293&lt;&gt;"", "AWARD-"&amp;TEXT(ROW()-1,"0000"), "")</f>
        <v/>
      </c>
      <c r="B293" s="7" t="n"/>
      <c r="C293" s="7" t="n"/>
      <c r="D293" s="7" t="n"/>
      <c r="E293" s="8" t="n"/>
      <c r="F293" s="9" t="n"/>
      <c r="G293" s="8" t="n"/>
      <c r="H293" s="8" t="n"/>
      <c r="I293" s="8" t="n"/>
      <c r="J293" s="10">
        <f>IF(A293="",0,SUMIFS(amount_expended,cfda_key,V293))</f>
        <v/>
      </c>
      <c r="K293" s="10">
        <f>IF(G293="OTHER CLUSTER NOT LISTED ABOVE",SUMIFS(amount_expended,uniform_other_cluster_name,X293), IF(AND(OR(G293="N/A",G293=""),H293=""),0,IF(G293="STATE CLUSTER",SUMIFS(amount_expended,uniform_state_cluster_name,W293),SUMIFS(amount_expended,cluster_name,G293))))</f>
        <v/>
      </c>
      <c r="L293" s="8" t="n"/>
      <c r="M293" s="7" t="n"/>
      <c r="N293" s="8" t="n"/>
      <c r="O293" s="7" t="n"/>
      <c r="P293" s="7" t="n"/>
      <c r="Q293" s="8" t="n"/>
      <c r="R293" s="9" t="n"/>
      <c r="S293" s="8" t="n"/>
      <c r="T293" s="8" t="n"/>
      <c r="U293" s="8" t="n"/>
      <c r="V293" s="11">
        <f>IF(OR(B293="",C293),"",CONCATENATE(B293,".",C293))</f>
        <v/>
      </c>
      <c r="W293" s="6">
        <f>UPPER(TRIM(H293))</f>
        <v/>
      </c>
      <c r="X293" s="6">
        <f>UPPER(TRIM(I293))</f>
        <v/>
      </c>
      <c r="Y293" s="6">
        <f>IF(V293&lt;&gt;"",IFERROR(INDEX(federal_program_name_lookup,MATCH(V293,aln_lookup,0)),""),"")</f>
        <v/>
      </c>
    </row>
    <row r="294">
      <c r="A294" s="6">
        <f>IF(B294&lt;&gt;"", "AWARD-"&amp;TEXT(ROW()-1,"0000"), "")</f>
        <v/>
      </c>
      <c r="B294" s="7" t="n"/>
      <c r="C294" s="7" t="n"/>
      <c r="D294" s="7" t="n"/>
      <c r="E294" s="8" t="n"/>
      <c r="F294" s="9" t="n"/>
      <c r="G294" s="8" t="n"/>
      <c r="H294" s="8" t="n"/>
      <c r="I294" s="8" t="n"/>
      <c r="J294" s="10">
        <f>IF(A294="",0,SUMIFS(amount_expended,cfda_key,V294))</f>
        <v/>
      </c>
      <c r="K294" s="10">
        <f>IF(G294="OTHER CLUSTER NOT LISTED ABOVE",SUMIFS(amount_expended,uniform_other_cluster_name,X294), IF(AND(OR(G294="N/A",G294=""),H294=""),0,IF(G294="STATE CLUSTER",SUMIFS(amount_expended,uniform_state_cluster_name,W294),SUMIFS(amount_expended,cluster_name,G294))))</f>
        <v/>
      </c>
      <c r="L294" s="8" t="n"/>
      <c r="M294" s="7" t="n"/>
      <c r="N294" s="8" t="n"/>
      <c r="O294" s="7" t="n"/>
      <c r="P294" s="7" t="n"/>
      <c r="Q294" s="8" t="n"/>
      <c r="R294" s="9" t="n"/>
      <c r="S294" s="8" t="n"/>
      <c r="T294" s="8" t="n"/>
      <c r="U294" s="8" t="n"/>
      <c r="V294" s="11">
        <f>IF(OR(B294="",C294),"",CONCATENATE(B294,".",C294))</f>
        <v/>
      </c>
      <c r="W294" s="6">
        <f>UPPER(TRIM(H294))</f>
        <v/>
      </c>
      <c r="X294" s="6">
        <f>UPPER(TRIM(I294))</f>
        <v/>
      </c>
      <c r="Y294" s="6">
        <f>IF(V294&lt;&gt;"",IFERROR(INDEX(federal_program_name_lookup,MATCH(V294,aln_lookup,0)),""),"")</f>
        <v/>
      </c>
    </row>
    <row r="295">
      <c r="A295" s="6">
        <f>IF(B295&lt;&gt;"", "AWARD-"&amp;TEXT(ROW()-1,"0000"), "")</f>
        <v/>
      </c>
      <c r="B295" s="7" t="n"/>
      <c r="C295" s="7" t="n"/>
      <c r="D295" s="7" t="n"/>
      <c r="E295" s="8" t="n"/>
      <c r="F295" s="9" t="n"/>
      <c r="G295" s="8" t="n"/>
      <c r="H295" s="8" t="n"/>
      <c r="I295" s="8" t="n"/>
      <c r="J295" s="10">
        <f>IF(A295="",0,SUMIFS(amount_expended,cfda_key,V295))</f>
        <v/>
      </c>
      <c r="K295" s="10">
        <f>IF(G295="OTHER CLUSTER NOT LISTED ABOVE",SUMIFS(amount_expended,uniform_other_cluster_name,X295), IF(AND(OR(G295="N/A",G295=""),H295=""),0,IF(G295="STATE CLUSTER",SUMIFS(amount_expended,uniform_state_cluster_name,W295),SUMIFS(amount_expended,cluster_name,G295))))</f>
        <v/>
      </c>
      <c r="L295" s="8" t="n"/>
      <c r="M295" s="7" t="n"/>
      <c r="N295" s="8" t="n"/>
      <c r="O295" s="7" t="n"/>
      <c r="P295" s="7" t="n"/>
      <c r="Q295" s="8" t="n"/>
      <c r="R295" s="9" t="n"/>
      <c r="S295" s="8" t="n"/>
      <c r="T295" s="8" t="n"/>
      <c r="U295" s="8" t="n"/>
      <c r="V295" s="11">
        <f>IF(OR(B295="",C295),"",CONCATENATE(B295,".",C295))</f>
        <v/>
      </c>
      <c r="W295" s="6">
        <f>UPPER(TRIM(H295))</f>
        <v/>
      </c>
      <c r="X295" s="6">
        <f>UPPER(TRIM(I295))</f>
        <v/>
      </c>
      <c r="Y295" s="6">
        <f>IF(V295&lt;&gt;"",IFERROR(INDEX(federal_program_name_lookup,MATCH(V295,aln_lookup,0)),""),"")</f>
        <v/>
      </c>
    </row>
    <row r="296">
      <c r="A296" s="6">
        <f>IF(B296&lt;&gt;"", "AWARD-"&amp;TEXT(ROW()-1,"0000"), "")</f>
        <v/>
      </c>
      <c r="B296" s="7" t="n"/>
      <c r="C296" s="7" t="n"/>
      <c r="D296" s="7" t="n"/>
      <c r="E296" s="8" t="n"/>
      <c r="F296" s="9" t="n"/>
      <c r="G296" s="8" t="n"/>
      <c r="H296" s="8" t="n"/>
      <c r="I296" s="8" t="n"/>
      <c r="J296" s="10">
        <f>IF(A296="",0,SUMIFS(amount_expended,cfda_key,V296))</f>
        <v/>
      </c>
      <c r="K296" s="10">
        <f>IF(G296="OTHER CLUSTER NOT LISTED ABOVE",SUMIFS(amount_expended,uniform_other_cluster_name,X296), IF(AND(OR(G296="N/A",G296=""),H296=""),0,IF(G296="STATE CLUSTER",SUMIFS(amount_expended,uniform_state_cluster_name,W296),SUMIFS(amount_expended,cluster_name,G296))))</f>
        <v/>
      </c>
      <c r="L296" s="8" t="n"/>
      <c r="M296" s="7" t="n"/>
      <c r="N296" s="8" t="n"/>
      <c r="O296" s="7" t="n"/>
      <c r="P296" s="7" t="n"/>
      <c r="Q296" s="8" t="n"/>
      <c r="R296" s="9" t="n"/>
      <c r="S296" s="8" t="n"/>
      <c r="T296" s="8" t="n"/>
      <c r="U296" s="8" t="n"/>
      <c r="V296" s="11">
        <f>IF(OR(B296="",C296),"",CONCATENATE(B296,".",C296))</f>
        <v/>
      </c>
      <c r="W296" s="6">
        <f>UPPER(TRIM(H296))</f>
        <v/>
      </c>
      <c r="X296" s="6">
        <f>UPPER(TRIM(I296))</f>
        <v/>
      </c>
      <c r="Y296" s="6">
        <f>IF(V296&lt;&gt;"",IFERROR(INDEX(federal_program_name_lookup,MATCH(V296,aln_lookup,0)),""),"")</f>
        <v/>
      </c>
    </row>
    <row r="297">
      <c r="A297" s="6">
        <f>IF(B297&lt;&gt;"", "AWARD-"&amp;TEXT(ROW()-1,"0000"), "")</f>
        <v/>
      </c>
      <c r="B297" s="7" t="n"/>
      <c r="C297" s="7" t="n"/>
      <c r="D297" s="7" t="n"/>
      <c r="E297" s="8" t="n"/>
      <c r="F297" s="9" t="n"/>
      <c r="G297" s="8" t="n"/>
      <c r="H297" s="8" t="n"/>
      <c r="I297" s="8" t="n"/>
      <c r="J297" s="10">
        <f>IF(A297="",0,SUMIFS(amount_expended,cfda_key,V297))</f>
        <v/>
      </c>
      <c r="K297" s="10">
        <f>IF(G297="OTHER CLUSTER NOT LISTED ABOVE",SUMIFS(amount_expended,uniform_other_cluster_name,X297), IF(AND(OR(G297="N/A",G297=""),H297=""),0,IF(G297="STATE CLUSTER",SUMIFS(amount_expended,uniform_state_cluster_name,W297),SUMIFS(amount_expended,cluster_name,G297))))</f>
        <v/>
      </c>
      <c r="L297" s="8" t="n"/>
      <c r="M297" s="7" t="n"/>
      <c r="N297" s="8" t="n"/>
      <c r="O297" s="7" t="n"/>
      <c r="P297" s="7" t="n"/>
      <c r="Q297" s="8" t="n"/>
      <c r="R297" s="9" t="n"/>
      <c r="S297" s="8" t="n"/>
      <c r="T297" s="8" t="n"/>
      <c r="U297" s="8" t="n"/>
      <c r="V297" s="11">
        <f>IF(OR(B297="",C297),"",CONCATENATE(B297,".",C297))</f>
        <v/>
      </c>
      <c r="W297" s="6">
        <f>UPPER(TRIM(H297))</f>
        <v/>
      </c>
      <c r="X297" s="6">
        <f>UPPER(TRIM(I297))</f>
        <v/>
      </c>
      <c r="Y297" s="6">
        <f>IF(V297&lt;&gt;"",IFERROR(INDEX(federal_program_name_lookup,MATCH(V297,aln_lookup,0)),""),"")</f>
        <v/>
      </c>
    </row>
    <row r="298">
      <c r="A298" s="6">
        <f>IF(B298&lt;&gt;"", "AWARD-"&amp;TEXT(ROW()-1,"0000"), "")</f>
        <v/>
      </c>
      <c r="B298" s="7" t="n"/>
      <c r="C298" s="7" t="n"/>
      <c r="D298" s="7" t="n"/>
      <c r="E298" s="8" t="n"/>
      <c r="F298" s="9" t="n"/>
      <c r="G298" s="8" t="n"/>
      <c r="H298" s="8" t="n"/>
      <c r="I298" s="8" t="n"/>
      <c r="J298" s="10">
        <f>IF(A298="",0,SUMIFS(amount_expended,cfda_key,V298))</f>
        <v/>
      </c>
      <c r="K298" s="10">
        <f>IF(G298="OTHER CLUSTER NOT LISTED ABOVE",SUMIFS(amount_expended,uniform_other_cluster_name,X298), IF(AND(OR(G298="N/A",G298=""),H298=""),0,IF(G298="STATE CLUSTER",SUMIFS(amount_expended,uniform_state_cluster_name,W298),SUMIFS(amount_expended,cluster_name,G298))))</f>
        <v/>
      </c>
      <c r="L298" s="8" t="n"/>
      <c r="M298" s="7" t="n"/>
      <c r="N298" s="8" t="n"/>
      <c r="O298" s="7" t="n"/>
      <c r="P298" s="7" t="n"/>
      <c r="Q298" s="8" t="n"/>
      <c r="R298" s="9" t="n"/>
      <c r="S298" s="8" t="n"/>
      <c r="T298" s="8" t="n"/>
      <c r="U298" s="8" t="n"/>
      <c r="V298" s="11">
        <f>IF(OR(B298="",C298),"",CONCATENATE(B298,".",C298))</f>
        <v/>
      </c>
      <c r="W298" s="6">
        <f>UPPER(TRIM(H298))</f>
        <v/>
      </c>
      <c r="X298" s="6">
        <f>UPPER(TRIM(I298))</f>
        <v/>
      </c>
      <c r="Y298" s="6">
        <f>IF(V298&lt;&gt;"",IFERROR(INDEX(federal_program_name_lookup,MATCH(V298,aln_lookup,0)),""),"")</f>
        <v/>
      </c>
    </row>
    <row r="299">
      <c r="A299" s="6">
        <f>IF(B299&lt;&gt;"", "AWARD-"&amp;TEXT(ROW()-1,"0000"), "")</f>
        <v/>
      </c>
      <c r="B299" s="7" t="n"/>
      <c r="C299" s="7" t="n"/>
      <c r="D299" s="7" t="n"/>
      <c r="E299" s="8" t="n"/>
      <c r="F299" s="9" t="n"/>
      <c r="G299" s="8" t="n"/>
      <c r="H299" s="8" t="n"/>
      <c r="I299" s="8" t="n"/>
      <c r="J299" s="10">
        <f>IF(A299="",0,SUMIFS(amount_expended,cfda_key,V299))</f>
        <v/>
      </c>
      <c r="K299" s="10">
        <f>IF(G299="OTHER CLUSTER NOT LISTED ABOVE",SUMIFS(amount_expended,uniform_other_cluster_name,X299), IF(AND(OR(G299="N/A",G299=""),H299=""),0,IF(G299="STATE CLUSTER",SUMIFS(amount_expended,uniform_state_cluster_name,W299),SUMIFS(amount_expended,cluster_name,G299))))</f>
        <v/>
      </c>
      <c r="L299" s="8" t="n"/>
      <c r="M299" s="7" t="n"/>
      <c r="N299" s="8" t="n"/>
      <c r="O299" s="7" t="n"/>
      <c r="P299" s="7" t="n"/>
      <c r="Q299" s="8" t="n"/>
      <c r="R299" s="9" t="n"/>
      <c r="S299" s="8" t="n"/>
      <c r="T299" s="8" t="n"/>
      <c r="U299" s="8" t="n"/>
      <c r="V299" s="11">
        <f>IF(OR(B299="",C299),"",CONCATENATE(B299,".",C299))</f>
        <v/>
      </c>
      <c r="W299" s="6">
        <f>UPPER(TRIM(H299))</f>
        <v/>
      </c>
      <c r="X299" s="6">
        <f>UPPER(TRIM(I299))</f>
        <v/>
      </c>
      <c r="Y299" s="6">
        <f>IF(V299&lt;&gt;"",IFERROR(INDEX(federal_program_name_lookup,MATCH(V299,aln_lookup,0)),""),"")</f>
        <v/>
      </c>
    </row>
    <row r="300">
      <c r="A300" s="6">
        <f>IF(B300&lt;&gt;"", "AWARD-"&amp;TEXT(ROW()-1,"0000"), "")</f>
        <v/>
      </c>
      <c r="B300" s="7" t="n"/>
      <c r="C300" s="7" t="n"/>
      <c r="D300" s="7" t="n"/>
      <c r="E300" s="8" t="n"/>
      <c r="F300" s="9" t="n"/>
      <c r="G300" s="8" t="n"/>
      <c r="H300" s="8" t="n"/>
      <c r="I300" s="8" t="n"/>
      <c r="J300" s="10">
        <f>IF(A300="",0,SUMIFS(amount_expended,cfda_key,V300))</f>
        <v/>
      </c>
      <c r="K300" s="10">
        <f>IF(G300="OTHER CLUSTER NOT LISTED ABOVE",SUMIFS(amount_expended,uniform_other_cluster_name,X300), IF(AND(OR(G300="N/A",G300=""),H300=""),0,IF(G300="STATE CLUSTER",SUMIFS(amount_expended,uniform_state_cluster_name,W300),SUMIFS(amount_expended,cluster_name,G300))))</f>
        <v/>
      </c>
      <c r="L300" s="8" t="n"/>
      <c r="M300" s="7" t="n"/>
      <c r="N300" s="8" t="n"/>
      <c r="O300" s="7" t="n"/>
      <c r="P300" s="7" t="n"/>
      <c r="Q300" s="8" t="n"/>
      <c r="R300" s="9" t="n"/>
      <c r="S300" s="8" t="n"/>
      <c r="T300" s="8" t="n"/>
      <c r="U300" s="8" t="n"/>
      <c r="V300" s="11">
        <f>IF(OR(B300="",C300),"",CONCATENATE(B300,".",C300))</f>
        <v/>
      </c>
      <c r="W300" s="6">
        <f>UPPER(TRIM(H300))</f>
        <v/>
      </c>
      <c r="X300" s="6">
        <f>UPPER(TRIM(I300))</f>
        <v/>
      </c>
      <c r="Y300" s="6">
        <f>IF(V300&lt;&gt;"",IFERROR(INDEX(federal_program_name_lookup,MATCH(V300,aln_lookup,0)),""),"")</f>
        <v/>
      </c>
    </row>
    <row r="301">
      <c r="A301" s="6">
        <f>IF(B301&lt;&gt;"", "AWARD-"&amp;TEXT(ROW()-1,"0000"), "")</f>
        <v/>
      </c>
      <c r="B301" s="7" t="n"/>
      <c r="C301" s="7" t="n"/>
      <c r="D301" s="7" t="n"/>
      <c r="E301" s="8" t="n"/>
      <c r="F301" s="9" t="n"/>
      <c r="G301" s="8" t="n"/>
      <c r="H301" s="8" t="n"/>
      <c r="I301" s="8" t="n"/>
      <c r="J301" s="10">
        <f>IF(A301="",0,SUMIFS(amount_expended,cfda_key,V301))</f>
        <v/>
      </c>
      <c r="K301" s="10">
        <f>IF(G301="OTHER CLUSTER NOT LISTED ABOVE",SUMIFS(amount_expended,uniform_other_cluster_name,X301), IF(AND(OR(G301="N/A",G301=""),H301=""),0,IF(G301="STATE CLUSTER",SUMIFS(amount_expended,uniform_state_cluster_name,W301),SUMIFS(amount_expended,cluster_name,G301))))</f>
        <v/>
      </c>
      <c r="L301" s="8" t="n"/>
      <c r="M301" s="7" t="n"/>
      <c r="N301" s="8" t="n"/>
      <c r="O301" s="7" t="n"/>
      <c r="P301" s="7" t="n"/>
      <c r="Q301" s="8" t="n"/>
      <c r="R301" s="9" t="n"/>
      <c r="S301" s="8" t="n"/>
      <c r="T301" s="8" t="n"/>
      <c r="U301" s="8" t="n"/>
      <c r="V301" s="11">
        <f>IF(OR(B301="",C301),"",CONCATENATE(B301,".",C301))</f>
        <v/>
      </c>
      <c r="W301" s="6">
        <f>UPPER(TRIM(H301))</f>
        <v/>
      </c>
      <c r="X301" s="6">
        <f>UPPER(TRIM(I301))</f>
        <v/>
      </c>
      <c r="Y301" s="6">
        <f>IF(V301&lt;&gt;"",IFERROR(INDEX(federal_program_name_lookup,MATCH(V301,aln_lookup,0)),""),"")</f>
        <v/>
      </c>
    </row>
    <row r="302">
      <c r="A302" s="6">
        <f>IF(B302&lt;&gt;"", "AWARD-"&amp;TEXT(ROW()-1,"0000"), "")</f>
        <v/>
      </c>
      <c r="B302" s="7" t="n"/>
      <c r="C302" s="7" t="n"/>
      <c r="D302" s="7" t="n"/>
      <c r="E302" s="8" t="n"/>
      <c r="F302" s="9" t="n"/>
      <c r="G302" s="8" t="n"/>
      <c r="H302" s="8" t="n"/>
      <c r="I302" s="8" t="n"/>
      <c r="J302" s="10">
        <f>IF(A302="",0,SUMIFS(amount_expended,cfda_key,V302))</f>
        <v/>
      </c>
      <c r="K302" s="10">
        <f>IF(G302="OTHER CLUSTER NOT LISTED ABOVE",SUMIFS(amount_expended,uniform_other_cluster_name,X302), IF(AND(OR(G302="N/A",G302=""),H302=""),0,IF(G302="STATE CLUSTER",SUMIFS(amount_expended,uniform_state_cluster_name,W302),SUMIFS(amount_expended,cluster_name,G302))))</f>
        <v/>
      </c>
      <c r="L302" s="8" t="n"/>
      <c r="M302" s="7" t="n"/>
      <c r="N302" s="8" t="n"/>
      <c r="O302" s="7" t="n"/>
      <c r="P302" s="7" t="n"/>
      <c r="Q302" s="8" t="n"/>
      <c r="R302" s="9" t="n"/>
      <c r="S302" s="8" t="n"/>
      <c r="T302" s="8" t="n"/>
      <c r="U302" s="8" t="n"/>
      <c r="V302" s="11">
        <f>IF(OR(B302="",C302),"",CONCATENATE(B302,".",C302))</f>
        <v/>
      </c>
      <c r="W302" s="6">
        <f>UPPER(TRIM(H302))</f>
        <v/>
      </c>
      <c r="X302" s="6">
        <f>UPPER(TRIM(I302))</f>
        <v/>
      </c>
      <c r="Y302" s="6">
        <f>IF(V302&lt;&gt;"",IFERROR(INDEX(federal_program_name_lookup,MATCH(V302,aln_lookup,0)),""),"")</f>
        <v/>
      </c>
    </row>
    <row r="303">
      <c r="A303" s="6">
        <f>IF(B303&lt;&gt;"", "AWARD-"&amp;TEXT(ROW()-1,"0000"), "")</f>
        <v/>
      </c>
      <c r="B303" s="7" t="n"/>
      <c r="C303" s="7" t="n"/>
      <c r="D303" s="7" t="n"/>
      <c r="E303" s="8" t="n"/>
      <c r="F303" s="9" t="n"/>
      <c r="G303" s="8" t="n"/>
      <c r="H303" s="8" t="n"/>
      <c r="I303" s="8" t="n"/>
      <c r="J303" s="10">
        <f>IF(A303="",0,SUMIFS(amount_expended,cfda_key,V303))</f>
        <v/>
      </c>
      <c r="K303" s="10">
        <f>IF(G303="OTHER CLUSTER NOT LISTED ABOVE",SUMIFS(amount_expended,uniform_other_cluster_name,X303), IF(AND(OR(G303="N/A",G303=""),H303=""),0,IF(G303="STATE CLUSTER",SUMIFS(amount_expended,uniform_state_cluster_name,W303),SUMIFS(amount_expended,cluster_name,G303))))</f>
        <v/>
      </c>
      <c r="L303" s="8" t="n"/>
      <c r="M303" s="7" t="n"/>
      <c r="N303" s="8" t="n"/>
      <c r="O303" s="7" t="n"/>
      <c r="P303" s="7" t="n"/>
      <c r="Q303" s="8" t="n"/>
      <c r="R303" s="9" t="n"/>
      <c r="S303" s="8" t="n"/>
      <c r="T303" s="8" t="n"/>
      <c r="U303" s="8" t="n"/>
      <c r="V303" s="11">
        <f>IF(OR(B303="",C303),"",CONCATENATE(B303,".",C303))</f>
        <v/>
      </c>
      <c r="W303" s="6">
        <f>UPPER(TRIM(H303))</f>
        <v/>
      </c>
      <c r="X303" s="6">
        <f>UPPER(TRIM(I303))</f>
        <v/>
      </c>
      <c r="Y303" s="6">
        <f>IF(V303&lt;&gt;"",IFERROR(INDEX(federal_program_name_lookup,MATCH(V303,aln_lookup,0)),""),"")</f>
        <v/>
      </c>
    </row>
    <row r="304">
      <c r="A304" s="6">
        <f>IF(B304&lt;&gt;"", "AWARD-"&amp;TEXT(ROW()-1,"0000"), "")</f>
        <v/>
      </c>
      <c r="B304" s="7" t="n"/>
      <c r="C304" s="7" t="n"/>
      <c r="D304" s="7" t="n"/>
      <c r="E304" s="8" t="n"/>
      <c r="F304" s="9" t="n"/>
      <c r="G304" s="8" t="n"/>
      <c r="H304" s="8" t="n"/>
      <c r="I304" s="8" t="n"/>
      <c r="J304" s="10">
        <f>IF(A304="",0,SUMIFS(amount_expended,cfda_key,V304))</f>
        <v/>
      </c>
      <c r="K304" s="10">
        <f>IF(G304="OTHER CLUSTER NOT LISTED ABOVE",SUMIFS(amount_expended,uniform_other_cluster_name,X304), IF(AND(OR(G304="N/A",G304=""),H304=""),0,IF(G304="STATE CLUSTER",SUMIFS(amount_expended,uniform_state_cluster_name,W304),SUMIFS(amount_expended,cluster_name,G304))))</f>
        <v/>
      </c>
      <c r="L304" s="8" t="n"/>
      <c r="M304" s="7" t="n"/>
      <c r="N304" s="8" t="n"/>
      <c r="O304" s="7" t="n"/>
      <c r="P304" s="7" t="n"/>
      <c r="Q304" s="8" t="n"/>
      <c r="R304" s="9" t="n"/>
      <c r="S304" s="8" t="n"/>
      <c r="T304" s="8" t="n"/>
      <c r="U304" s="8" t="n"/>
      <c r="V304" s="11">
        <f>IF(OR(B304="",C304),"",CONCATENATE(B304,".",C304))</f>
        <v/>
      </c>
      <c r="W304" s="6">
        <f>UPPER(TRIM(H304))</f>
        <v/>
      </c>
      <c r="X304" s="6">
        <f>UPPER(TRIM(I304))</f>
        <v/>
      </c>
      <c r="Y304" s="6">
        <f>IF(V304&lt;&gt;"",IFERROR(INDEX(federal_program_name_lookup,MATCH(V304,aln_lookup,0)),""),"")</f>
        <v/>
      </c>
    </row>
    <row r="305">
      <c r="A305" s="6">
        <f>IF(B305&lt;&gt;"", "AWARD-"&amp;TEXT(ROW()-1,"0000"), "")</f>
        <v/>
      </c>
      <c r="B305" s="7" t="n"/>
      <c r="C305" s="7" t="n"/>
      <c r="D305" s="7" t="n"/>
      <c r="E305" s="8" t="n"/>
      <c r="F305" s="9" t="n"/>
      <c r="G305" s="8" t="n"/>
      <c r="H305" s="8" t="n"/>
      <c r="I305" s="8" t="n"/>
      <c r="J305" s="10">
        <f>IF(A305="",0,SUMIFS(amount_expended,cfda_key,V305))</f>
        <v/>
      </c>
      <c r="K305" s="10">
        <f>IF(G305="OTHER CLUSTER NOT LISTED ABOVE",SUMIFS(amount_expended,uniform_other_cluster_name,X305), IF(AND(OR(G305="N/A",G305=""),H305=""),0,IF(G305="STATE CLUSTER",SUMIFS(amount_expended,uniform_state_cluster_name,W305),SUMIFS(amount_expended,cluster_name,G305))))</f>
        <v/>
      </c>
      <c r="L305" s="8" t="n"/>
      <c r="M305" s="7" t="n"/>
      <c r="N305" s="8" t="n"/>
      <c r="O305" s="7" t="n"/>
      <c r="P305" s="7" t="n"/>
      <c r="Q305" s="8" t="n"/>
      <c r="R305" s="9" t="n"/>
      <c r="S305" s="8" t="n"/>
      <c r="T305" s="8" t="n"/>
      <c r="U305" s="8" t="n"/>
      <c r="V305" s="11">
        <f>IF(OR(B305="",C305),"",CONCATENATE(B305,".",C305))</f>
        <v/>
      </c>
      <c r="W305" s="6">
        <f>UPPER(TRIM(H305))</f>
        <v/>
      </c>
      <c r="X305" s="6">
        <f>UPPER(TRIM(I305))</f>
        <v/>
      </c>
      <c r="Y305" s="6">
        <f>IF(V305&lt;&gt;"",IFERROR(INDEX(federal_program_name_lookup,MATCH(V305,aln_lookup,0)),""),"")</f>
        <v/>
      </c>
    </row>
    <row r="306">
      <c r="A306" s="6">
        <f>IF(B306&lt;&gt;"", "AWARD-"&amp;TEXT(ROW()-1,"0000"), "")</f>
        <v/>
      </c>
      <c r="B306" s="7" t="n"/>
      <c r="C306" s="7" t="n"/>
      <c r="D306" s="7" t="n"/>
      <c r="E306" s="8" t="n"/>
      <c r="F306" s="9" t="n"/>
      <c r="G306" s="8" t="n"/>
      <c r="H306" s="8" t="n"/>
      <c r="I306" s="8" t="n"/>
      <c r="J306" s="10">
        <f>IF(A306="",0,SUMIFS(amount_expended,cfda_key,V306))</f>
        <v/>
      </c>
      <c r="K306" s="10">
        <f>IF(G306="OTHER CLUSTER NOT LISTED ABOVE",SUMIFS(amount_expended,uniform_other_cluster_name,X306), IF(AND(OR(G306="N/A",G306=""),H306=""),0,IF(G306="STATE CLUSTER",SUMIFS(amount_expended,uniform_state_cluster_name,W306),SUMIFS(amount_expended,cluster_name,G306))))</f>
        <v/>
      </c>
      <c r="L306" s="8" t="n"/>
      <c r="M306" s="7" t="n"/>
      <c r="N306" s="8" t="n"/>
      <c r="O306" s="7" t="n"/>
      <c r="P306" s="7" t="n"/>
      <c r="Q306" s="8" t="n"/>
      <c r="R306" s="9" t="n"/>
      <c r="S306" s="8" t="n"/>
      <c r="T306" s="8" t="n"/>
      <c r="U306" s="8" t="n"/>
      <c r="V306" s="11">
        <f>IF(OR(B306="",C306),"",CONCATENATE(B306,".",C306))</f>
        <v/>
      </c>
      <c r="W306" s="6">
        <f>UPPER(TRIM(H306))</f>
        <v/>
      </c>
      <c r="X306" s="6">
        <f>UPPER(TRIM(I306))</f>
        <v/>
      </c>
      <c r="Y306" s="6">
        <f>IF(V306&lt;&gt;"",IFERROR(INDEX(federal_program_name_lookup,MATCH(V306,aln_lookup,0)),""),"")</f>
        <v/>
      </c>
    </row>
    <row r="307">
      <c r="A307" s="6">
        <f>IF(B307&lt;&gt;"", "AWARD-"&amp;TEXT(ROW()-1,"0000"), "")</f>
        <v/>
      </c>
      <c r="B307" s="7" t="n"/>
      <c r="C307" s="7" t="n"/>
      <c r="D307" s="7" t="n"/>
      <c r="E307" s="8" t="n"/>
      <c r="F307" s="9" t="n"/>
      <c r="G307" s="8" t="n"/>
      <c r="H307" s="8" t="n"/>
      <c r="I307" s="8" t="n"/>
      <c r="J307" s="10">
        <f>IF(A307="",0,SUMIFS(amount_expended,cfda_key,V307))</f>
        <v/>
      </c>
      <c r="K307" s="10">
        <f>IF(G307="OTHER CLUSTER NOT LISTED ABOVE",SUMIFS(amount_expended,uniform_other_cluster_name,X307), IF(AND(OR(G307="N/A",G307=""),H307=""),0,IF(G307="STATE CLUSTER",SUMIFS(amount_expended,uniform_state_cluster_name,W307),SUMIFS(amount_expended,cluster_name,G307))))</f>
        <v/>
      </c>
      <c r="L307" s="8" t="n"/>
      <c r="M307" s="7" t="n"/>
      <c r="N307" s="8" t="n"/>
      <c r="O307" s="7" t="n"/>
      <c r="P307" s="7" t="n"/>
      <c r="Q307" s="8" t="n"/>
      <c r="R307" s="9" t="n"/>
      <c r="S307" s="8" t="n"/>
      <c r="T307" s="8" t="n"/>
      <c r="U307" s="8" t="n"/>
      <c r="V307" s="11">
        <f>IF(OR(B307="",C307),"",CONCATENATE(B307,".",C307))</f>
        <v/>
      </c>
      <c r="W307" s="6">
        <f>UPPER(TRIM(H307))</f>
        <v/>
      </c>
      <c r="X307" s="6">
        <f>UPPER(TRIM(I307))</f>
        <v/>
      </c>
      <c r="Y307" s="6">
        <f>IF(V307&lt;&gt;"",IFERROR(INDEX(federal_program_name_lookup,MATCH(V307,aln_lookup,0)),""),"")</f>
        <v/>
      </c>
    </row>
    <row r="308">
      <c r="A308" s="6">
        <f>IF(B308&lt;&gt;"", "AWARD-"&amp;TEXT(ROW()-1,"0000"), "")</f>
        <v/>
      </c>
      <c r="B308" s="7" t="n"/>
      <c r="C308" s="7" t="n"/>
      <c r="D308" s="7" t="n"/>
      <c r="E308" s="8" t="n"/>
      <c r="F308" s="9" t="n"/>
      <c r="G308" s="8" t="n"/>
      <c r="H308" s="8" t="n"/>
      <c r="I308" s="8" t="n"/>
      <c r="J308" s="10">
        <f>IF(A308="",0,SUMIFS(amount_expended,cfda_key,V308))</f>
        <v/>
      </c>
      <c r="K308" s="10">
        <f>IF(G308="OTHER CLUSTER NOT LISTED ABOVE",SUMIFS(amount_expended,uniform_other_cluster_name,X308), IF(AND(OR(G308="N/A",G308=""),H308=""),0,IF(G308="STATE CLUSTER",SUMIFS(amount_expended,uniform_state_cluster_name,W308),SUMIFS(amount_expended,cluster_name,G308))))</f>
        <v/>
      </c>
      <c r="L308" s="8" t="n"/>
      <c r="M308" s="7" t="n"/>
      <c r="N308" s="8" t="n"/>
      <c r="O308" s="7" t="n"/>
      <c r="P308" s="7" t="n"/>
      <c r="Q308" s="8" t="n"/>
      <c r="R308" s="9" t="n"/>
      <c r="S308" s="8" t="n"/>
      <c r="T308" s="8" t="n"/>
      <c r="U308" s="8" t="n"/>
      <c r="V308" s="11">
        <f>IF(OR(B308="",C308),"",CONCATENATE(B308,".",C308))</f>
        <v/>
      </c>
      <c r="W308" s="6">
        <f>UPPER(TRIM(H308))</f>
        <v/>
      </c>
      <c r="X308" s="6">
        <f>UPPER(TRIM(I308))</f>
        <v/>
      </c>
      <c r="Y308" s="6">
        <f>IF(V308&lt;&gt;"",IFERROR(INDEX(federal_program_name_lookup,MATCH(V308,aln_lookup,0)),""),"")</f>
        <v/>
      </c>
    </row>
    <row r="309">
      <c r="A309" s="6">
        <f>IF(B309&lt;&gt;"", "AWARD-"&amp;TEXT(ROW()-1,"0000"), "")</f>
        <v/>
      </c>
      <c r="B309" s="7" t="n"/>
      <c r="C309" s="7" t="n"/>
      <c r="D309" s="7" t="n"/>
      <c r="E309" s="8" t="n"/>
      <c r="F309" s="9" t="n"/>
      <c r="G309" s="8" t="n"/>
      <c r="H309" s="8" t="n"/>
      <c r="I309" s="8" t="n"/>
      <c r="J309" s="10">
        <f>IF(A309="",0,SUMIFS(amount_expended,cfda_key,V309))</f>
        <v/>
      </c>
      <c r="K309" s="10">
        <f>IF(G309="OTHER CLUSTER NOT LISTED ABOVE",SUMIFS(amount_expended,uniform_other_cluster_name,X309), IF(AND(OR(G309="N/A",G309=""),H309=""),0,IF(G309="STATE CLUSTER",SUMIFS(amount_expended,uniform_state_cluster_name,W309),SUMIFS(amount_expended,cluster_name,G309))))</f>
        <v/>
      </c>
      <c r="L309" s="8" t="n"/>
      <c r="M309" s="7" t="n"/>
      <c r="N309" s="8" t="n"/>
      <c r="O309" s="7" t="n"/>
      <c r="P309" s="7" t="n"/>
      <c r="Q309" s="8" t="n"/>
      <c r="R309" s="9" t="n"/>
      <c r="S309" s="8" t="n"/>
      <c r="T309" s="8" t="n"/>
      <c r="U309" s="8" t="n"/>
      <c r="V309" s="11">
        <f>IF(OR(B309="",C309),"",CONCATENATE(B309,".",C309))</f>
        <v/>
      </c>
      <c r="W309" s="6">
        <f>UPPER(TRIM(H309))</f>
        <v/>
      </c>
      <c r="X309" s="6">
        <f>UPPER(TRIM(I309))</f>
        <v/>
      </c>
      <c r="Y309" s="6">
        <f>IF(V309&lt;&gt;"",IFERROR(INDEX(federal_program_name_lookup,MATCH(V309,aln_lookup,0)),""),"")</f>
        <v/>
      </c>
    </row>
    <row r="310">
      <c r="A310" s="6">
        <f>IF(B310&lt;&gt;"", "AWARD-"&amp;TEXT(ROW()-1,"0000"), "")</f>
        <v/>
      </c>
      <c r="B310" s="7" t="n"/>
      <c r="C310" s="7" t="n"/>
      <c r="D310" s="7" t="n"/>
      <c r="E310" s="8" t="n"/>
      <c r="F310" s="9" t="n"/>
      <c r="G310" s="8" t="n"/>
      <c r="H310" s="8" t="n"/>
      <c r="I310" s="8" t="n"/>
      <c r="J310" s="10">
        <f>IF(A310="",0,SUMIFS(amount_expended,cfda_key,V310))</f>
        <v/>
      </c>
      <c r="K310" s="10">
        <f>IF(G310="OTHER CLUSTER NOT LISTED ABOVE",SUMIFS(amount_expended,uniform_other_cluster_name,X310), IF(AND(OR(G310="N/A",G310=""),H310=""),0,IF(G310="STATE CLUSTER",SUMIFS(amount_expended,uniform_state_cluster_name,W310),SUMIFS(amount_expended,cluster_name,G310))))</f>
        <v/>
      </c>
      <c r="L310" s="8" t="n"/>
      <c r="M310" s="7" t="n"/>
      <c r="N310" s="8" t="n"/>
      <c r="O310" s="7" t="n"/>
      <c r="P310" s="7" t="n"/>
      <c r="Q310" s="8" t="n"/>
      <c r="R310" s="9" t="n"/>
      <c r="S310" s="8" t="n"/>
      <c r="T310" s="8" t="n"/>
      <c r="U310" s="8" t="n"/>
      <c r="V310" s="11">
        <f>IF(OR(B310="",C310),"",CONCATENATE(B310,".",C310))</f>
        <v/>
      </c>
      <c r="W310" s="6">
        <f>UPPER(TRIM(H310))</f>
        <v/>
      </c>
      <c r="X310" s="6">
        <f>UPPER(TRIM(I310))</f>
        <v/>
      </c>
      <c r="Y310" s="6">
        <f>IF(V310&lt;&gt;"",IFERROR(INDEX(federal_program_name_lookup,MATCH(V310,aln_lookup,0)),""),"")</f>
        <v/>
      </c>
    </row>
    <row r="311">
      <c r="A311" s="6">
        <f>IF(B311&lt;&gt;"", "AWARD-"&amp;TEXT(ROW()-1,"0000"), "")</f>
        <v/>
      </c>
      <c r="B311" s="7" t="n"/>
      <c r="C311" s="7" t="n"/>
      <c r="D311" s="7" t="n"/>
      <c r="E311" s="8" t="n"/>
      <c r="F311" s="9" t="n"/>
      <c r="G311" s="8" t="n"/>
      <c r="H311" s="8" t="n"/>
      <c r="I311" s="8" t="n"/>
      <c r="J311" s="10">
        <f>IF(A311="",0,SUMIFS(amount_expended,cfda_key,V311))</f>
        <v/>
      </c>
      <c r="K311" s="10">
        <f>IF(G311="OTHER CLUSTER NOT LISTED ABOVE",SUMIFS(amount_expended,uniform_other_cluster_name,X311), IF(AND(OR(G311="N/A",G311=""),H311=""),0,IF(G311="STATE CLUSTER",SUMIFS(amount_expended,uniform_state_cluster_name,W311),SUMIFS(amount_expended,cluster_name,G311))))</f>
        <v/>
      </c>
      <c r="L311" s="8" t="n"/>
      <c r="M311" s="7" t="n"/>
      <c r="N311" s="8" t="n"/>
      <c r="O311" s="7" t="n"/>
      <c r="P311" s="7" t="n"/>
      <c r="Q311" s="8" t="n"/>
      <c r="R311" s="9" t="n"/>
      <c r="S311" s="8" t="n"/>
      <c r="T311" s="8" t="n"/>
      <c r="U311" s="8" t="n"/>
      <c r="V311" s="11">
        <f>IF(OR(B311="",C311),"",CONCATENATE(B311,".",C311))</f>
        <v/>
      </c>
      <c r="W311" s="6">
        <f>UPPER(TRIM(H311))</f>
        <v/>
      </c>
      <c r="X311" s="6">
        <f>UPPER(TRIM(I311))</f>
        <v/>
      </c>
      <c r="Y311" s="6">
        <f>IF(V311&lt;&gt;"",IFERROR(INDEX(federal_program_name_lookup,MATCH(V311,aln_lookup,0)),""),"")</f>
        <v/>
      </c>
    </row>
    <row r="312">
      <c r="A312" s="6">
        <f>IF(B312&lt;&gt;"", "AWARD-"&amp;TEXT(ROW()-1,"0000"), "")</f>
        <v/>
      </c>
      <c r="B312" s="7" t="n"/>
      <c r="C312" s="7" t="n"/>
      <c r="D312" s="7" t="n"/>
      <c r="E312" s="8" t="n"/>
      <c r="F312" s="9" t="n"/>
      <c r="G312" s="8" t="n"/>
      <c r="H312" s="8" t="n"/>
      <c r="I312" s="8" t="n"/>
      <c r="J312" s="10">
        <f>IF(A312="",0,SUMIFS(amount_expended,cfda_key,V312))</f>
        <v/>
      </c>
      <c r="K312" s="10">
        <f>IF(G312="OTHER CLUSTER NOT LISTED ABOVE",SUMIFS(amount_expended,uniform_other_cluster_name,X312), IF(AND(OR(G312="N/A",G312=""),H312=""),0,IF(G312="STATE CLUSTER",SUMIFS(amount_expended,uniform_state_cluster_name,W312),SUMIFS(amount_expended,cluster_name,G312))))</f>
        <v/>
      </c>
      <c r="L312" s="8" t="n"/>
      <c r="M312" s="7" t="n"/>
      <c r="N312" s="8" t="n"/>
      <c r="O312" s="7" t="n"/>
      <c r="P312" s="7" t="n"/>
      <c r="Q312" s="8" t="n"/>
      <c r="R312" s="9" t="n"/>
      <c r="S312" s="8" t="n"/>
      <c r="T312" s="8" t="n"/>
      <c r="U312" s="8" t="n"/>
      <c r="V312" s="11">
        <f>IF(OR(B312="",C312),"",CONCATENATE(B312,".",C312))</f>
        <v/>
      </c>
      <c r="W312" s="6">
        <f>UPPER(TRIM(H312))</f>
        <v/>
      </c>
      <c r="X312" s="6">
        <f>UPPER(TRIM(I312))</f>
        <v/>
      </c>
      <c r="Y312" s="6">
        <f>IF(V312&lt;&gt;"",IFERROR(INDEX(federal_program_name_lookup,MATCH(V312,aln_lookup,0)),""),"")</f>
        <v/>
      </c>
    </row>
    <row r="313">
      <c r="A313" s="6">
        <f>IF(B313&lt;&gt;"", "AWARD-"&amp;TEXT(ROW()-1,"0000"), "")</f>
        <v/>
      </c>
      <c r="B313" s="7" t="n"/>
      <c r="C313" s="7" t="n"/>
      <c r="D313" s="7" t="n"/>
      <c r="E313" s="8" t="n"/>
      <c r="F313" s="9" t="n"/>
      <c r="G313" s="8" t="n"/>
      <c r="H313" s="8" t="n"/>
      <c r="I313" s="8" t="n"/>
      <c r="J313" s="10">
        <f>IF(A313="",0,SUMIFS(amount_expended,cfda_key,V313))</f>
        <v/>
      </c>
      <c r="K313" s="10">
        <f>IF(G313="OTHER CLUSTER NOT LISTED ABOVE",SUMIFS(amount_expended,uniform_other_cluster_name,X313), IF(AND(OR(G313="N/A",G313=""),H313=""),0,IF(G313="STATE CLUSTER",SUMIFS(amount_expended,uniform_state_cluster_name,W313),SUMIFS(amount_expended,cluster_name,G313))))</f>
        <v/>
      </c>
      <c r="L313" s="8" t="n"/>
      <c r="M313" s="7" t="n"/>
      <c r="N313" s="8" t="n"/>
      <c r="O313" s="7" t="n"/>
      <c r="P313" s="7" t="n"/>
      <c r="Q313" s="8" t="n"/>
      <c r="R313" s="9" t="n"/>
      <c r="S313" s="8" t="n"/>
      <c r="T313" s="8" t="n"/>
      <c r="U313" s="8" t="n"/>
      <c r="V313" s="11">
        <f>IF(OR(B313="",C313),"",CONCATENATE(B313,".",C313))</f>
        <v/>
      </c>
      <c r="W313" s="6">
        <f>UPPER(TRIM(H313))</f>
        <v/>
      </c>
      <c r="X313" s="6">
        <f>UPPER(TRIM(I313))</f>
        <v/>
      </c>
      <c r="Y313" s="6">
        <f>IF(V313&lt;&gt;"",IFERROR(INDEX(federal_program_name_lookup,MATCH(V313,aln_lookup,0)),""),"")</f>
        <v/>
      </c>
    </row>
    <row r="314">
      <c r="A314" s="6">
        <f>IF(B314&lt;&gt;"", "AWARD-"&amp;TEXT(ROW()-1,"0000"), "")</f>
        <v/>
      </c>
      <c r="B314" s="7" t="n"/>
      <c r="C314" s="7" t="n"/>
      <c r="D314" s="7" t="n"/>
      <c r="E314" s="8" t="n"/>
      <c r="F314" s="9" t="n"/>
      <c r="G314" s="8" t="n"/>
      <c r="H314" s="8" t="n"/>
      <c r="I314" s="8" t="n"/>
      <c r="J314" s="10">
        <f>IF(A314="",0,SUMIFS(amount_expended,cfda_key,V314))</f>
        <v/>
      </c>
      <c r="K314" s="10">
        <f>IF(G314="OTHER CLUSTER NOT LISTED ABOVE",SUMIFS(amount_expended,uniform_other_cluster_name,X314), IF(AND(OR(G314="N/A",G314=""),H314=""),0,IF(G314="STATE CLUSTER",SUMIFS(amount_expended,uniform_state_cluster_name,W314),SUMIFS(amount_expended,cluster_name,G314))))</f>
        <v/>
      </c>
      <c r="L314" s="8" t="n"/>
      <c r="M314" s="7" t="n"/>
      <c r="N314" s="8" t="n"/>
      <c r="O314" s="7" t="n"/>
      <c r="P314" s="7" t="n"/>
      <c r="Q314" s="8" t="n"/>
      <c r="R314" s="9" t="n"/>
      <c r="S314" s="8" t="n"/>
      <c r="T314" s="8" t="n"/>
      <c r="U314" s="8" t="n"/>
      <c r="V314" s="11">
        <f>IF(OR(B314="",C314),"",CONCATENATE(B314,".",C314))</f>
        <v/>
      </c>
      <c r="W314" s="6">
        <f>UPPER(TRIM(H314))</f>
        <v/>
      </c>
      <c r="X314" s="6">
        <f>UPPER(TRIM(I314))</f>
        <v/>
      </c>
      <c r="Y314" s="6">
        <f>IF(V314&lt;&gt;"",IFERROR(INDEX(federal_program_name_lookup,MATCH(V314,aln_lookup,0)),""),"")</f>
        <v/>
      </c>
    </row>
    <row r="315">
      <c r="A315" s="6">
        <f>IF(B315&lt;&gt;"", "AWARD-"&amp;TEXT(ROW()-1,"0000"), "")</f>
        <v/>
      </c>
      <c r="B315" s="7" t="n"/>
      <c r="C315" s="7" t="n"/>
      <c r="D315" s="7" t="n"/>
      <c r="E315" s="8" t="n"/>
      <c r="F315" s="9" t="n"/>
      <c r="G315" s="8" t="n"/>
      <c r="H315" s="8" t="n"/>
      <c r="I315" s="8" t="n"/>
      <c r="J315" s="10">
        <f>IF(A315="",0,SUMIFS(amount_expended,cfda_key,V315))</f>
        <v/>
      </c>
      <c r="K315" s="10">
        <f>IF(G315="OTHER CLUSTER NOT LISTED ABOVE",SUMIFS(amount_expended,uniform_other_cluster_name,X315), IF(AND(OR(G315="N/A",G315=""),H315=""),0,IF(G315="STATE CLUSTER",SUMIFS(amount_expended,uniform_state_cluster_name,W315),SUMIFS(amount_expended,cluster_name,G315))))</f>
        <v/>
      </c>
      <c r="L315" s="8" t="n"/>
      <c r="M315" s="7" t="n"/>
      <c r="N315" s="8" t="n"/>
      <c r="O315" s="7" t="n"/>
      <c r="P315" s="7" t="n"/>
      <c r="Q315" s="8" t="n"/>
      <c r="R315" s="9" t="n"/>
      <c r="S315" s="8" t="n"/>
      <c r="T315" s="8" t="n"/>
      <c r="U315" s="8" t="n"/>
      <c r="V315" s="11">
        <f>IF(OR(B315="",C315),"",CONCATENATE(B315,".",C315))</f>
        <v/>
      </c>
      <c r="W315" s="6">
        <f>UPPER(TRIM(H315))</f>
        <v/>
      </c>
      <c r="X315" s="6">
        <f>UPPER(TRIM(I315))</f>
        <v/>
      </c>
      <c r="Y315" s="6">
        <f>IF(V315&lt;&gt;"",IFERROR(INDEX(federal_program_name_lookup,MATCH(V315,aln_lookup,0)),""),"")</f>
        <v/>
      </c>
    </row>
    <row r="316">
      <c r="A316" s="6">
        <f>IF(B316&lt;&gt;"", "AWARD-"&amp;TEXT(ROW()-1,"0000"), "")</f>
        <v/>
      </c>
      <c r="B316" s="7" t="n"/>
      <c r="C316" s="7" t="n"/>
      <c r="D316" s="7" t="n"/>
      <c r="E316" s="8" t="n"/>
      <c r="F316" s="9" t="n"/>
      <c r="G316" s="8" t="n"/>
      <c r="H316" s="8" t="n"/>
      <c r="I316" s="8" t="n"/>
      <c r="J316" s="10">
        <f>IF(A316="",0,SUMIFS(amount_expended,cfda_key,V316))</f>
        <v/>
      </c>
      <c r="K316" s="10">
        <f>IF(G316="OTHER CLUSTER NOT LISTED ABOVE",SUMIFS(amount_expended,uniform_other_cluster_name,X316), IF(AND(OR(G316="N/A",G316=""),H316=""),0,IF(G316="STATE CLUSTER",SUMIFS(amount_expended,uniform_state_cluster_name,W316),SUMIFS(amount_expended,cluster_name,G316))))</f>
        <v/>
      </c>
      <c r="L316" s="8" t="n"/>
      <c r="M316" s="7" t="n"/>
      <c r="N316" s="8" t="n"/>
      <c r="O316" s="7" t="n"/>
      <c r="P316" s="7" t="n"/>
      <c r="Q316" s="8" t="n"/>
      <c r="R316" s="9" t="n"/>
      <c r="S316" s="8" t="n"/>
      <c r="T316" s="8" t="n"/>
      <c r="U316" s="8" t="n"/>
      <c r="V316" s="11">
        <f>IF(OR(B316="",C316),"",CONCATENATE(B316,".",C316))</f>
        <v/>
      </c>
      <c r="W316" s="6">
        <f>UPPER(TRIM(H316))</f>
        <v/>
      </c>
      <c r="X316" s="6">
        <f>UPPER(TRIM(I316))</f>
        <v/>
      </c>
      <c r="Y316" s="6">
        <f>IF(V316&lt;&gt;"",IFERROR(INDEX(federal_program_name_lookup,MATCH(V316,aln_lookup,0)),""),"")</f>
        <v/>
      </c>
    </row>
    <row r="317">
      <c r="A317" s="6">
        <f>IF(B317&lt;&gt;"", "AWARD-"&amp;TEXT(ROW()-1,"0000"), "")</f>
        <v/>
      </c>
      <c r="B317" s="7" t="n"/>
      <c r="C317" s="7" t="n"/>
      <c r="D317" s="7" t="n"/>
      <c r="E317" s="8" t="n"/>
      <c r="F317" s="9" t="n"/>
      <c r="G317" s="8" t="n"/>
      <c r="H317" s="8" t="n"/>
      <c r="I317" s="8" t="n"/>
      <c r="J317" s="10">
        <f>IF(A317="",0,SUMIFS(amount_expended,cfda_key,V317))</f>
        <v/>
      </c>
      <c r="K317" s="10">
        <f>IF(G317="OTHER CLUSTER NOT LISTED ABOVE",SUMIFS(amount_expended,uniform_other_cluster_name,X317), IF(AND(OR(G317="N/A",G317=""),H317=""),0,IF(G317="STATE CLUSTER",SUMIFS(amount_expended,uniform_state_cluster_name,W317),SUMIFS(amount_expended,cluster_name,G317))))</f>
        <v/>
      </c>
      <c r="L317" s="8" t="n"/>
      <c r="M317" s="7" t="n"/>
      <c r="N317" s="8" t="n"/>
      <c r="O317" s="7" t="n"/>
      <c r="P317" s="7" t="n"/>
      <c r="Q317" s="8" t="n"/>
      <c r="R317" s="9" t="n"/>
      <c r="S317" s="8" t="n"/>
      <c r="T317" s="8" t="n"/>
      <c r="U317" s="8" t="n"/>
      <c r="V317" s="11">
        <f>IF(OR(B317="",C317),"",CONCATENATE(B317,".",C317))</f>
        <v/>
      </c>
      <c r="W317" s="6">
        <f>UPPER(TRIM(H317))</f>
        <v/>
      </c>
      <c r="X317" s="6">
        <f>UPPER(TRIM(I317))</f>
        <v/>
      </c>
      <c r="Y317" s="6">
        <f>IF(V317&lt;&gt;"",IFERROR(INDEX(federal_program_name_lookup,MATCH(V317,aln_lookup,0)),""),"")</f>
        <v/>
      </c>
    </row>
    <row r="318">
      <c r="A318" s="6">
        <f>IF(B318&lt;&gt;"", "AWARD-"&amp;TEXT(ROW()-1,"0000"), "")</f>
        <v/>
      </c>
      <c r="B318" s="7" t="n"/>
      <c r="C318" s="7" t="n"/>
      <c r="D318" s="7" t="n"/>
      <c r="E318" s="8" t="n"/>
      <c r="F318" s="9" t="n"/>
      <c r="G318" s="8" t="n"/>
      <c r="H318" s="8" t="n"/>
      <c r="I318" s="8" t="n"/>
      <c r="J318" s="10">
        <f>IF(A318="",0,SUMIFS(amount_expended,cfda_key,V318))</f>
        <v/>
      </c>
      <c r="K318" s="10">
        <f>IF(G318="OTHER CLUSTER NOT LISTED ABOVE",SUMIFS(amount_expended,uniform_other_cluster_name,X318), IF(AND(OR(G318="N/A",G318=""),H318=""),0,IF(G318="STATE CLUSTER",SUMIFS(amount_expended,uniform_state_cluster_name,W318),SUMIFS(amount_expended,cluster_name,G318))))</f>
        <v/>
      </c>
      <c r="L318" s="8" t="n"/>
      <c r="M318" s="7" t="n"/>
      <c r="N318" s="8" t="n"/>
      <c r="O318" s="7" t="n"/>
      <c r="P318" s="7" t="n"/>
      <c r="Q318" s="8" t="n"/>
      <c r="R318" s="9" t="n"/>
      <c r="S318" s="8" t="n"/>
      <c r="T318" s="8" t="n"/>
      <c r="U318" s="8" t="n"/>
      <c r="V318" s="11">
        <f>IF(OR(B318="",C318),"",CONCATENATE(B318,".",C318))</f>
        <v/>
      </c>
      <c r="W318" s="6">
        <f>UPPER(TRIM(H318))</f>
        <v/>
      </c>
      <c r="X318" s="6">
        <f>UPPER(TRIM(I318))</f>
        <v/>
      </c>
      <c r="Y318" s="6">
        <f>IF(V318&lt;&gt;"",IFERROR(INDEX(federal_program_name_lookup,MATCH(V318,aln_lookup,0)),""),"")</f>
        <v/>
      </c>
    </row>
    <row r="319">
      <c r="A319" s="6">
        <f>IF(B319&lt;&gt;"", "AWARD-"&amp;TEXT(ROW()-1,"0000"), "")</f>
        <v/>
      </c>
      <c r="B319" s="7" t="n"/>
      <c r="C319" s="7" t="n"/>
      <c r="D319" s="7" t="n"/>
      <c r="E319" s="8" t="n"/>
      <c r="F319" s="9" t="n"/>
      <c r="G319" s="8" t="n"/>
      <c r="H319" s="8" t="n"/>
      <c r="I319" s="8" t="n"/>
      <c r="J319" s="10">
        <f>IF(A319="",0,SUMIFS(amount_expended,cfda_key,V319))</f>
        <v/>
      </c>
      <c r="K319" s="10">
        <f>IF(G319="OTHER CLUSTER NOT LISTED ABOVE",SUMIFS(amount_expended,uniform_other_cluster_name,X319), IF(AND(OR(G319="N/A",G319=""),H319=""),0,IF(G319="STATE CLUSTER",SUMIFS(amount_expended,uniform_state_cluster_name,W319),SUMIFS(amount_expended,cluster_name,G319))))</f>
        <v/>
      </c>
      <c r="L319" s="8" t="n"/>
      <c r="M319" s="7" t="n"/>
      <c r="N319" s="8" t="n"/>
      <c r="O319" s="7" t="n"/>
      <c r="P319" s="7" t="n"/>
      <c r="Q319" s="8" t="n"/>
      <c r="R319" s="9" t="n"/>
      <c r="S319" s="8" t="n"/>
      <c r="T319" s="8" t="n"/>
      <c r="U319" s="8" t="n"/>
      <c r="V319" s="11">
        <f>IF(OR(B319="",C319),"",CONCATENATE(B319,".",C319))</f>
        <v/>
      </c>
      <c r="W319" s="6">
        <f>UPPER(TRIM(H319))</f>
        <v/>
      </c>
      <c r="X319" s="6">
        <f>UPPER(TRIM(I319))</f>
        <v/>
      </c>
      <c r="Y319" s="6">
        <f>IF(V319&lt;&gt;"",IFERROR(INDEX(federal_program_name_lookup,MATCH(V319,aln_lookup,0)),""),"")</f>
        <v/>
      </c>
    </row>
    <row r="320">
      <c r="A320" s="6">
        <f>IF(B320&lt;&gt;"", "AWARD-"&amp;TEXT(ROW()-1,"0000"), "")</f>
        <v/>
      </c>
      <c r="B320" s="7" t="n"/>
      <c r="C320" s="7" t="n"/>
      <c r="D320" s="7" t="n"/>
      <c r="E320" s="8" t="n"/>
      <c r="F320" s="9" t="n"/>
      <c r="G320" s="8" t="n"/>
      <c r="H320" s="8" t="n"/>
      <c r="I320" s="8" t="n"/>
      <c r="J320" s="10">
        <f>IF(A320="",0,SUMIFS(amount_expended,cfda_key,V320))</f>
        <v/>
      </c>
      <c r="K320" s="10">
        <f>IF(G320="OTHER CLUSTER NOT LISTED ABOVE",SUMIFS(amount_expended,uniform_other_cluster_name,X320), IF(AND(OR(G320="N/A",G320=""),H320=""),0,IF(G320="STATE CLUSTER",SUMIFS(amount_expended,uniform_state_cluster_name,W320),SUMIFS(amount_expended,cluster_name,G320))))</f>
        <v/>
      </c>
      <c r="L320" s="8" t="n"/>
      <c r="M320" s="7" t="n"/>
      <c r="N320" s="8" t="n"/>
      <c r="O320" s="7" t="n"/>
      <c r="P320" s="7" t="n"/>
      <c r="Q320" s="8" t="n"/>
      <c r="R320" s="9" t="n"/>
      <c r="S320" s="8" t="n"/>
      <c r="T320" s="8" t="n"/>
      <c r="U320" s="8" t="n"/>
      <c r="V320" s="11">
        <f>IF(OR(B320="",C320),"",CONCATENATE(B320,".",C320))</f>
        <v/>
      </c>
      <c r="W320" s="6">
        <f>UPPER(TRIM(H320))</f>
        <v/>
      </c>
      <c r="X320" s="6">
        <f>UPPER(TRIM(I320))</f>
        <v/>
      </c>
      <c r="Y320" s="6">
        <f>IF(V320&lt;&gt;"",IFERROR(INDEX(federal_program_name_lookup,MATCH(V320,aln_lookup,0)),""),"")</f>
        <v/>
      </c>
    </row>
    <row r="321">
      <c r="A321" s="6">
        <f>IF(B321&lt;&gt;"", "AWARD-"&amp;TEXT(ROW()-1,"0000"), "")</f>
        <v/>
      </c>
      <c r="B321" s="7" t="n"/>
      <c r="C321" s="7" t="n"/>
      <c r="D321" s="7" t="n"/>
      <c r="E321" s="8" t="n"/>
      <c r="F321" s="9" t="n"/>
      <c r="G321" s="8" t="n"/>
      <c r="H321" s="8" t="n"/>
      <c r="I321" s="8" t="n"/>
      <c r="J321" s="10">
        <f>IF(A321="",0,SUMIFS(amount_expended,cfda_key,V321))</f>
        <v/>
      </c>
      <c r="K321" s="10">
        <f>IF(G321="OTHER CLUSTER NOT LISTED ABOVE",SUMIFS(amount_expended,uniform_other_cluster_name,X321), IF(AND(OR(G321="N/A",G321=""),H321=""),0,IF(G321="STATE CLUSTER",SUMIFS(amount_expended,uniform_state_cluster_name,W321),SUMIFS(amount_expended,cluster_name,G321))))</f>
        <v/>
      </c>
      <c r="L321" s="8" t="n"/>
      <c r="M321" s="7" t="n"/>
      <c r="N321" s="8" t="n"/>
      <c r="O321" s="7" t="n"/>
      <c r="P321" s="7" t="n"/>
      <c r="Q321" s="8" t="n"/>
      <c r="R321" s="9" t="n"/>
      <c r="S321" s="8" t="n"/>
      <c r="T321" s="8" t="n"/>
      <c r="U321" s="8" t="n"/>
      <c r="V321" s="11">
        <f>IF(OR(B321="",C321),"",CONCATENATE(B321,".",C321))</f>
        <v/>
      </c>
      <c r="W321" s="6">
        <f>UPPER(TRIM(H321))</f>
        <v/>
      </c>
      <c r="X321" s="6">
        <f>UPPER(TRIM(I321))</f>
        <v/>
      </c>
      <c r="Y321" s="6">
        <f>IF(V321&lt;&gt;"",IFERROR(INDEX(federal_program_name_lookup,MATCH(V321,aln_lookup,0)),""),"")</f>
        <v/>
      </c>
    </row>
    <row r="322">
      <c r="A322" s="6">
        <f>IF(B322&lt;&gt;"", "AWARD-"&amp;TEXT(ROW()-1,"0000"), "")</f>
        <v/>
      </c>
      <c r="B322" s="7" t="n"/>
      <c r="C322" s="7" t="n"/>
      <c r="D322" s="7" t="n"/>
      <c r="E322" s="8" t="n"/>
      <c r="F322" s="9" t="n"/>
      <c r="G322" s="8" t="n"/>
      <c r="H322" s="8" t="n"/>
      <c r="I322" s="8" t="n"/>
      <c r="J322" s="10">
        <f>IF(A322="",0,SUMIFS(amount_expended,cfda_key,V322))</f>
        <v/>
      </c>
      <c r="K322" s="10">
        <f>IF(G322="OTHER CLUSTER NOT LISTED ABOVE",SUMIFS(amount_expended,uniform_other_cluster_name,X322), IF(AND(OR(G322="N/A",G322=""),H322=""),0,IF(G322="STATE CLUSTER",SUMIFS(amount_expended,uniform_state_cluster_name,W322),SUMIFS(amount_expended,cluster_name,G322))))</f>
        <v/>
      </c>
      <c r="L322" s="8" t="n"/>
      <c r="M322" s="7" t="n"/>
      <c r="N322" s="8" t="n"/>
      <c r="O322" s="7" t="n"/>
      <c r="P322" s="7" t="n"/>
      <c r="Q322" s="8" t="n"/>
      <c r="R322" s="9" t="n"/>
      <c r="S322" s="8" t="n"/>
      <c r="T322" s="8" t="n"/>
      <c r="U322" s="8" t="n"/>
      <c r="V322" s="11">
        <f>IF(OR(B322="",C322),"",CONCATENATE(B322,".",C322))</f>
        <v/>
      </c>
      <c r="W322" s="6">
        <f>UPPER(TRIM(H322))</f>
        <v/>
      </c>
      <c r="X322" s="6">
        <f>UPPER(TRIM(I322))</f>
        <v/>
      </c>
      <c r="Y322" s="6">
        <f>IF(V322&lt;&gt;"",IFERROR(INDEX(federal_program_name_lookup,MATCH(V322,aln_lookup,0)),""),"")</f>
        <v/>
      </c>
    </row>
    <row r="323">
      <c r="A323" s="6">
        <f>IF(B323&lt;&gt;"", "AWARD-"&amp;TEXT(ROW()-1,"0000"), "")</f>
        <v/>
      </c>
      <c r="B323" s="7" t="n"/>
      <c r="C323" s="7" t="n"/>
      <c r="D323" s="7" t="n"/>
      <c r="E323" s="8" t="n"/>
      <c r="F323" s="9" t="n"/>
      <c r="G323" s="8" t="n"/>
      <c r="H323" s="8" t="n"/>
      <c r="I323" s="8" t="n"/>
      <c r="J323" s="10">
        <f>IF(A323="",0,SUMIFS(amount_expended,cfda_key,V323))</f>
        <v/>
      </c>
      <c r="K323" s="10">
        <f>IF(G323="OTHER CLUSTER NOT LISTED ABOVE",SUMIFS(amount_expended,uniform_other_cluster_name,X323), IF(AND(OR(G323="N/A",G323=""),H323=""),0,IF(G323="STATE CLUSTER",SUMIFS(amount_expended,uniform_state_cluster_name,W323),SUMIFS(amount_expended,cluster_name,G323))))</f>
        <v/>
      </c>
      <c r="L323" s="8" t="n"/>
      <c r="M323" s="7" t="n"/>
      <c r="N323" s="8" t="n"/>
      <c r="O323" s="7" t="n"/>
      <c r="P323" s="7" t="n"/>
      <c r="Q323" s="8" t="n"/>
      <c r="R323" s="9" t="n"/>
      <c r="S323" s="8" t="n"/>
      <c r="T323" s="8" t="n"/>
      <c r="U323" s="8" t="n"/>
      <c r="V323" s="11">
        <f>IF(OR(B323="",C323),"",CONCATENATE(B323,".",C323))</f>
        <v/>
      </c>
      <c r="W323" s="6">
        <f>UPPER(TRIM(H323))</f>
        <v/>
      </c>
      <c r="X323" s="6">
        <f>UPPER(TRIM(I323))</f>
        <v/>
      </c>
      <c r="Y323" s="6">
        <f>IF(V323&lt;&gt;"",IFERROR(INDEX(federal_program_name_lookup,MATCH(V323,aln_lookup,0)),""),"")</f>
        <v/>
      </c>
    </row>
    <row r="324">
      <c r="A324" s="6">
        <f>IF(B324&lt;&gt;"", "AWARD-"&amp;TEXT(ROW()-1,"0000"), "")</f>
        <v/>
      </c>
      <c r="B324" s="7" t="n"/>
      <c r="C324" s="7" t="n"/>
      <c r="D324" s="7" t="n"/>
      <c r="E324" s="8" t="n"/>
      <c r="F324" s="9" t="n"/>
      <c r="G324" s="8" t="n"/>
      <c r="H324" s="8" t="n"/>
      <c r="I324" s="8" t="n"/>
      <c r="J324" s="10">
        <f>IF(A324="",0,SUMIFS(amount_expended,cfda_key,V324))</f>
        <v/>
      </c>
      <c r="K324" s="10">
        <f>IF(G324="OTHER CLUSTER NOT LISTED ABOVE",SUMIFS(amount_expended,uniform_other_cluster_name,X324), IF(AND(OR(G324="N/A",G324=""),H324=""),0,IF(G324="STATE CLUSTER",SUMIFS(amount_expended,uniform_state_cluster_name,W324),SUMIFS(amount_expended,cluster_name,G324))))</f>
        <v/>
      </c>
      <c r="L324" s="8" t="n"/>
      <c r="M324" s="7" t="n"/>
      <c r="N324" s="8" t="n"/>
      <c r="O324" s="7" t="n"/>
      <c r="P324" s="7" t="n"/>
      <c r="Q324" s="8" t="n"/>
      <c r="R324" s="9" t="n"/>
      <c r="S324" s="8" t="n"/>
      <c r="T324" s="8" t="n"/>
      <c r="U324" s="8" t="n"/>
      <c r="V324" s="11">
        <f>IF(OR(B324="",C324),"",CONCATENATE(B324,".",C324))</f>
        <v/>
      </c>
      <c r="W324" s="6">
        <f>UPPER(TRIM(H324))</f>
        <v/>
      </c>
      <c r="X324" s="6">
        <f>UPPER(TRIM(I324))</f>
        <v/>
      </c>
      <c r="Y324" s="6">
        <f>IF(V324&lt;&gt;"",IFERROR(INDEX(federal_program_name_lookup,MATCH(V324,aln_lookup,0)),""),"")</f>
        <v/>
      </c>
    </row>
    <row r="325">
      <c r="A325" s="6">
        <f>IF(B325&lt;&gt;"", "AWARD-"&amp;TEXT(ROW()-1,"0000"), "")</f>
        <v/>
      </c>
      <c r="B325" s="7" t="n"/>
      <c r="C325" s="7" t="n"/>
      <c r="D325" s="7" t="n"/>
      <c r="E325" s="8" t="n"/>
      <c r="F325" s="9" t="n"/>
      <c r="G325" s="8" t="n"/>
      <c r="H325" s="8" t="n"/>
      <c r="I325" s="8" t="n"/>
      <c r="J325" s="10">
        <f>IF(A325="",0,SUMIFS(amount_expended,cfda_key,V325))</f>
        <v/>
      </c>
      <c r="K325" s="10">
        <f>IF(G325="OTHER CLUSTER NOT LISTED ABOVE",SUMIFS(amount_expended,uniform_other_cluster_name,X325), IF(AND(OR(G325="N/A",G325=""),H325=""),0,IF(G325="STATE CLUSTER",SUMIFS(amount_expended,uniform_state_cluster_name,W325),SUMIFS(amount_expended,cluster_name,G325))))</f>
        <v/>
      </c>
      <c r="L325" s="8" t="n"/>
      <c r="M325" s="7" t="n"/>
      <c r="N325" s="8" t="n"/>
      <c r="O325" s="7" t="n"/>
      <c r="P325" s="7" t="n"/>
      <c r="Q325" s="8" t="n"/>
      <c r="R325" s="9" t="n"/>
      <c r="S325" s="8" t="n"/>
      <c r="T325" s="8" t="n"/>
      <c r="U325" s="8" t="n"/>
      <c r="V325" s="11">
        <f>IF(OR(B325="",C325),"",CONCATENATE(B325,".",C325))</f>
        <v/>
      </c>
      <c r="W325" s="6">
        <f>UPPER(TRIM(H325))</f>
        <v/>
      </c>
      <c r="X325" s="6">
        <f>UPPER(TRIM(I325))</f>
        <v/>
      </c>
      <c r="Y325" s="6">
        <f>IF(V325&lt;&gt;"",IFERROR(INDEX(federal_program_name_lookup,MATCH(V325,aln_lookup,0)),""),"")</f>
        <v/>
      </c>
    </row>
    <row r="326">
      <c r="A326" s="6">
        <f>IF(B326&lt;&gt;"", "AWARD-"&amp;TEXT(ROW()-1,"0000"), "")</f>
        <v/>
      </c>
      <c r="B326" s="7" t="n"/>
      <c r="C326" s="7" t="n"/>
      <c r="D326" s="7" t="n"/>
      <c r="E326" s="8" t="n"/>
      <c r="F326" s="9" t="n"/>
      <c r="G326" s="8" t="n"/>
      <c r="H326" s="8" t="n"/>
      <c r="I326" s="8" t="n"/>
      <c r="J326" s="10">
        <f>IF(A326="",0,SUMIFS(amount_expended,cfda_key,V326))</f>
        <v/>
      </c>
      <c r="K326" s="10">
        <f>IF(G326="OTHER CLUSTER NOT LISTED ABOVE",SUMIFS(amount_expended,uniform_other_cluster_name,X326), IF(AND(OR(G326="N/A",G326=""),H326=""),0,IF(G326="STATE CLUSTER",SUMIFS(amount_expended,uniform_state_cluster_name,W326),SUMIFS(amount_expended,cluster_name,G326))))</f>
        <v/>
      </c>
      <c r="L326" s="8" t="n"/>
      <c r="M326" s="7" t="n"/>
      <c r="N326" s="8" t="n"/>
      <c r="O326" s="7" t="n"/>
      <c r="P326" s="7" t="n"/>
      <c r="Q326" s="8" t="n"/>
      <c r="R326" s="9" t="n"/>
      <c r="S326" s="8" t="n"/>
      <c r="T326" s="8" t="n"/>
      <c r="U326" s="8" t="n"/>
      <c r="V326" s="11">
        <f>IF(OR(B326="",C326),"",CONCATENATE(B326,".",C326))</f>
        <v/>
      </c>
      <c r="W326" s="6">
        <f>UPPER(TRIM(H326))</f>
        <v/>
      </c>
      <c r="X326" s="6">
        <f>UPPER(TRIM(I326))</f>
        <v/>
      </c>
      <c r="Y326" s="6">
        <f>IF(V326&lt;&gt;"",IFERROR(INDEX(federal_program_name_lookup,MATCH(V326,aln_lookup,0)),""),"")</f>
        <v/>
      </c>
    </row>
    <row r="327">
      <c r="A327" s="6">
        <f>IF(B327&lt;&gt;"", "AWARD-"&amp;TEXT(ROW()-1,"0000"), "")</f>
        <v/>
      </c>
      <c r="B327" s="7" t="n"/>
      <c r="C327" s="7" t="n"/>
      <c r="D327" s="7" t="n"/>
      <c r="E327" s="8" t="n"/>
      <c r="F327" s="9" t="n"/>
      <c r="G327" s="8" t="n"/>
      <c r="H327" s="8" t="n"/>
      <c r="I327" s="8" t="n"/>
      <c r="J327" s="10">
        <f>IF(A327="",0,SUMIFS(amount_expended,cfda_key,V327))</f>
        <v/>
      </c>
      <c r="K327" s="10">
        <f>IF(G327="OTHER CLUSTER NOT LISTED ABOVE",SUMIFS(amount_expended,uniform_other_cluster_name,X327), IF(AND(OR(G327="N/A",G327=""),H327=""),0,IF(G327="STATE CLUSTER",SUMIFS(amount_expended,uniform_state_cluster_name,W327),SUMIFS(amount_expended,cluster_name,G327))))</f>
        <v/>
      </c>
      <c r="L327" s="8" t="n"/>
      <c r="M327" s="7" t="n"/>
      <c r="N327" s="8" t="n"/>
      <c r="O327" s="7" t="n"/>
      <c r="P327" s="7" t="n"/>
      <c r="Q327" s="8" t="n"/>
      <c r="R327" s="9" t="n"/>
      <c r="S327" s="8" t="n"/>
      <c r="T327" s="8" t="n"/>
      <c r="U327" s="8" t="n"/>
      <c r="V327" s="11">
        <f>IF(OR(B327="",C327),"",CONCATENATE(B327,".",C327))</f>
        <v/>
      </c>
      <c r="W327" s="6">
        <f>UPPER(TRIM(H327))</f>
        <v/>
      </c>
      <c r="X327" s="6">
        <f>UPPER(TRIM(I327))</f>
        <v/>
      </c>
      <c r="Y327" s="6">
        <f>IF(V327&lt;&gt;"",IFERROR(INDEX(federal_program_name_lookup,MATCH(V327,aln_lookup,0)),""),"")</f>
        <v/>
      </c>
    </row>
    <row r="328">
      <c r="A328" s="6">
        <f>IF(B328&lt;&gt;"", "AWARD-"&amp;TEXT(ROW()-1,"0000"), "")</f>
        <v/>
      </c>
      <c r="B328" s="7" t="n"/>
      <c r="C328" s="7" t="n"/>
      <c r="D328" s="7" t="n"/>
      <c r="E328" s="8" t="n"/>
      <c r="F328" s="9" t="n"/>
      <c r="G328" s="8" t="n"/>
      <c r="H328" s="8" t="n"/>
      <c r="I328" s="8" t="n"/>
      <c r="J328" s="10">
        <f>IF(A328="",0,SUMIFS(amount_expended,cfda_key,V328))</f>
        <v/>
      </c>
      <c r="K328" s="10">
        <f>IF(G328="OTHER CLUSTER NOT LISTED ABOVE",SUMIFS(amount_expended,uniform_other_cluster_name,X328), IF(AND(OR(G328="N/A",G328=""),H328=""),0,IF(G328="STATE CLUSTER",SUMIFS(amount_expended,uniform_state_cluster_name,W328),SUMIFS(amount_expended,cluster_name,G328))))</f>
        <v/>
      </c>
      <c r="L328" s="8" t="n"/>
      <c r="M328" s="7" t="n"/>
      <c r="N328" s="8" t="n"/>
      <c r="O328" s="7" t="n"/>
      <c r="P328" s="7" t="n"/>
      <c r="Q328" s="8" t="n"/>
      <c r="R328" s="9" t="n"/>
      <c r="S328" s="8" t="n"/>
      <c r="T328" s="8" t="n"/>
      <c r="U328" s="8" t="n"/>
      <c r="V328" s="11">
        <f>IF(OR(B328="",C328),"",CONCATENATE(B328,".",C328))</f>
        <v/>
      </c>
      <c r="W328" s="6">
        <f>UPPER(TRIM(H328))</f>
        <v/>
      </c>
      <c r="X328" s="6">
        <f>UPPER(TRIM(I328))</f>
        <v/>
      </c>
      <c r="Y328" s="6">
        <f>IF(V328&lt;&gt;"",IFERROR(INDEX(federal_program_name_lookup,MATCH(V328,aln_lookup,0)),""),"")</f>
        <v/>
      </c>
    </row>
    <row r="329">
      <c r="A329" s="6">
        <f>IF(B329&lt;&gt;"", "AWARD-"&amp;TEXT(ROW()-1,"0000"), "")</f>
        <v/>
      </c>
      <c r="B329" s="7" t="n"/>
      <c r="C329" s="7" t="n"/>
      <c r="D329" s="7" t="n"/>
      <c r="E329" s="8" t="n"/>
      <c r="F329" s="9" t="n"/>
      <c r="G329" s="8" t="n"/>
      <c r="H329" s="8" t="n"/>
      <c r="I329" s="8" t="n"/>
      <c r="J329" s="10">
        <f>IF(A329="",0,SUMIFS(amount_expended,cfda_key,V329))</f>
        <v/>
      </c>
      <c r="K329" s="10">
        <f>IF(G329="OTHER CLUSTER NOT LISTED ABOVE",SUMIFS(amount_expended,uniform_other_cluster_name,X329), IF(AND(OR(G329="N/A",G329=""),H329=""),0,IF(G329="STATE CLUSTER",SUMIFS(amount_expended,uniform_state_cluster_name,W329),SUMIFS(amount_expended,cluster_name,G329))))</f>
        <v/>
      </c>
      <c r="L329" s="8" t="n"/>
      <c r="M329" s="7" t="n"/>
      <c r="N329" s="8" t="n"/>
      <c r="O329" s="7" t="n"/>
      <c r="P329" s="7" t="n"/>
      <c r="Q329" s="8" t="n"/>
      <c r="R329" s="9" t="n"/>
      <c r="S329" s="8" t="n"/>
      <c r="T329" s="8" t="n"/>
      <c r="U329" s="8" t="n"/>
      <c r="V329" s="11">
        <f>IF(OR(B329="",C329),"",CONCATENATE(B329,".",C329))</f>
        <v/>
      </c>
      <c r="W329" s="6">
        <f>UPPER(TRIM(H329))</f>
        <v/>
      </c>
      <c r="X329" s="6">
        <f>UPPER(TRIM(I329))</f>
        <v/>
      </c>
      <c r="Y329" s="6">
        <f>IF(V329&lt;&gt;"",IFERROR(INDEX(federal_program_name_lookup,MATCH(V329,aln_lookup,0)),""),"")</f>
        <v/>
      </c>
    </row>
    <row r="330">
      <c r="A330" s="6">
        <f>IF(B330&lt;&gt;"", "AWARD-"&amp;TEXT(ROW()-1,"0000"), "")</f>
        <v/>
      </c>
      <c r="B330" s="7" t="n"/>
      <c r="C330" s="7" t="n"/>
      <c r="D330" s="7" t="n"/>
      <c r="E330" s="8" t="n"/>
      <c r="F330" s="9" t="n"/>
      <c r="G330" s="8" t="n"/>
      <c r="H330" s="8" t="n"/>
      <c r="I330" s="8" t="n"/>
      <c r="J330" s="10">
        <f>IF(A330="",0,SUMIFS(amount_expended,cfda_key,V330))</f>
        <v/>
      </c>
      <c r="K330" s="10">
        <f>IF(G330="OTHER CLUSTER NOT LISTED ABOVE",SUMIFS(amount_expended,uniform_other_cluster_name,X330), IF(AND(OR(G330="N/A",G330=""),H330=""),0,IF(G330="STATE CLUSTER",SUMIFS(amount_expended,uniform_state_cluster_name,W330),SUMIFS(amount_expended,cluster_name,G330))))</f>
        <v/>
      </c>
      <c r="L330" s="8" t="n"/>
      <c r="M330" s="7" t="n"/>
      <c r="N330" s="8" t="n"/>
      <c r="O330" s="7" t="n"/>
      <c r="P330" s="7" t="n"/>
      <c r="Q330" s="8" t="n"/>
      <c r="R330" s="9" t="n"/>
      <c r="S330" s="8" t="n"/>
      <c r="T330" s="8" t="n"/>
      <c r="U330" s="8" t="n"/>
      <c r="V330" s="11">
        <f>IF(OR(B330="",C330),"",CONCATENATE(B330,".",C330))</f>
        <v/>
      </c>
      <c r="W330" s="6">
        <f>UPPER(TRIM(H330))</f>
        <v/>
      </c>
      <c r="X330" s="6">
        <f>UPPER(TRIM(I330))</f>
        <v/>
      </c>
      <c r="Y330" s="6">
        <f>IF(V330&lt;&gt;"",IFERROR(INDEX(federal_program_name_lookup,MATCH(V330,aln_lookup,0)),""),"")</f>
        <v/>
      </c>
    </row>
    <row r="331">
      <c r="A331" s="6">
        <f>IF(B331&lt;&gt;"", "AWARD-"&amp;TEXT(ROW()-1,"0000"), "")</f>
        <v/>
      </c>
      <c r="B331" s="7" t="n"/>
      <c r="C331" s="7" t="n"/>
      <c r="D331" s="7" t="n"/>
      <c r="E331" s="8" t="n"/>
      <c r="F331" s="9" t="n"/>
      <c r="G331" s="8" t="n"/>
      <c r="H331" s="8" t="n"/>
      <c r="I331" s="8" t="n"/>
      <c r="J331" s="10">
        <f>IF(A331="",0,SUMIFS(amount_expended,cfda_key,V331))</f>
        <v/>
      </c>
      <c r="K331" s="10">
        <f>IF(G331="OTHER CLUSTER NOT LISTED ABOVE",SUMIFS(amount_expended,uniform_other_cluster_name,X331), IF(AND(OR(G331="N/A",G331=""),H331=""),0,IF(G331="STATE CLUSTER",SUMIFS(amount_expended,uniform_state_cluster_name,W331),SUMIFS(amount_expended,cluster_name,G331))))</f>
        <v/>
      </c>
      <c r="L331" s="8" t="n"/>
      <c r="M331" s="7" t="n"/>
      <c r="N331" s="8" t="n"/>
      <c r="O331" s="7" t="n"/>
      <c r="P331" s="7" t="n"/>
      <c r="Q331" s="8" t="n"/>
      <c r="R331" s="9" t="n"/>
      <c r="S331" s="8" t="n"/>
      <c r="T331" s="8" t="n"/>
      <c r="U331" s="8" t="n"/>
      <c r="V331" s="11">
        <f>IF(OR(B331="",C331),"",CONCATENATE(B331,".",C331))</f>
        <v/>
      </c>
      <c r="W331" s="6">
        <f>UPPER(TRIM(H331))</f>
        <v/>
      </c>
      <c r="X331" s="6">
        <f>UPPER(TRIM(I331))</f>
        <v/>
      </c>
      <c r="Y331" s="6">
        <f>IF(V331&lt;&gt;"",IFERROR(INDEX(federal_program_name_lookup,MATCH(V331,aln_lookup,0)),""),"")</f>
        <v/>
      </c>
    </row>
    <row r="332">
      <c r="A332" s="6">
        <f>IF(B332&lt;&gt;"", "AWARD-"&amp;TEXT(ROW()-1,"0000"), "")</f>
        <v/>
      </c>
      <c r="B332" s="7" t="n"/>
      <c r="C332" s="7" t="n"/>
      <c r="D332" s="7" t="n"/>
      <c r="E332" s="8" t="n"/>
      <c r="F332" s="9" t="n"/>
      <c r="G332" s="8" t="n"/>
      <c r="H332" s="8" t="n"/>
      <c r="I332" s="8" t="n"/>
      <c r="J332" s="10">
        <f>IF(A332="",0,SUMIFS(amount_expended,cfda_key,V332))</f>
        <v/>
      </c>
      <c r="K332" s="10">
        <f>IF(G332="OTHER CLUSTER NOT LISTED ABOVE",SUMIFS(amount_expended,uniform_other_cluster_name,X332), IF(AND(OR(G332="N/A",G332=""),H332=""),0,IF(G332="STATE CLUSTER",SUMIFS(amount_expended,uniform_state_cluster_name,W332),SUMIFS(amount_expended,cluster_name,G332))))</f>
        <v/>
      </c>
      <c r="L332" s="8" t="n"/>
      <c r="M332" s="7" t="n"/>
      <c r="N332" s="8" t="n"/>
      <c r="O332" s="7" t="n"/>
      <c r="P332" s="7" t="n"/>
      <c r="Q332" s="8" t="n"/>
      <c r="R332" s="9" t="n"/>
      <c r="S332" s="8" t="n"/>
      <c r="T332" s="8" t="n"/>
      <c r="U332" s="8" t="n"/>
      <c r="V332" s="11">
        <f>IF(OR(B332="",C332),"",CONCATENATE(B332,".",C332))</f>
        <v/>
      </c>
      <c r="W332" s="6">
        <f>UPPER(TRIM(H332))</f>
        <v/>
      </c>
      <c r="X332" s="6">
        <f>UPPER(TRIM(I332))</f>
        <v/>
      </c>
      <c r="Y332" s="6">
        <f>IF(V332&lt;&gt;"",IFERROR(INDEX(federal_program_name_lookup,MATCH(V332,aln_lookup,0)),""),"")</f>
        <v/>
      </c>
    </row>
    <row r="333">
      <c r="A333" s="6">
        <f>IF(B333&lt;&gt;"", "AWARD-"&amp;TEXT(ROW()-1,"0000"), "")</f>
        <v/>
      </c>
      <c r="B333" s="7" t="n"/>
      <c r="C333" s="7" t="n"/>
      <c r="D333" s="7" t="n"/>
      <c r="E333" s="8" t="n"/>
      <c r="F333" s="9" t="n"/>
      <c r="G333" s="8" t="n"/>
      <c r="H333" s="8" t="n"/>
      <c r="I333" s="8" t="n"/>
      <c r="J333" s="10">
        <f>IF(A333="",0,SUMIFS(amount_expended,cfda_key,V333))</f>
        <v/>
      </c>
      <c r="K333" s="10">
        <f>IF(G333="OTHER CLUSTER NOT LISTED ABOVE",SUMIFS(amount_expended,uniform_other_cluster_name,X333), IF(AND(OR(G333="N/A",G333=""),H333=""),0,IF(G333="STATE CLUSTER",SUMIFS(amount_expended,uniform_state_cluster_name,W333),SUMIFS(amount_expended,cluster_name,G333))))</f>
        <v/>
      </c>
      <c r="L333" s="8" t="n"/>
      <c r="M333" s="7" t="n"/>
      <c r="N333" s="8" t="n"/>
      <c r="O333" s="7" t="n"/>
      <c r="P333" s="7" t="n"/>
      <c r="Q333" s="8" t="n"/>
      <c r="R333" s="9" t="n"/>
      <c r="S333" s="8" t="n"/>
      <c r="T333" s="8" t="n"/>
      <c r="U333" s="8" t="n"/>
      <c r="V333" s="11">
        <f>IF(OR(B333="",C333),"",CONCATENATE(B333,".",C333))</f>
        <v/>
      </c>
      <c r="W333" s="6">
        <f>UPPER(TRIM(H333))</f>
        <v/>
      </c>
      <c r="X333" s="6">
        <f>UPPER(TRIM(I333))</f>
        <v/>
      </c>
      <c r="Y333" s="6">
        <f>IF(V333&lt;&gt;"",IFERROR(INDEX(federal_program_name_lookup,MATCH(V333,aln_lookup,0)),""),"")</f>
        <v/>
      </c>
    </row>
    <row r="334">
      <c r="A334" s="6">
        <f>IF(B334&lt;&gt;"", "AWARD-"&amp;TEXT(ROW()-1,"0000"), "")</f>
        <v/>
      </c>
      <c r="B334" s="7" t="n"/>
      <c r="C334" s="7" t="n"/>
      <c r="D334" s="7" t="n"/>
      <c r="E334" s="8" t="n"/>
      <c r="F334" s="9" t="n"/>
      <c r="G334" s="8" t="n"/>
      <c r="H334" s="8" t="n"/>
      <c r="I334" s="8" t="n"/>
      <c r="J334" s="10">
        <f>IF(A334="",0,SUMIFS(amount_expended,cfda_key,V334))</f>
        <v/>
      </c>
      <c r="K334" s="10">
        <f>IF(G334="OTHER CLUSTER NOT LISTED ABOVE",SUMIFS(amount_expended,uniform_other_cluster_name,X334), IF(AND(OR(G334="N/A",G334=""),H334=""),0,IF(G334="STATE CLUSTER",SUMIFS(amount_expended,uniform_state_cluster_name,W334),SUMIFS(amount_expended,cluster_name,G334))))</f>
        <v/>
      </c>
      <c r="L334" s="8" t="n"/>
      <c r="M334" s="7" t="n"/>
      <c r="N334" s="8" t="n"/>
      <c r="O334" s="7" t="n"/>
      <c r="P334" s="7" t="n"/>
      <c r="Q334" s="8" t="n"/>
      <c r="R334" s="9" t="n"/>
      <c r="S334" s="8" t="n"/>
      <c r="T334" s="8" t="n"/>
      <c r="U334" s="8" t="n"/>
      <c r="V334" s="11">
        <f>IF(OR(B334="",C334),"",CONCATENATE(B334,".",C334))</f>
        <v/>
      </c>
      <c r="W334" s="6">
        <f>UPPER(TRIM(H334))</f>
        <v/>
      </c>
      <c r="X334" s="6">
        <f>UPPER(TRIM(I334))</f>
        <v/>
      </c>
      <c r="Y334" s="6">
        <f>IF(V334&lt;&gt;"",IFERROR(INDEX(federal_program_name_lookup,MATCH(V334,aln_lookup,0)),""),"")</f>
        <v/>
      </c>
    </row>
    <row r="335">
      <c r="A335" s="6">
        <f>IF(B335&lt;&gt;"", "AWARD-"&amp;TEXT(ROW()-1,"0000"), "")</f>
        <v/>
      </c>
      <c r="B335" s="7" t="n"/>
      <c r="C335" s="7" t="n"/>
      <c r="D335" s="7" t="n"/>
      <c r="E335" s="8" t="n"/>
      <c r="F335" s="9" t="n"/>
      <c r="G335" s="8" t="n"/>
      <c r="H335" s="8" t="n"/>
      <c r="I335" s="8" t="n"/>
      <c r="J335" s="10">
        <f>IF(A335="",0,SUMIFS(amount_expended,cfda_key,V335))</f>
        <v/>
      </c>
      <c r="K335" s="10">
        <f>IF(G335="OTHER CLUSTER NOT LISTED ABOVE",SUMIFS(amount_expended,uniform_other_cluster_name,X335), IF(AND(OR(G335="N/A",G335=""),H335=""),0,IF(G335="STATE CLUSTER",SUMIFS(amount_expended,uniform_state_cluster_name,W335),SUMIFS(amount_expended,cluster_name,G335))))</f>
        <v/>
      </c>
      <c r="L335" s="8" t="n"/>
      <c r="M335" s="7" t="n"/>
      <c r="N335" s="8" t="n"/>
      <c r="O335" s="7" t="n"/>
      <c r="P335" s="7" t="n"/>
      <c r="Q335" s="8" t="n"/>
      <c r="R335" s="9" t="n"/>
      <c r="S335" s="8" t="n"/>
      <c r="T335" s="8" t="n"/>
      <c r="U335" s="8" t="n"/>
      <c r="V335" s="11">
        <f>IF(OR(B335="",C335),"",CONCATENATE(B335,".",C335))</f>
        <v/>
      </c>
      <c r="W335" s="6">
        <f>UPPER(TRIM(H335))</f>
        <v/>
      </c>
      <c r="X335" s="6">
        <f>UPPER(TRIM(I335))</f>
        <v/>
      </c>
      <c r="Y335" s="6">
        <f>IF(V335&lt;&gt;"",IFERROR(INDEX(federal_program_name_lookup,MATCH(V335,aln_lookup,0)),""),"")</f>
        <v/>
      </c>
    </row>
    <row r="336">
      <c r="A336" s="6">
        <f>IF(B336&lt;&gt;"", "AWARD-"&amp;TEXT(ROW()-1,"0000"), "")</f>
        <v/>
      </c>
      <c r="B336" s="7" t="n"/>
      <c r="C336" s="7" t="n"/>
      <c r="D336" s="7" t="n"/>
      <c r="E336" s="8" t="n"/>
      <c r="F336" s="9" t="n"/>
      <c r="G336" s="8" t="n"/>
      <c r="H336" s="8" t="n"/>
      <c r="I336" s="8" t="n"/>
      <c r="J336" s="10">
        <f>IF(A336="",0,SUMIFS(amount_expended,cfda_key,V336))</f>
        <v/>
      </c>
      <c r="K336" s="10">
        <f>IF(G336="OTHER CLUSTER NOT LISTED ABOVE",SUMIFS(amount_expended,uniform_other_cluster_name,X336), IF(AND(OR(G336="N/A",G336=""),H336=""),0,IF(G336="STATE CLUSTER",SUMIFS(amount_expended,uniform_state_cluster_name,W336),SUMIFS(amount_expended,cluster_name,G336))))</f>
        <v/>
      </c>
      <c r="L336" s="8" t="n"/>
      <c r="M336" s="7" t="n"/>
      <c r="N336" s="8" t="n"/>
      <c r="O336" s="7" t="n"/>
      <c r="P336" s="7" t="n"/>
      <c r="Q336" s="8" t="n"/>
      <c r="R336" s="9" t="n"/>
      <c r="S336" s="8" t="n"/>
      <c r="T336" s="8" t="n"/>
      <c r="U336" s="8" t="n"/>
      <c r="V336" s="11">
        <f>IF(OR(B336="",C336),"",CONCATENATE(B336,".",C336))</f>
        <v/>
      </c>
      <c r="W336" s="6">
        <f>UPPER(TRIM(H336))</f>
        <v/>
      </c>
      <c r="X336" s="6">
        <f>UPPER(TRIM(I336))</f>
        <v/>
      </c>
      <c r="Y336" s="6">
        <f>IF(V336&lt;&gt;"",IFERROR(INDEX(federal_program_name_lookup,MATCH(V336,aln_lookup,0)),""),"")</f>
        <v/>
      </c>
    </row>
    <row r="337">
      <c r="A337" s="6">
        <f>IF(B337&lt;&gt;"", "AWARD-"&amp;TEXT(ROW()-1,"0000"), "")</f>
        <v/>
      </c>
      <c r="B337" s="7" t="n"/>
      <c r="C337" s="7" t="n"/>
      <c r="D337" s="7" t="n"/>
      <c r="E337" s="8" t="n"/>
      <c r="F337" s="9" t="n"/>
      <c r="G337" s="8" t="n"/>
      <c r="H337" s="8" t="n"/>
      <c r="I337" s="8" t="n"/>
      <c r="J337" s="10">
        <f>IF(A337="",0,SUMIFS(amount_expended,cfda_key,V337))</f>
        <v/>
      </c>
      <c r="K337" s="10">
        <f>IF(G337="OTHER CLUSTER NOT LISTED ABOVE",SUMIFS(amount_expended,uniform_other_cluster_name,X337), IF(AND(OR(G337="N/A",G337=""),H337=""),0,IF(G337="STATE CLUSTER",SUMIFS(amount_expended,uniform_state_cluster_name,W337),SUMIFS(amount_expended,cluster_name,G337))))</f>
        <v/>
      </c>
      <c r="L337" s="8" t="n"/>
      <c r="M337" s="7" t="n"/>
      <c r="N337" s="8" t="n"/>
      <c r="O337" s="7" t="n"/>
      <c r="P337" s="7" t="n"/>
      <c r="Q337" s="8" t="n"/>
      <c r="R337" s="9" t="n"/>
      <c r="S337" s="8" t="n"/>
      <c r="T337" s="8" t="n"/>
      <c r="U337" s="8" t="n"/>
      <c r="V337" s="11">
        <f>IF(OR(B337="",C337),"",CONCATENATE(B337,".",C337))</f>
        <v/>
      </c>
      <c r="W337" s="6">
        <f>UPPER(TRIM(H337))</f>
        <v/>
      </c>
      <c r="X337" s="6">
        <f>UPPER(TRIM(I337))</f>
        <v/>
      </c>
      <c r="Y337" s="6">
        <f>IF(V337&lt;&gt;"",IFERROR(INDEX(federal_program_name_lookup,MATCH(V337,aln_lookup,0)),""),"")</f>
        <v/>
      </c>
    </row>
    <row r="338">
      <c r="A338" s="6">
        <f>IF(B338&lt;&gt;"", "AWARD-"&amp;TEXT(ROW()-1,"0000"), "")</f>
        <v/>
      </c>
      <c r="B338" s="7" t="n"/>
      <c r="C338" s="7" t="n"/>
      <c r="D338" s="7" t="n"/>
      <c r="E338" s="8" t="n"/>
      <c r="F338" s="9" t="n"/>
      <c r="G338" s="8" t="n"/>
      <c r="H338" s="8" t="n"/>
      <c r="I338" s="8" t="n"/>
      <c r="J338" s="10">
        <f>IF(A338="",0,SUMIFS(amount_expended,cfda_key,V338))</f>
        <v/>
      </c>
      <c r="K338" s="10">
        <f>IF(G338="OTHER CLUSTER NOT LISTED ABOVE",SUMIFS(amount_expended,uniform_other_cluster_name,X338), IF(AND(OR(G338="N/A",G338=""),H338=""),0,IF(G338="STATE CLUSTER",SUMIFS(amount_expended,uniform_state_cluster_name,W338),SUMIFS(amount_expended,cluster_name,G338))))</f>
        <v/>
      </c>
      <c r="L338" s="8" t="n"/>
      <c r="M338" s="7" t="n"/>
      <c r="N338" s="8" t="n"/>
      <c r="O338" s="7" t="n"/>
      <c r="P338" s="7" t="n"/>
      <c r="Q338" s="8" t="n"/>
      <c r="R338" s="9" t="n"/>
      <c r="S338" s="8" t="n"/>
      <c r="T338" s="8" t="n"/>
      <c r="U338" s="8" t="n"/>
      <c r="V338" s="11">
        <f>IF(OR(B338="",C338),"",CONCATENATE(B338,".",C338))</f>
        <v/>
      </c>
      <c r="W338" s="6">
        <f>UPPER(TRIM(H338))</f>
        <v/>
      </c>
      <c r="X338" s="6">
        <f>UPPER(TRIM(I338))</f>
        <v/>
      </c>
      <c r="Y338" s="6">
        <f>IF(V338&lt;&gt;"",IFERROR(INDEX(federal_program_name_lookup,MATCH(V338,aln_lookup,0)),""),"")</f>
        <v/>
      </c>
    </row>
    <row r="339">
      <c r="A339" s="6">
        <f>IF(B339&lt;&gt;"", "AWARD-"&amp;TEXT(ROW()-1,"0000"), "")</f>
        <v/>
      </c>
      <c r="B339" s="7" t="n"/>
      <c r="C339" s="7" t="n"/>
      <c r="D339" s="7" t="n"/>
      <c r="E339" s="8" t="n"/>
      <c r="F339" s="9" t="n"/>
      <c r="G339" s="8" t="n"/>
      <c r="H339" s="8" t="n"/>
      <c r="I339" s="8" t="n"/>
      <c r="J339" s="10">
        <f>IF(A339="",0,SUMIFS(amount_expended,cfda_key,V339))</f>
        <v/>
      </c>
      <c r="K339" s="10">
        <f>IF(G339="OTHER CLUSTER NOT LISTED ABOVE",SUMIFS(amount_expended,uniform_other_cluster_name,X339), IF(AND(OR(G339="N/A",G339=""),H339=""),0,IF(G339="STATE CLUSTER",SUMIFS(amount_expended,uniform_state_cluster_name,W339),SUMIFS(amount_expended,cluster_name,G339))))</f>
        <v/>
      </c>
      <c r="L339" s="8" t="n"/>
      <c r="M339" s="7" t="n"/>
      <c r="N339" s="8" t="n"/>
      <c r="O339" s="7" t="n"/>
      <c r="P339" s="7" t="n"/>
      <c r="Q339" s="8" t="n"/>
      <c r="R339" s="9" t="n"/>
      <c r="S339" s="8" t="n"/>
      <c r="T339" s="8" t="n"/>
      <c r="U339" s="8" t="n"/>
      <c r="V339" s="11">
        <f>IF(OR(B339="",C339),"",CONCATENATE(B339,".",C339))</f>
        <v/>
      </c>
      <c r="W339" s="6">
        <f>UPPER(TRIM(H339))</f>
        <v/>
      </c>
      <c r="X339" s="6">
        <f>UPPER(TRIM(I339))</f>
        <v/>
      </c>
      <c r="Y339" s="6">
        <f>IF(V339&lt;&gt;"",IFERROR(INDEX(federal_program_name_lookup,MATCH(V339,aln_lookup,0)),""),"")</f>
        <v/>
      </c>
    </row>
    <row r="340">
      <c r="A340" s="6">
        <f>IF(B340&lt;&gt;"", "AWARD-"&amp;TEXT(ROW()-1,"0000"), "")</f>
        <v/>
      </c>
      <c r="B340" s="7" t="n"/>
      <c r="C340" s="7" t="n"/>
      <c r="D340" s="7" t="n"/>
      <c r="E340" s="8" t="n"/>
      <c r="F340" s="9" t="n"/>
      <c r="G340" s="8" t="n"/>
      <c r="H340" s="8" t="n"/>
      <c r="I340" s="8" t="n"/>
      <c r="J340" s="10">
        <f>IF(A340="",0,SUMIFS(amount_expended,cfda_key,V340))</f>
        <v/>
      </c>
      <c r="K340" s="10">
        <f>IF(G340="OTHER CLUSTER NOT LISTED ABOVE",SUMIFS(amount_expended,uniform_other_cluster_name,X340), IF(AND(OR(G340="N/A",G340=""),H340=""),0,IF(G340="STATE CLUSTER",SUMIFS(amount_expended,uniform_state_cluster_name,W340),SUMIFS(amount_expended,cluster_name,G340))))</f>
        <v/>
      </c>
      <c r="L340" s="8" t="n"/>
      <c r="M340" s="7" t="n"/>
      <c r="N340" s="8" t="n"/>
      <c r="O340" s="7" t="n"/>
      <c r="P340" s="7" t="n"/>
      <c r="Q340" s="8" t="n"/>
      <c r="R340" s="9" t="n"/>
      <c r="S340" s="8" t="n"/>
      <c r="T340" s="8" t="n"/>
      <c r="U340" s="8" t="n"/>
      <c r="V340" s="11">
        <f>IF(OR(B340="",C340),"",CONCATENATE(B340,".",C340))</f>
        <v/>
      </c>
      <c r="W340" s="6">
        <f>UPPER(TRIM(H340))</f>
        <v/>
      </c>
      <c r="X340" s="6">
        <f>UPPER(TRIM(I340))</f>
        <v/>
      </c>
      <c r="Y340" s="6">
        <f>IF(V340&lt;&gt;"",IFERROR(INDEX(federal_program_name_lookup,MATCH(V340,aln_lookup,0)),""),"")</f>
        <v/>
      </c>
    </row>
    <row r="341">
      <c r="A341" s="6">
        <f>IF(B341&lt;&gt;"", "AWARD-"&amp;TEXT(ROW()-1,"0000"), "")</f>
        <v/>
      </c>
      <c r="B341" s="7" t="n"/>
      <c r="C341" s="7" t="n"/>
      <c r="D341" s="7" t="n"/>
      <c r="E341" s="8" t="n"/>
      <c r="F341" s="9" t="n"/>
      <c r="G341" s="8" t="n"/>
      <c r="H341" s="8" t="n"/>
      <c r="I341" s="8" t="n"/>
      <c r="J341" s="10">
        <f>IF(A341="",0,SUMIFS(amount_expended,cfda_key,V341))</f>
        <v/>
      </c>
      <c r="K341" s="10">
        <f>IF(G341="OTHER CLUSTER NOT LISTED ABOVE",SUMIFS(amount_expended,uniform_other_cluster_name,X341), IF(AND(OR(G341="N/A",G341=""),H341=""),0,IF(G341="STATE CLUSTER",SUMIFS(amount_expended,uniform_state_cluster_name,W341),SUMIFS(amount_expended,cluster_name,G341))))</f>
        <v/>
      </c>
      <c r="L341" s="8" t="n"/>
      <c r="M341" s="7" t="n"/>
      <c r="N341" s="8" t="n"/>
      <c r="O341" s="7" t="n"/>
      <c r="P341" s="7" t="n"/>
      <c r="Q341" s="8" t="n"/>
      <c r="R341" s="9" t="n"/>
      <c r="S341" s="8" t="n"/>
      <c r="T341" s="8" t="n"/>
      <c r="U341" s="8" t="n"/>
      <c r="V341" s="11">
        <f>IF(OR(B341="",C341),"",CONCATENATE(B341,".",C341))</f>
        <v/>
      </c>
      <c r="W341" s="6">
        <f>UPPER(TRIM(H341))</f>
        <v/>
      </c>
      <c r="X341" s="6">
        <f>UPPER(TRIM(I341))</f>
        <v/>
      </c>
      <c r="Y341" s="6">
        <f>IF(V341&lt;&gt;"",IFERROR(INDEX(federal_program_name_lookup,MATCH(V341,aln_lookup,0)),""),"")</f>
        <v/>
      </c>
    </row>
    <row r="342">
      <c r="A342" s="6">
        <f>IF(B342&lt;&gt;"", "AWARD-"&amp;TEXT(ROW()-1,"0000"), "")</f>
        <v/>
      </c>
      <c r="B342" s="7" t="n"/>
      <c r="C342" s="7" t="n"/>
      <c r="D342" s="7" t="n"/>
      <c r="E342" s="8" t="n"/>
      <c r="F342" s="9" t="n"/>
      <c r="G342" s="8" t="n"/>
      <c r="H342" s="8" t="n"/>
      <c r="I342" s="8" t="n"/>
      <c r="J342" s="10">
        <f>IF(A342="",0,SUMIFS(amount_expended,cfda_key,V342))</f>
        <v/>
      </c>
      <c r="K342" s="10">
        <f>IF(G342="OTHER CLUSTER NOT LISTED ABOVE",SUMIFS(amount_expended,uniform_other_cluster_name,X342), IF(AND(OR(G342="N/A",G342=""),H342=""),0,IF(G342="STATE CLUSTER",SUMIFS(amount_expended,uniform_state_cluster_name,W342),SUMIFS(amount_expended,cluster_name,G342))))</f>
        <v/>
      </c>
      <c r="L342" s="8" t="n"/>
      <c r="M342" s="7" t="n"/>
      <c r="N342" s="8" t="n"/>
      <c r="O342" s="7" t="n"/>
      <c r="P342" s="7" t="n"/>
      <c r="Q342" s="8" t="n"/>
      <c r="R342" s="9" t="n"/>
      <c r="S342" s="8" t="n"/>
      <c r="T342" s="8" t="n"/>
      <c r="U342" s="8" t="n"/>
      <c r="V342" s="11">
        <f>IF(OR(B342="",C342),"",CONCATENATE(B342,".",C342))</f>
        <v/>
      </c>
      <c r="W342" s="6">
        <f>UPPER(TRIM(H342))</f>
        <v/>
      </c>
      <c r="X342" s="6">
        <f>UPPER(TRIM(I342))</f>
        <v/>
      </c>
      <c r="Y342" s="6">
        <f>IF(V342&lt;&gt;"",IFERROR(INDEX(federal_program_name_lookup,MATCH(V342,aln_lookup,0)),""),"")</f>
        <v/>
      </c>
    </row>
    <row r="343">
      <c r="A343" s="6">
        <f>IF(B343&lt;&gt;"", "AWARD-"&amp;TEXT(ROW()-1,"0000"), "")</f>
        <v/>
      </c>
      <c r="B343" s="7" t="n"/>
      <c r="C343" s="7" t="n"/>
      <c r="D343" s="7" t="n"/>
      <c r="E343" s="8" t="n"/>
      <c r="F343" s="9" t="n"/>
      <c r="G343" s="8" t="n"/>
      <c r="H343" s="8" t="n"/>
      <c r="I343" s="8" t="n"/>
      <c r="J343" s="10">
        <f>IF(A343="",0,SUMIFS(amount_expended,cfda_key,V343))</f>
        <v/>
      </c>
      <c r="K343" s="10">
        <f>IF(G343="OTHER CLUSTER NOT LISTED ABOVE",SUMIFS(amount_expended,uniform_other_cluster_name,X343), IF(AND(OR(G343="N/A",G343=""),H343=""),0,IF(G343="STATE CLUSTER",SUMIFS(amount_expended,uniform_state_cluster_name,W343),SUMIFS(amount_expended,cluster_name,G343))))</f>
        <v/>
      </c>
      <c r="L343" s="8" t="n"/>
      <c r="M343" s="7" t="n"/>
      <c r="N343" s="8" t="n"/>
      <c r="O343" s="7" t="n"/>
      <c r="P343" s="7" t="n"/>
      <c r="Q343" s="8" t="n"/>
      <c r="R343" s="9" t="n"/>
      <c r="S343" s="8" t="n"/>
      <c r="T343" s="8" t="n"/>
      <c r="U343" s="8" t="n"/>
      <c r="V343" s="11">
        <f>IF(OR(B343="",C343),"",CONCATENATE(B343,".",C343))</f>
        <v/>
      </c>
      <c r="W343" s="6">
        <f>UPPER(TRIM(H343))</f>
        <v/>
      </c>
      <c r="X343" s="6">
        <f>UPPER(TRIM(I343))</f>
        <v/>
      </c>
      <c r="Y343" s="6">
        <f>IF(V343&lt;&gt;"",IFERROR(INDEX(federal_program_name_lookup,MATCH(V343,aln_lookup,0)),""),"")</f>
        <v/>
      </c>
    </row>
    <row r="344">
      <c r="A344" s="6">
        <f>IF(B344&lt;&gt;"", "AWARD-"&amp;TEXT(ROW()-1,"0000"), "")</f>
        <v/>
      </c>
      <c r="B344" s="7" t="n"/>
      <c r="C344" s="7" t="n"/>
      <c r="D344" s="7" t="n"/>
      <c r="E344" s="8" t="n"/>
      <c r="F344" s="9" t="n"/>
      <c r="G344" s="8" t="n"/>
      <c r="H344" s="8" t="n"/>
      <c r="I344" s="8" t="n"/>
      <c r="J344" s="10">
        <f>IF(A344="",0,SUMIFS(amount_expended,cfda_key,V344))</f>
        <v/>
      </c>
      <c r="K344" s="10">
        <f>IF(G344="OTHER CLUSTER NOT LISTED ABOVE",SUMIFS(amount_expended,uniform_other_cluster_name,X344), IF(AND(OR(G344="N/A",G344=""),H344=""),0,IF(G344="STATE CLUSTER",SUMIFS(amount_expended,uniform_state_cluster_name,W344),SUMIFS(amount_expended,cluster_name,G344))))</f>
        <v/>
      </c>
      <c r="L344" s="8" t="n"/>
      <c r="M344" s="7" t="n"/>
      <c r="N344" s="8" t="n"/>
      <c r="O344" s="7" t="n"/>
      <c r="P344" s="7" t="n"/>
      <c r="Q344" s="8" t="n"/>
      <c r="R344" s="9" t="n"/>
      <c r="S344" s="8" t="n"/>
      <c r="T344" s="8" t="n"/>
      <c r="U344" s="8" t="n"/>
      <c r="V344" s="11">
        <f>IF(OR(B344="",C344),"",CONCATENATE(B344,".",C344))</f>
        <v/>
      </c>
      <c r="W344" s="6">
        <f>UPPER(TRIM(H344))</f>
        <v/>
      </c>
      <c r="X344" s="6">
        <f>UPPER(TRIM(I344))</f>
        <v/>
      </c>
      <c r="Y344" s="6">
        <f>IF(V344&lt;&gt;"",IFERROR(INDEX(federal_program_name_lookup,MATCH(V344,aln_lookup,0)),""),"")</f>
        <v/>
      </c>
    </row>
    <row r="345">
      <c r="A345" s="6">
        <f>IF(B345&lt;&gt;"", "AWARD-"&amp;TEXT(ROW()-1,"0000"), "")</f>
        <v/>
      </c>
      <c r="B345" s="7" t="n"/>
      <c r="C345" s="7" t="n"/>
      <c r="D345" s="7" t="n"/>
      <c r="E345" s="8" t="n"/>
      <c r="F345" s="9" t="n"/>
      <c r="G345" s="8" t="n"/>
      <c r="H345" s="8" t="n"/>
      <c r="I345" s="8" t="n"/>
      <c r="J345" s="10">
        <f>IF(A345="",0,SUMIFS(amount_expended,cfda_key,V345))</f>
        <v/>
      </c>
      <c r="K345" s="10">
        <f>IF(G345="OTHER CLUSTER NOT LISTED ABOVE",SUMIFS(amount_expended,uniform_other_cluster_name,X345), IF(AND(OR(G345="N/A",G345=""),H345=""),0,IF(G345="STATE CLUSTER",SUMIFS(amount_expended,uniform_state_cluster_name,W345),SUMIFS(amount_expended,cluster_name,G345))))</f>
        <v/>
      </c>
      <c r="L345" s="8" t="n"/>
      <c r="M345" s="7" t="n"/>
      <c r="N345" s="8" t="n"/>
      <c r="O345" s="7" t="n"/>
      <c r="P345" s="7" t="n"/>
      <c r="Q345" s="8" t="n"/>
      <c r="R345" s="9" t="n"/>
      <c r="S345" s="8" t="n"/>
      <c r="T345" s="8" t="n"/>
      <c r="U345" s="8" t="n"/>
      <c r="V345" s="11">
        <f>IF(OR(B345="",C345),"",CONCATENATE(B345,".",C345))</f>
        <v/>
      </c>
      <c r="W345" s="6">
        <f>UPPER(TRIM(H345))</f>
        <v/>
      </c>
      <c r="X345" s="6">
        <f>UPPER(TRIM(I345))</f>
        <v/>
      </c>
      <c r="Y345" s="6">
        <f>IF(V345&lt;&gt;"",IFERROR(INDEX(federal_program_name_lookup,MATCH(V345,aln_lookup,0)),""),"")</f>
        <v/>
      </c>
    </row>
    <row r="346">
      <c r="A346" s="6">
        <f>IF(B346&lt;&gt;"", "AWARD-"&amp;TEXT(ROW()-1,"0000"), "")</f>
        <v/>
      </c>
      <c r="B346" s="7" t="n"/>
      <c r="C346" s="7" t="n"/>
      <c r="D346" s="7" t="n"/>
      <c r="E346" s="8" t="n"/>
      <c r="F346" s="9" t="n"/>
      <c r="G346" s="8" t="n"/>
      <c r="H346" s="8" t="n"/>
      <c r="I346" s="8" t="n"/>
      <c r="J346" s="10">
        <f>IF(A346="",0,SUMIFS(amount_expended,cfda_key,V346))</f>
        <v/>
      </c>
      <c r="K346" s="10">
        <f>IF(G346="OTHER CLUSTER NOT LISTED ABOVE",SUMIFS(amount_expended,uniform_other_cluster_name,X346), IF(AND(OR(G346="N/A",G346=""),H346=""),0,IF(G346="STATE CLUSTER",SUMIFS(amount_expended,uniform_state_cluster_name,W346),SUMIFS(amount_expended,cluster_name,G346))))</f>
        <v/>
      </c>
      <c r="L346" s="8" t="n"/>
      <c r="M346" s="7" t="n"/>
      <c r="N346" s="8" t="n"/>
      <c r="O346" s="7" t="n"/>
      <c r="P346" s="7" t="n"/>
      <c r="Q346" s="8" t="n"/>
      <c r="R346" s="9" t="n"/>
      <c r="S346" s="8" t="n"/>
      <c r="T346" s="8" t="n"/>
      <c r="U346" s="8" t="n"/>
      <c r="V346" s="11">
        <f>IF(OR(B346="",C346),"",CONCATENATE(B346,".",C346))</f>
        <v/>
      </c>
      <c r="W346" s="6">
        <f>UPPER(TRIM(H346))</f>
        <v/>
      </c>
      <c r="X346" s="6">
        <f>UPPER(TRIM(I346))</f>
        <v/>
      </c>
      <c r="Y346" s="6">
        <f>IF(V346&lt;&gt;"",IFERROR(INDEX(federal_program_name_lookup,MATCH(V346,aln_lookup,0)),""),"")</f>
        <v/>
      </c>
    </row>
    <row r="347">
      <c r="A347" s="6">
        <f>IF(B347&lt;&gt;"", "AWARD-"&amp;TEXT(ROW()-1,"0000"), "")</f>
        <v/>
      </c>
      <c r="B347" s="7" t="n"/>
      <c r="C347" s="7" t="n"/>
      <c r="D347" s="7" t="n"/>
      <c r="E347" s="8" t="n"/>
      <c r="F347" s="9" t="n"/>
      <c r="G347" s="8" t="n"/>
      <c r="H347" s="8" t="n"/>
      <c r="I347" s="8" t="n"/>
      <c r="J347" s="10">
        <f>IF(A347="",0,SUMIFS(amount_expended,cfda_key,V347))</f>
        <v/>
      </c>
      <c r="K347" s="10">
        <f>IF(G347="OTHER CLUSTER NOT LISTED ABOVE",SUMIFS(amount_expended,uniform_other_cluster_name,X347), IF(AND(OR(G347="N/A",G347=""),H347=""),0,IF(G347="STATE CLUSTER",SUMIFS(amount_expended,uniform_state_cluster_name,W347),SUMIFS(amount_expended,cluster_name,G347))))</f>
        <v/>
      </c>
      <c r="L347" s="8" t="n"/>
      <c r="M347" s="7" t="n"/>
      <c r="N347" s="8" t="n"/>
      <c r="O347" s="7" t="n"/>
      <c r="P347" s="7" t="n"/>
      <c r="Q347" s="8" t="n"/>
      <c r="R347" s="9" t="n"/>
      <c r="S347" s="8" t="n"/>
      <c r="T347" s="8" t="n"/>
      <c r="U347" s="8" t="n"/>
      <c r="V347" s="11">
        <f>IF(OR(B347="",C347),"",CONCATENATE(B347,".",C347))</f>
        <v/>
      </c>
      <c r="W347" s="6">
        <f>UPPER(TRIM(H347))</f>
        <v/>
      </c>
      <c r="X347" s="6">
        <f>UPPER(TRIM(I347))</f>
        <v/>
      </c>
      <c r="Y347" s="6">
        <f>IF(V347&lt;&gt;"",IFERROR(INDEX(federal_program_name_lookup,MATCH(V347,aln_lookup,0)),""),"")</f>
        <v/>
      </c>
    </row>
    <row r="348">
      <c r="A348" s="6">
        <f>IF(B348&lt;&gt;"", "AWARD-"&amp;TEXT(ROW()-1,"0000"), "")</f>
        <v/>
      </c>
      <c r="B348" s="7" t="n"/>
      <c r="C348" s="7" t="n"/>
      <c r="D348" s="7" t="n"/>
      <c r="E348" s="8" t="n"/>
      <c r="F348" s="9" t="n"/>
      <c r="G348" s="8" t="n"/>
      <c r="H348" s="8" t="n"/>
      <c r="I348" s="8" t="n"/>
      <c r="J348" s="10">
        <f>IF(A348="",0,SUMIFS(amount_expended,cfda_key,V348))</f>
        <v/>
      </c>
      <c r="K348" s="10">
        <f>IF(G348="OTHER CLUSTER NOT LISTED ABOVE",SUMIFS(amount_expended,uniform_other_cluster_name,X348), IF(AND(OR(G348="N/A",G348=""),H348=""),0,IF(G348="STATE CLUSTER",SUMIFS(amount_expended,uniform_state_cluster_name,W348),SUMIFS(amount_expended,cluster_name,G348))))</f>
        <v/>
      </c>
      <c r="L348" s="8" t="n"/>
      <c r="M348" s="7" t="n"/>
      <c r="N348" s="8" t="n"/>
      <c r="O348" s="7" t="n"/>
      <c r="P348" s="7" t="n"/>
      <c r="Q348" s="8" t="n"/>
      <c r="R348" s="9" t="n"/>
      <c r="S348" s="8" t="n"/>
      <c r="T348" s="8" t="n"/>
      <c r="U348" s="8" t="n"/>
      <c r="V348" s="11">
        <f>IF(OR(B348="",C348),"",CONCATENATE(B348,".",C348))</f>
        <v/>
      </c>
      <c r="W348" s="6">
        <f>UPPER(TRIM(H348))</f>
        <v/>
      </c>
      <c r="X348" s="6">
        <f>UPPER(TRIM(I348))</f>
        <v/>
      </c>
      <c r="Y348" s="6">
        <f>IF(V348&lt;&gt;"",IFERROR(INDEX(federal_program_name_lookup,MATCH(V348,aln_lookup,0)),""),"")</f>
        <v/>
      </c>
    </row>
    <row r="349">
      <c r="A349" s="6">
        <f>IF(B349&lt;&gt;"", "AWARD-"&amp;TEXT(ROW()-1,"0000"), "")</f>
        <v/>
      </c>
      <c r="B349" s="7" t="n"/>
      <c r="C349" s="7" t="n"/>
      <c r="D349" s="7" t="n"/>
      <c r="E349" s="8" t="n"/>
      <c r="F349" s="9" t="n"/>
      <c r="G349" s="8" t="n"/>
      <c r="H349" s="8" t="n"/>
      <c r="I349" s="8" t="n"/>
      <c r="J349" s="10">
        <f>IF(A349="",0,SUMIFS(amount_expended,cfda_key,V349))</f>
        <v/>
      </c>
      <c r="K349" s="10">
        <f>IF(G349="OTHER CLUSTER NOT LISTED ABOVE",SUMIFS(amount_expended,uniform_other_cluster_name,X349), IF(AND(OR(G349="N/A",G349=""),H349=""),0,IF(G349="STATE CLUSTER",SUMIFS(amount_expended,uniform_state_cluster_name,W349),SUMIFS(amount_expended,cluster_name,G349))))</f>
        <v/>
      </c>
      <c r="L349" s="8" t="n"/>
      <c r="M349" s="7" t="n"/>
      <c r="N349" s="8" t="n"/>
      <c r="O349" s="7" t="n"/>
      <c r="P349" s="7" t="n"/>
      <c r="Q349" s="8" t="n"/>
      <c r="R349" s="9" t="n"/>
      <c r="S349" s="8" t="n"/>
      <c r="T349" s="8" t="n"/>
      <c r="U349" s="8" t="n"/>
      <c r="V349" s="11">
        <f>IF(OR(B349="",C349),"",CONCATENATE(B349,".",C349))</f>
        <v/>
      </c>
      <c r="W349" s="6">
        <f>UPPER(TRIM(H349))</f>
        <v/>
      </c>
      <c r="X349" s="6">
        <f>UPPER(TRIM(I349))</f>
        <v/>
      </c>
      <c r="Y349" s="6">
        <f>IF(V349&lt;&gt;"",IFERROR(INDEX(federal_program_name_lookup,MATCH(V349,aln_lookup,0)),""),"")</f>
        <v/>
      </c>
    </row>
    <row r="350">
      <c r="A350" s="6">
        <f>IF(B350&lt;&gt;"", "AWARD-"&amp;TEXT(ROW()-1,"0000"), "")</f>
        <v/>
      </c>
      <c r="B350" s="7" t="n"/>
      <c r="C350" s="7" t="n"/>
      <c r="D350" s="7" t="n"/>
      <c r="E350" s="8" t="n"/>
      <c r="F350" s="9" t="n"/>
      <c r="G350" s="8" t="n"/>
      <c r="H350" s="8" t="n"/>
      <c r="I350" s="8" t="n"/>
      <c r="J350" s="10">
        <f>IF(A350="",0,SUMIFS(amount_expended,cfda_key,V350))</f>
        <v/>
      </c>
      <c r="K350" s="10">
        <f>IF(G350="OTHER CLUSTER NOT LISTED ABOVE",SUMIFS(amount_expended,uniform_other_cluster_name,X350), IF(AND(OR(G350="N/A",G350=""),H350=""),0,IF(G350="STATE CLUSTER",SUMIFS(amount_expended,uniform_state_cluster_name,W350),SUMIFS(amount_expended,cluster_name,G350))))</f>
        <v/>
      </c>
      <c r="L350" s="8" t="n"/>
      <c r="M350" s="7" t="n"/>
      <c r="N350" s="8" t="n"/>
      <c r="O350" s="7" t="n"/>
      <c r="P350" s="7" t="n"/>
      <c r="Q350" s="8" t="n"/>
      <c r="R350" s="9" t="n"/>
      <c r="S350" s="8" t="n"/>
      <c r="T350" s="8" t="n"/>
      <c r="U350" s="8" t="n"/>
      <c r="V350" s="11">
        <f>IF(OR(B350="",C350),"",CONCATENATE(B350,".",C350))</f>
        <v/>
      </c>
      <c r="W350" s="6">
        <f>UPPER(TRIM(H350))</f>
        <v/>
      </c>
      <c r="X350" s="6">
        <f>UPPER(TRIM(I350))</f>
        <v/>
      </c>
      <c r="Y350" s="6">
        <f>IF(V350&lt;&gt;"",IFERROR(INDEX(federal_program_name_lookup,MATCH(V350,aln_lookup,0)),""),"")</f>
        <v/>
      </c>
    </row>
    <row r="351">
      <c r="A351" s="6">
        <f>IF(B351&lt;&gt;"", "AWARD-"&amp;TEXT(ROW()-1,"0000"), "")</f>
        <v/>
      </c>
      <c r="B351" s="7" t="n"/>
      <c r="C351" s="7" t="n"/>
      <c r="D351" s="7" t="n"/>
      <c r="E351" s="8" t="n"/>
      <c r="F351" s="9" t="n"/>
      <c r="G351" s="8" t="n"/>
      <c r="H351" s="8" t="n"/>
      <c r="I351" s="8" t="n"/>
      <c r="J351" s="10">
        <f>IF(A351="",0,SUMIFS(amount_expended,cfda_key,V351))</f>
        <v/>
      </c>
      <c r="K351" s="10">
        <f>IF(G351="OTHER CLUSTER NOT LISTED ABOVE",SUMIFS(amount_expended,uniform_other_cluster_name,X351), IF(AND(OR(G351="N/A",G351=""),H351=""),0,IF(G351="STATE CLUSTER",SUMIFS(amount_expended,uniform_state_cluster_name,W351),SUMIFS(amount_expended,cluster_name,G351))))</f>
        <v/>
      </c>
      <c r="L351" s="8" t="n"/>
      <c r="M351" s="7" t="n"/>
      <c r="N351" s="8" t="n"/>
      <c r="O351" s="7" t="n"/>
      <c r="P351" s="7" t="n"/>
      <c r="Q351" s="8" t="n"/>
      <c r="R351" s="9" t="n"/>
      <c r="S351" s="8" t="n"/>
      <c r="T351" s="8" t="n"/>
      <c r="U351" s="8" t="n"/>
      <c r="V351" s="11">
        <f>IF(OR(B351="",C351),"",CONCATENATE(B351,".",C351))</f>
        <v/>
      </c>
      <c r="W351" s="6">
        <f>UPPER(TRIM(H351))</f>
        <v/>
      </c>
      <c r="X351" s="6">
        <f>UPPER(TRIM(I351))</f>
        <v/>
      </c>
      <c r="Y351" s="6">
        <f>IF(V351&lt;&gt;"",IFERROR(INDEX(federal_program_name_lookup,MATCH(V351,aln_lookup,0)),""),"")</f>
        <v/>
      </c>
    </row>
    <row r="352">
      <c r="A352" s="6">
        <f>IF(B352&lt;&gt;"", "AWARD-"&amp;TEXT(ROW()-1,"0000"), "")</f>
        <v/>
      </c>
      <c r="B352" s="7" t="n"/>
      <c r="C352" s="7" t="n"/>
      <c r="D352" s="7" t="n"/>
      <c r="E352" s="8" t="n"/>
      <c r="F352" s="9" t="n"/>
      <c r="G352" s="8" t="n"/>
      <c r="H352" s="8" t="n"/>
      <c r="I352" s="8" t="n"/>
      <c r="J352" s="10">
        <f>IF(A352="",0,SUMIFS(amount_expended,cfda_key,V352))</f>
        <v/>
      </c>
      <c r="K352" s="10">
        <f>IF(G352="OTHER CLUSTER NOT LISTED ABOVE",SUMIFS(amount_expended,uniform_other_cluster_name,X352), IF(AND(OR(G352="N/A",G352=""),H352=""),0,IF(G352="STATE CLUSTER",SUMIFS(amount_expended,uniform_state_cluster_name,W352),SUMIFS(amount_expended,cluster_name,G352))))</f>
        <v/>
      </c>
      <c r="L352" s="8" t="n"/>
      <c r="M352" s="7" t="n"/>
      <c r="N352" s="8" t="n"/>
      <c r="O352" s="7" t="n"/>
      <c r="P352" s="7" t="n"/>
      <c r="Q352" s="8" t="n"/>
      <c r="R352" s="9" t="n"/>
      <c r="S352" s="8" t="n"/>
      <c r="T352" s="8" t="n"/>
      <c r="U352" s="8" t="n"/>
      <c r="V352" s="11">
        <f>IF(OR(B352="",C352),"",CONCATENATE(B352,".",C352))</f>
        <v/>
      </c>
      <c r="W352" s="6">
        <f>UPPER(TRIM(H352))</f>
        <v/>
      </c>
      <c r="X352" s="6">
        <f>UPPER(TRIM(I352))</f>
        <v/>
      </c>
      <c r="Y352" s="6">
        <f>IF(V352&lt;&gt;"",IFERROR(INDEX(federal_program_name_lookup,MATCH(V352,aln_lookup,0)),""),"")</f>
        <v/>
      </c>
    </row>
    <row r="353">
      <c r="A353" s="6">
        <f>IF(B353&lt;&gt;"", "AWARD-"&amp;TEXT(ROW()-1,"0000"), "")</f>
        <v/>
      </c>
      <c r="B353" s="7" t="n"/>
      <c r="C353" s="7" t="n"/>
      <c r="D353" s="7" t="n"/>
      <c r="E353" s="8" t="n"/>
      <c r="F353" s="9" t="n"/>
      <c r="G353" s="8" t="n"/>
      <c r="H353" s="8" t="n"/>
      <c r="I353" s="8" t="n"/>
      <c r="J353" s="10">
        <f>IF(A353="",0,SUMIFS(amount_expended,cfda_key,V353))</f>
        <v/>
      </c>
      <c r="K353" s="10">
        <f>IF(G353="OTHER CLUSTER NOT LISTED ABOVE",SUMIFS(amount_expended,uniform_other_cluster_name,X353), IF(AND(OR(G353="N/A",G353=""),H353=""),0,IF(G353="STATE CLUSTER",SUMIFS(amount_expended,uniform_state_cluster_name,W353),SUMIFS(amount_expended,cluster_name,G353))))</f>
        <v/>
      </c>
      <c r="L353" s="8" t="n"/>
      <c r="M353" s="7" t="n"/>
      <c r="N353" s="8" t="n"/>
      <c r="O353" s="7" t="n"/>
      <c r="P353" s="7" t="n"/>
      <c r="Q353" s="8" t="n"/>
      <c r="R353" s="9" t="n"/>
      <c r="S353" s="8" t="n"/>
      <c r="T353" s="8" t="n"/>
      <c r="U353" s="8" t="n"/>
      <c r="V353" s="11">
        <f>IF(OR(B353="",C353),"",CONCATENATE(B353,".",C353))</f>
        <v/>
      </c>
      <c r="W353" s="6">
        <f>UPPER(TRIM(H353))</f>
        <v/>
      </c>
      <c r="X353" s="6">
        <f>UPPER(TRIM(I353))</f>
        <v/>
      </c>
      <c r="Y353" s="6">
        <f>IF(V353&lt;&gt;"",IFERROR(INDEX(federal_program_name_lookup,MATCH(V353,aln_lookup,0)),""),"")</f>
        <v/>
      </c>
    </row>
    <row r="354">
      <c r="A354" s="6">
        <f>IF(B354&lt;&gt;"", "AWARD-"&amp;TEXT(ROW()-1,"0000"), "")</f>
        <v/>
      </c>
      <c r="B354" s="7" t="n"/>
      <c r="C354" s="7" t="n"/>
      <c r="D354" s="7" t="n"/>
      <c r="E354" s="8" t="n"/>
      <c r="F354" s="9" t="n"/>
      <c r="G354" s="8" t="n"/>
      <c r="H354" s="8" t="n"/>
      <c r="I354" s="8" t="n"/>
      <c r="J354" s="10">
        <f>IF(A354="",0,SUMIFS(amount_expended,cfda_key,V354))</f>
        <v/>
      </c>
      <c r="K354" s="10">
        <f>IF(G354="OTHER CLUSTER NOT LISTED ABOVE",SUMIFS(amount_expended,uniform_other_cluster_name,X354), IF(AND(OR(G354="N/A",G354=""),H354=""),0,IF(G354="STATE CLUSTER",SUMIFS(amount_expended,uniform_state_cluster_name,W354),SUMIFS(amount_expended,cluster_name,G354))))</f>
        <v/>
      </c>
      <c r="L354" s="8" t="n"/>
      <c r="M354" s="7" t="n"/>
      <c r="N354" s="8" t="n"/>
      <c r="O354" s="7" t="n"/>
      <c r="P354" s="7" t="n"/>
      <c r="Q354" s="8" t="n"/>
      <c r="R354" s="9" t="n"/>
      <c r="S354" s="8" t="n"/>
      <c r="T354" s="8" t="n"/>
      <c r="U354" s="8" t="n"/>
      <c r="V354" s="11">
        <f>IF(OR(B354="",C354),"",CONCATENATE(B354,".",C354))</f>
        <v/>
      </c>
      <c r="W354" s="6">
        <f>UPPER(TRIM(H354))</f>
        <v/>
      </c>
      <c r="X354" s="6">
        <f>UPPER(TRIM(I354))</f>
        <v/>
      </c>
      <c r="Y354" s="6">
        <f>IF(V354&lt;&gt;"",IFERROR(INDEX(federal_program_name_lookup,MATCH(V354,aln_lookup,0)),""),"")</f>
        <v/>
      </c>
    </row>
    <row r="355">
      <c r="A355" s="6">
        <f>IF(B355&lt;&gt;"", "AWARD-"&amp;TEXT(ROW()-1,"0000"), "")</f>
        <v/>
      </c>
      <c r="B355" s="7" t="n"/>
      <c r="C355" s="7" t="n"/>
      <c r="D355" s="7" t="n"/>
      <c r="E355" s="8" t="n"/>
      <c r="F355" s="9" t="n"/>
      <c r="G355" s="8" t="n"/>
      <c r="H355" s="8" t="n"/>
      <c r="I355" s="8" t="n"/>
      <c r="J355" s="10">
        <f>IF(A355="",0,SUMIFS(amount_expended,cfda_key,V355))</f>
        <v/>
      </c>
      <c r="K355" s="10">
        <f>IF(G355="OTHER CLUSTER NOT LISTED ABOVE",SUMIFS(amount_expended,uniform_other_cluster_name,X355), IF(AND(OR(G355="N/A",G355=""),H355=""),0,IF(G355="STATE CLUSTER",SUMIFS(amount_expended,uniform_state_cluster_name,W355),SUMIFS(amount_expended,cluster_name,G355))))</f>
        <v/>
      </c>
      <c r="L355" s="8" t="n"/>
      <c r="M355" s="7" t="n"/>
      <c r="N355" s="8" t="n"/>
      <c r="O355" s="7" t="n"/>
      <c r="P355" s="7" t="n"/>
      <c r="Q355" s="8" t="n"/>
      <c r="R355" s="9" t="n"/>
      <c r="S355" s="8" t="n"/>
      <c r="T355" s="8" t="n"/>
      <c r="U355" s="8" t="n"/>
      <c r="V355" s="11">
        <f>IF(OR(B355="",C355),"",CONCATENATE(B355,".",C355))</f>
        <v/>
      </c>
      <c r="W355" s="6">
        <f>UPPER(TRIM(H355))</f>
        <v/>
      </c>
      <c r="X355" s="6">
        <f>UPPER(TRIM(I355))</f>
        <v/>
      </c>
      <c r="Y355" s="6">
        <f>IF(V355&lt;&gt;"",IFERROR(INDEX(federal_program_name_lookup,MATCH(V355,aln_lookup,0)),""),"")</f>
        <v/>
      </c>
    </row>
    <row r="356">
      <c r="A356" s="6">
        <f>IF(B356&lt;&gt;"", "AWARD-"&amp;TEXT(ROW()-1,"0000"), "")</f>
        <v/>
      </c>
      <c r="B356" s="7" t="n"/>
      <c r="C356" s="7" t="n"/>
      <c r="D356" s="7" t="n"/>
      <c r="E356" s="8" t="n"/>
      <c r="F356" s="9" t="n"/>
      <c r="G356" s="8" t="n"/>
      <c r="H356" s="8" t="n"/>
      <c r="I356" s="8" t="n"/>
      <c r="J356" s="10">
        <f>IF(A356="",0,SUMIFS(amount_expended,cfda_key,V356))</f>
        <v/>
      </c>
      <c r="K356" s="10">
        <f>IF(G356="OTHER CLUSTER NOT LISTED ABOVE",SUMIFS(amount_expended,uniform_other_cluster_name,X356), IF(AND(OR(G356="N/A",G356=""),H356=""),0,IF(G356="STATE CLUSTER",SUMIFS(amount_expended,uniform_state_cluster_name,W356),SUMIFS(amount_expended,cluster_name,G356))))</f>
        <v/>
      </c>
      <c r="L356" s="8" t="n"/>
      <c r="M356" s="7" t="n"/>
      <c r="N356" s="8" t="n"/>
      <c r="O356" s="7" t="n"/>
      <c r="P356" s="7" t="n"/>
      <c r="Q356" s="8" t="n"/>
      <c r="R356" s="9" t="n"/>
      <c r="S356" s="8" t="n"/>
      <c r="T356" s="8" t="n"/>
      <c r="U356" s="8" t="n"/>
      <c r="V356" s="11">
        <f>IF(OR(B356="",C356),"",CONCATENATE(B356,".",C356))</f>
        <v/>
      </c>
      <c r="W356" s="6">
        <f>UPPER(TRIM(H356))</f>
        <v/>
      </c>
      <c r="X356" s="6">
        <f>UPPER(TRIM(I356))</f>
        <v/>
      </c>
      <c r="Y356" s="6">
        <f>IF(V356&lt;&gt;"",IFERROR(INDEX(federal_program_name_lookup,MATCH(V356,aln_lookup,0)),""),"")</f>
        <v/>
      </c>
    </row>
    <row r="357">
      <c r="A357" s="6">
        <f>IF(B357&lt;&gt;"", "AWARD-"&amp;TEXT(ROW()-1,"0000"), "")</f>
        <v/>
      </c>
      <c r="B357" s="7" t="n"/>
      <c r="C357" s="7" t="n"/>
      <c r="D357" s="7" t="n"/>
      <c r="E357" s="8" t="n"/>
      <c r="F357" s="9" t="n"/>
      <c r="G357" s="8" t="n"/>
      <c r="H357" s="8" t="n"/>
      <c r="I357" s="8" t="n"/>
      <c r="J357" s="10">
        <f>IF(A357="",0,SUMIFS(amount_expended,cfda_key,V357))</f>
        <v/>
      </c>
      <c r="K357" s="10">
        <f>IF(G357="OTHER CLUSTER NOT LISTED ABOVE",SUMIFS(amount_expended,uniform_other_cluster_name,X357), IF(AND(OR(G357="N/A",G357=""),H357=""),0,IF(G357="STATE CLUSTER",SUMIFS(amount_expended,uniform_state_cluster_name,W357),SUMIFS(amount_expended,cluster_name,G357))))</f>
        <v/>
      </c>
      <c r="L357" s="8" t="n"/>
      <c r="M357" s="7" t="n"/>
      <c r="N357" s="8" t="n"/>
      <c r="O357" s="7" t="n"/>
      <c r="P357" s="7" t="n"/>
      <c r="Q357" s="8" t="n"/>
      <c r="R357" s="9" t="n"/>
      <c r="S357" s="8" t="n"/>
      <c r="T357" s="8" t="n"/>
      <c r="U357" s="8" t="n"/>
      <c r="V357" s="11">
        <f>IF(OR(B357="",C357),"",CONCATENATE(B357,".",C357))</f>
        <v/>
      </c>
      <c r="W357" s="6">
        <f>UPPER(TRIM(H357))</f>
        <v/>
      </c>
      <c r="X357" s="6">
        <f>UPPER(TRIM(I357))</f>
        <v/>
      </c>
      <c r="Y357" s="6">
        <f>IF(V357&lt;&gt;"",IFERROR(INDEX(federal_program_name_lookup,MATCH(V357,aln_lookup,0)),""),"")</f>
        <v/>
      </c>
    </row>
    <row r="358">
      <c r="A358" s="6">
        <f>IF(B358&lt;&gt;"", "AWARD-"&amp;TEXT(ROW()-1,"0000"), "")</f>
        <v/>
      </c>
      <c r="B358" s="7" t="n"/>
      <c r="C358" s="7" t="n"/>
      <c r="D358" s="7" t="n"/>
      <c r="E358" s="8" t="n"/>
      <c r="F358" s="9" t="n"/>
      <c r="G358" s="8" t="n"/>
      <c r="H358" s="8" t="n"/>
      <c r="I358" s="8" t="n"/>
      <c r="J358" s="10">
        <f>IF(A358="",0,SUMIFS(amount_expended,cfda_key,V358))</f>
        <v/>
      </c>
      <c r="K358" s="10">
        <f>IF(G358="OTHER CLUSTER NOT LISTED ABOVE",SUMIFS(amount_expended,uniform_other_cluster_name,X358), IF(AND(OR(G358="N/A",G358=""),H358=""),0,IF(G358="STATE CLUSTER",SUMIFS(amount_expended,uniform_state_cluster_name,W358),SUMIFS(amount_expended,cluster_name,G358))))</f>
        <v/>
      </c>
      <c r="L358" s="8" t="n"/>
      <c r="M358" s="7" t="n"/>
      <c r="N358" s="8" t="n"/>
      <c r="O358" s="7" t="n"/>
      <c r="P358" s="7" t="n"/>
      <c r="Q358" s="8" t="n"/>
      <c r="R358" s="9" t="n"/>
      <c r="S358" s="8" t="n"/>
      <c r="T358" s="8" t="n"/>
      <c r="U358" s="8" t="n"/>
      <c r="V358" s="11">
        <f>IF(OR(B358="",C358),"",CONCATENATE(B358,".",C358))</f>
        <v/>
      </c>
      <c r="W358" s="6">
        <f>UPPER(TRIM(H358))</f>
        <v/>
      </c>
      <c r="X358" s="6">
        <f>UPPER(TRIM(I358))</f>
        <v/>
      </c>
      <c r="Y358" s="6">
        <f>IF(V358&lt;&gt;"",IFERROR(INDEX(federal_program_name_lookup,MATCH(V358,aln_lookup,0)),""),"")</f>
        <v/>
      </c>
    </row>
    <row r="359">
      <c r="A359" s="6">
        <f>IF(B359&lt;&gt;"", "AWARD-"&amp;TEXT(ROW()-1,"0000"), "")</f>
        <v/>
      </c>
      <c r="B359" s="7" t="n"/>
      <c r="C359" s="7" t="n"/>
      <c r="D359" s="7" t="n"/>
      <c r="E359" s="8" t="n"/>
      <c r="F359" s="9" t="n"/>
      <c r="G359" s="8" t="n"/>
      <c r="H359" s="8" t="n"/>
      <c r="I359" s="8" t="n"/>
      <c r="J359" s="10">
        <f>IF(A359="",0,SUMIFS(amount_expended,cfda_key,V359))</f>
        <v/>
      </c>
      <c r="K359" s="10">
        <f>IF(G359="OTHER CLUSTER NOT LISTED ABOVE",SUMIFS(amount_expended,uniform_other_cluster_name,X359), IF(AND(OR(G359="N/A",G359=""),H359=""),0,IF(G359="STATE CLUSTER",SUMIFS(amount_expended,uniform_state_cluster_name,W359),SUMIFS(amount_expended,cluster_name,G359))))</f>
        <v/>
      </c>
      <c r="L359" s="8" t="n"/>
      <c r="M359" s="7" t="n"/>
      <c r="N359" s="8" t="n"/>
      <c r="O359" s="7" t="n"/>
      <c r="P359" s="7" t="n"/>
      <c r="Q359" s="8" t="n"/>
      <c r="R359" s="9" t="n"/>
      <c r="S359" s="8" t="n"/>
      <c r="T359" s="8" t="n"/>
      <c r="U359" s="8" t="n"/>
      <c r="V359" s="11">
        <f>IF(OR(B359="",C359),"",CONCATENATE(B359,".",C359))</f>
        <v/>
      </c>
      <c r="W359" s="6">
        <f>UPPER(TRIM(H359))</f>
        <v/>
      </c>
      <c r="X359" s="6">
        <f>UPPER(TRIM(I359))</f>
        <v/>
      </c>
      <c r="Y359" s="6">
        <f>IF(V359&lt;&gt;"",IFERROR(INDEX(federal_program_name_lookup,MATCH(V359,aln_lookup,0)),""),"")</f>
        <v/>
      </c>
    </row>
    <row r="360">
      <c r="A360" s="6">
        <f>IF(B360&lt;&gt;"", "AWARD-"&amp;TEXT(ROW()-1,"0000"), "")</f>
        <v/>
      </c>
      <c r="B360" s="7" t="n"/>
      <c r="C360" s="7" t="n"/>
      <c r="D360" s="7" t="n"/>
      <c r="E360" s="8" t="n"/>
      <c r="F360" s="9" t="n"/>
      <c r="G360" s="8" t="n"/>
      <c r="H360" s="8" t="n"/>
      <c r="I360" s="8" t="n"/>
      <c r="J360" s="10">
        <f>IF(A360="",0,SUMIFS(amount_expended,cfda_key,V360))</f>
        <v/>
      </c>
      <c r="K360" s="10">
        <f>IF(G360="OTHER CLUSTER NOT LISTED ABOVE",SUMIFS(amount_expended,uniform_other_cluster_name,X360), IF(AND(OR(G360="N/A",G360=""),H360=""),0,IF(G360="STATE CLUSTER",SUMIFS(amount_expended,uniform_state_cluster_name,W360),SUMIFS(amount_expended,cluster_name,G360))))</f>
        <v/>
      </c>
      <c r="L360" s="8" t="n"/>
      <c r="M360" s="7" t="n"/>
      <c r="N360" s="8" t="n"/>
      <c r="O360" s="7" t="n"/>
      <c r="P360" s="7" t="n"/>
      <c r="Q360" s="8" t="n"/>
      <c r="R360" s="9" t="n"/>
      <c r="S360" s="8" t="n"/>
      <c r="T360" s="8" t="n"/>
      <c r="U360" s="8" t="n"/>
      <c r="V360" s="11">
        <f>IF(OR(B360="",C360),"",CONCATENATE(B360,".",C360))</f>
        <v/>
      </c>
      <c r="W360" s="6">
        <f>UPPER(TRIM(H360))</f>
        <v/>
      </c>
      <c r="X360" s="6">
        <f>UPPER(TRIM(I360))</f>
        <v/>
      </c>
      <c r="Y360" s="6">
        <f>IF(V360&lt;&gt;"",IFERROR(INDEX(federal_program_name_lookup,MATCH(V360,aln_lookup,0)),""),"")</f>
        <v/>
      </c>
    </row>
    <row r="361">
      <c r="A361" s="6">
        <f>IF(B361&lt;&gt;"", "AWARD-"&amp;TEXT(ROW()-1,"0000"), "")</f>
        <v/>
      </c>
      <c r="B361" s="7" t="n"/>
      <c r="C361" s="7" t="n"/>
      <c r="D361" s="7" t="n"/>
      <c r="E361" s="8" t="n"/>
      <c r="F361" s="9" t="n"/>
      <c r="G361" s="8" t="n"/>
      <c r="H361" s="8" t="n"/>
      <c r="I361" s="8" t="n"/>
      <c r="J361" s="10">
        <f>IF(A361="",0,SUMIFS(amount_expended,cfda_key,V361))</f>
        <v/>
      </c>
      <c r="K361" s="10">
        <f>IF(G361="OTHER CLUSTER NOT LISTED ABOVE",SUMIFS(amount_expended,uniform_other_cluster_name,X361), IF(AND(OR(G361="N/A",G361=""),H361=""),0,IF(G361="STATE CLUSTER",SUMIFS(amount_expended,uniform_state_cluster_name,W361),SUMIFS(amount_expended,cluster_name,G361))))</f>
        <v/>
      </c>
      <c r="L361" s="8" t="n"/>
      <c r="M361" s="7" t="n"/>
      <c r="N361" s="8" t="n"/>
      <c r="O361" s="7" t="n"/>
      <c r="P361" s="7" t="n"/>
      <c r="Q361" s="8" t="n"/>
      <c r="R361" s="9" t="n"/>
      <c r="S361" s="8" t="n"/>
      <c r="T361" s="8" t="n"/>
      <c r="U361" s="8" t="n"/>
      <c r="V361" s="11">
        <f>IF(OR(B361="",C361),"",CONCATENATE(B361,".",C361))</f>
        <v/>
      </c>
      <c r="W361" s="6">
        <f>UPPER(TRIM(H361))</f>
        <v/>
      </c>
      <c r="X361" s="6">
        <f>UPPER(TRIM(I361))</f>
        <v/>
      </c>
      <c r="Y361" s="6">
        <f>IF(V361&lt;&gt;"",IFERROR(INDEX(federal_program_name_lookup,MATCH(V361,aln_lookup,0)),""),"")</f>
        <v/>
      </c>
    </row>
    <row r="362">
      <c r="A362" s="6">
        <f>IF(B362&lt;&gt;"", "AWARD-"&amp;TEXT(ROW()-1,"0000"), "")</f>
        <v/>
      </c>
      <c r="B362" s="7" t="n"/>
      <c r="C362" s="7" t="n"/>
      <c r="D362" s="7" t="n"/>
      <c r="E362" s="8" t="n"/>
      <c r="F362" s="9" t="n"/>
      <c r="G362" s="8" t="n"/>
      <c r="H362" s="8" t="n"/>
      <c r="I362" s="8" t="n"/>
      <c r="J362" s="10">
        <f>IF(A362="",0,SUMIFS(amount_expended,cfda_key,V362))</f>
        <v/>
      </c>
      <c r="K362" s="10">
        <f>IF(G362="OTHER CLUSTER NOT LISTED ABOVE",SUMIFS(amount_expended,uniform_other_cluster_name,X362), IF(AND(OR(G362="N/A",G362=""),H362=""),0,IF(G362="STATE CLUSTER",SUMIFS(amount_expended,uniform_state_cluster_name,W362),SUMIFS(amount_expended,cluster_name,G362))))</f>
        <v/>
      </c>
      <c r="L362" s="8" t="n"/>
      <c r="M362" s="7" t="n"/>
      <c r="N362" s="8" t="n"/>
      <c r="O362" s="7" t="n"/>
      <c r="P362" s="7" t="n"/>
      <c r="Q362" s="8" t="n"/>
      <c r="R362" s="9" t="n"/>
      <c r="S362" s="8" t="n"/>
      <c r="T362" s="8" t="n"/>
      <c r="U362" s="8" t="n"/>
      <c r="V362" s="11">
        <f>IF(OR(B362="",C362),"",CONCATENATE(B362,".",C362))</f>
        <v/>
      </c>
      <c r="W362" s="6">
        <f>UPPER(TRIM(H362))</f>
        <v/>
      </c>
      <c r="X362" s="6">
        <f>UPPER(TRIM(I362))</f>
        <v/>
      </c>
      <c r="Y362" s="6">
        <f>IF(V362&lt;&gt;"",IFERROR(INDEX(federal_program_name_lookup,MATCH(V362,aln_lookup,0)),""),"")</f>
        <v/>
      </c>
    </row>
    <row r="363">
      <c r="A363" s="6">
        <f>IF(B363&lt;&gt;"", "AWARD-"&amp;TEXT(ROW()-1,"0000"), "")</f>
        <v/>
      </c>
      <c r="B363" s="7" t="n"/>
      <c r="C363" s="7" t="n"/>
      <c r="D363" s="7" t="n"/>
      <c r="E363" s="8" t="n"/>
      <c r="F363" s="9" t="n"/>
      <c r="G363" s="8" t="n"/>
      <c r="H363" s="8" t="n"/>
      <c r="I363" s="8" t="n"/>
      <c r="J363" s="10">
        <f>IF(A363="",0,SUMIFS(amount_expended,cfda_key,V363))</f>
        <v/>
      </c>
      <c r="K363" s="10">
        <f>IF(G363="OTHER CLUSTER NOT LISTED ABOVE",SUMIFS(amount_expended,uniform_other_cluster_name,X363), IF(AND(OR(G363="N/A",G363=""),H363=""),0,IF(G363="STATE CLUSTER",SUMIFS(amount_expended,uniform_state_cluster_name,W363),SUMIFS(amount_expended,cluster_name,G363))))</f>
        <v/>
      </c>
      <c r="L363" s="8" t="n"/>
      <c r="M363" s="7" t="n"/>
      <c r="N363" s="8" t="n"/>
      <c r="O363" s="7" t="n"/>
      <c r="P363" s="7" t="n"/>
      <c r="Q363" s="8" t="n"/>
      <c r="R363" s="9" t="n"/>
      <c r="S363" s="8" t="n"/>
      <c r="T363" s="8" t="n"/>
      <c r="U363" s="8" t="n"/>
      <c r="V363" s="11">
        <f>IF(OR(B363="",C363),"",CONCATENATE(B363,".",C363))</f>
        <v/>
      </c>
      <c r="W363" s="6">
        <f>UPPER(TRIM(H363))</f>
        <v/>
      </c>
      <c r="X363" s="6">
        <f>UPPER(TRIM(I363))</f>
        <v/>
      </c>
      <c r="Y363" s="6">
        <f>IF(V363&lt;&gt;"",IFERROR(INDEX(federal_program_name_lookup,MATCH(V363,aln_lookup,0)),""),"")</f>
        <v/>
      </c>
    </row>
    <row r="364">
      <c r="A364" s="6">
        <f>IF(B364&lt;&gt;"", "AWARD-"&amp;TEXT(ROW()-1,"0000"), "")</f>
        <v/>
      </c>
      <c r="B364" s="7" t="n"/>
      <c r="C364" s="7" t="n"/>
      <c r="D364" s="7" t="n"/>
      <c r="E364" s="8" t="n"/>
      <c r="F364" s="9" t="n"/>
      <c r="G364" s="8" t="n"/>
      <c r="H364" s="8" t="n"/>
      <c r="I364" s="8" t="n"/>
      <c r="J364" s="10">
        <f>IF(A364="",0,SUMIFS(amount_expended,cfda_key,V364))</f>
        <v/>
      </c>
      <c r="K364" s="10">
        <f>IF(G364="OTHER CLUSTER NOT LISTED ABOVE",SUMIFS(amount_expended,uniform_other_cluster_name,X364), IF(AND(OR(G364="N/A",G364=""),H364=""),0,IF(G364="STATE CLUSTER",SUMIFS(amount_expended,uniform_state_cluster_name,W364),SUMIFS(amount_expended,cluster_name,G364))))</f>
        <v/>
      </c>
      <c r="L364" s="8" t="n"/>
      <c r="M364" s="7" t="n"/>
      <c r="N364" s="8" t="n"/>
      <c r="O364" s="7" t="n"/>
      <c r="P364" s="7" t="n"/>
      <c r="Q364" s="8" t="n"/>
      <c r="R364" s="9" t="n"/>
      <c r="S364" s="8" t="n"/>
      <c r="T364" s="8" t="n"/>
      <c r="U364" s="8" t="n"/>
      <c r="V364" s="11">
        <f>IF(OR(B364="",C364),"",CONCATENATE(B364,".",C364))</f>
        <v/>
      </c>
      <c r="W364" s="6">
        <f>UPPER(TRIM(H364))</f>
        <v/>
      </c>
      <c r="X364" s="6">
        <f>UPPER(TRIM(I364))</f>
        <v/>
      </c>
      <c r="Y364" s="6">
        <f>IF(V364&lt;&gt;"",IFERROR(INDEX(federal_program_name_lookup,MATCH(V364,aln_lookup,0)),""),"")</f>
        <v/>
      </c>
    </row>
    <row r="365">
      <c r="A365" s="6">
        <f>IF(B365&lt;&gt;"", "AWARD-"&amp;TEXT(ROW()-1,"0000"), "")</f>
        <v/>
      </c>
      <c r="B365" s="7" t="n"/>
      <c r="C365" s="7" t="n"/>
      <c r="D365" s="7" t="n"/>
      <c r="E365" s="8" t="n"/>
      <c r="F365" s="9" t="n"/>
      <c r="G365" s="8" t="n"/>
      <c r="H365" s="8" t="n"/>
      <c r="I365" s="8" t="n"/>
      <c r="J365" s="10">
        <f>IF(A365="",0,SUMIFS(amount_expended,cfda_key,V365))</f>
        <v/>
      </c>
      <c r="K365" s="10">
        <f>IF(G365="OTHER CLUSTER NOT LISTED ABOVE",SUMIFS(amount_expended,uniform_other_cluster_name,X365), IF(AND(OR(G365="N/A",G365=""),H365=""),0,IF(G365="STATE CLUSTER",SUMIFS(amount_expended,uniform_state_cluster_name,W365),SUMIFS(amount_expended,cluster_name,G365))))</f>
        <v/>
      </c>
      <c r="L365" s="8" t="n"/>
      <c r="M365" s="7" t="n"/>
      <c r="N365" s="8" t="n"/>
      <c r="O365" s="7" t="n"/>
      <c r="P365" s="7" t="n"/>
      <c r="Q365" s="8" t="n"/>
      <c r="R365" s="9" t="n"/>
      <c r="S365" s="8" t="n"/>
      <c r="T365" s="8" t="n"/>
      <c r="U365" s="8" t="n"/>
      <c r="V365" s="11">
        <f>IF(OR(B365="",C365),"",CONCATENATE(B365,".",C365))</f>
        <v/>
      </c>
      <c r="W365" s="6">
        <f>UPPER(TRIM(H365))</f>
        <v/>
      </c>
      <c r="X365" s="6">
        <f>UPPER(TRIM(I365))</f>
        <v/>
      </c>
      <c r="Y365" s="6">
        <f>IF(V365&lt;&gt;"",IFERROR(INDEX(federal_program_name_lookup,MATCH(V365,aln_lookup,0)),""),"")</f>
        <v/>
      </c>
    </row>
    <row r="366">
      <c r="A366" s="6">
        <f>IF(B366&lt;&gt;"", "AWARD-"&amp;TEXT(ROW()-1,"0000"), "")</f>
        <v/>
      </c>
      <c r="B366" s="7" t="n"/>
      <c r="C366" s="7" t="n"/>
      <c r="D366" s="7" t="n"/>
      <c r="E366" s="8" t="n"/>
      <c r="F366" s="9" t="n"/>
      <c r="G366" s="8" t="n"/>
      <c r="H366" s="8" t="n"/>
      <c r="I366" s="8" t="n"/>
      <c r="J366" s="10">
        <f>IF(A366="",0,SUMIFS(amount_expended,cfda_key,V366))</f>
        <v/>
      </c>
      <c r="K366" s="10">
        <f>IF(G366="OTHER CLUSTER NOT LISTED ABOVE",SUMIFS(amount_expended,uniform_other_cluster_name,X366), IF(AND(OR(G366="N/A",G366=""),H366=""),0,IF(G366="STATE CLUSTER",SUMIFS(amount_expended,uniform_state_cluster_name,W366),SUMIFS(amount_expended,cluster_name,G366))))</f>
        <v/>
      </c>
      <c r="L366" s="8" t="n"/>
      <c r="M366" s="7" t="n"/>
      <c r="N366" s="8" t="n"/>
      <c r="O366" s="7" t="n"/>
      <c r="P366" s="7" t="n"/>
      <c r="Q366" s="8" t="n"/>
      <c r="R366" s="9" t="n"/>
      <c r="S366" s="8" t="n"/>
      <c r="T366" s="8" t="n"/>
      <c r="U366" s="8" t="n"/>
      <c r="V366" s="11">
        <f>IF(OR(B366="",C366),"",CONCATENATE(B366,".",C366))</f>
        <v/>
      </c>
      <c r="W366" s="6">
        <f>UPPER(TRIM(H366))</f>
        <v/>
      </c>
      <c r="X366" s="6">
        <f>UPPER(TRIM(I366))</f>
        <v/>
      </c>
      <c r="Y366" s="6">
        <f>IF(V366&lt;&gt;"",IFERROR(INDEX(federal_program_name_lookup,MATCH(V366,aln_lookup,0)),""),"")</f>
        <v/>
      </c>
    </row>
    <row r="367">
      <c r="A367" s="6">
        <f>IF(B367&lt;&gt;"", "AWARD-"&amp;TEXT(ROW()-1,"0000"), "")</f>
        <v/>
      </c>
      <c r="B367" s="7" t="n"/>
      <c r="C367" s="7" t="n"/>
      <c r="D367" s="7" t="n"/>
      <c r="E367" s="8" t="n"/>
      <c r="F367" s="9" t="n"/>
      <c r="G367" s="8" t="n"/>
      <c r="H367" s="8" t="n"/>
      <c r="I367" s="8" t="n"/>
      <c r="J367" s="10">
        <f>IF(A367="",0,SUMIFS(amount_expended,cfda_key,V367))</f>
        <v/>
      </c>
      <c r="K367" s="10">
        <f>IF(G367="OTHER CLUSTER NOT LISTED ABOVE",SUMIFS(amount_expended,uniform_other_cluster_name,X367), IF(AND(OR(G367="N/A",G367=""),H367=""),0,IF(G367="STATE CLUSTER",SUMIFS(amount_expended,uniform_state_cluster_name,W367),SUMIFS(amount_expended,cluster_name,G367))))</f>
        <v/>
      </c>
      <c r="L367" s="8" t="n"/>
      <c r="M367" s="7" t="n"/>
      <c r="N367" s="8" t="n"/>
      <c r="O367" s="7" t="n"/>
      <c r="P367" s="7" t="n"/>
      <c r="Q367" s="8" t="n"/>
      <c r="R367" s="9" t="n"/>
      <c r="S367" s="8" t="n"/>
      <c r="T367" s="8" t="n"/>
      <c r="U367" s="8" t="n"/>
      <c r="V367" s="11">
        <f>IF(OR(B367="",C367),"",CONCATENATE(B367,".",C367))</f>
        <v/>
      </c>
      <c r="W367" s="6">
        <f>UPPER(TRIM(H367))</f>
        <v/>
      </c>
      <c r="X367" s="6">
        <f>UPPER(TRIM(I367))</f>
        <v/>
      </c>
      <c r="Y367" s="6">
        <f>IF(V367&lt;&gt;"",IFERROR(INDEX(federal_program_name_lookup,MATCH(V367,aln_lookup,0)),""),"")</f>
        <v/>
      </c>
    </row>
    <row r="368">
      <c r="A368" s="6">
        <f>IF(B368&lt;&gt;"", "AWARD-"&amp;TEXT(ROW()-1,"0000"), "")</f>
        <v/>
      </c>
      <c r="B368" s="7" t="n"/>
      <c r="C368" s="7" t="n"/>
      <c r="D368" s="7" t="n"/>
      <c r="E368" s="8" t="n"/>
      <c r="F368" s="9" t="n"/>
      <c r="G368" s="8" t="n"/>
      <c r="H368" s="8" t="n"/>
      <c r="I368" s="8" t="n"/>
      <c r="J368" s="10">
        <f>IF(A368="",0,SUMIFS(amount_expended,cfda_key,V368))</f>
        <v/>
      </c>
      <c r="K368" s="10">
        <f>IF(G368="OTHER CLUSTER NOT LISTED ABOVE",SUMIFS(amount_expended,uniform_other_cluster_name,X368), IF(AND(OR(G368="N/A",G368=""),H368=""),0,IF(G368="STATE CLUSTER",SUMIFS(amount_expended,uniform_state_cluster_name,W368),SUMIFS(amount_expended,cluster_name,G368))))</f>
        <v/>
      </c>
      <c r="L368" s="8" t="n"/>
      <c r="M368" s="7" t="n"/>
      <c r="N368" s="8" t="n"/>
      <c r="O368" s="7" t="n"/>
      <c r="P368" s="7" t="n"/>
      <c r="Q368" s="8" t="n"/>
      <c r="R368" s="9" t="n"/>
      <c r="S368" s="8" t="n"/>
      <c r="T368" s="8" t="n"/>
      <c r="U368" s="8" t="n"/>
      <c r="V368" s="11">
        <f>IF(OR(B368="",C368),"",CONCATENATE(B368,".",C368))</f>
        <v/>
      </c>
      <c r="W368" s="6">
        <f>UPPER(TRIM(H368))</f>
        <v/>
      </c>
      <c r="X368" s="6">
        <f>UPPER(TRIM(I368))</f>
        <v/>
      </c>
      <c r="Y368" s="6">
        <f>IF(V368&lt;&gt;"",IFERROR(INDEX(federal_program_name_lookup,MATCH(V368,aln_lookup,0)),""),"")</f>
        <v/>
      </c>
    </row>
    <row r="369">
      <c r="A369" s="6">
        <f>IF(B369&lt;&gt;"", "AWARD-"&amp;TEXT(ROW()-1,"0000"), "")</f>
        <v/>
      </c>
      <c r="B369" s="7" t="n"/>
      <c r="C369" s="7" t="n"/>
      <c r="D369" s="7" t="n"/>
      <c r="E369" s="8" t="n"/>
      <c r="F369" s="9" t="n"/>
      <c r="G369" s="8" t="n"/>
      <c r="H369" s="8" t="n"/>
      <c r="I369" s="8" t="n"/>
      <c r="J369" s="10">
        <f>IF(A369="",0,SUMIFS(amount_expended,cfda_key,V369))</f>
        <v/>
      </c>
      <c r="K369" s="10">
        <f>IF(G369="OTHER CLUSTER NOT LISTED ABOVE",SUMIFS(amount_expended,uniform_other_cluster_name,X369), IF(AND(OR(G369="N/A",G369=""),H369=""),0,IF(G369="STATE CLUSTER",SUMIFS(amount_expended,uniform_state_cluster_name,W369),SUMIFS(amount_expended,cluster_name,G369))))</f>
        <v/>
      </c>
      <c r="L369" s="8" t="n"/>
      <c r="M369" s="7" t="n"/>
      <c r="N369" s="8" t="n"/>
      <c r="O369" s="7" t="n"/>
      <c r="P369" s="7" t="n"/>
      <c r="Q369" s="8" t="n"/>
      <c r="R369" s="9" t="n"/>
      <c r="S369" s="8" t="n"/>
      <c r="T369" s="8" t="n"/>
      <c r="U369" s="8" t="n"/>
      <c r="V369" s="11">
        <f>IF(OR(B369="",C369),"",CONCATENATE(B369,".",C369))</f>
        <v/>
      </c>
      <c r="W369" s="6">
        <f>UPPER(TRIM(H369))</f>
        <v/>
      </c>
      <c r="X369" s="6">
        <f>UPPER(TRIM(I369))</f>
        <v/>
      </c>
      <c r="Y369" s="6">
        <f>IF(V369&lt;&gt;"",IFERROR(INDEX(federal_program_name_lookup,MATCH(V369,aln_lookup,0)),""),"")</f>
        <v/>
      </c>
    </row>
    <row r="370">
      <c r="A370" s="6">
        <f>IF(B370&lt;&gt;"", "AWARD-"&amp;TEXT(ROW()-1,"0000"), "")</f>
        <v/>
      </c>
      <c r="B370" s="7" t="n"/>
      <c r="C370" s="7" t="n"/>
      <c r="D370" s="7" t="n"/>
      <c r="E370" s="8" t="n"/>
      <c r="F370" s="9" t="n"/>
      <c r="G370" s="8" t="n"/>
      <c r="H370" s="8" t="n"/>
      <c r="I370" s="8" t="n"/>
      <c r="J370" s="10">
        <f>IF(A370="",0,SUMIFS(amount_expended,cfda_key,V370))</f>
        <v/>
      </c>
      <c r="K370" s="10">
        <f>IF(G370="OTHER CLUSTER NOT LISTED ABOVE",SUMIFS(amount_expended,uniform_other_cluster_name,X370), IF(AND(OR(G370="N/A",G370=""),H370=""),0,IF(G370="STATE CLUSTER",SUMIFS(amount_expended,uniform_state_cluster_name,W370),SUMIFS(amount_expended,cluster_name,G370))))</f>
        <v/>
      </c>
      <c r="L370" s="8" t="n"/>
      <c r="M370" s="7" t="n"/>
      <c r="N370" s="8" t="n"/>
      <c r="O370" s="7" t="n"/>
      <c r="P370" s="7" t="n"/>
      <c r="Q370" s="8" t="n"/>
      <c r="R370" s="9" t="n"/>
      <c r="S370" s="8" t="n"/>
      <c r="T370" s="8" t="n"/>
      <c r="U370" s="8" t="n"/>
      <c r="V370" s="11">
        <f>IF(OR(B370="",C370),"",CONCATENATE(B370,".",C370))</f>
        <v/>
      </c>
      <c r="W370" s="6">
        <f>UPPER(TRIM(H370))</f>
        <v/>
      </c>
      <c r="X370" s="6">
        <f>UPPER(TRIM(I370))</f>
        <v/>
      </c>
      <c r="Y370" s="6">
        <f>IF(V370&lt;&gt;"",IFERROR(INDEX(federal_program_name_lookup,MATCH(V370,aln_lookup,0)),""),"")</f>
        <v/>
      </c>
    </row>
    <row r="371">
      <c r="A371" s="6">
        <f>IF(B371&lt;&gt;"", "AWARD-"&amp;TEXT(ROW()-1,"0000"), "")</f>
        <v/>
      </c>
      <c r="B371" s="7" t="n"/>
      <c r="C371" s="7" t="n"/>
      <c r="D371" s="7" t="n"/>
      <c r="E371" s="8" t="n"/>
      <c r="F371" s="9" t="n"/>
      <c r="G371" s="8" t="n"/>
      <c r="H371" s="8" t="n"/>
      <c r="I371" s="8" t="n"/>
      <c r="J371" s="10">
        <f>IF(A371="",0,SUMIFS(amount_expended,cfda_key,V371))</f>
        <v/>
      </c>
      <c r="K371" s="10">
        <f>IF(G371="OTHER CLUSTER NOT LISTED ABOVE",SUMIFS(amount_expended,uniform_other_cluster_name,X371), IF(AND(OR(G371="N/A",G371=""),H371=""),0,IF(G371="STATE CLUSTER",SUMIFS(amount_expended,uniform_state_cluster_name,W371),SUMIFS(amount_expended,cluster_name,G371))))</f>
        <v/>
      </c>
      <c r="L371" s="8" t="n"/>
      <c r="M371" s="7" t="n"/>
      <c r="N371" s="8" t="n"/>
      <c r="O371" s="7" t="n"/>
      <c r="P371" s="7" t="n"/>
      <c r="Q371" s="8" t="n"/>
      <c r="R371" s="9" t="n"/>
      <c r="S371" s="8" t="n"/>
      <c r="T371" s="8" t="n"/>
      <c r="U371" s="8" t="n"/>
      <c r="V371" s="11">
        <f>IF(OR(B371="",C371),"",CONCATENATE(B371,".",C371))</f>
        <v/>
      </c>
      <c r="W371" s="6">
        <f>UPPER(TRIM(H371))</f>
        <v/>
      </c>
      <c r="X371" s="6">
        <f>UPPER(TRIM(I371))</f>
        <v/>
      </c>
      <c r="Y371" s="6">
        <f>IF(V371&lt;&gt;"",IFERROR(INDEX(federal_program_name_lookup,MATCH(V371,aln_lookup,0)),""),"")</f>
        <v/>
      </c>
    </row>
    <row r="372">
      <c r="A372" s="6">
        <f>IF(B372&lt;&gt;"", "AWARD-"&amp;TEXT(ROW()-1,"0000"), "")</f>
        <v/>
      </c>
      <c r="B372" s="7" t="n"/>
      <c r="C372" s="7" t="n"/>
      <c r="D372" s="7" t="n"/>
      <c r="E372" s="8" t="n"/>
      <c r="F372" s="9" t="n"/>
      <c r="G372" s="8" t="n"/>
      <c r="H372" s="8" t="n"/>
      <c r="I372" s="8" t="n"/>
      <c r="J372" s="10">
        <f>IF(A372="",0,SUMIFS(amount_expended,cfda_key,V372))</f>
        <v/>
      </c>
      <c r="K372" s="10">
        <f>IF(G372="OTHER CLUSTER NOT LISTED ABOVE",SUMIFS(amount_expended,uniform_other_cluster_name,X372), IF(AND(OR(G372="N/A",G372=""),H372=""),0,IF(G372="STATE CLUSTER",SUMIFS(amount_expended,uniform_state_cluster_name,W372),SUMIFS(amount_expended,cluster_name,G372))))</f>
        <v/>
      </c>
      <c r="L372" s="8" t="n"/>
      <c r="M372" s="7" t="n"/>
      <c r="N372" s="8" t="n"/>
      <c r="O372" s="7" t="n"/>
      <c r="P372" s="7" t="n"/>
      <c r="Q372" s="8" t="n"/>
      <c r="R372" s="9" t="n"/>
      <c r="S372" s="8" t="n"/>
      <c r="T372" s="8" t="n"/>
      <c r="U372" s="8" t="n"/>
      <c r="V372" s="11">
        <f>IF(OR(B372="",C372),"",CONCATENATE(B372,".",C372))</f>
        <v/>
      </c>
      <c r="W372" s="6">
        <f>UPPER(TRIM(H372))</f>
        <v/>
      </c>
      <c r="X372" s="6">
        <f>UPPER(TRIM(I372))</f>
        <v/>
      </c>
      <c r="Y372" s="6">
        <f>IF(V372&lt;&gt;"",IFERROR(INDEX(federal_program_name_lookup,MATCH(V372,aln_lookup,0)),""),"")</f>
        <v/>
      </c>
    </row>
    <row r="373">
      <c r="A373" s="6">
        <f>IF(B373&lt;&gt;"", "AWARD-"&amp;TEXT(ROW()-1,"0000"), "")</f>
        <v/>
      </c>
      <c r="B373" s="7" t="n"/>
      <c r="C373" s="7" t="n"/>
      <c r="D373" s="7" t="n"/>
      <c r="E373" s="8" t="n"/>
      <c r="F373" s="9" t="n"/>
      <c r="G373" s="8" t="n"/>
      <c r="H373" s="8" t="n"/>
      <c r="I373" s="8" t="n"/>
      <c r="J373" s="10">
        <f>IF(A373="",0,SUMIFS(amount_expended,cfda_key,V373))</f>
        <v/>
      </c>
      <c r="K373" s="10">
        <f>IF(G373="OTHER CLUSTER NOT LISTED ABOVE",SUMIFS(amount_expended,uniform_other_cluster_name,X373), IF(AND(OR(G373="N/A",G373=""),H373=""),0,IF(G373="STATE CLUSTER",SUMIFS(amount_expended,uniform_state_cluster_name,W373),SUMIFS(amount_expended,cluster_name,G373))))</f>
        <v/>
      </c>
      <c r="L373" s="8" t="n"/>
      <c r="M373" s="7" t="n"/>
      <c r="N373" s="8" t="n"/>
      <c r="O373" s="7" t="n"/>
      <c r="P373" s="7" t="n"/>
      <c r="Q373" s="8" t="n"/>
      <c r="R373" s="9" t="n"/>
      <c r="S373" s="8" t="n"/>
      <c r="T373" s="8" t="n"/>
      <c r="U373" s="8" t="n"/>
      <c r="V373" s="11">
        <f>IF(OR(B373="",C373),"",CONCATENATE(B373,".",C373))</f>
        <v/>
      </c>
      <c r="W373" s="6">
        <f>UPPER(TRIM(H373))</f>
        <v/>
      </c>
      <c r="X373" s="6">
        <f>UPPER(TRIM(I373))</f>
        <v/>
      </c>
      <c r="Y373" s="6">
        <f>IF(V373&lt;&gt;"",IFERROR(INDEX(federal_program_name_lookup,MATCH(V373,aln_lookup,0)),""),"")</f>
        <v/>
      </c>
    </row>
    <row r="374">
      <c r="A374" s="6">
        <f>IF(B374&lt;&gt;"", "AWARD-"&amp;TEXT(ROW()-1,"0000"), "")</f>
        <v/>
      </c>
      <c r="B374" s="7" t="n"/>
      <c r="C374" s="7" t="n"/>
      <c r="D374" s="7" t="n"/>
      <c r="E374" s="8" t="n"/>
      <c r="F374" s="9" t="n"/>
      <c r="G374" s="8" t="n"/>
      <c r="H374" s="8" t="n"/>
      <c r="I374" s="8" t="n"/>
      <c r="J374" s="10">
        <f>IF(A374="",0,SUMIFS(amount_expended,cfda_key,V374))</f>
        <v/>
      </c>
      <c r="K374" s="10">
        <f>IF(G374="OTHER CLUSTER NOT LISTED ABOVE",SUMIFS(amount_expended,uniform_other_cluster_name,X374), IF(AND(OR(G374="N/A",G374=""),H374=""),0,IF(G374="STATE CLUSTER",SUMIFS(amount_expended,uniform_state_cluster_name,W374),SUMIFS(amount_expended,cluster_name,G374))))</f>
        <v/>
      </c>
      <c r="L374" s="8" t="n"/>
      <c r="M374" s="7" t="n"/>
      <c r="N374" s="8" t="n"/>
      <c r="O374" s="7" t="n"/>
      <c r="P374" s="7" t="n"/>
      <c r="Q374" s="8" t="n"/>
      <c r="R374" s="9" t="n"/>
      <c r="S374" s="8" t="n"/>
      <c r="T374" s="8" t="n"/>
      <c r="U374" s="8" t="n"/>
      <c r="V374" s="11">
        <f>IF(OR(B374="",C374),"",CONCATENATE(B374,".",C374))</f>
        <v/>
      </c>
      <c r="W374" s="6">
        <f>UPPER(TRIM(H374))</f>
        <v/>
      </c>
      <c r="X374" s="6">
        <f>UPPER(TRIM(I374))</f>
        <v/>
      </c>
      <c r="Y374" s="6">
        <f>IF(V374&lt;&gt;"",IFERROR(INDEX(federal_program_name_lookup,MATCH(V374,aln_lookup,0)),""),"")</f>
        <v/>
      </c>
    </row>
    <row r="375">
      <c r="A375" s="6">
        <f>IF(B375&lt;&gt;"", "AWARD-"&amp;TEXT(ROW()-1,"0000"), "")</f>
        <v/>
      </c>
      <c r="B375" s="7" t="n"/>
      <c r="C375" s="7" t="n"/>
      <c r="D375" s="7" t="n"/>
      <c r="E375" s="8" t="n"/>
      <c r="F375" s="9" t="n"/>
      <c r="G375" s="8" t="n"/>
      <c r="H375" s="8" t="n"/>
      <c r="I375" s="8" t="n"/>
      <c r="J375" s="10">
        <f>IF(A375="",0,SUMIFS(amount_expended,cfda_key,V375))</f>
        <v/>
      </c>
      <c r="K375" s="10">
        <f>IF(G375="OTHER CLUSTER NOT LISTED ABOVE",SUMIFS(amount_expended,uniform_other_cluster_name,X375), IF(AND(OR(G375="N/A",G375=""),H375=""),0,IF(G375="STATE CLUSTER",SUMIFS(amount_expended,uniform_state_cluster_name,W375),SUMIFS(amount_expended,cluster_name,G375))))</f>
        <v/>
      </c>
      <c r="L375" s="8" t="n"/>
      <c r="M375" s="7" t="n"/>
      <c r="N375" s="8" t="n"/>
      <c r="O375" s="7" t="n"/>
      <c r="P375" s="7" t="n"/>
      <c r="Q375" s="8" t="n"/>
      <c r="R375" s="9" t="n"/>
      <c r="S375" s="8" t="n"/>
      <c r="T375" s="8" t="n"/>
      <c r="U375" s="8" t="n"/>
      <c r="V375" s="11">
        <f>IF(OR(B375="",C375),"",CONCATENATE(B375,".",C375))</f>
        <v/>
      </c>
      <c r="W375" s="6">
        <f>UPPER(TRIM(H375))</f>
        <v/>
      </c>
      <c r="X375" s="6">
        <f>UPPER(TRIM(I375))</f>
        <v/>
      </c>
      <c r="Y375" s="6">
        <f>IF(V375&lt;&gt;"",IFERROR(INDEX(federal_program_name_lookup,MATCH(V375,aln_lookup,0)),""),"")</f>
        <v/>
      </c>
    </row>
    <row r="376">
      <c r="A376" s="6">
        <f>IF(B376&lt;&gt;"", "AWARD-"&amp;TEXT(ROW()-1,"0000"), "")</f>
        <v/>
      </c>
      <c r="B376" s="7" t="n"/>
      <c r="C376" s="7" t="n"/>
      <c r="D376" s="7" t="n"/>
      <c r="E376" s="8" t="n"/>
      <c r="F376" s="9" t="n"/>
      <c r="G376" s="8" t="n"/>
      <c r="H376" s="8" t="n"/>
      <c r="I376" s="8" t="n"/>
      <c r="J376" s="10">
        <f>IF(A376="",0,SUMIFS(amount_expended,cfda_key,V376))</f>
        <v/>
      </c>
      <c r="K376" s="10">
        <f>IF(G376="OTHER CLUSTER NOT LISTED ABOVE",SUMIFS(amount_expended,uniform_other_cluster_name,X376), IF(AND(OR(G376="N/A",G376=""),H376=""),0,IF(G376="STATE CLUSTER",SUMIFS(amount_expended,uniform_state_cluster_name,W376),SUMIFS(amount_expended,cluster_name,G376))))</f>
        <v/>
      </c>
      <c r="L376" s="8" t="n"/>
      <c r="M376" s="7" t="n"/>
      <c r="N376" s="8" t="n"/>
      <c r="O376" s="7" t="n"/>
      <c r="P376" s="7" t="n"/>
      <c r="Q376" s="8" t="n"/>
      <c r="R376" s="9" t="n"/>
      <c r="S376" s="8" t="n"/>
      <c r="T376" s="8" t="n"/>
      <c r="U376" s="8" t="n"/>
      <c r="V376" s="11">
        <f>IF(OR(B376="",C376),"",CONCATENATE(B376,".",C376))</f>
        <v/>
      </c>
      <c r="W376" s="6">
        <f>UPPER(TRIM(H376))</f>
        <v/>
      </c>
      <c r="X376" s="6">
        <f>UPPER(TRIM(I376))</f>
        <v/>
      </c>
      <c r="Y376" s="6">
        <f>IF(V376&lt;&gt;"",IFERROR(INDEX(federal_program_name_lookup,MATCH(V376,aln_lookup,0)),""),"")</f>
        <v/>
      </c>
    </row>
    <row r="377">
      <c r="A377" s="6">
        <f>IF(B377&lt;&gt;"", "AWARD-"&amp;TEXT(ROW()-1,"0000"), "")</f>
        <v/>
      </c>
      <c r="B377" s="7" t="n"/>
      <c r="C377" s="7" t="n"/>
      <c r="D377" s="7" t="n"/>
      <c r="E377" s="8" t="n"/>
      <c r="F377" s="9" t="n"/>
      <c r="G377" s="8" t="n"/>
      <c r="H377" s="8" t="n"/>
      <c r="I377" s="8" t="n"/>
      <c r="J377" s="10">
        <f>IF(A377="",0,SUMIFS(amount_expended,cfda_key,V377))</f>
        <v/>
      </c>
      <c r="K377" s="10">
        <f>IF(G377="OTHER CLUSTER NOT LISTED ABOVE",SUMIFS(amount_expended,uniform_other_cluster_name,X377), IF(AND(OR(G377="N/A",G377=""),H377=""),0,IF(G377="STATE CLUSTER",SUMIFS(amount_expended,uniform_state_cluster_name,W377),SUMIFS(amount_expended,cluster_name,G377))))</f>
        <v/>
      </c>
      <c r="L377" s="8" t="n"/>
      <c r="M377" s="7" t="n"/>
      <c r="N377" s="8" t="n"/>
      <c r="O377" s="7" t="n"/>
      <c r="P377" s="7" t="n"/>
      <c r="Q377" s="8" t="n"/>
      <c r="R377" s="9" t="n"/>
      <c r="S377" s="8" t="n"/>
      <c r="T377" s="8" t="n"/>
      <c r="U377" s="8" t="n"/>
      <c r="V377" s="11">
        <f>IF(OR(B377="",C377),"",CONCATENATE(B377,".",C377))</f>
        <v/>
      </c>
      <c r="W377" s="6">
        <f>UPPER(TRIM(H377))</f>
        <v/>
      </c>
      <c r="X377" s="6">
        <f>UPPER(TRIM(I377))</f>
        <v/>
      </c>
      <c r="Y377" s="6">
        <f>IF(V377&lt;&gt;"",IFERROR(INDEX(federal_program_name_lookup,MATCH(V377,aln_lookup,0)),""),"")</f>
        <v/>
      </c>
    </row>
    <row r="378">
      <c r="A378" s="6">
        <f>IF(B378&lt;&gt;"", "AWARD-"&amp;TEXT(ROW()-1,"0000"), "")</f>
        <v/>
      </c>
      <c r="B378" s="7" t="n"/>
      <c r="C378" s="7" t="n"/>
      <c r="D378" s="7" t="n"/>
      <c r="E378" s="8" t="n"/>
      <c r="F378" s="9" t="n"/>
      <c r="G378" s="8" t="n"/>
      <c r="H378" s="8" t="n"/>
      <c r="I378" s="8" t="n"/>
      <c r="J378" s="10">
        <f>IF(A378="",0,SUMIFS(amount_expended,cfda_key,V378))</f>
        <v/>
      </c>
      <c r="K378" s="10">
        <f>IF(G378="OTHER CLUSTER NOT LISTED ABOVE",SUMIFS(amount_expended,uniform_other_cluster_name,X378), IF(AND(OR(G378="N/A",G378=""),H378=""),0,IF(G378="STATE CLUSTER",SUMIFS(amount_expended,uniform_state_cluster_name,W378),SUMIFS(amount_expended,cluster_name,G378))))</f>
        <v/>
      </c>
      <c r="L378" s="8" t="n"/>
      <c r="M378" s="7" t="n"/>
      <c r="N378" s="8" t="n"/>
      <c r="O378" s="7" t="n"/>
      <c r="P378" s="7" t="n"/>
      <c r="Q378" s="8" t="n"/>
      <c r="R378" s="9" t="n"/>
      <c r="S378" s="8" t="n"/>
      <c r="T378" s="8" t="n"/>
      <c r="U378" s="8" t="n"/>
      <c r="V378" s="11">
        <f>IF(OR(B378="",C378),"",CONCATENATE(B378,".",C378))</f>
        <v/>
      </c>
      <c r="W378" s="6">
        <f>UPPER(TRIM(H378))</f>
        <v/>
      </c>
      <c r="X378" s="6">
        <f>UPPER(TRIM(I378))</f>
        <v/>
      </c>
      <c r="Y378" s="6">
        <f>IF(V378&lt;&gt;"",IFERROR(INDEX(federal_program_name_lookup,MATCH(V378,aln_lookup,0)),""),"")</f>
        <v/>
      </c>
    </row>
    <row r="379">
      <c r="A379" s="6">
        <f>IF(B379&lt;&gt;"", "AWARD-"&amp;TEXT(ROW()-1,"0000"), "")</f>
        <v/>
      </c>
      <c r="B379" s="7" t="n"/>
      <c r="C379" s="7" t="n"/>
      <c r="D379" s="7" t="n"/>
      <c r="E379" s="8" t="n"/>
      <c r="F379" s="9" t="n"/>
      <c r="G379" s="8" t="n"/>
      <c r="H379" s="8" t="n"/>
      <c r="I379" s="8" t="n"/>
      <c r="J379" s="10">
        <f>IF(A379="",0,SUMIFS(amount_expended,cfda_key,V379))</f>
        <v/>
      </c>
      <c r="K379" s="10">
        <f>IF(G379="OTHER CLUSTER NOT LISTED ABOVE",SUMIFS(amount_expended,uniform_other_cluster_name,X379), IF(AND(OR(G379="N/A",G379=""),H379=""),0,IF(G379="STATE CLUSTER",SUMIFS(amount_expended,uniform_state_cluster_name,W379),SUMIFS(amount_expended,cluster_name,G379))))</f>
        <v/>
      </c>
      <c r="L379" s="8" t="n"/>
      <c r="M379" s="7" t="n"/>
      <c r="N379" s="8" t="n"/>
      <c r="O379" s="7" t="n"/>
      <c r="P379" s="7" t="n"/>
      <c r="Q379" s="8" t="n"/>
      <c r="R379" s="9" t="n"/>
      <c r="S379" s="8" t="n"/>
      <c r="T379" s="8" t="n"/>
      <c r="U379" s="8" t="n"/>
      <c r="V379" s="11">
        <f>IF(OR(B379="",C379),"",CONCATENATE(B379,".",C379))</f>
        <v/>
      </c>
      <c r="W379" s="6">
        <f>UPPER(TRIM(H379))</f>
        <v/>
      </c>
      <c r="X379" s="6">
        <f>UPPER(TRIM(I379))</f>
        <v/>
      </c>
      <c r="Y379" s="6">
        <f>IF(V379&lt;&gt;"",IFERROR(INDEX(federal_program_name_lookup,MATCH(V379,aln_lookup,0)),""),"")</f>
        <v/>
      </c>
    </row>
    <row r="380">
      <c r="A380" s="6">
        <f>IF(B380&lt;&gt;"", "AWARD-"&amp;TEXT(ROW()-1,"0000"), "")</f>
        <v/>
      </c>
      <c r="B380" s="7" t="n"/>
      <c r="C380" s="7" t="n"/>
      <c r="D380" s="7" t="n"/>
      <c r="E380" s="8" t="n"/>
      <c r="F380" s="9" t="n"/>
      <c r="G380" s="8" t="n"/>
      <c r="H380" s="8" t="n"/>
      <c r="I380" s="8" t="n"/>
      <c r="J380" s="10">
        <f>IF(A380="",0,SUMIFS(amount_expended,cfda_key,V380))</f>
        <v/>
      </c>
      <c r="K380" s="10">
        <f>IF(G380="OTHER CLUSTER NOT LISTED ABOVE",SUMIFS(amount_expended,uniform_other_cluster_name,X380), IF(AND(OR(G380="N/A",G380=""),H380=""),0,IF(G380="STATE CLUSTER",SUMIFS(amount_expended,uniform_state_cluster_name,W380),SUMIFS(amount_expended,cluster_name,G380))))</f>
        <v/>
      </c>
      <c r="L380" s="8" t="n"/>
      <c r="M380" s="7" t="n"/>
      <c r="N380" s="8" t="n"/>
      <c r="O380" s="7" t="n"/>
      <c r="P380" s="7" t="n"/>
      <c r="Q380" s="8" t="n"/>
      <c r="R380" s="9" t="n"/>
      <c r="S380" s="8" t="n"/>
      <c r="T380" s="8" t="n"/>
      <c r="U380" s="8" t="n"/>
      <c r="V380" s="11">
        <f>IF(OR(B380="",C380),"",CONCATENATE(B380,".",C380))</f>
        <v/>
      </c>
      <c r="W380" s="6">
        <f>UPPER(TRIM(H380))</f>
        <v/>
      </c>
      <c r="X380" s="6">
        <f>UPPER(TRIM(I380))</f>
        <v/>
      </c>
      <c r="Y380" s="6">
        <f>IF(V380&lt;&gt;"",IFERROR(INDEX(federal_program_name_lookup,MATCH(V380,aln_lookup,0)),""),"")</f>
        <v/>
      </c>
    </row>
    <row r="381">
      <c r="A381" s="6">
        <f>IF(B381&lt;&gt;"", "AWARD-"&amp;TEXT(ROW()-1,"0000"), "")</f>
        <v/>
      </c>
      <c r="B381" s="7" t="n"/>
      <c r="C381" s="7" t="n"/>
      <c r="D381" s="7" t="n"/>
      <c r="E381" s="8" t="n"/>
      <c r="F381" s="9" t="n"/>
      <c r="G381" s="8" t="n"/>
      <c r="H381" s="8" t="n"/>
      <c r="I381" s="8" t="n"/>
      <c r="J381" s="10">
        <f>IF(A381="",0,SUMIFS(amount_expended,cfda_key,V381))</f>
        <v/>
      </c>
      <c r="K381" s="10">
        <f>IF(G381="OTHER CLUSTER NOT LISTED ABOVE",SUMIFS(amount_expended,uniform_other_cluster_name,X381), IF(AND(OR(G381="N/A",G381=""),H381=""),0,IF(G381="STATE CLUSTER",SUMIFS(amount_expended,uniform_state_cluster_name,W381),SUMIFS(amount_expended,cluster_name,G381))))</f>
        <v/>
      </c>
      <c r="L381" s="8" t="n"/>
      <c r="M381" s="7" t="n"/>
      <c r="N381" s="8" t="n"/>
      <c r="O381" s="7" t="n"/>
      <c r="P381" s="7" t="n"/>
      <c r="Q381" s="8" t="n"/>
      <c r="R381" s="9" t="n"/>
      <c r="S381" s="8" t="n"/>
      <c r="T381" s="8" t="n"/>
      <c r="U381" s="8" t="n"/>
      <c r="V381" s="11">
        <f>IF(OR(B381="",C381),"",CONCATENATE(B381,".",C381))</f>
        <v/>
      </c>
      <c r="W381" s="6">
        <f>UPPER(TRIM(H381))</f>
        <v/>
      </c>
      <c r="X381" s="6">
        <f>UPPER(TRIM(I381))</f>
        <v/>
      </c>
      <c r="Y381" s="6">
        <f>IF(V381&lt;&gt;"",IFERROR(INDEX(federal_program_name_lookup,MATCH(V381,aln_lookup,0)),""),"")</f>
        <v/>
      </c>
    </row>
    <row r="382">
      <c r="A382" s="6">
        <f>IF(B382&lt;&gt;"", "AWARD-"&amp;TEXT(ROW()-1,"0000"), "")</f>
        <v/>
      </c>
      <c r="B382" s="7" t="n"/>
      <c r="C382" s="7" t="n"/>
      <c r="D382" s="7" t="n"/>
      <c r="E382" s="8" t="n"/>
      <c r="F382" s="9" t="n"/>
      <c r="G382" s="8" t="n"/>
      <c r="H382" s="8" t="n"/>
      <c r="I382" s="8" t="n"/>
      <c r="J382" s="10">
        <f>IF(A382="",0,SUMIFS(amount_expended,cfda_key,V382))</f>
        <v/>
      </c>
      <c r="K382" s="10">
        <f>IF(G382="OTHER CLUSTER NOT LISTED ABOVE",SUMIFS(amount_expended,uniform_other_cluster_name,X382), IF(AND(OR(G382="N/A",G382=""),H382=""),0,IF(G382="STATE CLUSTER",SUMIFS(amount_expended,uniform_state_cluster_name,W382),SUMIFS(amount_expended,cluster_name,G382))))</f>
        <v/>
      </c>
      <c r="L382" s="8" t="n"/>
      <c r="M382" s="7" t="n"/>
      <c r="N382" s="8" t="n"/>
      <c r="O382" s="7" t="n"/>
      <c r="P382" s="7" t="n"/>
      <c r="Q382" s="8" t="n"/>
      <c r="R382" s="9" t="n"/>
      <c r="S382" s="8" t="n"/>
      <c r="T382" s="8" t="n"/>
      <c r="U382" s="8" t="n"/>
      <c r="V382" s="11">
        <f>IF(OR(B382="",C382),"",CONCATENATE(B382,".",C382))</f>
        <v/>
      </c>
      <c r="W382" s="6">
        <f>UPPER(TRIM(H382))</f>
        <v/>
      </c>
      <c r="X382" s="6">
        <f>UPPER(TRIM(I382))</f>
        <v/>
      </c>
      <c r="Y382" s="6">
        <f>IF(V382&lt;&gt;"",IFERROR(INDEX(federal_program_name_lookup,MATCH(V382,aln_lookup,0)),""),"")</f>
        <v/>
      </c>
    </row>
    <row r="383">
      <c r="A383" s="6">
        <f>IF(B383&lt;&gt;"", "AWARD-"&amp;TEXT(ROW()-1,"0000"), "")</f>
        <v/>
      </c>
      <c r="B383" s="7" t="n"/>
      <c r="C383" s="7" t="n"/>
      <c r="D383" s="7" t="n"/>
      <c r="E383" s="8" t="n"/>
      <c r="F383" s="9" t="n"/>
      <c r="G383" s="8" t="n"/>
      <c r="H383" s="8" t="n"/>
      <c r="I383" s="8" t="n"/>
      <c r="J383" s="10">
        <f>IF(A383="",0,SUMIFS(amount_expended,cfda_key,V383))</f>
        <v/>
      </c>
      <c r="K383" s="10">
        <f>IF(G383="OTHER CLUSTER NOT LISTED ABOVE",SUMIFS(amount_expended,uniform_other_cluster_name,X383), IF(AND(OR(G383="N/A",G383=""),H383=""),0,IF(G383="STATE CLUSTER",SUMIFS(amount_expended,uniform_state_cluster_name,W383),SUMIFS(amount_expended,cluster_name,G383))))</f>
        <v/>
      </c>
      <c r="L383" s="8" t="n"/>
      <c r="M383" s="7" t="n"/>
      <c r="N383" s="8" t="n"/>
      <c r="O383" s="7" t="n"/>
      <c r="P383" s="7" t="n"/>
      <c r="Q383" s="8" t="n"/>
      <c r="R383" s="9" t="n"/>
      <c r="S383" s="8" t="n"/>
      <c r="T383" s="8" t="n"/>
      <c r="U383" s="8" t="n"/>
      <c r="V383" s="11">
        <f>IF(OR(B383="",C383),"",CONCATENATE(B383,".",C383))</f>
        <v/>
      </c>
      <c r="W383" s="6">
        <f>UPPER(TRIM(H383))</f>
        <v/>
      </c>
      <c r="X383" s="6">
        <f>UPPER(TRIM(I383))</f>
        <v/>
      </c>
      <c r="Y383" s="6">
        <f>IF(V383&lt;&gt;"",IFERROR(INDEX(federal_program_name_lookup,MATCH(V383,aln_lookup,0)),""),"")</f>
        <v/>
      </c>
    </row>
    <row r="384">
      <c r="A384" s="6">
        <f>IF(B384&lt;&gt;"", "AWARD-"&amp;TEXT(ROW()-1,"0000"), "")</f>
        <v/>
      </c>
      <c r="B384" s="7" t="n"/>
      <c r="C384" s="7" t="n"/>
      <c r="D384" s="7" t="n"/>
      <c r="E384" s="8" t="n"/>
      <c r="F384" s="9" t="n"/>
      <c r="G384" s="8" t="n"/>
      <c r="H384" s="8" t="n"/>
      <c r="I384" s="8" t="n"/>
      <c r="J384" s="10">
        <f>IF(A384="",0,SUMIFS(amount_expended,cfda_key,V384))</f>
        <v/>
      </c>
      <c r="K384" s="10">
        <f>IF(G384="OTHER CLUSTER NOT LISTED ABOVE",SUMIFS(amount_expended,uniform_other_cluster_name,X384), IF(AND(OR(G384="N/A",G384=""),H384=""),0,IF(G384="STATE CLUSTER",SUMIFS(amount_expended,uniform_state_cluster_name,W384),SUMIFS(amount_expended,cluster_name,G384))))</f>
        <v/>
      </c>
      <c r="L384" s="8" t="n"/>
      <c r="M384" s="7" t="n"/>
      <c r="N384" s="8" t="n"/>
      <c r="O384" s="7" t="n"/>
      <c r="P384" s="7" t="n"/>
      <c r="Q384" s="8" t="n"/>
      <c r="R384" s="9" t="n"/>
      <c r="S384" s="8" t="n"/>
      <c r="T384" s="8" t="n"/>
      <c r="U384" s="8" t="n"/>
      <c r="V384" s="11">
        <f>IF(OR(B384="",C384),"",CONCATENATE(B384,".",C384))</f>
        <v/>
      </c>
      <c r="W384" s="6">
        <f>UPPER(TRIM(H384))</f>
        <v/>
      </c>
      <c r="X384" s="6">
        <f>UPPER(TRIM(I384))</f>
        <v/>
      </c>
      <c r="Y384" s="6">
        <f>IF(V384&lt;&gt;"",IFERROR(INDEX(federal_program_name_lookup,MATCH(V384,aln_lookup,0)),""),"")</f>
        <v/>
      </c>
    </row>
    <row r="385">
      <c r="A385" s="6">
        <f>IF(B385&lt;&gt;"", "AWARD-"&amp;TEXT(ROW()-1,"0000"), "")</f>
        <v/>
      </c>
      <c r="B385" s="7" t="n"/>
      <c r="C385" s="7" t="n"/>
      <c r="D385" s="7" t="n"/>
      <c r="E385" s="8" t="n"/>
      <c r="F385" s="9" t="n"/>
      <c r="G385" s="8" t="n"/>
      <c r="H385" s="8" t="n"/>
      <c r="I385" s="8" t="n"/>
      <c r="J385" s="10">
        <f>IF(A385="",0,SUMIFS(amount_expended,cfda_key,V385))</f>
        <v/>
      </c>
      <c r="K385" s="10">
        <f>IF(G385="OTHER CLUSTER NOT LISTED ABOVE",SUMIFS(amount_expended,uniform_other_cluster_name,X385), IF(AND(OR(G385="N/A",G385=""),H385=""),0,IF(G385="STATE CLUSTER",SUMIFS(amount_expended,uniform_state_cluster_name,W385),SUMIFS(amount_expended,cluster_name,G385))))</f>
        <v/>
      </c>
      <c r="L385" s="8" t="n"/>
      <c r="M385" s="7" t="n"/>
      <c r="N385" s="8" t="n"/>
      <c r="O385" s="7" t="n"/>
      <c r="P385" s="7" t="n"/>
      <c r="Q385" s="8" t="n"/>
      <c r="R385" s="9" t="n"/>
      <c r="S385" s="8" t="n"/>
      <c r="T385" s="8" t="n"/>
      <c r="U385" s="8" t="n"/>
      <c r="V385" s="11">
        <f>IF(OR(B385="",C385),"",CONCATENATE(B385,".",C385))</f>
        <v/>
      </c>
      <c r="W385" s="6">
        <f>UPPER(TRIM(H385))</f>
        <v/>
      </c>
      <c r="X385" s="6">
        <f>UPPER(TRIM(I385))</f>
        <v/>
      </c>
      <c r="Y385" s="6">
        <f>IF(V385&lt;&gt;"",IFERROR(INDEX(federal_program_name_lookup,MATCH(V385,aln_lookup,0)),""),"")</f>
        <v/>
      </c>
    </row>
    <row r="386">
      <c r="A386" s="6">
        <f>IF(B386&lt;&gt;"", "AWARD-"&amp;TEXT(ROW()-1,"0000"), "")</f>
        <v/>
      </c>
      <c r="B386" s="7" t="n"/>
      <c r="C386" s="7" t="n"/>
      <c r="D386" s="7" t="n"/>
      <c r="E386" s="8" t="n"/>
      <c r="F386" s="9" t="n"/>
      <c r="G386" s="8" t="n"/>
      <c r="H386" s="8" t="n"/>
      <c r="I386" s="8" t="n"/>
      <c r="J386" s="10">
        <f>IF(A386="",0,SUMIFS(amount_expended,cfda_key,V386))</f>
        <v/>
      </c>
      <c r="K386" s="10">
        <f>IF(G386="OTHER CLUSTER NOT LISTED ABOVE",SUMIFS(amount_expended,uniform_other_cluster_name,X386), IF(AND(OR(G386="N/A",G386=""),H386=""),0,IF(G386="STATE CLUSTER",SUMIFS(amount_expended,uniform_state_cluster_name,W386),SUMIFS(amount_expended,cluster_name,G386))))</f>
        <v/>
      </c>
      <c r="L386" s="8" t="n"/>
      <c r="M386" s="7" t="n"/>
      <c r="N386" s="8" t="n"/>
      <c r="O386" s="7" t="n"/>
      <c r="P386" s="7" t="n"/>
      <c r="Q386" s="8" t="n"/>
      <c r="R386" s="9" t="n"/>
      <c r="S386" s="8" t="n"/>
      <c r="T386" s="8" t="n"/>
      <c r="U386" s="8" t="n"/>
      <c r="V386" s="11">
        <f>IF(OR(B386="",C386),"",CONCATENATE(B386,".",C386))</f>
        <v/>
      </c>
      <c r="W386" s="6">
        <f>UPPER(TRIM(H386))</f>
        <v/>
      </c>
      <c r="X386" s="6">
        <f>UPPER(TRIM(I386))</f>
        <v/>
      </c>
      <c r="Y386" s="6">
        <f>IF(V386&lt;&gt;"",IFERROR(INDEX(federal_program_name_lookup,MATCH(V386,aln_lookup,0)),""),"")</f>
        <v/>
      </c>
    </row>
    <row r="387">
      <c r="A387" s="6">
        <f>IF(B387&lt;&gt;"", "AWARD-"&amp;TEXT(ROW()-1,"0000"), "")</f>
        <v/>
      </c>
      <c r="B387" s="7" t="n"/>
      <c r="C387" s="7" t="n"/>
      <c r="D387" s="7" t="n"/>
      <c r="E387" s="8" t="n"/>
      <c r="F387" s="9" t="n"/>
      <c r="G387" s="8" t="n"/>
      <c r="H387" s="8" t="n"/>
      <c r="I387" s="8" t="n"/>
      <c r="J387" s="10">
        <f>IF(A387="",0,SUMIFS(amount_expended,cfda_key,V387))</f>
        <v/>
      </c>
      <c r="K387" s="10">
        <f>IF(G387="OTHER CLUSTER NOT LISTED ABOVE",SUMIFS(amount_expended,uniform_other_cluster_name,X387), IF(AND(OR(G387="N/A",G387=""),H387=""),0,IF(G387="STATE CLUSTER",SUMIFS(amount_expended,uniform_state_cluster_name,W387),SUMIFS(amount_expended,cluster_name,G387))))</f>
        <v/>
      </c>
      <c r="L387" s="8" t="n"/>
      <c r="M387" s="7" t="n"/>
      <c r="N387" s="8" t="n"/>
      <c r="O387" s="7" t="n"/>
      <c r="P387" s="7" t="n"/>
      <c r="Q387" s="8" t="n"/>
      <c r="R387" s="9" t="n"/>
      <c r="S387" s="8" t="n"/>
      <c r="T387" s="8" t="n"/>
      <c r="U387" s="8" t="n"/>
      <c r="V387" s="11">
        <f>IF(OR(B387="",C387),"",CONCATENATE(B387,".",C387))</f>
        <v/>
      </c>
      <c r="W387" s="6">
        <f>UPPER(TRIM(H387))</f>
        <v/>
      </c>
      <c r="X387" s="6">
        <f>UPPER(TRIM(I387))</f>
        <v/>
      </c>
      <c r="Y387" s="6">
        <f>IF(V387&lt;&gt;"",IFERROR(INDEX(federal_program_name_lookup,MATCH(V387,aln_lookup,0)),""),"")</f>
        <v/>
      </c>
    </row>
    <row r="388">
      <c r="A388" s="6">
        <f>IF(B388&lt;&gt;"", "AWARD-"&amp;TEXT(ROW()-1,"0000"), "")</f>
        <v/>
      </c>
      <c r="B388" s="7" t="n"/>
      <c r="C388" s="7" t="n"/>
      <c r="D388" s="7" t="n"/>
      <c r="E388" s="8" t="n"/>
      <c r="F388" s="9" t="n"/>
      <c r="G388" s="8" t="n"/>
      <c r="H388" s="8" t="n"/>
      <c r="I388" s="8" t="n"/>
      <c r="J388" s="10">
        <f>IF(A388="",0,SUMIFS(amount_expended,cfda_key,V388))</f>
        <v/>
      </c>
      <c r="K388" s="10">
        <f>IF(G388="OTHER CLUSTER NOT LISTED ABOVE",SUMIFS(amount_expended,uniform_other_cluster_name,X388), IF(AND(OR(G388="N/A",G388=""),H388=""),0,IF(G388="STATE CLUSTER",SUMIFS(amount_expended,uniform_state_cluster_name,W388),SUMIFS(amount_expended,cluster_name,G388))))</f>
        <v/>
      </c>
      <c r="L388" s="8" t="n"/>
      <c r="M388" s="7" t="n"/>
      <c r="N388" s="8" t="n"/>
      <c r="O388" s="7" t="n"/>
      <c r="P388" s="7" t="n"/>
      <c r="Q388" s="8" t="n"/>
      <c r="R388" s="9" t="n"/>
      <c r="S388" s="8" t="n"/>
      <c r="T388" s="8" t="n"/>
      <c r="U388" s="8" t="n"/>
      <c r="V388" s="11">
        <f>IF(OR(B388="",C388),"",CONCATENATE(B388,".",C388))</f>
        <v/>
      </c>
      <c r="W388" s="6">
        <f>UPPER(TRIM(H388))</f>
        <v/>
      </c>
      <c r="X388" s="6">
        <f>UPPER(TRIM(I388))</f>
        <v/>
      </c>
      <c r="Y388" s="6">
        <f>IF(V388&lt;&gt;"",IFERROR(INDEX(federal_program_name_lookup,MATCH(V388,aln_lookup,0)),""),"")</f>
        <v/>
      </c>
    </row>
    <row r="389">
      <c r="A389" s="6">
        <f>IF(B389&lt;&gt;"", "AWARD-"&amp;TEXT(ROW()-1,"0000"), "")</f>
        <v/>
      </c>
      <c r="B389" s="7" t="n"/>
      <c r="C389" s="7" t="n"/>
      <c r="D389" s="7" t="n"/>
      <c r="E389" s="8" t="n"/>
      <c r="F389" s="9" t="n"/>
      <c r="G389" s="8" t="n"/>
      <c r="H389" s="8" t="n"/>
      <c r="I389" s="8" t="n"/>
      <c r="J389" s="10">
        <f>IF(A389="",0,SUMIFS(amount_expended,cfda_key,V389))</f>
        <v/>
      </c>
      <c r="K389" s="10">
        <f>IF(G389="OTHER CLUSTER NOT LISTED ABOVE",SUMIFS(amount_expended,uniform_other_cluster_name,X389), IF(AND(OR(G389="N/A",G389=""),H389=""),0,IF(G389="STATE CLUSTER",SUMIFS(amount_expended,uniform_state_cluster_name,W389),SUMIFS(amount_expended,cluster_name,G389))))</f>
        <v/>
      </c>
      <c r="L389" s="8" t="n"/>
      <c r="M389" s="7" t="n"/>
      <c r="N389" s="8" t="n"/>
      <c r="O389" s="7" t="n"/>
      <c r="P389" s="7" t="n"/>
      <c r="Q389" s="8" t="n"/>
      <c r="R389" s="9" t="n"/>
      <c r="S389" s="8" t="n"/>
      <c r="T389" s="8" t="n"/>
      <c r="U389" s="8" t="n"/>
      <c r="V389" s="11">
        <f>IF(OR(B389="",C389),"",CONCATENATE(B389,".",C389))</f>
        <v/>
      </c>
      <c r="W389" s="6">
        <f>UPPER(TRIM(H389))</f>
        <v/>
      </c>
      <c r="X389" s="6">
        <f>UPPER(TRIM(I389))</f>
        <v/>
      </c>
      <c r="Y389" s="6">
        <f>IF(V389&lt;&gt;"",IFERROR(INDEX(federal_program_name_lookup,MATCH(V389,aln_lookup,0)),""),"")</f>
        <v/>
      </c>
    </row>
    <row r="390">
      <c r="A390" s="6">
        <f>IF(B390&lt;&gt;"", "AWARD-"&amp;TEXT(ROW()-1,"0000"), "")</f>
        <v/>
      </c>
      <c r="B390" s="7" t="n"/>
      <c r="C390" s="7" t="n"/>
      <c r="D390" s="7" t="n"/>
      <c r="E390" s="8" t="n"/>
      <c r="F390" s="9" t="n"/>
      <c r="G390" s="8" t="n"/>
      <c r="H390" s="8" t="n"/>
      <c r="I390" s="8" t="n"/>
      <c r="J390" s="10">
        <f>IF(A390="",0,SUMIFS(amount_expended,cfda_key,V390))</f>
        <v/>
      </c>
      <c r="K390" s="10">
        <f>IF(G390="OTHER CLUSTER NOT LISTED ABOVE",SUMIFS(amount_expended,uniform_other_cluster_name,X390), IF(AND(OR(G390="N/A",G390=""),H390=""),0,IF(G390="STATE CLUSTER",SUMIFS(amount_expended,uniform_state_cluster_name,W390),SUMIFS(amount_expended,cluster_name,G390))))</f>
        <v/>
      </c>
      <c r="L390" s="8" t="n"/>
      <c r="M390" s="7" t="n"/>
      <c r="N390" s="8" t="n"/>
      <c r="O390" s="7" t="n"/>
      <c r="P390" s="7" t="n"/>
      <c r="Q390" s="8" t="n"/>
      <c r="R390" s="9" t="n"/>
      <c r="S390" s="8" t="n"/>
      <c r="T390" s="8" t="n"/>
      <c r="U390" s="8" t="n"/>
      <c r="V390" s="11">
        <f>IF(OR(B390="",C390),"",CONCATENATE(B390,".",C390))</f>
        <v/>
      </c>
      <c r="W390" s="6">
        <f>UPPER(TRIM(H390))</f>
        <v/>
      </c>
      <c r="X390" s="6">
        <f>UPPER(TRIM(I390))</f>
        <v/>
      </c>
      <c r="Y390" s="6">
        <f>IF(V390&lt;&gt;"",IFERROR(INDEX(federal_program_name_lookup,MATCH(V390,aln_lookup,0)),""),"")</f>
        <v/>
      </c>
    </row>
    <row r="391">
      <c r="A391" s="6">
        <f>IF(B391&lt;&gt;"", "AWARD-"&amp;TEXT(ROW()-1,"0000"), "")</f>
        <v/>
      </c>
      <c r="B391" s="7" t="n"/>
      <c r="C391" s="7" t="n"/>
      <c r="D391" s="7" t="n"/>
      <c r="E391" s="8" t="n"/>
      <c r="F391" s="9" t="n"/>
      <c r="G391" s="8" t="n"/>
      <c r="H391" s="8" t="n"/>
      <c r="I391" s="8" t="n"/>
      <c r="J391" s="10">
        <f>IF(A391="",0,SUMIFS(amount_expended,cfda_key,V391))</f>
        <v/>
      </c>
      <c r="K391" s="10">
        <f>IF(G391="OTHER CLUSTER NOT LISTED ABOVE",SUMIFS(amount_expended,uniform_other_cluster_name,X391), IF(AND(OR(G391="N/A",G391=""),H391=""),0,IF(G391="STATE CLUSTER",SUMIFS(amount_expended,uniform_state_cluster_name,W391),SUMIFS(amount_expended,cluster_name,G391))))</f>
        <v/>
      </c>
      <c r="L391" s="8" t="n"/>
      <c r="M391" s="7" t="n"/>
      <c r="N391" s="8" t="n"/>
      <c r="O391" s="7" t="n"/>
      <c r="P391" s="7" t="n"/>
      <c r="Q391" s="8" t="n"/>
      <c r="R391" s="9" t="n"/>
      <c r="S391" s="8" t="n"/>
      <c r="T391" s="8" t="n"/>
      <c r="U391" s="8" t="n"/>
      <c r="V391" s="11">
        <f>IF(OR(B391="",C391),"",CONCATENATE(B391,".",C391))</f>
        <v/>
      </c>
      <c r="W391" s="6">
        <f>UPPER(TRIM(H391))</f>
        <v/>
      </c>
      <c r="X391" s="6">
        <f>UPPER(TRIM(I391))</f>
        <v/>
      </c>
      <c r="Y391" s="6">
        <f>IF(V391&lt;&gt;"",IFERROR(INDEX(federal_program_name_lookup,MATCH(V391,aln_lookup,0)),""),"")</f>
        <v/>
      </c>
    </row>
    <row r="392">
      <c r="A392" s="6">
        <f>IF(B392&lt;&gt;"", "AWARD-"&amp;TEXT(ROW()-1,"0000"), "")</f>
        <v/>
      </c>
      <c r="B392" s="7" t="n"/>
      <c r="C392" s="7" t="n"/>
      <c r="D392" s="7" t="n"/>
      <c r="E392" s="8" t="n"/>
      <c r="F392" s="9" t="n"/>
      <c r="G392" s="8" t="n"/>
      <c r="H392" s="8" t="n"/>
      <c r="I392" s="8" t="n"/>
      <c r="J392" s="10">
        <f>IF(A392="",0,SUMIFS(amount_expended,cfda_key,V392))</f>
        <v/>
      </c>
      <c r="K392" s="10">
        <f>IF(G392="OTHER CLUSTER NOT LISTED ABOVE",SUMIFS(amount_expended,uniform_other_cluster_name,X392), IF(AND(OR(G392="N/A",G392=""),H392=""),0,IF(G392="STATE CLUSTER",SUMIFS(amount_expended,uniform_state_cluster_name,W392),SUMIFS(amount_expended,cluster_name,G392))))</f>
        <v/>
      </c>
      <c r="L392" s="8" t="n"/>
      <c r="M392" s="7" t="n"/>
      <c r="N392" s="8" t="n"/>
      <c r="O392" s="7" t="n"/>
      <c r="P392" s="7" t="n"/>
      <c r="Q392" s="8" t="n"/>
      <c r="R392" s="9" t="n"/>
      <c r="S392" s="8" t="n"/>
      <c r="T392" s="8" t="n"/>
      <c r="U392" s="8" t="n"/>
      <c r="V392" s="11">
        <f>IF(OR(B392="",C392),"",CONCATENATE(B392,".",C392))</f>
        <v/>
      </c>
      <c r="W392" s="6">
        <f>UPPER(TRIM(H392))</f>
        <v/>
      </c>
      <c r="X392" s="6">
        <f>UPPER(TRIM(I392))</f>
        <v/>
      </c>
      <c r="Y392" s="6">
        <f>IF(V392&lt;&gt;"",IFERROR(INDEX(federal_program_name_lookup,MATCH(V392,aln_lookup,0)),""),"")</f>
        <v/>
      </c>
    </row>
    <row r="393">
      <c r="A393" s="6">
        <f>IF(B393&lt;&gt;"", "AWARD-"&amp;TEXT(ROW()-1,"0000"), "")</f>
        <v/>
      </c>
      <c r="B393" s="7" t="n"/>
      <c r="C393" s="7" t="n"/>
      <c r="D393" s="7" t="n"/>
      <c r="E393" s="8" t="n"/>
      <c r="F393" s="9" t="n"/>
      <c r="G393" s="8" t="n"/>
      <c r="H393" s="8" t="n"/>
      <c r="I393" s="8" t="n"/>
      <c r="J393" s="10">
        <f>IF(A393="",0,SUMIFS(amount_expended,cfda_key,V393))</f>
        <v/>
      </c>
      <c r="K393" s="10">
        <f>IF(G393="OTHER CLUSTER NOT LISTED ABOVE",SUMIFS(amount_expended,uniform_other_cluster_name,X393), IF(AND(OR(G393="N/A",G393=""),H393=""),0,IF(G393="STATE CLUSTER",SUMIFS(amount_expended,uniform_state_cluster_name,W393),SUMIFS(amount_expended,cluster_name,G393))))</f>
        <v/>
      </c>
      <c r="L393" s="8" t="n"/>
      <c r="M393" s="7" t="n"/>
      <c r="N393" s="8" t="n"/>
      <c r="O393" s="7" t="n"/>
      <c r="P393" s="7" t="n"/>
      <c r="Q393" s="8" t="n"/>
      <c r="R393" s="9" t="n"/>
      <c r="S393" s="8" t="n"/>
      <c r="T393" s="8" t="n"/>
      <c r="U393" s="8" t="n"/>
      <c r="V393" s="11">
        <f>IF(OR(B393="",C393),"",CONCATENATE(B393,".",C393))</f>
        <v/>
      </c>
      <c r="W393" s="6">
        <f>UPPER(TRIM(H393))</f>
        <v/>
      </c>
      <c r="X393" s="6">
        <f>UPPER(TRIM(I393))</f>
        <v/>
      </c>
      <c r="Y393" s="6">
        <f>IF(V393&lt;&gt;"",IFERROR(INDEX(federal_program_name_lookup,MATCH(V393,aln_lookup,0)),""),"")</f>
        <v/>
      </c>
    </row>
    <row r="394">
      <c r="A394" s="6">
        <f>IF(B394&lt;&gt;"", "AWARD-"&amp;TEXT(ROW()-1,"0000"), "")</f>
        <v/>
      </c>
      <c r="B394" s="7" t="n"/>
      <c r="C394" s="7" t="n"/>
      <c r="D394" s="7" t="n"/>
      <c r="E394" s="8" t="n"/>
      <c r="F394" s="9" t="n"/>
      <c r="G394" s="8" t="n"/>
      <c r="H394" s="8" t="n"/>
      <c r="I394" s="8" t="n"/>
      <c r="J394" s="10">
        <f>IF(A394="",0,SUMIFS(amount_expended,cfda_key,V394))</f>
        <v/>
      </c>
      <c r="K394" s="10">
        <f>IF(G394="OTHER CLUSTER NOT LISTED ABOVE",SUMIFS(amount_expended,uniform_other_cluster_name,X394), IF(AND(OR(G394="N/A",G394=""),H394=""),0,IF(G394="STATE CLUSTER",SUMIFS(amount_expended,uniform_state_cluster_name,W394),SUMIFS(amount_expended,cluster_name,G394))))</f>
        <v/>
      </c>
      <c r="L394" s="8" t="n"/>
      <c r="M394" s="7" t="n"/>
      <c r="N394" s="8" t="n"/>
      <c r="O394" s="7" t="n"/>
      <c r="P394" s="7" t="n"/>
      <c r="Q394" s="8" t="n"/>
      <c r="R394" s="9" t="n"/>
      <c r="S394" s="8" t="n"/>
      <c r="T394" s="8" t="n"/>
      <c r="U394" s="8" t="n"/>
      <c r="V394" s="11">
        <f>IF(OR(B394="",C394),"",CONCATENATE(B394,".",C394))</f>
        <v/>
      </c>
      <c r="W394" s="6">
        <f>UPPER(TRIM(H394))</f>
        <v/>
      </c>
      <c r="X394" s="6">
        <f>UPPER(TRIM(I394))</f>
        <v/>
      </c>
      <c r="Y394" s="6">
        <f>IF(V394&lt;&gt;"",IFERROR(INDEX(federal_program_name_lookup,MATCH(V394,aln_lookup,0)),""),"")</f>
        <v/>
      </c>
    </row>
    <row r="395">
      <c r="A395" s="6">
        <f>IF(B395&lt;&gt;"", "AWARD-"&amp;TEXT(ROW()-1,"0000"), "")</f>
        <v/>
      </c>
      <c r="B395" s="7" t="n"/>
      <c r="C395" s="7" t="n"/>
      <c r="D395" s="7" t="n"/>
      <c r="E395" s="8" t="n"/>
      <c r="F395" s="9" t="n"/>
      <c r="G395" s="8" t="n"/>
      <c r="H395" s="8" t="n"/>
      <c r="I395" s="8" t="n"/>
      <c r="J395" s="10">
        <f>IF(A395="",0,SUMIFS(amount_expended,cfda_key,V395))</f>
        <v/>
      </c>
      <c r="K395" s="10">
        <f>IF(G395="OTHER CLUSTER NOT LISTED ABOVE",SUMIFS(amount_expended,uniform_other_cluster_name,X395), IF(AND(OR(G395="N/A",G395=""),H395=""),0,IF(G395="STATE CLUSTER",SUMIFS(amount_expended,uniform_state_cluster_name,W395),SUMIFS(amount_expended,cluster_name,G395))))</f>
        <v/>
      </c>
      <c r="L395" s="8" t="n"/>
      <c r="M395" s="7" t="n"/>
      <c r="N395" s="8" t="n"/>
      <c r="O395" s="7" t="n"/>
      <c r="P395" s="7" t="n"/>
      <c r="Q395" s="8" t="n"/>
      <c r="R395" s="9" t="n"/>
      <c r="S395" s="8" t="n"/>
      <c r="T395" s="8" t="n"/>
      <c r="U395" s="8" t="n"/>
      <c r="V395" s="11">
        <f>IF(OR(B395="",C395),"",CONCATENATE(B395,".",C395))</f>
        <v/>
      </c>
      <c r="W395" s="6">
        <f>UPPER(TRIM(H395))</f>
        <v/>
      </c>
      <c r="X395" s="6">
        <f>UPPER(TRIM(I395))</f>
        <v/>
      </c>
      <c r="Y395" s="6">
        <f>IF(V395&lt;&gt;"",IFERROR(INDEX(federal_program_name_lookup,MATCH(V395,aln_lookup,0)),""),"")</f>
        <v/>
      </c>
    </row>
    <row r="396">
      <c r="A396" s="6">
        <f>IF(B396&lt;&gt;"", "AWARD-"&amp;TEXT(ROW()-1,"0000"), "")</f>
        <v/>
      </c>
      <c r="B396" s="7" t="n"/>
      <c r="C396" s="7" t="n"/>
      <c r="D396" s="7" t="n"/>
      <c r="E396" s="8" t="n"/>
      <c r="F396" s="9" t="n"/>
      <c r="G396" s="8" t="n"/>
      <c r="H396" s="8" t="n"/>
      <c r="I396" s="8" t="n"/>
      <c r="J396" s="10">
        <f>IF(A396="",0,SUMIFS(amount_expended,cfda_key,V396))</f>
        <v/>
      </c>
      <c r="K396" s="10">
        <f>IF(G396="OTHER CLUSTER NOT LISTED ABOVE",SUMIFS(amount_expended,uniform_other_cluster_name,X396), IF(AND(OR(G396="N/A",G396=""),H396=""),0,IF(G396="STATE CLUSTER",SUMIFS(amount_expended,uniform_state_cluster_name,W396),SUMIFS(amount_expended,cluster_name,G396))))</f>
        <v/>
      </c>
      <c r="L396" s="8" t="n"/>
      <c r="M396" s="7" t="n"/>
      <c r="N396" s="8" t="n"/>
      <c r="O396" s="7" t="n"/>
      <c r="P396" s="7" t="n"/>
      <c r="Q396" s="8" t="n"/>
      <c r="R396" s="9" t="n"/>
      <c r="S396" s="8" t="n"/>
      <c r="T396" s="8" t="n"/>
      <c r="U396" s="8" t="n"/>
      <c r="V396" s="11">
        <f>IF(OR(B396="",C396),"",CONCATENATE(B396,".",C396))</f>
        <v/>
      </c>
      <c r="W396" s="6">
        <f>UPPER(TRIM(H396))</f>
        <v/>
      </c>
      <c r="X396" s="6">
        <f>UPPER(TRIM(I396))</f>
        <v/>
      </c>
      <c r="Y396" s="6">
        <f>IF(V396&lt;&gt;"",IFERROR(INDEX(federal_program_name_lookup,MATCH(V396,aln_lookup,0)),""),"")</f>
        <v/>
      </c>
    </row>
    <row r="397">
      <c r="A397" s="6">
        <f>IF(B397&lt;&gt;"", "AWARD-"&amp;TEXT(ROW()-1,"0000"), "")</f>
        <v/>
      </c>
      <c r="B397" s="7" t="n"/>
      <c r="C397" s="7" t="n"/>
      <c r="D397" s="7" t="n"/>
      <c r="E397" s="8" t="n"/>
      <c r="F397" s="9" t="n"/>
      <c r="G397" s="8" t="n"/>
      <c r="H397" s="8" t="n"/>
      <c r="I397" s="8" t="n"/>
      <c r="J397" s="10">
        <f>IF(A397="",0,SUMIFS(amount_expended,cfda_key,V397))</f>
        <v/>
      </c>
      <c r="K397" s="10">
        <f>IF(G397="OTHER CLUSTER NOT LISTED ABOVE",SUMIFS(amount_expended,uniform_other_cluster_name,X397), IF(AND(OR(G397="N/A",G397=""),H397=""),0,IF(G397="STATE CLUSTER",SUMIFS(amount_expended,uniform_state_cluster_name,W397),SUMIFS(amount_expended,cluster_name,G397))))</f>
        <v/>
      </c>
      <c r="L397" s="8" t="n"/>
      <c r="M397" s="7" t="n"/>
      <c r="N397" s="8" t="n"/>
      <c r="O397" s="7" t="n"/>
      <c r="P397" s="7" t="n"/>
      <c r="Q397" s="8" t="n"/>
      <c r="R397" s="9" t="n"/>
      <c r="S397" s="8" t="n"/>
      <c r="T397" s="8" t="n"/>
      <c r="U397" s="8" t="n"/>
      <c r="V397" s="11">
        <f>IF(OR(B397="",C397),"",CONCATENATE(B397,".",C397))</f>
        <v/>
      </c>
      <c r="W397" s="6">
        <f>UPPER(TRIM(H397))</f>
        <v/>
      </c>
      <c r="X397" s="6">
        <f>UPPER(TRIM(I397))</f>
        <v/>
      </c>
      <c r="Y397" s="6">
        <f>IF(V397&lt;&gt;"",IFERROR(INDEX(federal_program_name_lookup,MATCH(V397,aln_lookup,0)),""),"")</f>
        <v/>
      </c>
    </row>
    <row r="398">
      <c r="A398" s="6">
        <f>IF(B398&lt;&gt;"", "AWARD-"&amp;TEXT(ROW()-1,"0000"), "")</f>
        <v/>
      </c>
      <c r="B398" s="7" t="n"/>
      <c r="C398" s="7" t="n"/>
      <c r="D398" s="7" t="n"/>
      <c r="E398" s="8" t="n"/>
      <c r="F398" s="9" t="n"/>
      <c r="G398" s="8" t="n"/>
      <c r="H398" s="8" t="n"/>
      <c r="I398" s="8" t="n"/>
      <c r="J398" s="10">
        <f>IF(A398="",0,SUMIFS(amount_expended,cfda_key,V398))</f>
        <v/>
      </c>
      <c r="K398" s="10">
        <f>IF(G398="OTHER CLUSTER NOT LISTED ABOVE",SUMIFS(amount_expended,uniform_other_cluster_name,X398), IF(AND(OR(G398="N/A",G398=""),H398=""),0,IF(G398="STATE CLUSTER",SUMIFS(amount_expended,uniform_state_cluster_name,W398),SUMIFS(amount_expended,cluster_name,G398))))</f>
        <v/>
      </c>
      <c r="L398" s="8" t="n"/>
      <c r="M398" s="7" t="n"/>
      <c r="N398" s="8" t="n"/>
      <c r="O398" s="7" t="n"/>
      <c r="P398" s="7" t="n"/>
      <c r="Q398" s="8" t="n"/>
      <c r="R398" s="9" t="n"/>
      <c r="S398" s="8" t="n"/>
      <c r="T398" s="8" t="n"/>
      <c r="U398" s="8" t="n"/>
      <c r="V398" s="11">
        <f>IF(OR(B398="",C398),"",CONCATENATE(B398,".",C398))</f>
        <v/>
      </c>
      <c r="W398" s="6">
        <f>UPPER(TRIM(H398))</f>
        <v/>
      </c>
      <c r="X398" s="6">
        <f>UPPER(TRIM(I398))</f>
        <v/>
      </c>
      <c r="Y398" s="6">
        <f>IF(V398&lt;&gt;"",IFERROR(INDEX(federal_program_name_lookup,MATCH(V398,aln_lookup,0)),""),"")</f>
        <v/>
      </c>
    </row>
    <row r="399">
      <c r="A399" s="6">
        <f>IF(B399&lt;&gt;"", "AWARD-"&amp;TEXT(ROW()-1,"0000"), "")</f>
        <v/>
      </c>
      <c r="B399" s="7" t="n"/>
      <c r="C399" s="7" t="n"/>
      <c r="D399" s="7" t="n"/>
      <c r="E399" s="8" t="n"/>
      <c r="F399" s="9" t="n"/>
      <c r="G399" s="8" t="n"/>
      <c r="H399" s="8" t="n"/>
      <c r="I399" s="8" t="n"/>
      <c r="J399" s="10">
        <f>IF(A399="",0,SUMIFS(amount_expended,cfda_key,V399))</f>
        <v/>
      </c>
      <c r="K399" s="10">
        <f>IF(G399="OTHER CLUSTER NOT LISTED ABOVE",SUMIFS(amount_expended,uniform_other_cluster_name,X399), IF(AND(OR(G399="N/A",G399=""),H399=""),0,IF(G399="STATE CLUSTER",SUMIFS(amount_expended,uniform_state_cluster_name,W399),SUMIFS(amount_expended,cluster_name,G399))))</f>
        <v/>
      </c>
      <c r="L399" s="8" t="n"/>
      <c r="M399" s="7" t="n"/>
      <c r="N399" s="8" t="n"/>
      <c r="O399" s="7" t="n"/>
      <c r="P399" s="7" t="n"/>
      <c r="Q399" s="8" t="n"/>
      <c r="R399" s="9" t="n"/>
      <c r="S399" s="8" t="n"/>
      <c r="T399" s="8" t="n"/>
      <c r="U399" s="8" t="n"/>
      <c r="V399" s="11">
        <f>IF(OR(B399="",C399),"",CONCATENATE(B399,".",C399))</f>
        <v/>
      </c>
      <c r="W399" s="6">
        <f>UPPER(TRIM(H399))</f>
        <v/>
      </c>
      <c r="X399" s="6">
        <f>UPPER(TRIM(I399))</f>
        <v/>
      </c>
      <c r="Y399" s="6">
        <f>IF(V399&lt;&gt;"",IFERROR(INDEX(federal_program_name_lookup,MATCH(V399,aln_lookup,0)),""),"")</f>
        <v/>
      </c>
    </row>
    <row r="400">
      <c r="A400" s="6">
        <f>IF(B400&lt;&gt;"", "AWARD-"&amp;TEXT(ROW()-1,"0000"), "")</f>
        <v/>
      </c>
      <c r="B400" s="7" t="n"/>
      <c r="C400" s="7" t="n"/>
      <c r="D400" s="7" t="n"/>
      <c r="E400" s="8" t="n"/>
      <c r="F400" s="9" t="n"/>
      <c r="G400" s="8" t="n"/>
      <c r="H400" s="8" t="n"/>
      <c r="I400" s="8" t="n"/>
      <c r="J400" s="10">
        <f>IF(A400="",0,SUMIFS(amount_expended,cfda_key,V400))</f>
        <v/>
      </c>
      <c r="K400" s="10">
        <f>IF(G400="OTHER CLUSTER NOT LISTED ABOVE",SUMIFS(amount_expended,uniform_other_cluster_name,X400), IF(AND(OR(G400="N/A",G400=""),H400=""),0,IF(G400="STATE CLUSTER",SUMIFS(amount_expended,uniform_state_cluster_name,W400),SUMIFS(amount_expended,cluster_name,G400))))</f>
        <v/>
      </c>
      <c r="L400" s="8" t="n"/>
      <c r="M400" s="7" t="n"/>
      <c r="N400" s="8" t="n"/>
      <c r="O400" s="7" t="n"/>
      <c r="P400" s="7" t="n"/>
      <c r="Q400" s="8" t="n"/>
      <c r="R400" s="9" t="n"/>
      <c r="S400" s="8" t="n"/>
      <c r="T400" s="8" t="n"/>
      <c r="U400" s="8" t="n"/>
      <c r="V400" s="11">
        <f>IF(OR(B400="",C400),"",CONCATENATE(B400,".",C400))</f>
        <v/>
      </c>
      <c r="W400" s="6">
        <f>UPPER(TRIM(H400))</f>
        <v/>
      </c>
      <c r="X400" s="6">
        <f>UPPER(TRIM(I400))</f>
        <v/>
      </c>
      <c r="Y400" s="6">
        <f>IF(V400&lt;&gt;"",IFERROR(INDEX(federal_program_name_lookup,MATCH(V400,aln_lookup,0)),""),"")</f>
        <v/>
      </c>
    </row>
    <row r="401">
      <c r="A401" s="6">
        <f>IF(B401&lt;&gt;"", "AWARD-"&amp;TEXT(ROW()-1,"0000"), "")</f>
        <v/>
      </c>
      <c r="B401" s="7" t="n"/>
      <c r="C401" s="7" t="n"/>
      <c r="D401" s="7" t="n"/>
      <c r="E401" s="8" t="n"/>
      <c r="F401" s="9" t="n"/>
      <c r="G401" s="8" t="n"/>
      <c r="H401" s="8" t="n"/>
      <c r="I401" s="8" t="n"/>
      <c r="J401" s="10">
        <f>IF(A401="",0,SUMIFS(amount_expended,cfda_key,V401))</f>
        <v/>
      </c>
      <c r="K401" s="10">
        <f>IF(G401="OTHER CLUSTER NOT LISTED ABOVE",SUMIFS(amount_expended,uniform_other_cluster_name,X401), IF(AND(OR(G401="N/A",G401=""),H401=""),0,IF(G401="STATE CLUSTER",SUMIFS(amount_expended,uniform_state_cluster_name,W401),SUMIFS(amount_expended,cluster_name,G401))))</f>
        <v/>
      </c>
      <c r="L401" s="8" t="n"/>
      <c r="M401" s="7" t="n"/>
      <c r="N401" s="8" t="n"/>
      <c r="O401" s="7" t="n"/>
      <c r="P401" s="7" t="n"/>
      <c r="Q401" s="8" t="n"/>
      <c r="R401" s="9" t="n"/>
      <c r="S401" s="8" t="n"/>
      <c r="T401" s="8" t="n"/>
      <c r="U401" s="8" t="n"/>
      <c r="V401" s="11">
        <f>IF(OR(B401="",C401),"",CONCATENATE(B401,".",C401))</f>
        <v/>
      </c>
      <c r="W401" s="6">
        <f>UPPER(TRIM(H401))</f>
        <v/>
      </c>
      <c r="X401" s="6">
        <f>UPPER(TRIM(I401))</f>
        <v/>
      </c>
      <c r="Y401" s="6">
        <f>IF(V401&lt;&gt;"",IFERROR(INDEX(federal_program_name_lookup,MATCH(V401,aln_lookup,0)),""),"")</f>
        <v/>
      </c>
    </row>
    <row r="402">
      <c r="A402" s="6">
        <f>IF(B402&lt;&gt;"", "AWARD-"&amp;TEXT(ROW()-1,"0000"), "")</f>
        <v/>
      </c>
      <c r="B402" s="7" t="n"/>
      <c r="C402" s="7" t="n"/>
      <c r="D402" s="7" t="n"/>
      <c r="E402" s="8" t="n"/>
      <c r="F402" s="9" t="n"/>
      <c r="G402" s="8" t="n"/>
      <c r="H402" s="8" t="n"/>
      <c r="I402" s="8" t="n"/>
      <c r="J402" s="10">
        <f>IF(A402="",0,SUMIFS(amount_expended,cfda_key,V402))</f>
        <v/>
      </c>
      <c r="K402" s="10">
        <f>IF(G402="OTHER CLUSTER NOT LISTED ABOVE",SUMIFS(amount_expended,uniform_other_cluster_name,X402), IF(AND(OR(G402="N/A",G402=""),H402=""),0,IF(G402="STATE CLUSTER",SUMIFS(amount_expended,uniform_state_cluster_name,W402),SUMIFS(amount_expended,cluster_name,G402))))</f>
        <v/>
      </c>
      <c r="L402" s="8" t="n"/>
      <c r="M402" s="7" t="n"/>
      <c r="N402" s="8" t="n"/>
      <c r="O402" s="7" t="n"/>
      <c r="P402" s="7" t="n"/>
      <c r="Q402" s="8" t="n"/>
      <c r="R402" s="9" t="n"/>
      <c r="S402" s="8" t="n"/>
      <c r="T402" s="8" t="n"/>
      <c r="U402" s="8" t="n"/>
      <c r="V402" s="11">
        <f>IF(OR(B402="",C402),"",CONCATENATE(B402,".",C402))</f>
        <v/>
      </c>
      <c r="W402" s="6">
        <f>UPPER(TRIM(H402))</f>
        <v/>
      </c>
      <c r="X402" s="6">
        <f>UPPER(TRIM(I402))</f>
        <v/>
      </c>
      <c r="Y402" s="6">
        <f>IF(V402&lt;&gt;"",IFERROR(INDEX(federal_program_name_lookup,MATCH(V402,aln_lookup,0)),""),"")</f>
        <v/>
      </c>
    </row>
    <row r="403">
      <c r="A403" s="6">
        <f>IF(B403&lt;&gt;"", "AWARD-"&amp;TEXT(ROW()-1,"0000"), "")</f>
        <v/>
      </c>
      <c r="B403" s="7" t="n"/>
      <c r="C403" s="7" t="n"/>
      <c r="D403" s="7" t="n"/>
      <c r="E403" s="8" t="n"/>
      <c r="F403" s="9" t="n"/>
      <c r="G403" s="8" t="n"/>
      <c r="H403" s="8" t="n"/>
      <c r="I403" s="8" t="n"/>
      <c r="J403" s="10">
        <f>IF(A403="",0,SUMIFS(amount_expended,cfda_key,V403))</f>
        <v/>
      </c>
      <c r="K403" s="10">
        <f>IF(G403="OTHER CLUSTER NOT LISTED ABOVE",SUMIFS(amount_expended,uniform_other_cluster_name,X403), IF(AND(OR(G403="N/A",G403=""),H403=""),0,IF(G403="STATE CLUSTER",SUMIFS(amount_expended,uniform_state_cluster_name,W403),SUMIFS(amount_expended,cluster_name,G403))))</f>
        <v/>
      </c>
      <c r="L403" s="8" t="n"/>
      <c r="M403" s="7" t="n"/>
      <c r="N403" s="8" t="n"/>
      <c r="O403" s="7" t="n"/>
      <c r="P403" s="7" t="n"/>
      <c r="Q403" s="8" t="n"/>
      <c r="R403" s="9" t="n"/>
      <c r="S403" s="8" t="n"/>
      <c r="T403" s="8" t="n"/>
      <c r="U403" s="8" t="n"/>
      <c r="V403" s="11">
        <f>IF(OR(B403="",C403),"",CONCATENATE(B403,".",C403))</f>
        <v/>
      </c>
      <c r="W403" s="6">
        <f>UPPER(TRIM(H403))</f>
        <v/>
      </c>
      <c r="X403" s="6">
        <f>UPPER(TRIM(I403))</f>
        <v/>
      </c>
      <c r="Y403" s="6">
        <f>IF(V403&lt;&gt;"",IFERROR(INDEX(federal_program_name_lookup,MATCH(V403,aln_lookup,0)),""),"")</f>
        <v/>
      </c>
    </row>
    <row r="404">
      <c r="A404" s="6">
        <f>IF(B404&lt;&gt;"", "AWARD-"&amp;TEXT(ROW()-1,"0000"), "")</f>
        <v/>
      </c>
      <c r="B404" s="7" t="n"/>
      <c r="C404" s="7" t="n"/>
      <c r="D404" s="7" t="n"/>
      <c r="E404" s="8" t="n"/>
      <c r="F404" s="9" t="n"/>
      <c r="G404" s="8" t="n"/>
      <c r="H404" s="8" t="n"/>
      <c r="I404" s="8" t="n"/>
      <c r="J404" s="10">
        <f>IF(A404="",0,SUMIFS(amount_expended,cfda_key,V404))</f>
        <v/>
      </c>
      <c r="K404" s="10">
        <f>IF(G404="OTHER CLUSTER NOT LISTED ABOVE",SUMIFS(amount_expended,uniform_other_cluster_name,X404), IF(AND(OR(G404="N/A",G404=""),H404=""),0,IF(G404="STATE CLUSTER",SUMIFS(amount_expended,uniform_state_cluster_name,W404),SUMIFS(amount_expended,cluster_name,G404))))</f>
        <v/>
      </c>
      <c r="L404" s="8" t="n"/>
      <c r="M404" s="7" t="n"/>
      <c r="N404" s="8" t="n"/>
      <c r="O404" s="7" t="n"/>
      <c r="P404" s="7" t="n"/>
      <c r="Q404" s="8" t="n"/>
      <c r="R404" s="9" t="n"/>
      <c r="S404" s="8" t="n"/>
      <c r="T404" s="8" t="n"/>
      <c r="U404" s="8" t="n"/>
      <c r="V404" s="11">
        <f>IF(OR(B404="",C404),"",CONCATENATE(B404,".",C404))</f>
        <v/>
      </c>
      <c r="W404" s="6">
        <f>UPPER(TRIM(H404))</f>
        <v/>
      </c>
      <c r="X404" s="6">
        <f>UPPER(TRIM(I404))</f>
        <v/>
      </c>
      <c r="Y404" s="6">
        <f>IF(V404&lt;&gt;"",IFERROR(INDEX(federal_program_name_lookup,MATCH(V404,aln_lookup,0)),""),"")</f>
        <v/>
      </c>
    </row>
    <row r="405">
      <c r="A405" s="6">
        <f>IF(B405&lt;&gt;"", "AWARD-"&amp;TEXT(ROW()-1,"0000"), "")</f>
        <v/>
      </c>
      <c r="B405" s="7" t="n"/>
      <c r="C405" s="7" t="n"/>
      <c r="D405" s="7" t="n"/>
      <c r="E405" s="8" t="n"/>
      <c r="F405" s="9" t="n"/>
      <c r="G405" s="8" t="n"/>
      <c r="H405" s="8" t="n"/>
      <c r="I405" s="8" t="n"/>
      <c r="J405" s="10">
        <f>IF(A405="",0,SUMIFS(amount_expended,cfda_key,V405))</f>
        <v/>
      </c>
      <c r="K405" s="10">
        <f>IF(G405="OTHER CLUSTER NOT LISTED ABOVE",SUMIFS(amount_expended,uniform_other_cluster_name,X405), IF(AND(OR(G405="N/A",G405=""),H405=""),0,IF(G405="STATE CLUSTER",SUMIFS(amount_expended,uniform_state_cluster_name,W405),SUMIFS(amount_expended,cluster_name,G405))))</f>
        <v/>
      </c>
      <c r="L405" s="8" t="n"/>
      <c r="M405" s="7" t="n"/>
      <c r="N405" s="8" t="n"/>
      <c r="O405" s="7" t="n"/>
      <c r="P405" s="7" t="n"/>
      <c r="Q405" s="8" t="n"/>
      <c r="R405" s="9" t="n"/>
      <c r="S405" s="8" t="n"/>
      <c r="T405" s="8" t="n"/>
      <c r="U405" s="8" t="n"/>
      <c r="V405" s="11">
        <f>IF(OR(B405="",C405),"",CONCATENATE(B405,".",C405))</f>
        <v/>
      </c>
      <c r="W405" s="6">
        <f>UPPER(TRIM(H405))</f>
        <v/>
      </c>
      <c r="X405" s="6">
        <f>UPPER(TRIM(I405))</f>
        <v/>
      </c>
      <c r="Y405" s="6">
        <f>IF(V405&lt;&gt;"",IFERROR(INDEX(federal_program_name_lookup,MATCH(V405,aln_lookup,0)),""),"")</f>
        <v/>
      </c>
    </row>
    <row r="406">
      <c r="A406" s="6">
        <f>IF(B406&lt;&gt;"", "AWARD-"&amp;TEXT(ROW()-1,"0000"), "")</f>
        <v/>
      </c>
      <c r="B406" s="7" t="n"/>
      <c r="C406" s="7" t="n"/>
      <c r="D406" s="7" t="n"/>
      <c r="E406" s="8" t="n"/>
      <c r="F406" s="9" t="n"/>
      <c r="G406" s="8" t="n"/>
      <c r="H406" s="8" t="n"/>
      <c r="I406" s="8" t="n"/>
      <c r="J406" s="10">
        <f>IF(A406="",0,SUMIFS(amount_expended,cfda_key,V406))</f>
        <v/>
      </c>
      <c r="K406" s="10">
        <f>IF(G406="OTHER CLUSTER NOT LISTED ABOVE",SUMIFS(amount_expended,uniform_other_cluster_name,X406), IF(AND(OR(G406="N/A",G406=""),H406=""),0,IF(G406="STATE CLUSTER",SUMIFS(amount_expended,uniform_state_cluster_name,W406),SUMIFS(amount_expended,cluster_name,G406))))</f>
        <v/>
      </c>
      <c r="L406" s="8" t="n"/>
      <c r="M406" s="7" t="n"/>
      <c r="N406" s="8" t="n"/>
      <c r="O406" s="7" t="n"/>
      <c r="P406" s="7" t="n"/>
      <c r="Q406" s="8" t="n"/>
      <c r="R406" s="9" t="n"/>
      <c r="S406" s="8" t="n"/>
      <c r="T406" s="8" t="n"/>
      <c r="U406" s="8" t="n"/>
      <c r="V406" s="11">
        <f>IF(OR(B406="",C406),"",CONCATENATE(B406,".",C406))</f>
        <v/>
      </c>
      <c r="W406" s="6">
        <f>UPPER(TRIM(H406))</f>
        <v/>
      </c>
      <c r="X406" s="6">
        <f>UPPER(TRIM(I406))</f>
        <v/>
      </c>
      <c r="Y406" s="6">
        <f>IF(V406&lt;&gt;"",IFERROR(INDEX(federal_program_name_lookup,MATCH(V406,aln_lookup,0)),""),"")</f>
        <v/>
      </c>
    </row>
    <row r="407">
      <c r="A407" s="6">
        <f>IF(B407&lt;&gt;"", "AWARD-"&amp;TEXT(ROW()-1,"0000"), "")</f>
        <v/>
      </c>
      <c r="B407" s="7" t="n"/>
      <c r="C407" s="7" t="n"/>
      <c r="D407" s="7" t="n"/>
      <c r="E407" s="8" t="n"/>
      <c r="F407" s="9" t="n"/>
      <c r="G407" s="8" t="n"/>
      <c r="H407" s="8" t="n"/>
      <c r="I407" s="8" t="n"/>
      <c r="J407" s="10">
        <f>IF(A407="",0,SUMIFS(amount_expended,cfda_key,V407))</f>
        <v/>
      </c>
      <c r="K407" s="10">
        <f>IF(G407="OTHER CLUSTER NOT LISTED ABOVE",SUMIFS(amount_expended,uniform_other_cluster_name,X407), IF(AND(OR(G407="N/A",G407=""),H407=""),0,IF(G407="STATE CLUSTER",SUMIFS(amount_expended,uniform_state_cluster_name,W407),SUMIFS(amount_expended,cluster_name,G407))))</f>
        <v/>
      </c>
      <c r="L407" s="8" t="n"/>
      <c r="M407" s="7" t="n"/>
      <c r="N407" s="8" t="n"/>
      <c r="O407" s="7" t="n"/>
      <c r="P407" s="7" t="n"/>
      <c r="Q407" s="8" t="n"/>
      <c r="R407" s="9" t="n"/>
      <c r="S407" s="8" t="n"/>
      <c r="T407" s="8" t="n"/>
      <c r="U407" s="8" t="n"/>
      <c r="V407" s="11">
        <f>IF(OR(B407="",C407),"",CONCATENATE(B407,".",C407))</f>
        <v/>
      </c>
      <c r="W407" s="6">
        <f>UPPER(TRIM(H407))</f>
        <v/>
      </c>
      <c r="X407" s="6">
        <f>UPPER(TRIM(I407))</f>
        <v/>
      </c>
      <c r="Y407" s="6">
        <f>IF(V407&lt;&gt;"",IFERROR(INDEX(federal_program_name_lookup,MATCH(V407,aln_lookup,0)),""),"")</f>
        <v/>
      </c>
    </row>
    <row r="408">
      <c r="A408" s="6">
        <f>IF(B408&lt;&gt;"", "AWARD-"&amp;TEXT(ROW()-1,"0000"), "")</f>
        <v/>
      </c>
      <c r="B408" s="7" t="n"/>
      <c r="C408" s="7" t="n"/>
      <c r="D408" s="7" t="n"/>
      <c r="E408" s="8" t="n"/>
      <c r="F408" s="9" t="n"/>
      <c r="G408" s="8" t="n"/>
      <c r="H408" s="8" t="n"/>
      <c r="I408" s="8" t="n"/>
      <c r="J408" s="10">
        <f>IF(A408="",0,SUMIFS(amount_expended,cfda_key,V408))</f>
        <v/>
      </c>
      <c r="K408" s="10">
        <f>IF(G408="OTHER CLUSTER NOT LISTED ABOVE",SUMIFS(amount_expended,uniform_other_cluster_name,X408), IF(AND(OR(G408="N/A",G408=""),H408=""),0,IF(G408="STATE CLUSTER",SUMIFS(amount_expended,uniform_state_cluster_name,W408),SUMIFS(amount_expended,cluster_name,G408))))</f>
        <v/>
      </c>
      <c r="L408" s="8" t="n"/>
      <c r="M408" s="7" t="n"/>
      <c r="N408" s="8" t="n"/>
      <c r="O408" s="7" t="n"/>
      <c r="P408" s="7" t="n"/>
      <c r="Q408" s="8" t="n"/>
      <c r="R408" s="9" t="n"/>
      <c r="S408" s="8" t="n"/>
      <c r="T408" s="8" t="n"/>
      <c r="U408" s="8" t="n"/>
      <c r="V408" s="11">
        <f>IF(OR(B408="",C408),"",CONCATENATE(B408,".",C408))</f>
        <v/>
      </c>
      <c r="W408" s="6">
        <f>UPPER(TRIM(H408))</f>
        <v/>
      </c>
      <c r="X408" s="6">
        <f>UPPER(TRIM(I408))</f>
        <v/>
      </c>
      <c r="Y408" s="6">
        <f>IF(V408&lt;&gt;"",IFERROR(INDEX(federal_program_name_lookup,MATCH(V408,aln_lookup,0)),""),"")</f>
        <v/>
      </c>
    </row>
    <row r="409">
      <c r="A409" s="6">
        <f>IF(B409&lt;&gt;"", "AWARD-"&amp;TEXT(ROW()-1,"0000"), "")</f>
        <v/>
      </c>
      <c r="B409" s="7" t="n"/>
      <c r="C409" s="7" t="n"/>
      <c r="D409" s="7" t="n"/>
      <c r="E409" s="8" t="n"/>
      <c r="F409" s="9" t="n"/>
      <c r="G409" s="8" t="n"/>
      <c r="H409" s="8" t="n"/>
      <c r="I409" s="8" t="n"/>
      <c r="J409" s="10">
        <f>IF(A409="",0,SUMIFS(amount_expended,cfda_key,V409))</f>
        <v/>
      </c>
      <c r="K409" s="10">
        <f>IF(G409="OTHER CLUSTER NOT LISTED ABOVE",SUMIFS(amount_expended,uniform_other_cluster_name,X409), IF(AND(OR(G409="N/A",G409=""),H409=""),0,IF(G409="STATE CLUSTER",SUMIFS(amount_expended,uniform_state_cluster_name,W409),SUMIFS(amount_expended,cluster_name,G409))))</f>
        <v/>
      </c>
      <c r="L409" s="8" t="n"/>
      <c r="M409" s="7" t="n"/>
      <c r="N409" s="8" t="n"/>
      <c r="O409" s="7" t="n"/>
      <c r="P409" s="7" t="n"/>
      <c r="Q409" s="8" t="n"/>
      <c r="R409" s="9" t="n"/>
      <c r="S409" s="8" t="n"/>
      <c r="T409" s="8" t="n"/>
      <c r="U409" s="8" t="n"/>
      <c r="V409" s="11">
        <f>IF(OR(B409="",C409),"",CONCATENATE(B409,".",C409))</f>
        <v/>
      </c>
      <c r="W409" s="6">
        <f>UPPER(TRIM(H409))</f>
        <v/>
      </c>
      <c r="X409" s="6">
        <f>UPPER(TRIM(I409))</f>
        <v/>
      </c>
      <c r="Y409" s="6">
        <f>IF(V409&lt;&gt;"",IFERROR(INDEX(federal_program_name_lookup,MATCH(V409,aln_lookup,0)),""),"")</f>
        <v/>
      </c>
    </row>
    <row r="410">
      <c r="A410" s="6">
        <f>IF(B410&lt;&gt;"", "AWARD-"&amp;TEXT(ROW()-1,"0000"), "")</f>
        <v/>
      </c>
      <c r="B410" s="7" t="n"/>
      <c r="C410" s="7" t="n"/>
      <c r="D410" s="7" t="n"/>
      <c r="E410" s="8" t="n"/>
      <c r="F410" s="9" t="n"/>
      <c r="G410" s="8" t="n"/>
      <c r="H410" s="8" t="n"/>
      <c r="I410" s="8" t="n"/>
      <c r="J410" s="10">
        <f>IF(A410="",0,SUMIFS(amount_expended,cfda_key,V410))</f>
        <v/>
      </c>
      <c r="K410" s="10">
        <f>IF(G410="OTHER CLUSTER NOT LISTED ABOVE",SUMIFS(amount_expended,uniform_other_cluster_name,X410), IF(AND(OR(G410="N/A",G410=""),H410=""),0,IF(G410="STATE CLUSTER",SUMIFS(amount_expended,uniform_state_cluster_name,W410),SUMIFS(amount_expended,cluster_name,G410))))</f>
        <v/>
      </c>
      <c r="L410" s="8" t="n"/>
      <c r="M410" s="7" t="n"/>
      <c r="N410" s="8" t="n"/>
      <c r="O410" s="7" t="n"/>
      <c r="P410" s="7" t="n"/>
      <c r="Q410" s="8" t="n"/>
      <c r="R410" s="9" t="n"/>
      <c r="S410" s="8" t="n"/>
      <c r="T410" s="8" t="n"/>
      <c r="U410" s="8" t="n"/>
      <c r="V410" s="11">
        <f>IF(OR(B410="",C410),"",CONCATENATE(B410,".",C410))</f>
        <v/>
      </c>
      <c r="W410" s="6">
        <f>UPPER(TRIM(H410))</f>
        <v/>
      </c>
      <c r="X410" s="6">
        <f>UPPER(TRIM(I410))</f>
        <v/>
      </c>
      <c r="Y410" s="6">
        <f>IF(V410&lt;&gt;"",IFERROR(INDEX(federal_program_name_lookup,MATCH(V410,aln_lookup,0)),""),"")</f>
        <v/>
      </c>
    </row>
    <row r="411">
      <c r="A411" s="6">
        <f>IF(B411&lt;&gt;"", "AWARD-"&amp;TEXT(ROW()-1,"0000"), "")</f>
        <v/>
      </c>
      <c r="B411" s="7" t="n"/>
      <c r="C411" s="7" t="n"/>
      <c r="D411" s="7" t="n"/>
      <c r="E411" s="8" t="n"/>
      <c r="F411" s="9" t="n"/>
      <c r="G411" s="8" t="n"/>
      <c r="H411" s="8" t="n"/>
      <c r="I411" s="8" t="n"/>
      <c r="J411" s="10">
        <f>IF(A411="",0,SUMIFS(amount_expended,cfda_key,V411))</f>
        <v/>
      </c>
      <c r="K411" s="10">
        <f>IF(G411="OTHER CLUSTER NOT LISTED ABOVE",SUMIFS(amount_expended,uniform_other_cluster_name,X411), IF(AND(OR(G411="N/A",G411=""),H411=""),0,IF(G411="STATE CLUSTER",SUMIFS(amount_expended,uniform_state_cluster_name,W411),SUMIFS(amount_expended,cluster_name,G411))))</f>
        <v/>
      </c>
      <c r="L411" s="8" t="n"/>
      <c r="M411" s="7" t="n"/>
      <c r="N411" s="8" t="n"/>
      <c r="O411" s="7" t="n"/>
      <c r="P411" s="7" t="n"/>
      <c r="Q411" s="8" t="n"/>
      <c r="R411" s="9" t="n"/>
      <c r="S411" s="8" t="n"/>
      <c r="T411" s="8" t="n"/>
      <c r="U411" s="8" t="n"/>
      <c r="V411" s="11">
        <f>IF(OR(B411="",C411),"",CONCATENATE(B411,".",C411))</f>
        <v/>
      </c>
      <c r="W411" s="6">
        <f>UPPER(TRIM(H411))</f>
        <v/>
      </c>
      <c r="X411" s="6">
        <f>UPPER(TRIM(I411))</f>
        <v/>
      </c>
      <c r="Y411" s="6">
        <f>IF(V411&lt;&gt;"",IFERROR(INDEX(federal_program_name_lookup,MATCH(V411,aln_lookup,0)),""),"")</f>
        <v/>
      </c>
    </row>
    <row r="412">
      <c r="A412" s="6">
        <f>IF(B412&lt;&gt;"", "AWARD-"&amp;TEXT(ROW()-1,"0000"), "")</f>
        <v/>
      </c>
      <c r="B412" s="7" t="n"/>
      <c r="C412" s="7" t="n"/>
      <c r="D412" s="7" t="n"/>
      <c r="E412" s="8" t="n"/>
      <c r="F412" s="9" t="n"/>
      <c r="G412" s="8" t="n"/>
      <c r="H412" s="8" t="n"/>
      <c r="I412" s="8" t="n"/>
      <c r="J412" s="10">
        <f>IF(A412="",0,SUMIFS(amount_expended,cfda_key,V412))</f>
        <v/>
      </c>
      <c r="K412" s="10">
        <f>IF(G412="OTHER CLUSTER NOT LISTED ABOVE",SUMIFS(amount_expended,uniform_other_cluster_name,X412), IF(AND(OR(G412="N/A",G412=""),H412=""),0,IF(G412="STATE CLUSTER",SUMIFS(amount_expended,uniform_state_cluster_name,W412),SUMIFS(amount_expended,cluster_name,G412))))</f>
        <v/>
      </c>
      <c r="L412" s="8" t="n"/>
      <c r="M412" s="7" t="n"/>
      <c r="N412" s="8" t="n"/>
      <c r="O412" s="7" t="n"/>
      <c r="P412" s="7" t="n"/>
      <c r="Q412" s="8" t="n"/>
      <c r="R412" s="9" t="n"/>
      <c r="S412" s="8" t="n"/>
      <c r="T412" s="8" t="n"/>
      <c r="U412" s="8" t="n"/>
      <c r="V412" s="11">
        <f>IF(OR(B412="",C412),"",CONCATENATE(B412,".",C412))</f>
        <v/>
      </c>
      <c r="W412" s="6">
        <f>UPPER(TRIM(H412))</f>
        <v/>
      </c>
      <c r="X412" s="6">
        <f>UPPER(TRIM(I412))</f>
        <v/>
      </c>
      <c r="Y412" s="6">
        <f>IF(V412&lt;&gt;"",IFERROR(INDEX(federal_program_name_lookup,MATCH(V412,aln_lookup,0)),""),"")</f>
        <v/>
      </c>
    </row>
    <row r="413">
      <c r="A413" s="6">
        <f>IF(B413&lt;&gt;"", "AWARD-"&amp;TEXT(ROW()-1,"0000"), "")</f>
        <v/>
      </c>
      <c r="B413" s="7" t="n"/>
      <c r="C413" s="7" t="n"/>
      <c r="D413" s="7" t="n"/>
      <c r="E413" s="8" t="n"/>
      <c r="F413" s="9" t="n"/>
      <c r="G413" s="8" t="n"/>
      <c r="H413" s="8" t="n"/>
      <c r="I413" s="8" t="n"/>
      <c r="J413" s="10">
        <f>IF(A413="",0,SUMIFS(amount_expended,cfda_key,V413))</f>
        <v/>
      </c>
      <c r="K413" s="10">
        <f>IF(G413="OTHER CLUSTER NOT LISTED ABOVE",SUMIFS(amount_expended,uniform_other_cluster_name,X413), IF(AND(OR(G413="N/A",G413=""),H413=""),0,IF(G413="STATE CLUSTER",SUMIFS(amount_expended,uniform_state_cluster_name,W413),SUMIFS(amount_expended,cluster_name,G413))))</f>
        <v/>
      </c>
      <c r="L413" s="8" t="n"/>
      <c r="M413" s="7" t="n"/>
      <c r="N413" s="8" t="n"/>
      <c r="O413" s="7" t="n"/>
      <c r="P413" s="7" t="n"/>
      <c r="Q413" s="8" t="n"/>
      <c r="R413" s="9" t="n"/>
      <c r="S413" s="8" t="n"/>
      <c r="T413" s="8" t="n"/>
      <c r="U413" s="8" t="n"/>
      <c r="V413" s="11">
        <f>IF(OR(B413="",C413),"",CONCATENATE(B413,".",C413))</f>
        <v/>
      </c>
      <c r="W413" s="6">
        <f>UPPER(TRIM(H413))</f>
        <v/>
      </c>
      <c r="X413" s="6">
        <f>UPPER(TRIM(I413))</f>
        <v/>
      </c>
      <c r="Y413" s="6">
        <f>IF(V413&lt;&gt;"",IFERROR(INDEX(federal_program_name_lookup,MATCH(V413,aln_lookup,0)),""),"")</f>
        <v/>
      </c>
    </row>
    <row r="414">
      <c r="A414" s="6">
        <f>IF(B414&lt;&gt;"", "AWARD-"&amp;TEXT(ROW()-1,"0000"), "")</f>
        <v/>
      </c>
      <c r="B414" s="7" t="n"/>
      <c r="C414" s="7" t="n"/>
      <c r="D414" s="7" t="n"/>
      <c r="E414" s="8" t="n"/>
      <c r="F414" s="9" t="n"/>
      <c r="G414" s="8" t="n"/>
      <c r="H414" s="8" t="n"/>
      <c r="I414" s="8" t="n"/>
      <c r="J414" s="10">
        <f>IF(A414="",0,SUMIFS(amount_expended,cfda_key,V414))</f>
        <v/>
      </c>
      <c r="K414" s="10">
        <f>IF(G414="OTHER CLUSTER NOT LISTED ABOVE",SUMIFS(amount_expended,uniform_other_cluster_name,X414), IF(AND(OR(G414="N/A",G414=""),H414=""),0,IF(G414="STATE CLUSTER",SUMIFS(amount_expended,uniform_state_cluster_name,W414),SUMIFS(amount_expended,cluster_name,G414))))</f>
        <v/>
      </c>
      <c r="L414" s="8" t="n"/>
      <c r="M414" s="7" t="n"/>
      <c r="N414" s="8" t="n"/>
      <c r="O414" s="7" t="n"/>
      <c r="P414" s="7" t="n"/>
      <c r="Q414" s="8" t="n"/>
      <c r="R414" s="9" t="n"/>
      <c r="S414" s="8" t="n"/>
      <c r="T414" s="8" t="n"/>
      <c r="U414" s="8" t="n"/>
      <c r="V414" s="11">
        <f>IF(OR(B414="",C414),"",CONCATENATE(B414,".",C414))</f>
        <v/>
      </c>
      <c r="W414" s="6">
        <f>UPPER(TRIM(H414))</f>
        <v/>
      </c>
      <c r="X414" s="6">
        <f>UPPER(TRIM(I414))</f>
        <v/>
      </c>
      <c r="Y414" s="6">
        <f>IF(V414&lt;&gt;"",IFERROR(INDEX(federal_program_name_lookup,MATCH(V414,aln_lookup,0)),""),"")</f>
        <v/>
      </c>
    </row>
    <row r="415">
      <c r="A415" s="6">
        <f>IF(B415&lt;&gt;"", "AWARD-"&amp;TEXT(ROW()-1,"0000"), "")</f>
        <v/>
      </c>
      <c r="B415" s="7" t="n"/>
      <c r="C415" s="7" t="n"/>
      <c r="D415" s="7" t="n"/>
      <c r="E415" s="8" t="n"/>
      <c r="F415" s="9" t="n"/>
      <c r="G415" s="8" t="n"/>
      <c r="H415" s="8" t="n"/>
      <c r="I415" s="8" t="n"/>
      <c r="J415" s="10">
        <f>IF(A415="",0,SUMIFS(amount_expended,cfda_key,V415))</f>
        <v/>
      </c>
      <c r="K415" s="10">
        <f>IF(G415="OTHER CLUSTER NOT LISTED ABOVE",SUMIFS(amount_expended,uniform_other_cluster_name,X415), IF(AND(OR(G415="N/A",G415=""),H415=""),0,IF(G415="STATE CLUSTER",SUMIFS(amount_expended,uniform_state_cluster_name,W415),SUMIFS(amount_expended,cluster_name,G415))))</f>
        <v/>
      </c>
      <c r="L415" s="8" t="n"/>
      <c r="M415" s="7" t="n"/>
      <c r="N415" s="8" t="n"/>
      <c r="O415" s="7" t="n"/>
      <c r="P415" s="7" t="n"/>
      <c r="Q415" s="8" t="n"/>
      <c r="R415" s="9" t="n"/>
      <c r="S415" s="8" t="n"/>
      <c r="T415" s="8" t="n"/>
      <c r="U415" s="8" t="n"/>
      <c r="V415" s="11">
        <f>IF(OR(B415="",C415),"",CONCATENATE(B415,".",C415))</f>
        <v/>
      </c>
      <c r="W415" s="6">
        <f>UPPER(TRIM(H415))</f>
        <v/>
      </c>
      <c r="X415" s="6">
        <f>UPPER(TRIM(I415))</f>
        <v/>
      </c>
      <c r="Y415" s="6">
        <f>IF(V415&lt;&gt;"",IFERROR(INDEX(federal_program_name_lookup,MATCH(V415,aln_lookup,0)),""),"")</f>
        <v/>
      </c>
    </row>
    <row r="416">
      <c r="A416" s="6">
        <f>IF(B416&lt;&gt;"", "AWARD-"&amp;TEXT(ROW()-1,"0000"), "")</f>
        <v/>
      </c>
      <c r="B416" s="7" t="n"/>
      <c r="C416" s="7" t="n"/>
      <c r="D416" s="7" t="n"/>
      <c r="E416" s="8" t="n"/>
      <c r="F416" s="9" t="n"/>
      <c r="G416" s="8" t="n"/>
      <c r="H416" s="8" t="n"/>
      <c r="I416" s="8" t="n"/>
      <c r="J416" s="10">
        <f>IF(A416="",0,SUMIFS(amount_expended,cfda_key,V416))</f>
        <v/>
      </c>
      <c r="K416" s="10">
        <f>IF(G416="OTHER CLUSTER NOT LISTED ABOVE",SUMIFS(amount_expended,uniform_other_cluster_name,X416), IF(AND(OR(G416="N/A",G416=""),H416=""),0,IF(G416="STATE CLUSTER",SUMIFS(amount_expended,uniform_state_cluster_name,W416),SUMIFS(amount_expended,cluster_name,G416))))</f>
        <v/>
      </c>
      <c r="L416" s="8" t="n"/>
      <c r="M416" s="7" t="n"/>
      <c r="N416" s="8" t="n"/>
      <c r="O416" s="7" t="n"/>
      <c r="P416" s="7" t="n"/>
      <c r="Q416" s="8" t="n"/>
      <c r="R416" s="9" t="n"/>
      <c r="S416" s="8" t="n"/>
      <c r="T416" s="8" t="n"/>
      <c r="U416" s="8" t="n"/>
      <c r="V416" s="11">
        <f>IF(OR(B416="",C416),"",CONCATENATE(B416,".",C416))</f>
        <v/>
      </c>
      <c r="W416" s="6">
        <f>UPPER(TRIM(H416))</f>
        <v/>
      </c>
      <c r="X416" s="6">
        <f>UPPER(TRIM(I416))</f>
        <v/>
      </c>
      <c r="Y416" s="6">
        <f>IF(V416&lt;&gt;"",IFERROR(INDEX(federal_program_name_lookup,MATCH(V416,aln_lookup,0)),""),"")</f>
        <v/>
      </c>
    </row>
    <row r="417">
      <c r="A417" s="6">
        <f>IF(B417&lt;&gt;"", "AWARD-"&amp;TEXT(ROW()-1,"0000"), "")</f>
        <v/>
      </c>
      <c r="B417" s="7" t="n"/>
      <c r="C417" s="7" t="n"/>
      <c r="D417" s="7" t="n"/>
      <c r="E417" s="8" t="n"/>
      <c r="F417" s="9" t="n"/>
      <c r="G417" s="8" t="n"/>
      <c r="H417" s="8" t="n"/>
      <c r="I417" s="8" t="n"/>
      <c r="J417" s="10">
        <f>IF(A417="",0,SUMIFS(amount_expended,cfda_key,V417))</f>
        <v/>
      </c>
      <c r="K417" s="10">
        <f>IF(G417="OTHER CLUSTER NOT LISTED ABOVE",SUMIFS(amount_expended,uniform_other_cluster_name,X417), IF(AND(OR(G417="N/A",G417=""),H417=""),0,IF(G417="STATE CLUSTER",SUMIFS(amount_expended,uniform_state_cluster_name,W417),SUMIFS(amount_expended,cluster_name,G417))))</f>
        <v/>
      </c>
      <c r="L417" s="8" t="n"/>
      <c r="M417" s="7" t="n"/>
      <c r="N417" s="8" t="n"/>
      <c r="O417" s="7" t="n"/>
      <c r="P417" s="7" t="n"/>
      <c r="Q417" s="8" t="n"/>
      <c r="R417" s="9" t="n"/>
      <c r="S417" s="8" t="n"/>
      <c r="T417" s="8" t="n"/>
      <c r="U417" s="8" t="n"/>
      <c r="V417" s="11">
        <f>IF(OR(B417="",C417),"",CONCATENATE(B417,".",C417))</f>
        <v/>
      </c>
      <c r="W417" s="6">
        <f>UPPER(TRIM(H417))</f>
        <v/>
      </c>
      <c r="X417" s="6">
        <f>UPPER(TRIM(I417))</f>
        <v/>
      </c>
      <c r="Y417" s="6">
        <f>IF(V417&lt;&gt;"",IFERROR(INDEX(federal_program_name_lookup,MATCH(V417,aln_lookup,0)),""),"")</f>
        <v/>
      </c>
    </row>
    <row r="418">
      <c r="A418" s="6">
        <f>IF(B418&lt;&gt;"", "AWARD-"&amp;TEXT(ROW()-1,"0000"), "")</f>
        <v/>
      </c>
      <c r="B418" s="7" t="n"/>
      <c r="C418" s="7" t="n"/>
      <c r="D418" s="7" t="n"/>
      <c r="E418" s="8" t="n"/>
      <c r="F418" s="9" t="n"/>
      <c r="G418" s="8" t="n"/>
      <c r="H418" s="8" t="n"/>
      <c r="I418" s="8" t="n"/>
      <c r="J418" s="10">
        <f>IF(A418="",0,SUMIFS(amount_expended,cfda_key,V418))</f>
        <v/>
      </c>
      <c r="K418" s="10">
        <f>IF(G418="OTHER CLUSTER NOT LISTED ABOVE",SUMIFS(amount_expended,uniform_other_cluster_name,X418), IF(AND(OR(G418="N/A",G418=""),H418=""),0,IF(G418="STATE CLUSTER",SUMIFS(amount_expended,uniform_state_cluster_name,W418),SUMIFS(amount_expended,cluster_name,G418))))</f>
        <v/>
      </c>
      <c r="L418" s="8" t="n"/>
      <c r="M418" s="7" t="n"/>
      <c r="N418" s="8" t="n"/>
      <c r="O418" s="7" t="n"/>
      <c r="P418" s="7" t="n"/>
      <c r="Q418" s="8" t="n"/>
      <c r="R418" s="9" t="n"/>
      <c r="S418" s="8" t="n"/>
      <c r="T418" s="8" t="n"/>
      <c r="U418" s="8" t="n"/>
      <c r="V418" s="11">
        <f>IF(OR(B418="",C418),"",CONCATENATE(B418,".",C418))</f>
        <v/>
      </c>
      <c r="W418" s="6">
        <f>UPPER(TRIM(H418))</f>
        <v/>
      </c>
      <c r="X418" s="6">
        <f>UPPER(TRIM(I418))</f>
        <v/>
      </c>
      <c r="Y418" s="6">
        <f>IF(V418&lt;&gt;"",IFERROR(INDEX(federal_program_name_lookup,MATCH(V418,aln_lookup,0)),""),"")</f>
        <v/>
      </c>
    </row>
    <row r="419">
      <c r="A419" s="6">
        <f>IF(B419&lt;&gt;"", "AWARD-"&amp;TEXT(ROW()-1,"0000"), "")</f>
        <v/>
      </c>
      <c r="B419" s="7" t="n"/>
      <c r="C419" s="7" t="n"/>
      <c r="D419" s="7" t="n"/>
      <c r="E419" s="8" t="n"/>
      <c r="F419" s="9" t="n"/>
      <c r="G419" s="8" t="n"/>
      <c r="H419" s="8" t="n"/>
      <c r="I419" s="8" t="n"/>
      <c r="J419" s="10">
        <f>IF(A419="",0,SUMIFS(amount_expended,cfda_key,V419))</f>
        <v/>
      </c>
      <c r="K419" s="10">
        <f>IF(G419="OTHER CLUSTER NOT LISTED ABOVE",SUMIFS(amount_expended,uniform_other_cluster_name,X419), IF(AND(OR(G419="N/A",G419=""),H419=""),0,IF(G419="STATE CLUSTER",SUMIFS(amount_expended,uniform_state_cluster_name,W419),SUMIFS(amount_expended,cluster_name,G419))))</f>
        <v/>
      </c>
      <c r="L419" s="8" t="n"/>
      <c r="M419" s="7" t="n"/>
      <c r="N419" s="8" t="n"/>
      <c r="O419" s="7" t="n"/>
      <c r="P419" s="7" t="n"/>
      <c r="Q419" s="8" t="n"/>
      <c r="R419" s="9" t="n"/>
      <c r="S419" s="8" t="n"/>
      <c r="T419" s="8" t="n"/>
      <c r="U419" s="8" t="n"/>
      <c r="V419" s="11">
        <f>IF(OR(B419="",C419),"",CONCATENATE(B419,".",C419))</f>
        <v/>
      </c>
      <c r="W419" s="6">
        <f>UPPER(TRIM(H419))</f>
        <v/>
      </c>
      <c r="X419" s="6">
        <f>UPPER(TRIM(I419))</f>
        <v/>
      </c>
      <c r="Y419" s="6">
        <f>IF(V419&lt;&gt;"",IFERROR(INDEX(federal_program_name_lookup,MATCH(V419,aln_lookup,0)),""),"")</f>
        <v/>
      </c>
    </row>
    <row r="420">
      <c r="A420" s="6">
        <f>IF(B420&lt;&gt;"", "AWARD-"&amp;TEXT(ROW()-1,"0000"), "")</f>
        <v/>
      </c>
      <c r="B420" s="7" t="n"/>
      <c r="C420" s="7" t="n"/>
      <c r="D420" s="7" t="n"/>
      <c r="E420" s="8" t="n"/>
      <c r="F420" s="9" t="n"/>
      <c r="G420" s="8" t="n"/>
      <c r="H420" s="8" t="n"/>
      <c r="I420" s="8" t="n"/>
      <c r="J420" s="10">
        <f>IF(A420="",0,SUMIFS(amount_expended,cfda_key,V420))</f>
        <v/>
      </c>
      <c r="K420" s="10">
        <f>IF(G420="OTHER CLUSTER NOT LISTED ABOVE",SUMIFS(amount_expended,uniform_other_cluster_name,X420), IF(AND(OR(G420="N/A",G420=""),H420=""),0,IF(G420="STATE CLUSTER",SUMIFS(amount_expended,uniform_state_cluster_name,W420),SUMIFS(amount_expended,cluster_name,G420))))</f>
        <v/>
      </c>
      <c r="L420" s="8" t="n"/>
      <c r="M420" s="7" t="n"/>
      <c r="N420" s="8" t="n"/>
      <c r="O420" s="7" t="n"/>
      <c r="P420" s="7" t="n"/>
      <c r="Q420" s="8" t="n"/>
      <c r="R420" s="9" t="n"/>
      <c r="S420" s="8" t="n"/>
      <c r="T420" s="8" t="n"/>
      <c r="U420" s="8" t="n"/>
      <c r="V420" s="11">
        <f>IF(OR(B420="",C420),"",CONCATENATE(B420,".",C420))</f>
        <v/>
      </c>
      <c r="W420" s="6">
        <f>UPPER(TRIM(H420))</f>
        <v/>
      </c>
      <c r="X420" s="6">
        <f>UPPER(TRIM(I420))</f>
        <v/>
      </c>
      <c r="Y420" s="6">
        <f>IF(V420&lt;&gt;"",IFERROR(INDEX(federal_program_name_lookup,MATCH(V420,aln_lookup,0)),""),"")</f>
        <v/>
      </c>
    </row>
    <row r="421">
      <c r="A421" s="6">
        <f>IF(B421&lt;&gt;"", "AWARD-"&amp;TEXT(ROW()-1,"0000"), "")</f>
        <v/>
      </c>
      <c r="B421" s="7" t="n"/>
      <c r="C421" s="7" t="n"/>
      <c r="D421" s="7" t="n"/>
      <c r="E421" s="8" t="n"/>
      <c r="F421" s="9" t="n"/>
      <c r="G421" s="8" t="n"/>
      <c r="H421" s="8" t="n"/>
      <c r="I421" s="8" t="n"/>
      <c r="J421" s="10">
        <f>IF(A421="",0,SUMIFS(amount_expended,cfda_key,V421))</f>
        <v/>
      </c>
      <c r="K421" s="10">
        <f>IF(G421="OTHER CLUSTER NOT LISTED ABOVE",SUMIFS(amount_expended,uniform_other_cluster_name,X421), IF(AND(OR(G421="N/A",G421=""),H421=""),0,IF(G421="STATE CLUSTER",SUMIFS(amount_expended,uniform_state_cluster_name,W421),SUMIFS(amount_expended,cluster_name,G421))))</f>
        <v/>
      </c>
      <c r="L421" s="8" t="n"/>
      <c r="M421" s="7" t="n"/>
      <c r="N421" s="8" t="n"/>
      <c r="O421" s="7" t="n"/>
      <c r="P421" s="7" t="n"/>
      <c r="Q421" s="8" t="n"/>
      <c r="R421" s="9" t="n"/>
      <c r="S421" s="8" t="n"/>
      <c r="T421" s="8" t="n"/>
      <c r="U421" s="8" t="n"/>
      <c r="V421" s="11">
        <f>IF(OR(B421="",C421),"",CONCATENATE(B421,".",C421))</f>
        <v/>
      </c>
      <c r="W421" s="6">
        <f>UPPER(TRIM(H421))</f>
        <v/>
      </c>
      <c r="X421" s="6">
        <f>UPPER(TRIM(I421))</f>
        <v/>
      </c>
      <c r="Y421" s="6">
        <f>IF(V421&lt;&gt;"",IFERROR(INDEX(federal_program_name_lookup,MATCH(V421,aln_lookup,0)),""),"")</f>
        <v/>
      </c>
    </row>
    <row r="422">
      <c r="A422" s="6">
        <f>IF(B422&lt;&gt;"", "AWARD-"&amp;TEXT(ROW()-1,"0000"), "")</f>
        <v/>
      </c>
      <c r="B422" s="7" t="n"/>
      <c r="C422" s="7" t="n"/>
      <c r="D422" s="7" t="n"/>
      <c r="E422" s="8" t="n"/>
      <c r="F422" s="9" t="n"/>
      <c r="G422" s="8" t="n"/>
      <c r="H422" s="8" t="n"/>
      <c r="I422" s="8" t="n"/>
      <c r="J422" s="10">
        <f>IF(A422="",0,SUMIFS(amount_expended,cfda_key,V422))</f>
        <v/>
      </c>
      <c r="K422" s="10">
        <f>IF(G422="OTHER CLUSTER NOT LISTED ABOVE",SUMIFS(amount_expended,uniform_other_cluster_name,X422), IF(AND(OR(G422="N/A",G422=""),H422=""),0,IF(G422="STATE CLUSTER",SUMIFS(amount_expended,uniform_state_cluster_name,W422),SUMIFS(amount_expended,cluster_name,G422))))</f>
        <v/>
      </c>
      <c r="L422" s="8" t="n"/>
      <c r="M422" s="7" t="n"/>
      <c r="N422" s="8" t="n"/>
      <c r="O422" s="7" t="n"/>
      <c r="P422" s="7" t="n"/>
      <c r="Q422" s="8" t="n"/>
      <c r="R422" s="9" t="n"/>
      <c r="S422" s="8" t="n"/>
      <c r="T422" s="8" t="n"/>
      <c r="U422" s="8" t="n"/>
      <c r="V422" s="11">
        <f>IF(OR(B422="",C422),"",CONCATENATE(B422,".",C422))</f>
        <v/>
      </c>
      <c r="W422" s="6">
        <f>UPPER(TRIM(H422))</f>
        <v/>
      </c>
      <c r="X422" s="6">
        <f>UPPER(TRIM(I422))</f>
        <v/>
      </c>
      <c r="Y422" s="6">
        <f>IF(V422&lt;&gt;"",IFERROR(INDEX(federal_program_name_lookup,MATCH(V422,aln_lookup,0)),""),"")</f>
        <v/>
      </c>
    </row>
    <row r="423">
      <c r="A423" s="6">
        <f>IF(B423&lt;&gt;"", "AWARD-"&amp;TEXT(ROW()-1,"0000"), "")</f>
        <v/>
      </c>
      <c r="B423" s="7" t="n"/>
      <c r="C423" s="7" t="n"/>
      <c r="D423" s="7" t="n"/>
      <c r="E423" s="8" t="n"/>
      <c r="F423" s="9" t="n"/>
      <c r="G423" s="8" t="n"/>
      <c r="H423" s="8" t="n"/>
      <c r="I423" s="8" t="n"/>
      <c r="J423" s="10">
        <f>IF(A423="",0,SUMIFS(amount_expended,cfda_key,V423))</f>
        <v/>
      </c>
      <c r="K423" s="10">
        <f>IF(G423="OTHER CLUSTER NOT LISTED ABOVE",SUMIFS(amount_expended,uniform_other_cluster_name,X423), IF(AND(OR(G423="N/A",G423=""),H423=""),0,IF(G423="STATE CLUSTER",SUMIFS(amount_expended,uniform_state_cluster_name,W423),SUMIFS(amount_expended,cluster_name,G423))))</f>
        <v/>
      </c>
      <c r="L423" s="8" t="n"/>
      <c r="M423" s="7" t="n"/>
      <c r="N423" s="8" t="n"/>
      <c r="O423" s="7" t="n"/>
      <c r="P423" s="7" t="n"/>
      <c r="Q423" s="8" t="n"/>
      <c r="R423" s="9" t="n"/>
      <c r="S423" s="8" t="n"/>
      <c r="T423" s="8" t="n"/>
      <c r="U423" s="8" t="n"/>
      <c r="V423" s="11">
        <f>IF(OR(B423="",C423),"",CONCATENATE(B423,".",C423))</f>
        <v/>
      </c>
      <c r="W423" s="6">
        <f>UPPER(TRIM(H423))</f>
        <v/>
      </c>
      <c r="X423" s="6">
        <f>UPPER(TRIM(I423))</f>
        <v/>
      </c>
      <c r="Y423" s="6">
        <f>IF(V423&lt;&gt;"",IFERROR(INDEX(federal_program_name_lookup,MATCH(V423,aln_lookup,0)),""),"")</f>
        <v/>
      </c>
    </row>
    <row r="424">
      <c r="A424" s="6">
        <f>IF(B424&lt;&gt;"", "AWARD-"&amp;TEXT(ROW()-1,"0000"), "")</f>
        <v/>
      </c>
      <c r="B424" s="7" t="n"/>
      <c r="C424" s="7" t="n"/>
      <c r="D424" s="7" t="n"/>
      <c r="E424" s="8" t="n"/>
      <c r="F424" s="9" t="n"/>
      <c r="G424" s="8" t="n"/>
      <c r="H424" s="8" t="n"/>
      <c r="I424" s="8" t="n"/>
      <c r="J424" s="10">
        <f>IF(A424="",0,SUMIFS(amount_expended,cfda_key,V424))</f>
        <v/>
      </c>
      <c r="K424" s="10">
        <f>IF(G424="OTHER CLUSTER NOT LISTED ABOVE",SUMIFS(amount_expended,uniform_other_cluster_name,X424), IF(AND(OR(G424="N/A",G424=""),H424=""),0,IF(G424="STATE CLUSTER",SUMIFS(amount_expended,uniform_state_cluster_name,W424),SUMIFS(amount_expended,cluster_name,G424))))</f>
        <v/>
      </c>
      <c r="L424" s="8" t="n"/>
      <c r="M424" s="7" t="n"/>
      <c r="N424" s="8" t="n"/>
      <c r="O424" s="7" t="n"/>
      <c r="P424" s="7" t="n"/>
      <c r="Q424" s="8" t="n"/>
      <c r="R424" s="9" t="n"/>
      <c r="S424" s="8" t="n"/>
      <c r="T424" s="8" t="n"/>
      <c r="U424" s="8" t="n"/>
      <c r="V424" s="11">
        <f>IF(OR(B424="",C424),"",CONCATENATE(B424,".",C424))</f>
        <v/>
      </c>
      <c r="W424" s="6">
        <f>UPPER(TRIM(H424))</f>
        <v/>
      </c>
      <c r="X424" s="6">
        <f>UPPER(TRIM(I424))</f>
        <v/>
      </c>
      <c r="Y424" s="6">
        <f>IF(V424&lt;&gt;"",IFERROR(INDEX(federal_program_name_lookup,MATCH(V424,aln_lookup,0)),""),"")</f>
        <v/>
      </c>
    </row>
    <row r="425">
      <c r="A425" s="6">
        <f>IF(B425&lt;&gt;"", "AWARD-"&amp;TEXT(ROW()-1,"0000"), "")</f>
        <v/>
      </c>
      <c r="B425" s="7" t="n"/>
      <c r="C425" s="7" t="n"/>
      <c r="D425" s="7" t="n"/>
      <c r="E425" s="8" t="n"/>
      <c r="F425" s="9" t="n"/>
      <c r="G425" s="8" t="n"/>
      <c r="H425" s="8" t="n"/>
      <c r="I425" s="8" t="n"/>
      <c r="J425" s="10">
        <f>IF(A425="",0,SUMIFS(amount_expended,cfda_key,V425))</f>
        <v/>
      </c>
      <c r="K425" s="10">
        <f>IF(G425="OTHER CLUSTER NOT LISTED ABOVE",SUMIFS(amount_expended,uniform_other_cluster_name,X425), IF(AND(OR(G425="N/A",G425=""),H425=""),0,IF(G425="STATE CLUSTER",SUMIFS(amount_expended,uniform_state_cluster_name,W425),SUMIFS(amount_expended,cluster_name,G425))))</f>
        <v/>
      </c>
      <c r="L425" s="8" t="n"/>
      <c r="M425" s="7" t="n"/>
      <c r="N425" s="8" t="n"/>
      <c r="O425" s="7" t="n"/>
      <c r="P425" s="7" t="n"/>
      <c r="Q425" s="8" t="n"/>
      <c r="R425" s="9" t="n"/>
      <c r="S425" s="8" t="n"/>
      <c r="T425" s="8" t="n"/>
      <c r="U425" s="8" t="n"/>
      <c r="V425" s="11">
        <f>IF(OR(B425="",C425),"",CONCATENATE(B425,".",C425))</f>
        <v/>
      </c>
      <c r="W425" s="6">
        <f>UPPER(TRIM(H425))</f>
        <v/>
      </c>
      <c r="X425" s="6">
        <f>UPPER(TRIM(I425))</f>
        <v/>
      </c>
      <c r="Y425" s="6">
        <f>IF(V425&lt;&gt;"",IFERROR(INDEX(federal_program_name_lookup,MATCH(V425,aln_lookup,0)),""),"")</f>
        <v/>
      </c>
    </row>
    <row r="426">
      <c r="A426" s="6">
        <f>IF(B426&lt;&gt;"", "AWARD-"&amp;TEXT(ROW()-1,"0000"), "")</f>
        <v/>
      </c>
      <c r="B426" s="7" t="n"/>
      <c r="C426" s="7" t="n"/>
      <c r="D426" s="7" t="n"/>
      <c r="E426" s="8" t="n"/>
      <c r="F426" s="9" t="n"/>
      <c r="G426" s="8" t="n"/>
      <c r="H426" s="8" t="n"/>
      <c r="I426" s="8" t="n"/>
      <c r="J426" s="10">
        <f>IF(A426="",0,SUMIFS(amount_expended,cfda_key,V426))</f>
        <v/>
      </c>
      <c r="K426" s="10">
        <f>IF(G426="OTHER CLUSTER NOT LISTED ABOVE",SUMIFS(amount_expended,uniform_other_cluster_name,X426), IF(AND(OR(G426="N/A",G426=""),H426=""),0,IF(G426="STATE CLUSTER",SUMIFS(amount_expended,uniform_state_cluster_name,W426),SUMIFS(amount_expended,cluster_name,G426))))</f>
        <v/>
      </c>
      <c r="L426" s="8" t="n"/>
      <c r="M426" s="7" t="n"/>
      <c r="N426" s="8" t="n"/>
      <c r="O426" s="7" t="n"/>
      <c r="P426" s="7" t="n"/>
      <c r="Q426" s="8" t="n"/>
      <c r="R426" s="9" t="n"/>
      <c r="S426" s="8" t="n"/>
      <c r="T426" s="8" t="n"/>
      <c r="U426" s="8" t="n"/>
      <c r="V426" s="11">
        <f>IF(OR(B426="",C426),"",CONCATENATE(B426,".",C426))</f>
        <v/>
      </c>
      <c r="W426" s="6">
        <f>UPPER(TRIM(H426))</f>
        <v/>
      </c>
      <c r="X426" s="6">
        <f>UPPER(TRIM(I426))</f>
        <v/>
      </c>
      <c r="Y426" s="6">
        <f>IF(V426&lt;&gt;"",IFERROR(INDEX(federal_program_name_lookup,MATCH(V426,aln_lookup,0)),""),"")</f>
        <v/>
      </c>
    </row>
    <row r="427">
      <c r="A427" s="6">
        <f>IF(B427&lt;&gt;"", "AWARD-"&amp;TEXT(ROW()-1,"0000"), "")</f>
        <v/>
      </c>
      <c r="B427" s="7" t="n"/>
      <c r="C427" s="7" t="n"/>
      <c r="D427" s="7" t="n"/>
      <c r="E427" s="8" t="n"/>
      <c r="F427" s="9" t="n"/>
      <c r="G427" s="8" t="n"/>
      <c r="H427" s="8" t="n"/>
      <c r="I427" s="8" t="n"/>
      <c r="J427" s="10">
        <f>IF(A427="",0,SUMIFS(amount_expended,cfda_key,V427))</f>
        <v/>
      </c>
      <c r="K427" s="10">
        <f>IF(G427="OTHER CLUSTER NOT LISTED ABOVE",SUMIFS(amount_expended,uniform_other_cluster_name,X427), IF(AND(OR(G427="N/A",G427=""),H427=""),0,IF(G427="STATE CLUSTER",SUMIFS(amount_expended,uniform_state_cluster_name,W427),SUMIFS(amount_expended,cluster_name,G427))))</f>
        <v/>
      </c>
      <c r="L427" s="8" t="n"/>
      <c r="M427" s="7" t="n"/>
      <c r="N427" s="8" t="n"/>
      <c r="O427" s="7" t="n"/>
      <c r="P427" s="7" t="n"/>
      <c r="Q427" s="8" t="n"/>
      <c r="R427" s="9" t="n"/>
      <c r="S427" s="8" t="n"/>
      <c r="T427" s="8" t="n"/>
      <c r="U427" s="8" t="n"/>
      <c r="V427" s="11">
        <f>IF(OR(B427="",C427),"",CONCATENATE(B427,".",C427))</f>
        <v/>
      </c>
      <c r="W427" s="6">
        <f>UPPER(TRIM(H427))</f>
        <v/>
      </c>
      <c r="X427" s="6">
        <f>UPPER(TRIM(I427))</f>
        <v/>
      </c>
      <c r="Y427" s="6">
        <f>IF(V427&lt;&gt;"",IFERROR(INDEX(federal_program_name_lookup,MATCH(V427,aln_lookup,0)),""),"")</f>
        <v/>
      </c>
    </row>
    <row r="428">
      <c r="A428" s="6">
        <f>IF(B428&lt;&gt;"", "AWARD-"&amp;TEXT(ROW()-1,"0000"), "")</f>
        <v/>
      </c>
      <c r="B428" s="7" t="n"/>
      <c r="C428" s="7" t="n"/>
      <c r="D428" s="7" t="n"/>
      <c r="E428" s="8" t="n"/>
      <c r="F428" s="9" t="n"/>
      <c r="G428" s="8" t="n"/>
      <c r="H428" s="8" t="n"/>
      <c r="I428" s="8" t="n"/>
      <c r="J428" s="10">
        <f>IF(A428="",0,SUMIFS(amount_expended,cfda_key,V428))</f>
        <v/>
      </c>
      <c r="K428" s="10">
        <f>IF(G428="OTHER CLUSTER NOT LISTED ABOVE",SUMIFS(amount_expended,uniform_other_cluster_name,X428), IF(AND(OR(G428="N/A",G428=""),H428=""),0,IF(G428="STATE CLUSTER",SUMIFS(amount_expended,uniform_state_cluster_name,W428),SUMIFS(amount_expended,cluster_name,G428))))</f>
        <v/>
      </c>
      <c r="L428" s="8" t="n"/>
      <c r="M428" s="7" t="n"/>
      <c r="N428" s="8" t="n"/>
      <c r="O428" s="7" t="n"/>
      <c r="P428" s="7" t="n"/>
      <c r="Q428" s="8" t="n"/>
      <c r="R428" s="9" t="n"/>
      <c r="S428" s="8" t="n"/>
      <c r="T428" s="8" t="n"/>
      <c r="U428" s="8" t="n"/>
      <c r="V428" s="11">
        <f>IF(OR(B428="",C428),"",CONCATENATE(B428,".",C428))</f>
        <v/>
      </c>
      <c r="W428" s="6">
        <f>UPPER(TRIM(H428))</f>
        <v/>
      </c>
      <c r="X428" s="6">
        <f>UPPER(TRIM(I428))</f>
        <v/>
      </c>
      <c r="Y428" s="6">
        <f>IF(V428&lt;&gt;"",IFERROR(INDEX(federal_program_name_lookup,MATCH(V428,aln_lookup,0)),""),"")</f>
        <v/>
      </c>
    </row>
    <row r="429">
      <c r="A429" s="6">
        <f>IF(B429&lt;&gt;"", "AWARD-"&amp;TEXT(ROW()-1,"0000"), "")</f>
        <v/>
      </c>
      <c r="B429" s="7" t="n"/>
      <c r="C429" s="7" t="n"/>
      <c r="D429" s="7" t="n"/>
      <c r="E429" s="8" t="n"/>
      <c r="F429" s="9" t="n"/>
      <c r="G429" s="8" t="n"/>
      <c r="H429" s="8" t="n"/>
      <c r="I429" s="8" t="n"/>
      <c r="J429" s="10">
        <f>IF(A429="",0,SUMIFS(amount_expended,cfda_key,V429))</f>
        <v/>
      </c>
      <c r="K429" s="10">
        <f>IF(G429="OTHER CLUSTER NOT LISTED ABOVE",SUMIFS(amount_expended,uniform_other_cluster_name,X429), IF(AND(OR(G429="N/A",G429=""),H429=""),0,IF(G429="STATE CLUSTER",SUMIFS(amount_expended,uniform_state_cluster_name,W429),SUMIFS(amount_expended,cluster_name,G429))))</f>
        <v/>
      </c>
      <c r="L429" s="8" t="n"/>
      <c r="M429" s="7" t="n"/>
      <c r="N429" s="8" t="n"/>
      <c r="O429" s="7" t="n"/>
      <c r="P429" s="7" t="n"/>
      <c r="Q429" s="8" t="n"/>
      <c r="R429" s="9" t="n"/>
      <c r="S429" s="8" t="n"/>
      <c r="T429" s="8" t="n"/>
      <c r="U429" s="8" t="n"/>
      <c r="V429" s="11">
        <f>IF(OR(B429="",C429),"",CONCATENATE(B429,".",C429))</f>
        <v/>
      </c>
      <c r="W429" s="6">
        <f>UPPER(TRIM(H429))</f>
        <v/>
      </c>
      <c r="X429" s="6">
        <f>UPPER(TRIM(I429))</f>
        <v/>
      </c>
      <c r="Y429" s="6">
        <f>IF(V429&lt;&gt;"",IFERROR(INDEX(federal_program_name_lookup,MATCH(V429,aln_lookup,0)),""),"")</f>
        <v/>
      </c>
    </row>
    <row r="430">
      <c r="A430" s="6">
        <f>IF(B430&lt;&gt;"", "AWARD-"&amp;TEXT(ROW()-1,"0000"), "")</f>
        <v/>
      </c>
      <c r="B430" s="7" t="n"/>
      <c r="C430" s="7" t="n"/>
      <c r="D430" s="7" t="n"/>
      <c r="E430" s="8" t="n"/>
      <c r="F430" s="9" t="n"/>
      <c r="G430" s="8" t="n"/>
      <c r="H430" s="8" t="n"/>
      <c r="I430" s="8" t="n"/>
      <c r="J430" s="10">
        <f>IF(A430="",0,SUMIFS(amount_expended,cfda_key,V430))</f>
        <v/>
      </c>
      <c r="K430" s="10">
        <f>IF(G430="OTHER CLUSTER NOT LISTED ABOVE",SUMIFS(amount_expended,uniform_other_cluster_name,X430), IF(AND(OR(G430="N/A",G430=""),H430=""),0,IF(G430="STATE CLUSTER",SUMIFS(amount_expended,uniform_state_cluster_name,W430),SUMIFS(amount_expended,cluster_name,G430))))</f>
        <v/>
      </c>
      <c r="L430" s="8" t="n"/>
      <c r="M430" s="7" t="n"/>
      <c r="N430" s="8" t="n"/>
      <c r="O430" s="7" t="n"/>
      <c r="P430" s="7" t="n"/>
      <c r="Q430" s="8" t="n"/>
      <c r="R430" s="9" t="n"/>
      <c r="S430" s="8" t="n"/>
      <c r="T430" s="8" t="n"/>
      <c r="U430" s="8" t="n"/>
      <c r="V430" s="11">
        <f>IF(OR(B430="",C430),"",CONCATENATE(B430,".",C430))</f>
        <v/>
      </c>
      <c r="W430" s="6">
        <f>UPPER(TRIM(H430))</f>
        <v/>
      </c>
      <c r="X430" s="6">
        <f>UPPER(TRIM(I430))</f>
        <v/>
      </c>
      <c r="Y430" s="6">
        <f>IF(V430&lt;&gt;"",IFERROR(INDEX(federal_program_name_lookup,MATCH(V430,aln_lookup,0)),""),"")</f>
        <v/>
      </c>
    </row>
    <row r="431">
      <c r="A431" s="6">
        <f>IF(B431&lt;&gt;"", "AWARD-"&amp;TEXT(ROW()-1,"0000"), "")</f>
        <v/>
      </c>
      <c r="B431" s="7" t="n"/>
      <c r="C431" s="7" t="n"/>
      <c r="D431" s="7" t="n"/>
      <c r="E431" s="8" t="n"/>
      <c r="F431" s="9" t="n"/>
      <c r="G431" s="8" t="n"/>
      <c r="H431" s="8" t="n"/>
      <c r="I431" s="8" t="n"/>
      <c r="J431" s="10">
        <f>IF(A431="",0,SUMIFS(amount_expended,cfda_key,V431))</f>
        <v/>
      </c>
      <c r="K431" s="10">
        <f>IF(G431="OTHER CLUSTER NOT LISTED ABOVE",SUMIFS(amount_expended,uniform_other_cluster_name,X431), IF(AND(OR(G431="N/A",G431=""),H431=""),0,IF(G431="STATE CLUSTER",SUMIFS(amount_expended,uniform_state_cluster_name,W431),SUMIFS(amount_expended,cluster_name,G431))))</f>
        <v/>
      </c>
      <c r="L431" s="8" t="n"/>
      <c r="M431" s="7" t="n"/>
      <c r="N431" s="8" t="n"/>
      <c r="O431" s="7" t="n"/>
      <c r="P431" s="7" t="n"/>
      <c r="Q431" s="8" t="n"/>
      <c r="R431" s="9" t="n"/>
      <c r="S431" s="8" t="n"/>
      <c r="T431" s="8" t="n"/>
      <c r="U431" s="8" t="n"/>
      <c r="V431" s="11">
        <f>IF(OR(B431="",C431),"",CONCATENATE(B431,".",C431))</f>
        <v/>
      </c>
      <c r="W431" s="6">
        <f>UPPER(TRIM(H431))</f>
        <v/>
      </c>
      <c r="X431" s="6">
        <f>UPPER(TRIM(I431))</f>
        <v/>
      </c>
      <c r="Y431" s="6">
        <f>IF(V431&lt;&gt;"",IFERROR(INDEX(federal_program_name_lookup,MATCH(V431,aln_lookup,0)),""),"")</f>
        <v/>
      </c>
    </row>
    <row r="432">
      <c r="A432" s="6">
        <f>IF(B432&lt;&gt;"", "AWARD-"&amp;TEXT(ROW()-1,"0000"), "")</f>
        <v/>
      </c>
      <c r="B432" s="7" t="n"/>
      <c r="C432" s="7" t="n"/>
      <c r="D432" s="7" t="n"/>
      <c r="E432" s="8" t="n"/>
      <c r="F432" s="9" t="n"/>
      <c r="G432" s="8" t="n"/>
      <c r="H432" s="8" t="n"/>
      <c r="I432" s="8" t="n"/>
      <c r="J432" s="10">
        <f>IF(A432="",0,SUMIFS(amount_expended,cfda_key,V432))</f>
        <v/>
      </c>
      <c r="K432" s="10">
        <f>IF(G432="OTHER CLUSTER NOT LISTED ABOVE",SUMIFS(amount_expended,uniform_other_cluster_name,X432), IF(AND(OR(G432="N/A",G432=""),H432=""),0,IF(G432="STATE CLUSTER",SUMIFS(amount_expended,uniform_state_cluster_name,W432),SUMIFS(amount_expended,cluster_name,G432))))</f>
        <v/>
      </c>
      <c r="L432" s="8" t="n"/>
      <c r="M432" s="7" t="n"/>
      <c r="N432" s="8" t="n"/>
      <c r="O432" s="7" t="n"/>
      <c r="P432" s="7" t="n"/>
      <c r="Q432" s="8" t="n"/>
      <c r="R432" s="9" t="n"/>
      <c r="S432" s="8" t="n"/>
      <c r="T432" s="8" t="n"/>
      <c r="U432" s="8" t="n"/>
      <c r="V432" s="11">
        <f>IF(OR(B432="",C432),"",CONCATENATE(B432,".",C432))</f>
        <v/>
      </c>
      <c r="W432" s="6">
        <f>UPPER(TRIM(H432))</f>
        <v/>
      </c>
      <c r="X432" s="6">
        <f>UPPER(TRIM(I432))</f>
        <v/>
      </c>
      <c r="Y432" s="6">
        <f>IF(V432&lt;&gt;"",IFERROR(INDEX(federal_program_name_lookup,MATCH(V432,aln_lookup,0)),""),"")</f>
        <v/>
      </c>
    </row>
    <row r="433">
      <c r="A433" s="6">
        <f>IF(B433&lt;&gt;"", "AWARD-"&amp;TEXT(ROW()-1,"0000"), "")</f>
        <v/>
      </c>
      <c r="B433" s="7" t="n"/>
      <c r="C433" s="7" t="n"/>
      <c r="D433" s="7" t="n"/>
      <c r="E433" s="8" t="n"/>
      <c r="F433" s="9" t="n"/>
      <c r="G433" s="8" t="n"/>
      <c r="H433" s="8" t="n"/>
      <c r="I433" s="8" t="n"/>
      <c r="J433" s="10">
        <f>IF(A433="",0,SUMIFS(amount_expended,cfda_key,V433))</f>
        <v/>
      </c>
      <c r="K433" s="10">
        <f>IF(G433="OTHER CLUSTER NOT LISTED ABOVE",SUMIFS(amount_expended,uniform_other_cluster_name,X433), IF(AND(OR(G433="N/A",G433=""),H433=""),0,IF(G433="STATE CLUSTER",SUMIFS(amount_expended,uniform_state_cluster_name,W433),SUMIFS(amount_expended,cluster_name,G433))))</f>
        <v/>
      </c>
      <c r="L433" s="8" t="n"/>
      <c r="M433" s="7" t="n"/>
      <c r="N433" s="8" t="n"/>
      <c r="O433" s="7" t="n"/>
      <c r="P433" s="7" t="n"/>
      <c r="Q433" s="8" t="n"/>
      <c r="R433" s="9" t="n"/>
      <c r="S433" s="8" t="n"/>
      <c r="T433" s="8" t="n"/>
      <c r="U433" s="8" t="n"/>
      <c r="V433" s="11">
        <f>IF(OR(B433="",C433),"",CONCATENATE(B433,".",C433))</f>
        <v/>
      </c>
      <c r="W433" s="6">
        <f>UPPER(TRIM(H433))</f>
        <v/>
      </c>
      <c r="X433" s="6">
        <f>UPPER(TRIM(I433))</f>
        <v/>
      </c>
      <c r="Y433" s="6">
        <f>IF(V433&lt;&gt;"",IFERROR(INDEX(federal_program_name_lookup,MATCH(V433,aln_lookup,0)),""),"")</f>
        <v/>
      </c>
    </row>
    <row r="434">
      <c r="A434" s="6">
        <f>IF(B434&lt;&gt;"", "AWARD-"&amp;TEXT(ROW()-1,"0000"), "")</f>
        <v/>
      </c>
      <c r="B434" s="7" t="n"/>
      <c r="C434" s="7" t="n"/>
      <c r="D434" s="7" t="n"/>
      <c r="E434" s="8" t="n"/>
      <c r="F434" s="9" t="n"/>
      <c r="G434" s="8" t="n"/>
      <c r="H434" s="8" t="n"/>
      <c r="I434" s="8" t="n"/>
      <c r="J434" s="10">
        <f>IF(A434="",0,SUMIFS(amount_expended,cfda_key,V434))</f>
        <v/>
      </c>
      <c r="K434" s="10">
        <f>IF(G434="OTHER CLUSTER NOT LISTED ABOVE",SUMIFS(amount_expended,uniform_other_cluster_name,X434), IF(AND(OR(G434="N/A",G434=""),H434=""),0,IF(G434="STATE CLUSTER",SUMIFS(amount_expended,uniform_state_cluster_name,W434),SUMIFS(amount_expended,cluster_name,G434))))</f>
        <v/>
      </c>
      <c r="L434" s="8" t="n"/>
      <c r="M434" s="7" t="n"/>
      <c r="N434" s="8" t="n"/>
      <c r="O434" s="7" t="n"/>
      <c r="P434" s="7" t="n"/>
      <c r="Q434" s="8" t="n"/>
      <c r="R434" s="9" t="n"/>
      <c r="S434" s="8" t="n"/>
      <c r="T434" s="8" t="n"/>
      <c r="U434" s="8" t="n"/>
      <c r="V434" s="11">
        <f>IF(OR(B434="",C434),"",CONCATENATE(B434,".",C434))</f>
        <v/>
      </c>
      <c r="W434" s="6">
        <f>UPPER(TRIM(H434))</f>
        <v/>
      </c>
      <c r="X434" s="6">
        <f>UPPER(TRIM(I434))</f>
        <v/>
      </c>
      <c r="Y434" s="6">
        <f>IF(V434&lt;&gt;"",IFERROR(INDEX(federal_program_name_lookup,MATCH(V434,aln_lookup,0)),""),"")</f>
        <v/>
      </c>
    </row>
    <row r="435">
      <c r="A435" s="6">
        <f>IF(B435&lt;&gt;"", "AWARD-"&amp;TEXT(ROW()-1,"0000"), "")</f>
        <v/>
      </c>
      <c r="B435" s="7" t="n"/>
      <c r="C435" s="7" t="n"/>
      <c r="D435" s="7" t="n"/>
      <c r="E435" s="8" t="n"/>
      <c r="F435" s="9" t="n"/>
      <c r="G435" s="8" t="n"/>
      <c r="H435" s="8" t="n"/>
      <c r="I435" s="8" t="n"/>
      <c r="J435" s="10">
        <f>IF(A435="",0,SUMIFS(amount_expended,cfda_key,V435))</f>
        <v/>
      </c>
      <c r="K435" s="10">
        <f>IF(G435="OTHER CLUSTER NOT LISTED ABOVE",SUMIFS(amount_expended,uniform_other_cluster_name,X435), IF(AND(OR(G435="N/A",G435=""),H435=""),0,IF(G435="STATE CLUSTER",SUMIFS(amount_expended,uniform_state_cluster_name,W435),SUMIFS(amount_expended,cluster_name,G435))))</f>
        <v/>
      </c>
      <c r="L435" s="8" t="n"/>
      <c r="M435" s="7" t="n"/>
      <c r="N435" s="8" t="n"/>
      <c r="O435" s="7" t="n"/>
      <c r="P435" s="7" t="n"/>
      <c r="Q435" s="8" t="n"/>
      <c r="R435" s="9" t="n"/>
      <c r="S435" s="8" t="n"/>
      <c r="T435" s="8" t="n"/>
      <c r="U435" s="8" t="n"/>
      <c r="V435" s="11">
        <f>IF(OR(B435="",C435),"",CONCATENATE(B435,".",C435))</f>
        <v/>
      </c>
      <c r="W435" s="6">
        <f>UPPER(TRIM(H435))</f>
        <v/>
      </c>
      <c r="X435" s="6">
        <f>UPPER(TRIM(I435))</f>
        <v/>
      </c>
      <c r="Y435" s="6">
        <f>IF(V435&lt;&gt;"",IFERROR(INDEX(federal_program_name_lookup,MATCH(V435,aln_lookup,0)),""),"")</f>
        <v/>
      </c>
    </row>
    <row r="436">
      <c r="A436" s="6">
        <f>IF(B436&lt;&gt;"", "AWARD-"&amp;TEXT(ROW()-1,"0000"), "")</f>
        <v/>
      </c>
      <c r="B436" s="7" t="n"/>
      <c r="C436" s="7" t="n"/>
      <c r="D436" s="7" t="n"/>
      <c r="E436" s="8" t="n"/>
      <c r="F436" s="9" t="n"/>
      <c r="G436" s="8" t="n"/>
      <c r="H436" s="8" t="n"/>
      <c r="I436" s="8" t="n"/>
      <c r="J436" s="10">
        <f>IF(A436="",0,SUMIFS(amount_expended,cfda_key,V436))</f>
        <v/>
      </c>
      <c r="K436" s="10">
        <f>IF(G436="OTHER CLUSTER NOT LISTED ABOVE",SUMIFS(amount_expended,uniform_other_cluster_name,X436), IF(AND(OR(G436="N/A",G436=""),H436=""),0,IF(G436="STATE CLUSTER",SUMIFS(amount_expended,uniform_state_cluster_name,W436),SUMIFS(amount_expended,cluster_name,G436))))</f>
        <v/>
      </c>
      <c r="L436" s="8" t="n"/>
      <c r="M436" s="7" t="n"/>
      <c r="N436" s="8" t="n"/>
      <c r="O436" s="7" t="n"/>
      <c r="P436" s="7" t="n"/>
      <c r="Q436" s="8" t="n"/>
      <c r="R436" s="9" t="n"/>
      <c r="S436" s="8" t="n"/>
      <c r="T436" s="8" t="n"/>
      <c r="U436" s="8" t="n"/>
      <c r="V436" s="11">
        <f>IF(OR(B436="",C436),"",CONCATENATE(B436,".",C436))</f>
        <v/>
      </c>
      <c r="W436" s="6">
        <f>UPPER(TRIM(H436))</f>
        <v/>
      </c>
      <c r="X436" s="6">
        <f>UPPER(TRIM(I436))</f>
        <v/>
      </c>
      <c r="Y436" s="6">
        <f>IF(V436&lt;&gt;"",IFERROR(INDEX(federal_program_name_lookup,MATCH(V436,aln_lookup,0)),""),"")</f>
        <v/>
      </c>
    </row>
    <row r="437">
      <c r="A437" s="6">
        <f>IF(B437&lt;&gt;"", "AWARD-"&amp;TEXT(ROW()-1,"0000"), "")</f>
        <v/>
      </c>
      <c r="B437" s="7" t="n"/>
      <c r="C437" s="7" t="n"/>
      <c r="D437" s="7" t="n"/>
      <c r="E437" s="8" t="n"/>
      <c r="F437" s="9" t="n"/>
      <c r="G437" s="8" t="n"/>
      <c r="H437" s="8" t="n"/>
      <c r="I437" s="8" t="n"/>
      <c r="J437" s="10">
        <f>IF(A437="",0,SUMIFS(amount_expended,cfda_key,V437))</f>
        <v/>
      </c>
      <c r="K437" s="10">
        <f>IF(G437="OTHER CLUSTER NOT LISTED ABOVE",SUMIFS(amount_expended,uniform_other_cluster_name,X437), IF(AND(OR(G437="N/A",G437=""),H437=""),0,IF(G437="STATE CLUSTER",SUMIFS(amount_expended,uniform_state_cluster_name,W437),SUMIFS(amount_expended,cluster_name,G437))))</f>
        <v/>
      </c>
      <c r="L437" s="8" t="n"/>
      <c r="M437" s="7" t="n"/>
      <c r="N437" s="8" t="n"/>
      <c r="O437" s="7" t="n"/>
      <c r="P437" s="7" t="n"/>
      <c r="Q437" s="8" t="n"/>
      <c r="R437" s="9" t="n"/>
      <c r="S437" s="8" t="n"/>
      <c r="T437" s="8" t="n"/>
      <c r="U437" s="8" t="n"/>
      <c r="V437" s="11">
        <f>IF(OR(B437="",C437),"",CONCATENATE(B437,".",C437))</f>
        <v/>
      </c>
      <c r="W437" s="6">
        <f>UPPER(TRIM(H437))</f>
        <v/>
      </c>
      <c r="X437" s="6">
        <f>UPPER(TRIM(I437))</f>
        <v/>
      </c>
      <c r="Y437" s="6">
        <f>IF(V437&lt;&gt;"",IFERROR(INDEX(federal_program_name_lookup,MATCH(V437,aln_lookup,0)),""),"")</f>
        <v/>
      </c>
    </row>
    <row r="438">
      <c r="A438" s="6">
        <f>IF(B438&lt;&gt;"", "AWARD-"&amp;TEXT(ROW()-1,"0000"), "")</f>
        <v/>
      </c>
      <c r="B438" s="7" t="n"/>
      <c r="C438" s="7" t="n"/>
      <c r="D438" s="7" t="n"/>
      <c r="E438" s="8" t="n"/>
      <c r="F438" s="9" t="n"/>
      <c r="G438" s="8" t="n"/>
      <c r="H438" s="8" t="n"/>
      <c r="I438" s="8" t="n"/>
      <c r="J438" s="10">
        <f>IF(A438="",0,SUMIFS(amount_expended,cfda_key,V438))</f>
        <v/>
      </c>
      <c r="K438" s="10">
        <f>IF(G438="OTHER CLUSTER NOT LISTED ABOVE",SUMIFS(amount_expended,uniform_other_cluster_name,X438), IF(AND(OR(G438="N/A",G438=""),H438=""),0,IF(G438="STATE CLUSTER",SUMIFS(amount_expended,uniform_state_cluster_name,W438),SUMIFS(amount_expended,cluster_name,G438))))</f>
        <v/>
      </c>
      <c r="L438" s="8" t="n"/>
      <c r="M438" s="7" t="n"/>
      <c r="N438" s="8" t="n"/>
      <c r="O438" s="7" t="n"/>
      <c r="P438" s="7" t="n"/>
      <c r="Q438" s="8" t="n"/>
      <c r="R438" s="9" t="n"/>
      <c r="S438" s="8" t="n"/>
      <c r="T438" s="8" t="n"/>
      <c r="U438" s="8" t="n"/>
      <c r="V438" s="11">
        <f>IF(OR(B438="",C438),"",CONCATENATE(B438,".",C438))</f>
        <v/>
      </c>
      <c r="W438" s="6">
        <f>UPPER(TRIM(H438))</f>
        <v/>
      </c>
      <c r="X438" s="6">
        <f>UPPER(TRIM(I438))</f>
        <v/>
      </c>
      <c r="Y438" s="6">
        <f>IF(V438&lt;&gt;"",IFERROR(INDEX(federal_program_name_lookup,MATCH(V438,aln_lookup,0)),""),"")</f>
        <v/>
      </c>
    </row>
    <row r="439">
      <c r="A439" s="6">
        <f>IF(B439&lt;&gt;"", "AWARD-"&amp;TEXT(ROW()-1,"0000"), "")</f>
        <v/>
      </c>
      <c r="B439" s="7" t="n"/>
      <c r="C439" s="7" t="n"/>
      <c r="D439" s="7" t="n"/>
      <c r="E439" s="8" t="n"/>
      <c r="F439" s="9" t="n"/>
      <c r="G439" s="8" t="n"/>
      <c r="H439" s="8" t="n"/>
      <c r="I439" s="8" t="n"/>
      <c r="J439" s="10">
        <f>IF(A439="",0,SUMIFS(amount_expended,cfda_key,V439))</f>
        <v/>
      </c>
      <c r="K439" s="10">
        <f>IF(G439="OTHER CLUSTER NOT LISTED ABOVE",SUMIFS(amount_expended,uniform_other_cluster_name,X439), IF(AND(OR(G439="N/A",G439=""),H439=""),0,IF(G439="STATE CLUSTER",SUMIFS(amount_expended,uniform_state_cluster_name,W439),SUMIFS(amount_expended,cluster_name,G439))))</f>
        <v/>
      </c>
      <c r="L439" s="8" t="n"/>
      <c r="M439" s="7" t="n"/>
      <c r="N439" s="8" t="n"/>
      <c r="O439" s="7" t="n"/>
      <c r="P439" s="7" t="n"/>
      <c r="Q439" s="8" t="n"/>
      <c r="R439" s="9" t="n"/>
      <c r="S439" s="8" t="n"/>
      <c r="T439" s="8" t="n"/>
      <c r="U439" s="8" t="n"/>
      <c r="V439" s="11">
        <f>IF(OR(B439="",C439),"",CONCATENATE(B439,".",C439))</f>
        <v/>
      </c>
      <c r="W439" s="6">
        <f>UPPER(TRIM(H439))</f>
        <v/>
      </c>
      <c r="X439" s="6">
        <f>UPPER(TRIM(I439))</f>
        <v/>
      </c>
      <c r="Y439" s="6">
        <f>IF(V439&lt;&gt;"",IFERROR(INDEX(federal_program_name_lookup,MATCH(V439,aln_lookup,0)),""),"")</f>
        <v/>
      </c>
    </row>
    <row r="440">
      <c r="A440" s="6">
        <f>IF(B440&lt;&gt;"", "AWARD-"&amp;TEXT(ROW()-1,"0000"), "")</f>
        <v/>
      </c>
      <c r="B440" s="7" t="n"/>
      <c r="C440" s="7" t="n"/>
      <c r="D440" s="7" t="n"/>
      <c r="E440" s="8" t="n"/>
      <c r="F440" s="9" t="n"/>
      <c r="G440" s="8" t="n"/>
      <c r="H440" s="8" t="n"/>
      <c r="I440" s="8" t="n"/>
      <c r="J440" s="10">
        <f>IF(A440="",0,SUMIFS(amount_expended,cfda_key,V440))</f>
        <v/>
      </c>
      <c r="K440" s="10">
        <f>IF(G440="OTHER CLUSTER NOT LISTED ABOVE",SUMIFS(amount_expended,uniform_other_cluster_name,X440), IF(AND(OR(G440="N/A",G440=""),H440=""),0,IF(G440="STATE CLUSTER",SUMIFS(amount_expended,uniform_state_cluster_name,W440),SUMIFS(amount_expended,cluster_name,G440))))</f>
        <v/>
      </c>
      <c r="L440" s="8" t="n"/>
      <c r="M440" s="7" t="n"/>
      <c r="N440" s="8" t="n"/>
      <c r="O440" s="7" t="n"/>
      <c r="P440" s="7" t="n"/>
      <c r="Q440" s="8" t="n"/>
      <c r="R440" s="9" t="n"/>
      <c r="S440" s="8" t="n"/>
      <c r="T440" s="8" t="n"/>
      <c r="U440" s="8" t="n"/>
      <c r="V440" s="11">
        <f>IF(OR(B440="",C440),"",CONCATENATE(B440,".",C440))</f>
        <v/>
      </c>
      <c r="W440" s="6">
        <f>UPPER(TRIM(H440))</f>
        <v/>
      </c>
      <c r="X440" s="6">
        <f>UPPER(TRIM(I440))</f>
        <v/>
      </c>
      <c r="Y440" s="6">
        <f>IF(V440&lt;&gt;"",IFERROR(INDEX(federal_program_name_lookup,MATCH(V440,aln_lookup,0)),""),"")</f>
        <v/>
      </c>
    </row>
    <row r="441">
      <c r="A441" s="6">
        <f>IF(B441&lt;&gt;"", "AWARD-"&amp;TEXT(ROW()-1,"0000"), "")</f>
        <v/>
      </c>
      <c r="B441" s="7" t="n"/>
      <c r="C441" s="7" t="n"/>
      <c r="D441" s="7" t="n"/>
      <c r="E441" s="8" t="n"/>
      <c r="F441" s="9" t="n"/>
      <c r="G441" s="8" t="n"/>
      <c r="H441" s="8" t="n"/>
      <c r="I441" s="8" t="n"/>
      <c r="J441" s="10">
        <f>IF(A441="",0,SUMIFS(amount_expended,cfda_key,V441))</f>
        <v/>
      </c>
      <c r="K441" s="10">
        <f>IF(G441="OTHER CLUSTER NOT LISTED ABOVE",SUMIFS(amount_expended,uniform_other_cluster_name,X441), IF(AND(OR(G441="N/A",G441=""),H441=""),0,IF(G441="STATE CLUSTER",SUMIFS(amount_expended,uniform_state_cluster_name,W441),SUMIFS(amount_expended,cluster_name,G441))))</f>
        <v/>
      </c>
      <c r="L441" s="8" t="n"/>
      <c r="M441" s="7" t="n"/>
      <c r="N441" s="8" t="n"/>
      <c r="O441" s="7" t="n"/>
      <c r="P441" s="7" t="n"/>
      <c r="Q441" s="8" t="n"/>
      <c r="R441" s="9" t="n"/>
      <c r="S441" s="8" t="n"/>
      <c r="T441" s="8" t="n"/>
      <c r="U441" s="8" t="n"/>
      <c r="V441" s="11">
        <f>IF(OR(B441="",C441),"",CONCATENATE(B441,".",C441))</f>
        <v/>
      </c>
      <c r="W441" s="6">
        <f>UPPER(TRIM(H441))</f>
        <v/>
      </c>
      <c r="X441" s="6">
        <f>UPPER(TRIM(I441))</f>
        <v/>
      </c>
      <c r="Y441" s="6">
        <f>IF(V441&lt;&gt;"",IFERROR(INDEX(federal_program_name_lookup,MATCH(V441,aln_lookup,0)),""),"")</f>
        <v/>
      </c>
    </row>
    <row r="442">
      <c r="A442" s="6">
        <f>IF(B442&lt;&gt;"", "AWARD-"&amp;TEXT(ROW()-1,"0000"), "")</f>
        <v/>
      </c>
      <c r="B442" s="7" t="n"/>
      <c r="C442" s="7" t="n"/>
      <c r="D442" s="7" t="n"/>
      <c r="E442" s="8" t="n"/>
      <c r="F442" s="9" t="n"/>
      <c r="G442" s="8" t="n"/>
      <c r="H442" s="8" t="n"/>
      <c r="I442" s="8" t="n"/>
      <c r="J442" s="10">
        <f>IF(A442="",0,SUMIFS(amount_expended,cfda_key,V442))</f>
        <v/>
      </c>
      <c r="K442" s="10">
        <f>IF(G442="OTHER CLUSTER NOT LISTED ABOVE",SUMIFS(amount_expended,uniform_other_cluster_name,X442), IF(AND(OR(G442="N/A",G442=""),H442=""),0,IF(G442="STATE CLUSTER",SUMIFS(amount_expended,uniform_state_cluster_name,W442),SUMIFS(amount_expended,cluster_name,G442))))</f>
        <v/>
      </c>
      <c r="L442" s="8" t="n"/>
      <c r="M442" s="7" t="n"/>
      <c r="N442" s="8" t="n"/>
      <c r="O442" s="7" t="n"/>
      <c r="P442" s="7" t="n"/>
      <c r="Q442" s="8" t="n"/>
      <c r="R442" s="9" t="n"/>
      <c r="S442" s="8" t="n"/>
      <c r="T442" s="8" t="n"/>
      <c r="U442" s="8" t="n"/>
      <c r="V442" s="11">
        <f>IF(OR(B442="",C442),"",CONCATENATE(B442,".",C442))</f>
        <v/>
      </c>
      <c r="W442" s="6">
        <f>UPPER(TRIM(H442))</f>
        <v/>
      </c>
      <c r="X442" s="6">
        <f>UPPER(TRIM(I442))</f>
        <v/>
      </c>
      <c r="Y442" s="6">
        <f>IF(V442&lt;&gt;"",IFERROR(INDEX(federal_program_name_lookup,MATCH(V442,aln_lookup,0)),""),"")</f>
        <v/>
      </c>
    </row>
    <row r="443">
      <c r="A443" s="6">
        <f>IF(B443&lt;&gt;"", "AWARD-"&amp;TEXT(ROW()-1,"0000"), "")</f>
        <v/>
      </c>
      <c r="B443" s="7" t="n"/>
      <c r="C443" s="7" t="n"/>
      <c r="D443" s="7" t="n"/>
      <c r="E443" s="8" t="n"/>
      <c r="F443" s="9" t="n"/>
      <c r="G443" s="8" t="n"/>
      <c r="H443" s="8" t="n"/>
      <c r="I443" s="8" t="n"/>
      <c r="J443" s="10">
        <f>IF(A443="",0,SUMIFS(amount_expended,cfda_key,V443))</f>
        <v/>
      </c>
      <c r="K443" s="10">
        <f>IF(G443="OTHER CLUSTER NOT LISTED ABOVE",SUMIFS(amount_expended,uniform_other_cluster_name,X443), IF(AND(OR(G443="N/A",G443=""),H443=""),0,IF(G443="STATE CLUSTER",SUMIFS(amount_expended,uniform_state_cluster_name,W443),SUMIFS(amount_expended,cluster_name,G443))))</f>
        <v/>
      </c>
      <c r="L443" s="8" t="n"/>
      <c r="M443" s="7" t="n"/>
      <c r="N443" s="8" t="n"/>
      <c r="O443" s="7" t="n"/>
      <c r="P443" s="7" t="n"/>
      <c r="Q443" s="8" t="n"/>
      <c r="R443" s="9" t="n"/>
      <c r="S443" s="8" t="n"/>
      <c r="T443" s="8" t="n"/>
      <c r="U443" s="8" t="n"/>
      <c r="V443" s="11">
        <f>IF(OR(B443="",C443),"",CONCATENATE(B443,".",C443))</f>
        <v/>
      </c>
      <c r="W443" s="6">
        <f>UPPER(TRIM(H443))</f>
        <v/>
      </c>
      <c r="X443" s="6">
        <f>UPPER(TRIM(I443))</f>
        <v/>
      </c>
      <c r="Y443" s="6">
        <f>IF(V443&lt;&gt;"",IFERROR(INDEX(federal_program_name_lookup,MATCH(V443,aln_lookup,0)),""),"")</f>
        <v/>
      </c>
    </row>
    <row r="444">
      <c r="A444" s="6">
        <f>IF(B444&lt;&gt;"", "AWARD-"&amp;TEXT(ROW()-1,"0000"), "")</f>
        <v/>
      </c>
      <c r="B444" s="7" t="n"/>
      <c r="C444" s="7" t="n"/>
      <c r="D444" s="7" t="n"/>
      <c r="E444" s="8" t="n"/>
      <c r="F444" s="9" t="n"/>
      <c r="G444" s="8" t="n"/>
      <c r="H444" s="8" t="n"/>
      <c r="I444" s="8" t="n"/>
      <c r="J444" s="10">
        <f>IF(A444="",0,SUMIFS(amount_expended,cfda_key,V444))</f>
        <v/>
      </c>
      <c r="K444" s="10">
        <f>IF(G444="OTHER CLUSTER NOT LISTED ABOVE",SUMIFS(amount_expended,uniform_other_cluster_name,X444), IF(AND(OR(G444="N/A",G444=""),H444=""),0,IF(G444="STATE CLUSTER",SUMIFS(amount_expended,uniform_state_cluster_name,W444),SUMIFS(amount_expended,cluster_name,G444))))</f>
        <v/>
      </c>
      <c r="L444" s="8" t="n"/>
      <c r="M444" s="7" t="n"/>
      <c r="N444" s="8" t="n"/>
      <c r="O444" s="7" t="n"/>
      <c r="P444" s="7" t="n"/>
      <c r="Q444" s="8" t="n"/>
      <c r="R444" s="9" t="n"/>
      <c r="S444" s="8" t="n"/>
      <c r="T444" s="8" t="n"/>
      <c r="U444" s="8" t="n"/>
      <c r="V444" s="11">
        <f>IF(OR(B444="",C444),"",CONCATENATE(B444,".",C444))</f>
        <v/>
      </c>
      <c r="W444" s="6">
        <f>UPPER(TRIM(H444))</f>
        <v/>
      </c>
      <c r="X444" s="6">
        <f>UPPER(TRIM(I444))</f>
        <v/>
      </c>
      <c r="Y444" s="6">
        <f>IF(V444&lt;&gt;"",IFERROR(INDEX(federal_program_name_lookup,MATCH(V444,aln_lookup,0)),""),"")</f>
        <v/>
      </c>
    </row>
    <row r="445">
      <c r="A445" s="6">
        <f>IF(B445&lt;&gt;"", "AWARD-"&amp;TEXT(ROW()-1,"0000"), "")</f>
        <v/>
      </c>
      <c r="B445" s="7" t="n"/>
      <c r="C445" s="7" t="n"/>
      <c r="D445" s="7" t="n"/>
      <c r="E445" s="8" t="n"/>
      <c r="F445" s="9" t="n"/>
      <c r="G445" s="8" t="n"/>
      <c r="H445" s="8" t="n"/>
      <c r="I445" s="8" t="n"/>
      <c r="J445" s="10">
        <f>IF(A445="",0,SUMIFS(amount_expended,cfda_key,V445))</f>
        <v/>
      </c>
      <c r="K445" s="10">
        <f>IF(G445="OTHER CLUSTER NOT LISTED ABOVE",SUMIFS(amount_expended,uniform_other_cluster_name,X445), IF(AND(OR(G445="N/A",G445=""),H445=""),0,IF(G445="STATE CLUSTER",SUMIFS(amount_expended,uniform_state_cluster_name,W445),SUMIFS(amount_expended,cluster_name,G445))))</f>
        <v/>
      </c>
      <c r="L445" s="8" t="n"/>
      <c r="M445" s="7" t="n"/>
      <c r="N445" s="8" t="n"/>
      <c r="O445" s="7" t="n"/>
      <c r="P445" s="7" t="n"/>
      <c r="Q445" s="8" t="n"/>
      <c r="R445" s="9" t="n"/>
      <c r="S445" s="8" t="n"/>
      <c r="T445" s="8" t="n"/>
      <c r="U445" s="8" t="n"/>
      <c r="V445" s="11">
        <f>IF(OR(B445="",C445),"",CONCATENATE(B445,".",C445))</f>
        <v/>
      </c>
      <c r="W445" s="6">
        <f>UPPER(TRIM(H445))</f>
        <v/>
      </c>
      <c r="X445" s="6">
        <f>UPPER(TRIM(I445))</f>
        <v/>
      </c>
      <c r="Y445" s="6">
        <f>IF(V445&lt;&gt;"",IFERROR(INDEX(federal_program_name_lookup,MATCH(V445,aln_lookup,0)),""),"")</f>
        <v/>
      </c>
    </row>
    <row r="446">
      <c r="A446" s="6">
        <f>IF(B446&lt;&gt;"", "AWARD-"&amp;TEXT(ROW()-1,"0000"), "")</f>
        <v/>
      </c>
      <c r="B446" s="7" t="n"/>
      <c r="C446" s="7" t="n"/>
      <c r="D446" s="7" t="n"/>
      <c r="E446" s="8" t="n"/>
      <c r="F446" s="9" t="n"/>
      <c r="G446" s="8" t="n"/>
      <c r="H446" s="8" t="n"/>
      <c r="I446" s="8" t="n"/>
      <c r="J446" s="10">
        <f>IF(A446="",0,SUMIFS(amount_expended,cfda_key,V446))</f>
        <v/>
      </c>
      <c r="K446" s="10">
        <f>IF(G446="OTHER CLUSTER NOT LISTED ABOVE",SUMIFS(amount_expended,uniform_other_cluster_name,X446), IF(AND(OR(G446="N/A",G446=""),H446=""),0,IF(G446="STATE CLUSTER",SUMIFS(amount_expended,uniform_state_cluster_name,W446),SUMIFS(amount_expended,cluster_name,G446))))</f>
        <v/>
      </c>
      <c r="L446" s="8" t="n"/>
      <c r="M446" s="7" t="n"/>
      <c r="N446" s="8" t="n"/>
      <c r="O446" s="7" t="n"/>
      <c r="P446" s="7" t="n"/>
      <c r="Q446" s="8" t="n"/>
      <c r="R446" s="9" t="n"/>
      <c r="S446" s="8" t="n"/>
      <c r="T446" s="8" t="n"/>
      <c r="U446" s="8" t="n"/>
      <c r="V446" s="11">
        <f>IF(OR(B446="",C446),"",CONCATENATE(B446,".",C446))</f>
        <v/>
      </c>
      <c r="W446" s="6">
        <f>UPPER(TRIM(H446))</f>
        <v/>
      </c>
      <c r="X446" s="6">
        <f>UPPER(TRIM(I446))</f>
        <v/>
      </c>
      <c r="Y446" s="6">
        <f>IF(V446&lt;&gt;"",IFERROR(INDEX(federal_program_name_lookup,MATCH(V446,aln_lookup,0)),""),"")</f>
        <v/>
      </c>
    </row>
    <row r="447">
      <c r="A447" s="6">
        <f>IF(B447&lt;&gt;"", "AWARD-"&amp;TEXT(ROW()-1,"0000"), "")</f>
        <v/>
      </c>
      <c r="B447" s="7" t="n"/>
      <c r="C447" s="7" t="n"/>
      <c r="D447" s="7" t="n"/>
      <c r="E447" s="8" t="n"/>
      <c r="F447" s="9" t="n"/>
      <c r="G447" s="8" t="n"/>
      <c r="H447" s="8" t="n"/>
      <c r="I447" s="8" t="n"/>
      <c r="J447" s="10">
        <f>IF(A447="",0,SUMIFS(amount_expended,cfda_key,V447))</f>
        <v/>
      </c>
      <c r="K447" s="10">
        <f>IF(G447="OTHER CLUSTER NOT LISTED ABOVE",SUMIFS(amount_expended,uniform_other_cluster_name,X447), IF(AND(OR(G447="N/A",G447=""),H447=""),0,IF(G447="STATE CLUSTER",SUMIFS(amount_expended,uniform_state_cluster_name,W447),SUMIFS(amount_expended,cluster_name,G447))))</f>
        <v/>
      </c>
      <c r="L447" s="8" t="n"/>
      <c r="M447" s="7" t="n"/>
      <c r="N447" s="8" t="n"/>
      <c r="O447" s="7" t="n"/>
      <c r="P447" s="7" t="n"/>
      <c r="Q447" s="8" t="n"/>
      <c r="R447" s="9" t="n"/>
      <c r="S447" s="8" t="n"/>
      <c r="T447" s="8" t="n"/>
      <c r="U447" s="8" t="n"/>
      <c r="V447" s="11">
        <f>IF(OR(B447="",C447),"",CONCATENATE(B447,".",C447))</f>
        <v/>
      </c>
      <c r="W447" s="6">
        <f>UPPER(TRIM(H447))</f>
        <v/>
      </c>
      <c r="X447" s="6">
        <f>UPPER(TRIM(I447))</f>
        <v/>
      </c>
      <c r="Y447" s="6">
        <f>IF(V447&lt;&gt;"",IFERROR(INDEX(federal_program_name_lookup,MATCH(V447,aln_lookup,0)),""),"")</f>
        <v/>
      </c>
    </row>
    <row r="448">
      <c r="A448" s="6">
        <f>IF(B448&lt;&gt;"", "AWARD-"&amp;TEXT(ROW()-1,"0000"), "")</f>
        <v/>
      </c>
      <c r="B448" s="7" t="n"/>
      <c r="C448" s="7" t="n"/>
      <c r="D448" s="7" t="n"/>
      <c r="E448" s="8" t="n"/>
      <c r="F448" s="9" t="n"/>
      <c r="G448" s="8" t="n"/>
      <c r="H448" s="8" t="n"/>
      <c r="I448" s="8" t="n"/>
      <c r="J448" s="10">
        <f>IF(A448="",0,SUMIFS(amount_expended,cfda_key,V448))</f>
        <v/>
      </c>
      <c r="K448" s="10">
        <f>IF(G448="OTHER CLUSTER NOT LISTED ABOVE",SUMIFS(amount_expended,uniform_other_cluster_name,X448), IF(AND(OR(G448="N/A",G448=""),H448=""),0,IF(G448="STATE CLUSTER",SUMIFS(amount_expended,uniform_state_cluster_name,W448),SUMIFS(amount_expended,cluster_name,G448))))</f>
        <v/>
      </c>
      <c r="L448" s="8" t="n"/>
      <c r="M448" s="7" t="n"/>
      <c r="N448" s="8" t="n"/>
      <c r="O448" s="7" t="n"/>
      <c r="P448" s="7" t="n"/>
      <c r="Q448" s="8" t="n"/>
      <c r="R448" s="9" t="n"/>
      <c r="S448" s="8" t="n"/>
      <c r="T448" s="8" t="n"/>
      <c r="U448" s="8" t="n"/>
      <c r="V448" s="11">
        <f>IF(OR(B448="",C448),"",CONCATENATE(B448,".",C448))</f>
        <v/>
      </c>
      <c r="W448" s="6">
        <f>UPPER(TRIM(H448))</f>
        <v/>
      </c>
      <c r="X448" s="6">
        <f>UPPER(TRIM(I448))</f>
        <v/>
      </c>
      <c r="Y448" s="6">
        <f>IF(V448&lt;&gt;"",IFERROR(INDEX(federal_program_name_lookup,MATCH(V448,aln_lookup,0)),""),"")</f>
        <v/>
      </c>
    </row>
    <row r="449">
      <c r="A449" s="6">
        <f>IF(B449&lt;&gt;"", "AWARD-"&amp;TEXT(ROW()-1,"0000"), "")</f>
        <v/>
      </c>
      <c r="B449" s="7" t="n"/>
      <c r="C449" s="7" t="n"/>
      <c r="D449" s="7" t="n"/>
      <c r="E449" s="8" t="n"/>
      <c r="F449" s="9" t="n"/>
      <c r="G449" s="8" t="n"/>
      <c r="H449" s="8" t="n"/>
      <c r="I449" s="8" t="n"/>
      <c r="J449" s="10">
        <f>IF(A449="",0,SUMIFS(amount_expended,cfda_key,V449))</f>
        <v/>
      </c>
      <c r="K449" s="10">
        <f>IF(G449="OTHER CLUSTER NOT LISTED ABOVE",SUMIFS(amount_expended,uniform_other_cluster_name,X449), IF(AND(OR(G449="N/A",G449=""),H449=""),0,IF(G449="STATE CLUSTER",SUMIFS(amount_expended,uniform_state_cluster_name,W449),SUMIFS(amount_expended,cluster_name,G449))))</f>
        <v/>
      </c>
      <c r="L449" s="8" t="n"/>
      <c r="M449" s="7" t="n"/>
      <c r="N449" s="8" t="n"/>
      <c r="O449" s="7" t="n"/>
      <c r="P449" s="7" t="n"/>
      <c r="Q449" s="8" t="n"/>
      <c r="R449" s="9" t="n"/>
      <c r="S449" s="8" t="n"/>
      <c r="T449" s="8" t="n"/>
      <c r="U449" s="8" t="n"/>
      <c r="V449" s="11">
        <f>IF(OR(B449="",C449),"",CONCATENATE(B449,".",C449))</f>
        <v/>
      </c>
      <c r="W449" s="6">
        <f>UPPER(TRIM(H449))</f>
        <v/>
      </c>
      <c r="X449" s="6">
        <f>UPPER(TRIM(I449))</f>
        <v/>
      </c>
      <c r="Y449" s="6">
        <f>IF(V449&lt;&gt;"",IFERROR(INDEX(federal_program_name_lookup,MATCH(V449,aln_lookup,0)),""),"")</f>
        <v/>
      </c>
    </row>
    <row r="450">
      <c r="A450" s="6">
        <f>IF(B450&lt;&gt;"", "AWARD-"&amp;TEXT(ROW()-1,"0000"), "")</f>
        <v/>
      </c>
      <c r="B450" s="7" t="n"/>
      <c r="C450" s="7" t="n"/>
      <c r="D450" s="7" t="n"/>
      <c r="E450" s="8" t="n"/>
      <c r="F450" s="9" t="n"/>
      <c r="G450" s="8" t="n"/>
      <c r="H450" s="8" t="n"/>
      <c r="I450" s="8" t="n"/>
      <c r="J450" s="10">
        <f>IF(A450="",0,SUMIFS(amount_expended,cfda_key,V450))</f>
        <v/>
      </c>
      <c r="K450" s="10">
        <f>IF(G450="OTHER CLUSTER NOT LISTED ABOVE",SUMIFS(amount_expended,uniform_other_cluster_name,X450), IF(AND(OR(G450="N/A",G450=""),H450=""),0,IF(G450="STATE CLUSTER",SUMIFS(amount_expended,uniform_state_cluster_name,W450),SUMIFS(amount_expended,cluster_name,G450))))</f>
        <v/>
      </c>
      <c r="L450" s="8" t="n"/>
      <c r="M450" s="7" t="n"/>
      <c r="N450" s="8" t="n"/>
      <c r="O450" s="7" t="n"/>
      <c r="P450" s="7" t="n"/>
      <c r="Q450" s="8" t="n"/>
      <c r="R450" s="9" t="n"/>
      <c r="S450" s="8" t="n"/>
      <c r="T450" s="8" t="n"/>
      <c r="U450" s="8" t="n"/>
      <c r="V450" s="11">
        <f>IF(OR(B450="",C450),"",CONCATENATE(B450,".",C450))</f>
        <v/>
      </c>
      <c r="W450" s="6">
        <f>UPPER(TRIM(H450))</f>
        <v/>
      </c>
      <c r="X450" s="6">
        <f>UPPER(TRIM(I450))</f>
        <v/>
      </c>
      <c r="Y450" s="6">
        <f>IF(V450&lt;&gt;"",IFERROR(INDEX(federal_program_name_lookup,MATCH(V450,aln_lookup,0)),""),"")</f>
        <v/>
      </c>
    </row>
    <row r="451">
      <c r="A451" s="6">
        <f>IF(B451&lt;&gt;"", "AWARD-"&amp;TEXT(ROW()-1,"0000"), "")</f>
        <v/>
      </c>
      <c r="B451" s="7" t="n"/>
      <c r="C451" s="7" t="n"/>
      <c r="D451" s="7" t="n"/>
      <c r="E451" s="8" t="n"/>
      <c r="F451" s="9" t="n"/>
      <c r="G451" s="8" t="n"/>
      <c r="H451" s="8" t="n"/>
      <c r="I451" s="8" t="n"/>
      <c r="J451" s="10">
        <f>IF(A451="",0,SUMIFS(amount_expended,cfda_key,V451))</f>
        <v/>
      </c>
      <c r="K451" s="10">
        <f>IF(G451="OTHER CLUSTER NOT LISTED ABOVE",SUMIFS(amount_expended,uniform_other_cluster_name,X451), IF(AND(OR(G451="N/A",G451=""),H451=""),0,IF(G451="STATE CLUSTER",SUMIFS(amount_expended,uniform_state_cluster_name,W451),SUMIFS(amount_expended,cluster_name,G451))))</f>
        <v/>
      </c>
      <c r="L451" s="8" t="n"/>
      <c r="M451" s="7" t="n"/>
      <c r="N451" s="8" t="n"/>
      <c r="O451" s="7" t="n"/>
      <c r="P451" s="7" t="n"/>
      <c r="Q451" s="8" t="n"/>
      <c r="R451" s="9" t="n"/>
      <c r="S451" s="8" t="n"/>
      <c r="T451" s="8" t="n"/>
      <c r="U451" s="8" t="n"/>
      <c r="V451" s="11">
        <f>IF(OR(B451="",C451),"",CONCATENATE(B451,".",C451))</f>
        <v/>
      </c>
      <c r="W451" s="6">
        <f>UPPER(TRIM(H451))</f>
        <v/>
      </c>
      <c r="X451" s="6">
        <f>UPPER(TRIM(I451))</f>
        <v/>
      </c>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D6603FA7905"/>
  <dataValidations count="13">
    <dataValidation sqref="B2:B5000" showDropDown="0" showInputMessage="0" showErrorMessage="1" allowBlank="1"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1"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1" errorTitle="Numbers" error="This cell must be a number" type="custom">
      <formula1>=ISNUMBER($F2)</formula1>
    </dataValidation>
    <dataValidation sqref="G2:G5000" showDropDown="0" showInputMessage="0" showErrorMessage="1" allowBlank="1" errorTitle="Lookup validation" error="Not in the lookup list" type="list">
      <formula1>cluster_name_lookup</formula1>
    </dataValidation>
    <dataValidation sqref="J2:J5000" showDropDown="0" showInputMessage="0" showErrorMessage="1" allowBlank="1" errorTitle="Numbers" error="This cell must be a number" type="custom">
      <formula1>=ISNUMBER($J2)</formula1>
    </dataValidation>
    <dataValidation sqref="K2:K5000" showDropDown="0" showInputMessage="0" showErrorMessage="1" allowBlank="1" errorTitle="Numbers" error="This cell must be a number" type="custom">
      <formula1>=ISNUMBER($K2)</formula1>
    </dataValidation>
    <dataValidation sqref="L2:L5000" showDropDown="0" showInputMessage="0" showErrorMessage="1" allowBlank="1" errorTitle="Y/N" error="Must be 'Y' or 'N'" type="list" errorStyle="stop">
      <formula1>"Y,N"</formula1>
    </dataValidation>
    <dataValidation sqref="M2:M5000" showDropDown="0" showInputMessage="0" showErrorMessage="1" allowBlank="1"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1" errorTitle="Y/N" error="Must be 'Y' or 'N'" type="list" errorStyle="stop">
      <formula1>"Y,N"</formula1>
    </dataValidation>
    <dataValidation sqref="Q2:Q5000" showDropDown="0" showInputMessage="0" showErrorMessage="1" allowBlank="1" errorTitle="Y/N" error="Must be 'Y' or 'N'" type="list" errorStyle="stop">
      <formula1>"Y,N"</formula1>
    </dataValidation>
    <dataValidation sqref="S2:S5000" showDropDown="0" showInputMessage="0" showErrorMessage="1" allowBlank="1" errorTitle="Y/N" error="Must be 'Y' or 'N'" type="list" errorStyle="stop">
      <formula1>"Y,N"</formula1>
    </dataValidation>
    <dataValidation sqref="T2:T5000" showDropDown="0" showInputMessage="0" showErrorMessage="1" allowBlank="1"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1"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D6603FA7905"/>
  <dataValidations count="1">
    <dataValidation sqref="A2:A5000" showDropDown="0" showInputMessage="0" showErrorMessage="1" allowBlank="1"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D6603FA7905"/>
  <dataValidations count="2">
    <dataValidation sqref="A2:A5000" showDropDown="0" showInputMessage="0" showErrorMessage="1" allowBlank="1" errorTitle="Lookup validation" error="Not in the lookup list" type="custom">
      <formula1>=NOT(ISERROR(MATCH($A2,federal_program_name_lookup,0)))</formula1>
    </dataValidation>
    <dataValidation sqref="B2:B5000" showDropDown="0" showInputMessage="0" showErrorMessage="1" allowBlank="1"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D6603FA7905"/>
  <dataValidations count="1">
    <dataValidation sqref="A2:A5" showDropDown="0" showInputMessage="0" showErrorMessage="1" allowBlank="1"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2023-10-16T21:34:46Z</dcterms:created>
  <dcterms:modified xsi:type="dcterms:W3CDTF">2023-10-16T21:35:11Z</dcterms:modified>
</cp:coreProperties>
</file>