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840" yWindow="405" windowWidth="20400" windowHeight="8940" tabRatio="775" activeTab="1"/>
  </bookViews>
  <sheets>
    <sheet name="Change Log" sheetId="18" r:id="rId1"/>
    <sheet name="Data Element Mapping" sheetId="4" r:id="rId2"/>
    <sheet name="To-Be" sheetId="3" r:id="rId3"/>
    <sheet name="Drop Down List" sheetId="10" r:id="rId4"/>
  </sheets>
  <definedNames>
    <definedName name="_xlnm._FilterDatabase" localSheetId="0" hidden="1">'Change Log'!$B$2:$F$2</definedName>
    <definedName name="_xlnm._FilterDatabase" localSheetId="1" hidden="1">'Data Element Mapping'!$A$4:$R$10</definedName>
    <definedName name="MandatoryOptional">'Drop Down List'!$B$3:$B$9</definedName>
    <definedName name="XML_Sections">'Drop Down List'!$G$3:$G$7</definedName>
  </definedNames>
  <calcPr calcId="124519"/>
</workbook>
</file>

<file path=xl/calcChain.xml><?xml version="1.0" encoding="utf-8"?>
<calcChain xmlns="http://schemas.openxmlformats.org/spreadsheetml/2006/main">
  <c r="G1" i="3"/>
  <c r="F1"/>
  <c r="E1"/>
  <c r="D1"/>
  <c r="C1"/>
  <c r="B1"/>
  <c r="O8" i="4" l="1"/>
  <c r="P8"/>
  <c r="Q8"/>
  <c r="O9"/>
  <c r="P9"/>
  <c r="Q9"/>
  <c r="O10"/>
  <c r="P10"/>
  <c r="Q10"/>
  <c r="B7"/>
  <c r="B8"/>
  <c r="B9"/>
  <c r="B10"/>
  <c r="E10" i="3"/>
  <c r="E11"/>
  <c r="E12"/>
  <c r="E13"/>
  <c r="E8" l="1"/>
  <c r="Q6" i="4" l="1"/>
  <c r="P6"/>
  <c r="O6"/>
  <c r="Q5"/>
  <c r="P5"/>
  <c r="O5"/>
  <c r="Q7"/>
  <c r="P7"/>
  <c r="O7"/>
  <c r="B6"/>
  <c r="B5"/>
  <c r="E9" i="3"/>
  <c r="I10" l="1"/>
  <c r="I9"/>
  <c r="I11" l="1"/>
  <c r="J11" l="1"/>
  <c r="J10"/>
  <c r="J9"/>
</calcChain>
</file>

<file path=xl/sharedStrings.xml><?xml version="1.0" encoding="utf-8"?>
<sst xmlns="http://schemas.openxmlformats.org/spreadsheetml/2006/main" count="191" uniqueCount="112">
  <si>
    <t>To-Be Name</t>
  </si>
  <si>
    <t>As-Is Name</t>
  </si>
  <si>
    <t>New in to-be?</t>
  </si>
  <si>
    <t>Yes</t>
  </si>
  <si>
    <t>NO</t>
  </si>
  <si>
    <t>Total</t>
  </si>
  <si>
    <t>New?</t>
  </si>
  <si>
    <t>Count</t>
  </si>
  <si>
    <t>Percent</t>
  </si>
  <si>
    <t>Mandatory to enter plus-4 information if the DUNS has multiple bank accounts.</t>
  </si>
  <si>
    <t>Optional</t>
  </si>
  <si>
    <t>Mandatory (All Awards/Grants)</t>
  </si>
  <si>
    <t>Mandatory (IGT Only)</t>
  </si>
  <si>
    <t>Optional (IGT Only)</t>
  </si>
  <si>
    <t>Optional (All Awards/Grants)</t>
  </si>
  <si>
    <t>END-OF-RECORD INDICATOR = "!end"</t>
  </si>
  <si>
    <t>#</t>
  </si>
  <si>
    <t>Sensitivity</t>
  </si>
  <si>
    <t>Datatype</t>
  </si>
  <si>
    <t>Data Format</t>
  </si>
  <si>
    <t>Cleanup Rules</t>
  </si>
  <si>
    <t>Mandatory</t>
  </si>
  <si>
    <t>Substitution for Mandatory</t>
  </si>
  <si>
    <t>Sample Values</t>
  </si>
  <si>
    <t>CSV or XML?</t>
  </si>
  <si>
    <t>Sensitivity Level</t>
  </si>
  <si>
    <t>STRING</t>
  </si>
  <si>
    <t>BOTH</t>
  </si>
  <si>
    <t>FOUO</t>
  </si>
  <si>
    <t>Numeric</t>
  </si>
  <si>
    <t>Sensitive</t>
  </si>
  <si>
    <t>CSV</t>
  </si>
  <si>
    <t>Public</t>
  </si>
  <si>
    <t>006213111</t>
  </si>
  <si>
    <t>12345A789</t>
  </si>
  <si>
    <t>X</t>
  </si>
  <si>
    <t>DUNS</t>
  </si>
  <si>
    <t>DUNS+4</t>
  </si>
  <si>
    <t>MPIN</t>
  </si>
  <si>
    <t>DUNS-PLUS4</t>
  </si>
  <si>
    <t xml:space="preserve">CAGE CODE </t>
  </si>
  <si>
    <t xml:space="preserve">CCR EXTRACT CODE </t>
  </si>
  <si>
    <t>MARKETING PARTNER ID NUMBER (MPIN)</t>
  </si>
  <si>
    <t>1E5G9</t>
  </si>
  <si>
    <t>A</t>
  </si>
  <si>
    <t>!end</t>
  </si>
  <si>
    <t>Order for Vlookup</t>
  </si>
  <si>
    <t>Column Order</t>
  </si>
  <si>
    <t>1 - &lt;entityIdentification&gt;</t>
  </si>
  <si>
    <t>2 - &lt;coreData&gt;</t>
  </si>
  <si>
    <t>3 - &lt;assertions&gt;</t>
  </si>
  <si>
    <t>4 - &lt;repsAndCerts&gt;</t>
  </si>
  <si>
    <t>5 - &lt;pointsOfContact&gt;</t>
  </si>
  <si>
    <t>Enumeration</t>
  </si>
  <si>
    <t>Max Length</t>
  </si>
  <si>
    <t>Data Element</t>
  </si>
  <si>
    <t>Extract/XML Type</t>
  </si>
  <si>
    <t>Definition</t>
  </si>
  <si>
    <t>See SAM Functional Data Dictionary</t>
  </si>
  <si>
    <t>Monthly File:
A - Active - Send the Complete Record.
E - Expired - Send the Complete Record.
Daily File:
1 - Deleted/Deactivated Record - Send DUNS, DUNS+4, CAGE Code, DODAAC, SAM Extract Code.
2 - New Active Record - Send the Complete Record.
3 - Updated Active Record - Send the Complete Record.
4 - Expired Record - DUNS, DUNS+4, CAGE Code, DODAAC, SAM Extract Code.</t>
  </si>
  <si>
    <t>Identifier that serves to demarcate the end of each individual record in the extract file.</t>
  </si>
  <si>
    <t>CAGE CODE</t>
  </si>
  <si>
    <t>SAM EXTRACT CODE</t>
  </si>
  <si>
    <t>CREDIT CARD USAGE</t>
  </si>
  <si>
    <t>D&amp;B OUT OF BUSINESS INDICATOR</t>
  </si>
  <si>
    <t>TAX IDENTIFIER TYPE</t>
  </si>
  <si>
    <t>EXCLUSION STATUS FLAG</t>
  </si>
  <si>
    <t>NO PUBLIC DISPLAY FLAG</t>
  </si>
  <si>
    <t>ANNUAL IGT REVENUE</t>
  </si>
  <si>
    <t>END OF RECORD INDICATOR</t>
  </si>
  <si>
    <t>SAM Data Elements</t>
  </si>
  <si>
    <t>CCR Data Elements</t>
  </si>
  <si>
    <t>WHICH SAM EXTRACT/XML IS THE ELEMENT IN?</t>
  </si>
  <si>
    <t>Shared XML and Web Service Details</t>
  </si>
  <si>
    <t>Extract Specific Data</t>
  </si>
  <si>
    <t>Single character code that defines the status of the record being sent in the extract.</t>
  </si>
  <si>
    <t>SAM Data Element List</t>
  </si>
  <si>
    <t>SAM DATA ELEMENT LIST</t>
  </si>
  <si>
    <t>Update Version</t>
  </si>
  <si>
    <t>Data Element/Section/What was updated?</t>
  </si>
  <si>
    <t>Details</t>
  </si>
  <si>
    <t>Updated By</t>
  </si>
  <si>
    <t xml:space="preserve">TAX IDENTIFIER TYPE
TAX IDENTIFIER Number
</t>
  </si>
  <si>
    <t>Changed TIN information "Mandatory" column to reflect that the column is mandatory for US entities.  The TIN information is not mandatory for Foreign or IGT-Only entities.</t>
  </si>
  <si>
    <t>Adam Stansifer</t>
  </si>
  <si>
    <t xml:space="preserve">Added the definition of the data element to the mapping document:
Tax Identifier Type  - This data element identifies whether the Tax Identifier provided in the "Tax Identifier Number" column is either an SSN (1) or a TIN (2).  </t>
  </si>
  <si>
    <t>Added the definition of the data element to the mapping document:
Annual IGT Revenue - This data element details the amount of revenue the Intra-Governmental Transfer (IGT) entity receives via IGT transactions in a given year.</t>
  </si>
  <si>
    <t>Added V2 and VW business types to the list of business types.</t>
  </si>
  <si>
    <t>Removed Business Types CY and ZZ from the "Business Type String" information since these are only used in the "Entity Structure" column.</t>
  </si>
  <si>
    <t>CHANGE LOG</t>
  </si>
  <si>
    <t>Added changelog information to the overall mapping document.</t>
  </si>
  <si>
    <t>Updated enumerations for this data element.  The web services send True/False values while the extracts send out Y/Null values.</t>
  </si>
  <si>
    <t>Made this POC an optional POC since some entities do not have information for these columns.</t>
  </si>
  <si>
    <t>REGISTRATION DATE
LAST UPDATE DATE
AUTHORIZATION DATE</t>
  </si>
  <si>
    <t>Updated the Web Service data element format to include the proper date format:  YYYY-MM-DD HH:MM:SS (ex 2005-12-08 00:00:00)</t>
  </si>
  <si>
    <t>EXPIRATION DATE
ACTIVATION DATE
BUSINESS START DATE</t>
  </si>
  <si>
    <t>Updated the Web Service data element format to include the proper date format:  YYYY-MM-DD (ex 2005-12-08)</t>
  </si>
  <si>
    <t>D&amp;B OUT OF BUSINESS INDICATOR
D&amp;B MONITORING LAST UPDATED
D&amp;B MONITORING STATUS
D&amp;B MONITORING LEGAL BUSINESS NAME
D&amp;B MONITORING DBA
D&amp;B MONITORING ADDRESS 1
D&amp;B MONITORING ADDRESS 2
D&amp;B MONITORING CITY
D&amp;B MONITORING POSTAL CODE
D&amp;B MONITORING COUNTRY CODE
D&amp;B MONITORING STATE OR PROVINCE</t>
  </si>
  <si>
    <t>Updated the D&amp;B Monitoring information to optional.</t>
  </si>
  <si>
    <t>DILENQUENT FEDERAL DEBT FLAG</t>
  </si>
  <si>
    <t>Added the "Null" value to the enumeration list.
Changed the data element use case to optional</t>
  </si>
  <si>
    <t>Changed the data element use case to optional</t>
  </si>
  <si>
    <t>Changed the use case for this data element to optional</t>
  </si>
  <si>
    <t>Added the definition of the data element to the mapping document:
This flag indicates whether an entity has an exclusion record. If this flag is set to “D”, this will indicate that the registrant has an exclusion record.  A non-entry will indicate that this registrant's DUNS number does not have an exclusion record.</t>
  </si>
  <si>
    <t>STRING CLARIFICATION TAB</t>
  </si>
  <si>
    <t>Removed maximum length information from this tab.  All max length information should be inferred by the mapping tab.</t>
  </si>
  <si>
    <t>Mandatory for US Entities.  Optional for Foreign and IGT-only Entities</t>
  </si>
  <si>
    <t>PARTY PERFORMING CERTIFICATION POC FIRST NAME
PARTY PERFORMING CERTIFICATION POC MIDDLE INITIAL
PARTY PERFORMING CERTIFICATION POC LAST NAME
PARTY PERFORMING CERTIFICATION POC TITLE
PARTY PERFORMING CERTIFICATION POC BUS ST ADD 1
PARTY PERFORMING CERTIFICATION POC BUS ST ADD 2
PARTY PERFORMING CERTIFICATION POC BUS CITY 
PARTY PERFORMING CERTIFICATION POC BUS ZIP/POSTAL CODE
PARTY PERFORMING CERTIFICATION POC BUS ZIP CODE +4
PARTY PERFORMING CERTIFICATION POC BUS COUNTRY CODE
PARTY PERFORMING CERTIFICATION POC BUS STATE OR PROVINCE
PARTY PERFORMING CERTIFICATION POC U.S. PHONE
PARTY PERFORMING CERTIFICATION POC U.S. PHONE EXT
PARTY PERFORMING CERTIFICATION POC NON-U.S. PHONE
PARTY PERFORMING CERTIFICATION POC FAX U.S. ONLY
PARTY PERFORMING CERTIFICATION POC EMAIL</t>
  </si>
  <si>
    <t>AGENCY BUSINESS PURPOSE</t>
  </si>
  <si>
    <t>Added the definition of the data element to the mapping document:
This data element identifies what business purpose that the IGT registration (Purpose of Registration Z3, Z4, Z5) has registered for.  The potential values represent Buyer, Seller, Buyer &amp; Seller.</t>
  </si>
  <si>
    <t>Changed the enumeration on the extract mapping document to represent the values "NPDY" or Null
The web services still populates "Y" or Null</t>
  </si>
  <si>
    <t>Added information about NAICS codes that do not have SBA size standards.  These NAICS codes will be sent with a blank space " " in place of the normal Y/N/E answer.</t>
  </si>
</sst>
</file>

<file path=xl/styles.xml><?xml version="1.0" encoding="utf-8"?>
<styleSheet xmlns="http://schemas.openxmlformats.org/spreadsheetml/2006/main">
  <numFmts count="1">
    <numFmt numFmtId="164" formatCode="0.0%"/>
  </numFmts>
  <fonts count="11">
    <font>
      <sz val="11"/>
      <color theme="1"/>
      <name val="Calibri"/>
      <family val="2"/>
      <scheme val="minor"/>
    </font>
    <font>
      <sz val="10"/>
      <name val="Arial"/>
      <family val="2"/>
    </font>
    <font>
      <b/>
      <sz val="10"/>
      <name val="Arial"/>
      <family val="2"/>
    </font>
    <font>
      <i/>
      <sz val="10"/>
      <name val="Arial"/>
      <family val="2"/>
    </font>
    <font>
      <b/>
      <sz val="14"/>
      <name val="Arial"/>
      <family val="2"/>
    </font>
    <font>
      <b/>
      <sz val="10"/>
      <color indexed="9"/>
      <name val="Arial"/>
      <family val="2"/>
    </font>
    <font>
      <sz val="11"/>
      <color indexed="8"/>
      <name val="Calibri"/>
      <family val="2"/>
    </font>
    <font>
      <sz val="8"/>
      <name val="Calibri"/>
      <family val="2"/>
    </font>
    <font>
      <b/>
      <sz val="11"/>
      <color theme="0"/>
      <name val="Calibri"/>
      <family val="2"/>
      <scheme val="minor"/>
    </font>
    <font>
      <b/>
      <sz val="11"/>
      <color theme="1"/>
      <name val="Calibri"/>
      <family val="2"/>
      <scheme val="minor"/>
    </font>
    <font>
      <sz val="11"/>
      <name val="Calibri"/>
      <family val="2"/>
      <scheme val="minor"/>
    </font>
  </fonts>
  <fills count="13">
    <fill>
      <patternFill patternType="none"/>
    </fill>
    <fill>
      <patternFill patternType="gray125"/>
    </fill>
    <fill>
      <patternFill patternType="solid">
        <fgColor indexed="47"/>
        <bgColor indexed="64"/>
      </patternFill>
    </fill>
    <fill>
      <patternFill patternType="solid">
        <fgColor indexed="43"/>
        <bgColor indexed="64"/>
      </patternFill>
    </fill>
    <fill>
      <patternFill patternType="solid">
        <fgColor indexed="44"/>
        <bgColor indexed="64"/>
      </patternFill>
    </fill>
    <fill>
      <patternFill patternType="solid">
        <fgColor indexed="18"/>
        <bgColor indexed="64"/>
      </patternFill>
    </fill>
    <fill>
      <patternFill patternType="solid">
        <fgColor indexed="23"/>
        <bgColor indexed="64"/>
      </patternFill>
    </fill>
    <fill>
      <patternFill patternType="solid">
        <fgColor indexed="45"/>
        <bgColor indexed="64"/>
      </patternFill>
    </fill>
    <fill>
      <patternFill patternType="solid">
        <fgColor rgb="FFFFFF00"/>
        <bgColor indexed="64"/>
      </patternFill>
    </fill>
    <fill>
      <patternFill patternType="solid">
        <fgColor theme="3"/>
        <bgColor indexed="64"/>
      </patternFill>
    </fill>
    <fill>
      <patternFill patternType="solid">
        <fgColor rgb="FFCCFFCC"/>
        <bgColor indexed="64"/>
      </patternFill>
    </fill>
    <fill>
      <patternFill patternType="solid">
        <fgColor theme="4" tint="0.59999389629810485"/>
        <bgColor indexed="64"/>
      </patternFill>
    </fill>
    <fill>
      <patternFill patternType="solid">
        <fgColor theme="5" tint="0.59999389629810485"/>
        <bgColor indexed="64"/>
      </patternFill>
    </fill>
  </fills>
  <borders count="40">
    <border>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ck">
        <color indexed="64"/>
      </top>
      <bottom style="thick">
        <color indexed="64"/>
      </bottom>
      <diagonal/>
    </border>
    <border>
      <left style="thick">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style="thick">
        <color indexed="64"/>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ck">
        <color indexed="64"/>
      </right>
      <top style="thick">
        <color indexed="64"/>
      </top>
      <bottom style="thick">
        <color indexed="64"/>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n">
        <color indexed="64"/>
      </left>
      <right style="thin">
        <color indexed="64"/>
      </right>
      <top style="thick">
        <color indexed="64"/>
      </top>
      <bottom/>
      <diagonal/>
    </border>
    <border>
      <left style="thick">
        <color indexed="64"/>
      </left>
      <right/>
      <top style="thick">
        <color indexed="64"/>
      </top>
      <bottom/>
      <diagonal/>
    </border>
    <border>
      <left/>
      <right/>
      <top style="thick">
        <color indexed="64"/>
      </top>
      <bottom/>
      <diagonal/>
    </border>
    <border>
      <left style="thick">
        <color indexed="64"/>
      </left>
      <right style="thin">
        <color indexed="64"/>
      </right>
      <top style="thick">
        <color indexed="64"/>
      </top>
      <bottom/>
      <diagonal/>
    </border>
    <border>
      <left style="thin">
        <color indexed="64"/>
      </left>
      <right/>
      <top style="thick">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ck">
        <color indexed="64"/>
      </top>
      <bottom style="medium">
        <color indexed="64"/>
      </bottom>
      <diagonal/>
    </border>
    <border>
      <left style="thin">
        <color indexed="64"/>
      </left>
      <right style="medium">
        <color indexed="64"/>
      </right>
      <top style="medium">
        <color indexed="64"/>
      </top>
      <bottom/>
      <diagonal/>
    </border>
  </borders>
  <cellStyleXfs count="3">
    <xf numFmtId="0" fontId="0" fillId="0" borderId="0"/>
    <xf numFmtId="0" fontId="1" fillId="0" borderId="0"/>
    <xf numFmtId="9" fontId="6" fillId="0" borderId="0" applyFont="0" applyFill="0" applyBorder="0" applyAlignment="0" applyProtection="0"/>
  </cellStyleXfs>
  <cellXfs count="116">
    <xf numFmtId="0" fontId="0" fillId="0" borderId="0" xfId="0"/>
    <xf numFmtId="0" fontId="0" fillId="0" borderId="0" xfId="0" applyFill="1" applyBorder="1"/>
    <xf numFmtId="0" fontId="0" fillId="0" borderId="0" xfId="0" applyFont="1" applyFill="1" applyBorder="1"/>
    <xf numFmtId="0" fontId="0" fillId="0" borderId="4" xfId="0" applyFill="1" applyBorder="1"/>
    <xf numFmtId="0" fontId="0" fillId="0" borderId="4" xfId="0" applyFont="1" applyFill="1" applyBorder="1"/>
    <xf numFmtId="0" fontId="2" fillId="0" borderId="0" xfId="1" applyFont="1" applyAlignment="1">
      <alignment horizontal="left"/>
    </xf>
    <xf numFmtId="0" fontId="1" fillId="0" borderId="0" xfId="1" applyAlignment="1">
      <alignment horizontal="left"/>
    </xf>
    <xf numFmtId="0" fontId="3" fillId="0" borderId="0" xfId="1" applyFont="1" applyAlignment="1">
      <alignment horizontal="left" vertical="top"/>
    </xf>
    <xf numFmtId="0" fontId="1" fillId="0" borderId="0" xfId="1" applyAlignment="1">
      <alignment horizontal="left" vertical="top"/>
    </xf>
    <xf numFmtId="0" fontId="1" fillId="0" borderId="0" xfId="1" applyFont="1" applyAlignment="1">
      <alignment horizontal="left" vertical="top"/>
    </xf>
    <xf numFmtId="0" fontId="1" fillId="0" borderId="0" xfId="1"/>
    <xf numFmtId="0" fontId="5" fillId="5" borderId="7" xfId="1" applyFont="1" applyFill="1" applyBorder="1" applyAlignment="1">
      <alignment horizontal="center" vertical="center"/>
    </xf>
    <xf numFmtId="0" fontId="5" fillId="5" borderId="8" xfId="1" applyFont="1" applyFill="1" applyBorder="1" applyAlignment="1">
      <alignment horizontal="center" vertical="center"/>
    </xf>
    <xf numFmtId="0" fontId="5" fillId="5" borderId="9" xfId="1" applyFont="1" applyFill="1" applyBorder="1" applyAlignment="1">
      <alignment horizontal="center" vertical="center"/>
    </xf>
    <xf numFmtId="0" fontId="5" fillId="5" borderId="10" xfId="1" applyFont="1" applyFill="1" applyBorder="1" applyAlignment="1">
      <alignment horizontal="center" vertical="center" wrapText="1"/>
    </xf>
    <xf numFmtId="0" fontId="1" fillId="0" borderId="0" xfId="1" applyFill="1"/>
    <xf numFmtId="0" fontId="0" fillId="0" borderId="13" xfId="0" applyBorder="1"/>
    <xf numFmtId="0" fontId="0" fillId="0" borderId="14" xfId="0" applyBorder="1"/>
    <xf numFmtId="0" fontId="0" fillId="0" borderId="12" xfId="0" applyBorder="1"/>
    <xf numFmtId="164" fontId="0" fillId="0" borderId="15" xfId="2" applyNumberFormat="1" applyFont="1" applyBorder="1"/>
    <xf numFmtId="0" fontId="0" fillId="0" borderId="16" xfId="0" applyBorder="1"/>
    <xf numFmtId="164" fontId="0" fillId="0" borderId="17" xfId="2" applyNumberFormat="1" applyFont="1" applyBorder="1"/>
    <xf numFmtId="0" fontId="0" fillId="0" borderId="21" xfId="0" applyFont="1" applyFill="1" applyBorder="1"/>
    <xf numFmtId="0" fontId="0" fillId="0" borderId="22" xfId="0" applyFont="1" applyFill="1" applyBorder="1"/>
    <xf numFmtId="0" fontId="0" fillId="0" borderId="3" xfId="0" applyFont="1" applyFill="1" applyBorder="1"/>
    <xf numFmtId="0" fontId="0" fillId="0" borderId="23" xfId="0" applyFont="1" applyFill="1" applyBorder="1"/>
    <xf numFmtId="0" fontId="0" fillId="0" borderId="25" xfId="0" applyFont="1" applyFill="1" applyBorder="1"/>
    <xf numFmtId="0" fontId="3" fillId="0" borderId="22" xfId="1" applyFont="1" applyFill="1" applyBorder="1" applyAlignment="1">
      <alignment horizontal="left" vertical="top"/>
    </xf>
    <xf numFmtId="0" fontId="1" fillId="0" borderId="22" xfId="1" applyFont="1" applyFill="1" applyBorder="1" applyAlignment="1">
      <alignment horizontal="left" vertical="top"/>
    </xf>
    <xf numFmtId="0" fontId="1" fillId="0" borderId="25" xfId="1" applyFont="1" applyFill="1" applyBorder="1" applyAlignment="1">
      <alignment horizontal="left" vertical="top"/>
    </xf>
    <xf numFmtId="0" fontId="0" fillId="8" borderId="0" xfId="0" applyFill="1"/>
    <xf numFmtId="0" fontId="10" fillId="0" borderId="0" xfId="0" applyFont="1" applyFill="1" applyBorder="1" applyAlignment="1">
      <alignment horizontal="left" vertical="top"/>
    </xf>
    <xf numFmtId="0" fontId="9" fillId="0" borderId="0" xfId="0" applyFont="1"/>
    <xf numFmtId="0" fontId="9" fillId="0" borderId="0" xfId="0" applyFont="1" applyFill="1"/>
    <xf numFmtId="0" fontId="8" fillId="9" borderId="1" xfId="0" applyFont="1" applyFill="1" applyBorder="1"/>
    <xf numFmtId="0" fontId="8" fillId="9" borderId="2" xfId="0" applyFont="1" applyFill="1" applyBorder="1"/>
    <xf numFmtId="0" fontId="8" fillId="9" borderId="18" xfId="0" applyFont="1" applyFill="1" applyBorder="1" applyAlignment="1">
      <alignment horizontal="center"/>
    </xf>
    <xf numFmtId="0" fontId="8" fillId="9" borderId="19" xfId="0" applyFont="1" applyFill="1" applyBorder="1" applyAlignment="1">
      <alignment horizontal="center"/>
    </xf>
    <xf numFmtId="0" fontId="8" fillId="9" borderId="20" xfId="0" applyFont="1" applyFill="1" applyBorder="1" applyAlignment="1">
      <alignment horizontal="center"/>
    </xf>
    <xf numFmtId="164" fontId="8" fillId="9" borderId="20" xfId="2" applyNumberFormat="1" applyFont="1" applyFill="1" applyBorder="1" applyAlignment="1">
      <alignment horizontal="center"/>
    </xf>
    <xf numFmtId="0" fontId="5" fillId="5" borderId="8" xfId="1" applyFont="1" applyFill="1" applyBorder="1" applyAlignment="1">
      <alignment horizontal="center" vertical="center" wrapText="1"/>
    </xf>
    <xf numFmtId="0" fontId="3" fillId="0" borderId="4" xfId="1" applyFont="1" applyFill="1" applyBorder="1" applyAlignment="1">
      <alignment horizontal="left" vertical="top"/>
    </xf>
    <xf numFmtId="0" fontId="1" fillId="0" borderId="4" xfId="1" applyFont="1" applyFill="1" applyBorder="1" applyAlignment="1">
      <alignment horizontal="left" vertical="top"/>
    </xf>
    <xf numFmtId="0" fontId="2" fillId="0" borderId="4" xfId="1" applyFont="1" applyFill="1" applyBorder="1" applyAlignment="1">
      <alignment horizontal="center" vertical="center"/>
    </xf>
    <xf numFmtId="49" fontId="1" fillId="0" borderId="4" xfId="1" applyNumberFormat="1" applyFont="1" applyBorder="1" applyAlignment="1">
      <alignment horizontal="left" vertical="top"/>
    </xf>
    <xf numFmtId="0" fontId="1" fillId="0" borderId="3" xfId="1" applyFont="1" applyFill="1" applyBorder="1" applyAlignment="1">
      <alignment horizontal="left" vertical="top"/>
    </xf>
    <xf numFmtId="0" fontId="3" fillId="0" borderId="4" xfId="1" applyFont="1" applyBorder="1" applyAlignment="1">
      <alignment horizontal="left" vertical="top"/>
    </xf>
    <xf numFmtId="0" fontId="1" fillId="0" borderId="4" xfId="1" applyFont="1" applyBorder="1" applyAlignment="1">
      <alignment horizontal="left" vertical="top"/>
    </xf>
    <xf numFmtId="0" fontId="1" fillId="0" borderId="4" xfId="1" applyFont="1" applyFill="1" applyBorder="1" applyAlignment="1">
      <alignment horizontal="left" vertical="top" wrapText="1"/>
    </xf>
    <xf numFmtId="0" fontId="3" fillId="0" borderId="4" xfId="1" applyFont="1" applyFill="1" applyBorder="1" applyAlignment="1">
      <alignment horizontal="left" vertical="top" wrapText="1"/>
    </xf>
    <xf numFmtId="0" fontId="1" fillId="0" borderId="23" xfId="1" applyFont="1" applyFill="1" applyBorder="1" applyAlignment="1">
      <alignment horizontal="left" vertical="top"/>
    </xf>
    <xf numFmtId="0" fontId="1" fillId="0" borderId="21" xfId="1" applyFont="1" applyFill="1" applyBorder="1" applyAlignment="1">
      <alignment horizontal="left" vertical="top"/>
    </xf>
    <xf numFmtId="0" fontId="3" fillId="0" borderId="25" xfId="1" applyFont="1" applyBorder="1" applyAlignment="1">
      <alignment horizontal="left" vertical="top"/>
    </xf>
    <xf numFmtId="49" fontId="1" fillId="0" borderId="22" xfId="1" applyNumberFormat="1" applyFont="1" applyBorder="1" applyAlignment="1">
      <alignment horizontal="left" vertical="top"/>
    </xf>
    <xf numFmtId="0" fontId="1" fillId="0" borderId="4" xfId="1" applyFont="1" applyBorder="1" applyAlignment="1">
      <alignment horizontal="left" vertical="top" wrapText="1"/>
    </xf>
    <xf numFmtId="0" fontId="5" fillId="6" borderId="33" xfId="1" applyFont="1" applyFill="1" applyBorder="1" applyAlignment="1">
      <alignment horizontal="center" vertical="center" wrapText="1"/>
    </xf>
    <xf numFmtId="0" fontId="5" fillId="6" borderId="34" xfId="1" applyFont="1" applyFill="1" applyBorder="1" applyAlignment="1">
      <alignment horizontal="center" vertical="center" wrapText="1"/>
    </xf>
    <xf numFmtId="0" fontId="5" fillId="6" borderId="30" xfId="1" applyFont="1" applyFill="1" applyBorder="1" applyAlignment="1">
      <alignment horizontal="center" vertical="center" wrapText="1"/>
    </xf>
    <xf numFmtId="0" fontId="1" fillId="0" borderId="4" xfId="1" applyFill="1" applyBorder="1" applyAlignment="1">
      <alignment horizontal="left" vertical="top"/>
    </xf>
    <xf numFmtId="0" fontId="1" fillId="0" borderId="22" xfId="1" applyFill="1" applyBorder="1" applyAlignment="1">
      <alignment horizontal="left" vertical="top"/>
    </xf>
    <xf numFmtId="0" fontId="2" fillId="0" borderId="22" xfId="1" applyFont="1" applyFill="1" applyBorder="1" applyAlignment="1">
      <alignment horizontal="center" vertical="center"/>
    </xf>
    <xf numFmtId="0" fontId="2" fillId="0" borderId="24" xfId="1" applyFont="1" applyFill="1" applyBorder="1" applyAlignment="1">
      <alignment horizontal="center" vertical="center"/>
    </xf>
    <xf numFmtId="0" fontId="2" fillId="0" borderId="5" xfId="1" applyFont="1" applyFill="1" applyBorder="1" applyAlignment="1">
      <alignment horizontal="center" vertical="center"/>
    </xf>
    <xf numFmtId="0" fontId="3" fillId="0" borderId="25" xfId="1" applyFont="1" applyFill="1" applyBorder="1" applyAlignment="1">
      <alignment horizontal="left" vertical="top"/>
    </xf>
    <xf numFmtId="0" fontId="1" fillId="0" borderId="25" xfId="1" applyFill="1" applyBorder="1" applyAlignment="1">
      <alignment horizontal="left" vertical="top"/>
    </xf>
    <xf numFmtId="0" fontId="2" fillId="0" borderId="25" xfId="1" applyFont="1" applyFill="1" applyBorder="1" applyAlignment="1">
      <alignment horizontal="center" vertical="center"/>
    </xf>
    <xf numFmtId="0" fontId="2" fillId="0" borderId="26" xfId="1" applyFont="1" applyFill="1" applyBorder="1" applyAlignment="1">
      <alignment horizontal="center" vertical="center"/>
    </xf>
    <xf numFmtId="0" fontId="1" fillId="10" borderId="36" xfId="1" applyFont="1" applyFill="1" applyBorder="1" applyAlignment="1">
      <alignment horizontal="left" vertical="top" wrapText="1"/>
    </xf>
    <xf numFmtId="0" fontId="1" fillId="10" borderId="11" xfId="1" applyFont="1" applyFill="1" applyBorder="1" applyAlignment="1">
      <alignment horizontal="left" vertical="top" wrapText="1"/>
    </xf>
    <xf numFmtId="0" fontId="1" fillId="10" borderId="37" xfId="1" applyFont="1" applyFill="1" applyBorder="1" applyAlignment="1">
      <alignment horizontal="left" vertical="top" wrapText="1"/>
    </xf>
    <xf numFmtId="0" fontId="1" fillId="0" borderId="21" xfId="1" applyFill="1" applyBorder="1" applyAlignment="1">
      <alignment horizontal="left" vertical="top"/>
    </xf>
    <xf numFmtId="0" fontId="1" fillId="0" borderId="3" xfId="1" applyFill="1" applyBorder="1" applyAlignment="1">
      <alignment horizontal="left" vertical="top"/>
    </xf>
    <xf numFmtId="0" fontId="1" fillId="0" borderId="23" xfId="1" applyFill="1" applyBorder="1" applyAlignment="1">
      <alignment horizontal="left" vertical="top"/>
    </xf>
    <xf numFmtId="49" fontId="1" fillId="0" borderId="25" xfId="1" applyNumberFormat="1" applyFont="1" applyBorder="1" applyAlignment="1">
      <alignment horizontal="left" vertical="top"/>
    </xf>
    <xf numFmtId="0" fontId="2" fillId="2" borderId="35" xfId="1" applyFont="1" applyFill="1" applyBorder="1" applyAlignment="1">
      <alignment horizontal="center"/>
    </xf>
    <xf numFmtId="0" fontId="5" fillId="5" borderId="9" xfId="1" applyFont="1" applyFill="1" applyBorder="1" applyAlignment="1">
      <alignment horizontal="center" vertical="center" wrapText="1"/>
    </xf>
    <xf numFmtId="0" fontId="3" fillId="0" borderId="22" xfId="1" applyFont="1" applyFill="1" applyBorder="1" applyAlignment="1">
      <alignment horizontal="left" vertical="top" wrapText="1"/>
    </xf>
    <xf numFmtId="0" fontId="3" fillId="0" borderId="4" xfId="1" applyFont="1" applyBorder="1" applyAlignment="1">
      <alignment horizontal="left" vertical="top" wrapText="1"/>
    </xf>
    <xf numFmtId="0" fontId="3" fillId="0" borderId="25" xfId="1" applyFont="1" applyBorder="1" applyAlignment="1">
      <alignment horizontal="left" vertical="top" wrapText="1"/>
    </xf>
    <xf numFmtId="0" fontId="0" fillId="0" borderId="0" xfId="0" applyFont="1"/>
    <xf numFmtId="0" fontId="0" fillId="8" borderId="0" xfId="0" applyFont="1" applyFill="1"/>
    <xf numFmtId="0" fontId="0" fillId="0" borderId="0" xfId="0" applyFont="1" applyFill="1"/>
    <xf numFmtId="0" fontId="9" fillId="0" borderId="0" xfId="0" applyFont="1" applyFill="1" applyBorder="1"/>
    <xf numFmtId="0" fontId="2" fillId="12" borderId="35" xfId="1" applyFont="1" applyFill="1" applyBorder="1" applyAlignment="1">
      <alignment horizontal="center" vertical="center"/>
    </xf>
    <xf numFmtId="0" fontId="0" fillId="0" borderId="4" xfId="0" applyBorder="1" applyAlignment="1">
      <alignment horizontal="left" vertical="top" wrapText="1"/>
    </xf>
    <xf numFmtId="0" fontId="0" fillId="0" borderId="3" xfId="0" applyBorder="1" applyAlignment="1">
      <alignment horizontal="left" vertical="top"/>
    </xf>
    <xf numFmtId="0" fontId="0" fillId="0" borderId="5" xfId="0" applyBorder="1" applyAlignment="1">
      <alignment horizontal="left" vertical="top"/>
    </xf>
    <xf numFmtId="0" fontId="0" fillId="0" borderId="25" xfId="0" applyBorder="1" applyAlignment="1">
      <alignment horizontal="left" vertical="top" wrapText="1"/>
    </xf>
    <xf numFmtId="0" fontId="0" fillId="0" borderId="26" xfId="0" applyBorder="1" applyAlignment="1">
      <alignment horizontal="left" vertical="top"/>
    </xf>
    <xf numFmtId="0" fontId="0" fillId="0" borderId="0" xfId="0" applyAlignment="1">
      <alignment wrapText="1"/>
    </xf>
    <xf numFmtId="0" fontId="1" fillId="0" borderId="0" xfId="1" applyAlignment="1">
      <alignment horizontal="left" vertical="top" wrapText="1"/>
    </xf>
    <xf numFmtId="0" fontId="1" fillId="0" borderId="22" xfId="1" applyFont="1" applyFill="1" applyBorder="1" applyAlignment="1">
      <alignment horizontal="left" vertical="top" wrapText="1"/>
    </xf>
    <xf numFmtId="0" fontId="1" fillId="0" borderId="25" xfId="1" applyFont="1" applyFill="1" applyBorder="1" applyAlignment="1">
      <alignment horizontal="left" vertical="top" wrapText="1"/>
    </xf>
    <xf numFmtId="0" fontId="0" fillId="0" borderId="24" xfId="0" applyFont="1" applyFill="1" applyBorder="1"/>
    <xf numFmtId="0" fontId="0" fillId="0" borderId="5" xfId="0" applyFont="1" applyFill="1" applyBorder="1"/>
    <xf numFmtId="0" fontId="0" fillId="0" borderId="26" xfId="0" applyFont="1" applyFill="1" applyBorder="1"/>
    <xf numFmtId="0" fontId="8" fillId="9" borderId="1" xfId="0" applyFont="1" applyFill="1" applyBorder="1" applyAlignment="1">
      <alignment horizontal="center" vertical="center"/>
    </xf>
    <xf numFmtId="0" fontId="8" fillId="9" borderId="2" xfId="0" applyFont="1" applyFill="1" applyBorder="1" applyAlignment="1">
      <alignment horizontal="center" vertical="center" wrapText="1"/>
    </xf>
    <xf numFmtId="0" fontId="8" fillId="9" borderId="39" xfId="0" applyFont="1" applyFill="1" applyBorder="1" applyAlignment="1">
      <alignment horizontal="center" vertical="center" wrapText="1"/>
    </xf>
    <xf numFmtId="0" fontId="0" fillId="0" borderId="21" xfId="0" applyFill="1" applyBorder="1" applyAlignment="1">
      <alignment horizontal="left" vertical="top"/>
    </xf>
    <xf numFmtId="0" fontId="0" fillId="0" borderId="22" xfId="0" applyBorder="1" applyAlignment="1">
      <alignment horizontal="left" vertical="top" wrapText="1"/>
    </xf>
    <xf numFmtId="0" fontId="0" fillId="0" borderId="24" xfId="0" applyBorder="1" applyAlignment="1">
      <alignment horizontal="left" vertical="top"/>
    </xf>
    <xf numFmtId="0" fontId="0" fillId="0" borderId="3" xfId="0" applyFill="1" applyBorder="1" applyAlignment="1">
      <alignment horizontal="left" vertical="top"/>
    </xf>
    <xf numFmtId="0" fontId="0" fillId="0" borderId="4" xfId="0" applyBorder="1" applyAlignment="1">
      <alignment wrapText="1"/>
    </xf>
    <xf numFmtId="0" fontId="0" fillId="0" borderId="23" xfId="0" applyFill="1" applyBorder="1" applyAlignment="1">
      <alignment horizontal="left" vertical="top"/>
    </xf>
    <xf numFmtId="0" fontId="2" fillId="7" borderId="33" xfId="1" applyFont="1" applyFill="1" applyBorder="1" applyAlignment="1">
      <alignment horizontal="center" wrapText="1"/>
    </xf>
    <xf numFmtId="0" fontId="2" fillId="7" borderId="30" xfId="1" applyFont="1" applyFill="1" applyBorder="1" applyAlignment="1">
      <alignment horizontal="center" wrapText="1"/>
    </xf>
    <xf numFmtId="0" fontId="4" fillId="3" borderId="31" xfId="1" applyFont="1" applyFill="1" applyBorder="1" applyAlignment="1">
      <alignment horizontal="center"/>
    </xf>
    <xf numFmtId="0" fontId="4" fillId="3" borderId="32" xfId="1" applyFont="1" applyFill="1" applyBorder="1" applyAlignment="1">
      <alignment horizontal="center"/>
    </xf>
    <xf numFmtId="0" fontId="4" fillId="3" borderId="6" xfId="1" applyFont="1" applyFill="1" applyBorder="1" applyAlignment="1">
      <alignment horizontal="center"/>
    </xf>
    <xf numFmtId="0" fontId="4" fillId="3" borderId="27" xfId="1" applyFont="1" applyFill="1" applyBorder="1" applyAlignment="1">
      <alignment horizontal="center"/>
    </xf>
    <xf numFmtId="0" fontId="2" fillId="4" borderId="34" xfId="1" applyFont="1" applyFill="1" applyBorder="1" applyAlignment="1">
      <alignment horizontal="center"/>
    </xf>
    <xf numFmtId="0" fontId="2" fillId="4" borderId="32" xfId="1" applyFont="1" applyFill="1" applyBorder="1" applyAlignment="1">
      <alignment horizontal="center"/>
    </xf>
    <xf numFmtId="0" fontId="2" fillId="11" borderId="38" xfId="1" applyFont="1" applyFill="1" applyBorder="1" applyAlignment="1">
      <alignment horizontal="center"/>
    </xf>
    <xf numFmtId="0" fontId="2" fillId="11" borderId="28" xfId="1" applyFont="1" applyFill="1" applyBorder="1" applyAlignment="1">
      <alignment horizontal="center"/>
    </xf>
    <xf numFmtId="0" fontId="2" fillId="11" borderId="29" xfId="1" applyFont="1" applyFill="1" applyBorder="1" applyAlignment="1">
      <alignment horizontal="center"/>
    </xf>
  </cellXfs>
  <cellStyles count="3">
    <cellStyle name="Normal" xfId="0" builtinId="0"/>
    <cellStyle name="Normal 2" xfId="1"/>
    <cellStyle name="Percent" xfId="2" builtinId="5"/>
  </cellStyles>
  <dxfs count="3">
    <dxf>
      <fill>
        <patternFill>
          <bgColor rgb="FFFFFF00"/>
        </patternFill>
      </fill>
    </dxf>
    <dxf>
      <font>
        <b/>
        <i val="0"/>
      </font>
      <fill>
        <patternFill>
          <bgColor theme="4" tint="0.39994506668294322"/>
        </patternFill>
      </fill>
    </dxf>
    <dxf>
      <font>
        <b/>
        <i val="0"/>
      </font>
      <fill>
        <patternFill>
          <bgColor theme="4" tint="0.39994506668294322"/>
        </patternFill>
      </fill>
    </dxf>
  </dxfs>
  <tableStyles count="0" defaultTableStyle="TableStyleMedium9" defaultPivotStyle="PivotStyleLight16"/>
  <colors>
    <mruColors>
      <color rgb="FFCCFFCC"/>
    </mruColors>
  </colors>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B1:F21"/>
  <sheetViews>
    <sheetView workbookViewId="0">
      <pane ySplit="2" topLeftCell="A3" activePane="bottomLeft" state="frozen"/>
      <selection pane="bottomLeft" activeCell="A3" sqref="A3"/>
    </sheetView>
  </sheetViews>
  <sheetFormatPr defaultRowHeight="15"/>
  <cols>
    <col min="1" max="1" width="2.28515625" customWidth="1"/>
    <col min="2" max="2" width="6.5703125" bestFit="1" customWidth="1"/>
    <col min="3" max="3" width="12.42578125" style="89" bestFit="1" customWidth="1"/>
    <col min="4" max="4" width="63.5703125" style="89" customWidth="1"/>
    <col min="5" max="5" width="58.28515625" style="89" customWidth="1"/>
    <col min="6" max="6" width="14.5703125" bestFit="1" customWidth="1"/>
  </cols>
  <sheetData>
    <row r="1" spans="2:6" ht="15.75" thickBot="1"/>
    <row r="2" spans="2:6" ht="30.75" thickBot="1">
      <c r="B2" s="96" t="s">
        <v>16</v>
      </c>
      <c r="C2" s="97" t="s">
        <v>78</v>
      </c>
      <c r="D2" s="97" t="s">
        <v>79</v>
      </c>
      <c r="E2" s="97" t="s">
        <v>80</v>
      </c>
      <c r="F2" s="98" t="s">
        <v>81</v>
      </c>
    </row>
    <row r="3" spans="2:6" ht="105">
      <c r="B3" s="99">
        <v>1</v>
      </c>
      <c r="C3" s="100">
        <v>5.0999999999999996</v>
      </c>
      <c r="D3" s="100" t="s">
        <v>108</v>
      </c>
      <c r="E3" s="100" t="s">
        <v>109</v>
      </c>
      <c r="F3" s="101" t="s">
        <v>84</v>
      </c>
    </row>
    <row r="4" spans="2:6" ht="90">
      <c r="B4" s="85">
        <v>2</v>
      </c>
      <c r="C4" s="84">
        <v>5.0999999999999996</v>
      </c>
      <c r="D4" s="84" t="s">
        <v>68</v>
      </c>
      <c r="E4" s="84" t="s">
        <v>86</v>
      </c>
      <c r="F4" s="86" t="s">
        <v>84</v>
      </c>
    </row>
    <row r="5" spans="2:6" ht="30">
      <c r="B5" s="85">
        <v>3</v>
      </c>
      <c r="C5" s="84">
        <v>5.0999999999999996</v>
      </c>
      <c r="D5" s="84" t="s">
        <v>89</v>
      </c>
      <c r="E5" s="84" t="s">
        <v>90</v>
      </c>
      <c r="F5" s="86" t="s">
        <v>84</v>
      </c>
    </row>
    <row r="6" spans="2:6">
      <c r="B6" s="102">
        <v>4</v>
      </c>
      <c r="C6" s="84">
        <v>5.0999999999999996</v>
      </c>
      <c r="D6" s="84" t="s">
        <v>63</v>
      </c>
      <c r="E6" s="84" t="s">
        <v>101</v>
      </c>
      <c r="F6" s="86" t="s">
        <v>84</v>
      </c>
    </row>
    <row r="7" spans="2:6" ht="45">
      <c r="B7" s="85">
        <v>5</v>
      </c>
      <c r="C7" s="84">
        <v>5.0999999999999996</v>
      </c>
      <c r="D7" s="84" t="s">
        <v>64</v>
      </c>
      <c r="E7" s="84" t="s">
        <v>91</v>
      </c>
      <c r="F7" s="86" t="s">
        <v>84</v>
      </c>
    </row>
    <row r="8" spans="2:6" ht="165">
      <c r="B8" s="85">
        <v>6</v>
      </c>
      <c r="C8" s="84">
        <v>5.0999999999999996</v>
      </c>
      <c r="D8" s="84" t="s">
        <v>97</v>
      </c>
      <c r="E8" s="84" t="s">
        <v>98</v>
      </c>
      <c r="F8" s="86" t="s">
        <v>84</v>
      </c>
    </row>
    <row r="9" spans="2:6" ht="45">
      <c r="B9" s="102">
        <v>7</v>
      </c>
      <c r="C9" s="84">
        <v>5.0999999999999996</v>
      </c>
      <c r="D9" s="84" t="s">
        <v>99</v>
      </c>
      <c r="E9" s="84" t="s">
        <v>100</v>
      </c>
      <c r="F9" s="86" t="s">
        <v>84</v>
      </c>
    </row>
    <row r="10" spans="2:6">
      <c r="B10" s="85">
        <v>8</v>
      </c>
      <c r="C10" s="84">
        <v>5.0999999999999996</v>
      </c>
      <c r="D10" s="84" t="s">
        <v>66</v>
      </c>
      <c r="E10" s="84" t="s">
        <v>102</v>
      </c>
      <c r="F10" s="86" t="s">
        <v>84</v>
      </c>
    </row>
    <row r="11" spans="2:6" ht="105">
      <c r="B11" s="85">
        <v>9</v>
      </c>
      <c r="C11" s="84">
        <v>5.0999999999999996</v>
      </c>
      <c r="D11" s="84" t="s">
        <v>66</v>
      </c>
      <c r="E11" s="84" t="s">
        <v>103</v>
      </c>
      <c r="F11" s="86" t="s">
        <v>84</v>
      </c>
    </row>
    <row r="12" spans="2:6" ht="45">
      <c r="B12" s="102">
        <v>10</v>
      </c>
      <c r="C12" s="84">
        <v>5.0999999999999996</v>
      </c>
      <c r="D12" s="84" t="s">
        <v>95</v>
      </c>
      <c r="E12" s="84" t="s">
        <v>96</v>
      </c>
      <c r="F12" s="86" t="s">
        <v>84</v>
      </c>
    </row>
    <row r="13" spans="2:6" ht="60">
      <c r="B13" s="85">
        <v>11</v>
      </c>
      <c r="C13" s="84">
        <v>5.0999999999999996</v>
      </c>
      <c r="D13" s="84" t="s">
        <v>67</v>
      </c>
      <c r="E13" s="84" t="s">
        <v>110</v>
      </c>
      <c r="F13" s="86" t="s">
        <v>84</v>
      </c>
    </row>
    <row r="14" spans="2:6" ht="240">
      <c r="B14" s="85">
        <v>12</v>
      </c>
      <c r="C14" s="84">
        <v>5.0999999999999996</v>
      </c>
      <c r="D14" s="84" t="s">
        <v>107</v>
      </c>
      <c r="E14" s="84" t="s">
        <v>92</v>
      </c>
      <c r="F14" s="86" t="s">
        <v>84</v>
      </c>
    </row>
    <row r="15" spans="2:6" ht="45">
      <c r="B15" s="102">
        <v>13</v>
      </c>
      <c r="C15" s="84">
        <v>5.0999999999999996</v>
      </c>
      <c r="D15" s="84" t="s">
        <v>93</v>
      </c>
      <c r="E15" s="84" t="s">
        <v>94</v>
      </c>
      <c r="F15" s="86" t="s">
        <v>84</v>
      </c>
    </row>
    <row r="16" spans="2:6">
      <c r="B16" s="85">
        <v>14</v>
      </c>
      <c r="C16" s="84">
        <v>5.0999999999999996</v>
      </c>
      <c r="D16" s="84" t="s">
        <v>104</v>
      </c>
      <c r="E16" s="84" t="s">
        <v>87</v>
      </c>
      <c r="F16" s="86" t="s">
        <v>84</v>
      </c>
    </row>
    <row r="17" spans="2:6" ht="45">
      <c r="B17" s="85">
        <v>15</v>
      </c>
      <c r="C17" s="84">
        <v>5.0999999999999996</v>
      </c>
      <c r="D17" s="84" t="s">
        <v>104</v>
      </c>
      <c r="E17" s="84" t="s">
        <v>88</v>
      </c>
      <c r="F17" s="86" t="s">
        <v>84</v>
      </c>
    </row>
    <row r="18" spans="2:6" ht="30">
      <c r="B18" s="102">
        <v>16</v>
      </c>
      <c r="C18" s="84">
        <v>5.0999999999999996</v>
      </c>
      <c r="D18" s="84" t="s">
        <v>104</v>
      </c>
      <c r="E18" s="84" t="s">
        <v>105</v>
      </c>
      <c r="F18" s="86" t="s">
        <v>84</v>
      </c>
    </row>
    <row r="19" spans="2:6" ht="45">
      <c r="B19" s="85">
        <v>17</v>
      </c>
      <c r="C19" s="84">
        <v>5.0999999999999996</v>
      </c>
      <c r="D19" s="103" t="s">
        <v>104</v>
      </c>
      <c r="E19" s="103" t="s">
        <v>111</v>
      </c>
      <c r="F19" s="86" t="s">
        <v>84</v>
      </c>
    </row>
    <row r="20" spans="2:6" ht="90">
      <c r="B20" s="85">
        <v>18</v>
      </c>
      <c r="C20" s="84">
        <v>5.0999999999999996</v>
      </c>
      <c r="D20" s="84" t="s">
        <v>65</v>
      </c>
      <c r="E20" s="84" t="s">
        <v>85</v>
      </c>
      <c r="F20" s="86" t="s">
        <v>84</v>
      </c>
    </row>
    <row r="21" spans="2:6" ht="45.75" thickBot="1">
      <c r="B21" s="104">
        <v>19</v>
      </c>
      <c r="C21" s="87">
        <v>5.0999999999999996</v>
      </c>
      <c r="D21" s="87" t="s">
        <v>82</v>
      </c>
      <c r="E21" s="87" t="s">
        <v>83</v>
      </c>
      <c r="F21" s="88" t="s">
        <v>84</v>
      </c>
    </row>
  </sheetData>
  <autoFilter ref="B2:F2"/>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Sheet2">
    <tabColor indexed="18"/>
  </sheetPr>
  <dimension ref="A1:T10"/>
  <sheetViews>
    <sheetView tabSelected="1" zoomScale="80" zoomScaleNormal="80" workbookViewId="0">
      <pane xSplit="1" ySplit="4" topLeftCell="B5" activePane="bottomRight" state="frozen"/>
      <selection pane="topRight" activeCell="B1" sqref="B1"/>
      <selection pane="bottomLeft" activeCell="A5" sqref="A5"/>
      <selection pane="bottomRight" activeCell="B5" sqref="B5"/>
    </sheetView>
  </sheetViews>
  <sheetFormatPr defaultRowHeight="12.75"/>
  <cols>
    <col min="1" max="1" width="65.140625" style="6" customWidth="1"/>
    <col min="2" max="2" width="23" style="7" customWidth="1"/>
    <col min="3" max="3" width="11.42578125" style="7" customWidth="1"/>
    <col min="4" max="4" width="25.140625" style="7" bestFit="1" customWidth="1"/>
    <col min="5" max="5" width="8.140625" style="8" customWidth="1"/>
    <col min="6" max="6" width="53" style="8" customWidth="1"/>
    <col min="7" max="7" width="59" style="8" customWidth="1"/>
    <col min="8" max="8" width="19" style="8" customWidth="1"/>
    <col min="9" max="9" width="31.42578125" style="90" customWidth="1"/>
    <col min="10" max="10" width="34.28515625" style="8" customWidth="1"/>
    <col min="11" max="11" width="50.85546875" style="8" customWidth="1"/>
    <col min="12" max="12" width="8.5703125" style="10" customWidth="1"/>
    <col min="13" max="13" width="11.7109375" style="10" bestFit="1" customWidth="1"/>
    <col min="14" max="14" width="11.7109375" style="10" customWidth="1"/>
    <col min="15" max="16" width="9.28515625" style="10" bestFit="1" customWidth="1"/>
    <col min="17" max="17" width="10.5703125" style="10" bestFit="1" customWidth="1"/>
    <col min="18" max="18" width="10.5703125" style="10" customWidth="1"/>
    <col min="19" max="16384" width="9.140625" style="10"/>
  </cols>
  <sheetData>
    <row r="1" spans="1:20" ht="13.5" thickBot="1">
      <c r="A1" s="5"/>
      <c r="H1" s="9"/>
    </row>
    <row r="2" spans="1:20" ht="19.5" thickTop="1" thickBot="1">
      <c r="A2" s="107" t="s">
        <v>77</v>
      </c>
      <c r="B2" s="108"/>
      <c r="C2" s="109"/>
      <c r="D2" s="109"/>
      <c r="E2" s="109"/>
      <c r="F2" s="109"/>
      <c r="G2" s="109"/>
      <c r="H2" s="109"/>
      <c r="I2" s="109"/>
      <c r="J2" s="109"/>
      <c r="K2" s="109"/>
      <c r="L2" s="110"/>
      <c r="M2" s="107" t="s">
        <v>72</v>
      </c>
      <c r="N2" s="108"/>
      <c r="O2" s="108"/>
      <c r="P2" s="108"/>
      <c r="Q2" s="108"/>
      <c r="R2" s="108"/>
    </row>
    <row r="3" spans="1:20" ht="16.5" customHeight="1" thickTop="1" thickBot="1">
      <c r="A3" s="74" t="s">
        <v>55</v>
      </c>
      <c r="B3" s="83" t="s">
        <v>74</v>
      </c>
      <c r="C3" s="113" t="s">
        <v>73</v>
      </c>
      <c r="D3" s="114"/>
      <c r="E3" s="114"/>
      <c r="F3" s="114"/>
      <c r="G3" s="114"/>
      <c r="H3" s="114"/>
      <c r="I3" s="114"/>
      <c r="J3" s="114"/>
      <c r="K3" s="114"/>
      <c r="L3" s="115"/>
      <c r="M3" s="105" t="s">
        <v>17</v>
      </c>
      <c r="N3" s="106"/>
      <c r="O3" s="111" t="s">
        <v>56</v>
      </c>
      <c r="P3" s="112"/>
      <c r="Q3" s="112"/>
      <c r="R3" s="112"/>
    </row>
    <row r="4" spans="1:20" ht="27" thickTop="1" thickBot="1">
      <c r="A4" s="11" t="s">
        <v>76</v>
      </c>
      <c r="B4" s="40" t="s">
        <v>47</v>
      </c>
      <c r="C4" s="12" t="s">
        <v>18</v>
      </c>
      <c r="D4" s="12" t="s">
        <v>19</v>
      </c>
      <c r="E4" s="40" t="s">
        <v>54</v>
      </c>
      <c r="F4" s="75" t="s">
        <v>57</v>
      </c>
      <c r="G4" s="13" t="s">
        <v>53</v>
      </c>
      <c r="H4" s="13" t="s">
        <v>20</v>
      </c>
      <c r="I4" s="75" t="s">
        <v>21</v>
      </c>
      <c r="J4" s="13" t="s">
        <v>22</v>
      </c>
      <c r="K4" s="13" t="s">
        <v>23</v>
      </c>
      <c r="L4" s="14" t="s">
        <v>24</v>
      </c>
      <c r="M4" s="55" t="s">
        <v>25</v>
      </c>
      <c r="N4" s="56" t="s">
        <v>25</v>
      </c>
      <c r="O4" s="55" t="s">
        <v>32</v>
      </c>
      <c r="P4" s="57" t="s">
        <v>28</v>
      </c>
      <c r="Q4" s="57" t="s">
        <v>30</v>
      </c>
      <c r="R4" s="57" t="s">
        <v>38</v>
      </c>
    </row>
    <row r="5" spans="1:20" s="15" customFormat="1">
      <c r="A5" s="51" t="s">
        <v>36</v>
      </c>
      <c r="B5" s="27">
        <f>VLOOKUP(A5,'To-Be'!$C$8:$F$13,4,FALSE)</f>
        <v>1</v>
      </c>
      <c r="C5" s="27" t="s">
        <v>26</v>
      </c>
      <c r="D5" s="27" t="s">
        <v>29</v>
      </c>
      <c r="E5" s="27">
        <v>9</v>
      </c>
      <c r="F5" s="76" t="s">
        <v>58</v>
      </c>
      <c r="G5" s="28"/>
      <c r="H5" s="28"/>
      <c r="I5" s="91" t="s">
        <v>11</v>
      </c>
      <c r="J5" s="28"/>
      <c r="K5" s="53" t="s">
        <v>33</v>
      </c>
      <c r="L5" s="67" t="s">
        <v>27</v>
      </c>
      <c r="M5" s="70" t="s">
        <v>32</v>
      </c>
      <c r="N5" s="59">
        <v>1</v>
      </c>
      <c r="O5" s="60" t="str">
        <f t="shared" ref="O5:O6" si="0">IF(N5&lt;=1,"X","")</f>
        <v>X</v>
      </c>
      <c r="P5" s="60" t="str">
        <f t="shared" ref="P5:P6" si="1">IF(N5&lt;=2,"X","")</f>
        <v>X</v>
      </c>
      <c r="Q5" s="60" t="str">
        <f t="shared" ref="Q5:Q6" si="2">IF(N5&lt;=3,"X","")</f>
        <v>X</v>
      </c>
      <c r="R5" s="61" t="s">
        <v>35</v>
      </c>
    </row>
    <row r="6" spans="1:20">
      <c r="A6" s="45" t="s">
        <v>37</v>
      </c>
      <c r="B6" s="41">
        <f>VLOOKUP(A6,'To-Be'!$C$8:$F$13,4,FALSE)</f>
        <v>2</v>
      </c>
      <c r="C6" s="41" t="s">
        <v>26</v>
      </c>
      <c r="D6" s="41" t="s">
        <v>29</v>
      </c>
      <c r="E6" s="41">
        <v>4</v>
      </c>
      <c r="F6" s="49" t="s">
        <v>58</v>
      </c>
      <c r="G6" s="42"/>
      <c r="H6" s="42"/>
      <c r="I6" s="48" t="s">
        <v>10</v>
      </c>
      <c r="J6" s="42" t="s">
        <v>9</v>
      </c>
      <c r="K6" s="42">
        <v>1111</v>
      </c>
      <c r="L6" s="68" t="s">
        <v>27</v>
      </c>
      <c r="M6" s="71" t="s">
        <v>32</v>
      </c>
      <c r="N6" s="58">
        <v>1</v>
      </c>
      <c r="O6" s="43" t="str">
        <f t="shared" si="0"/>
        <v>X</v>
      </c>
      <c r="P6" s="43" t="str">
        <f t="shared" si="1"/>
        <v>X</v>
      </c>
      <c r="Q6" s="43" t="str">
        <f t="shared" si="2"/>
        <v>X</v>
      </c>
      <c r="R6" s="62" t="s">
        <v>35</v>
      </c>
      <c r="T6" s="15"/>
    </row>
    <row r="7" spans="1:20">
      <c r="A7" s="45" t="s">
        <v>61</v>
      </c>
      <c r="B7" s="41">
        <f>VLOOKUP(A7,'To-Be'!$C$8:$F$13,4,FALSE)</f>
        <v>3</v>
      </c>
      <c r="C7" s="41" t="s">
        <v>26</v>
      </c>
      <c r="D7" s="41" t="s">
        <v>26</v>
      </c>
      <c r="E7" s="41">
        <v>5</v>
      </c>
      <c r="F7" s="49" t="s">
        <v>58</v>
      </c>
      <c r="G7" s="42"/>
      <c r="H7" s="42"/>
      <c r="I7" s="48" t="s">
        <v>11</v>
      </c>
      <c r="J7" s="42"/>
      <c r="K7" s="42" t="s">
        <v>43</v>
      </c>
      <c r="L7" s="68" t="s">
        <v>27</v>
      </c>
      <c r="M7" s="71" t="s">
        <v>32</v>
      </c>
      <c r="N7" s="58">
        <v>1</v>
      </c>
      <c r="O7" s="43" t="str">
        <f>IF(N7&lt;=1,"X","")</f>
        <v>X</v>
      </c>
      <c r="P7" s="43" t="str">
        <f>IF(N7&lt;=2,"X","")</f>
        <v>X</v>
      </c>
      <c r="Q7" s="43" t="str">
        <f>IF(N7&lt;=3,"X","")</f>
        <v>X</v>
      </c>
      <c r="R7" s="62" t="s">
        <v>35</v>
      </c>
      <c r="T7" s="15"/>
    </row>
    <row r="8" spans="1:20" ht="150" customHeight="1">
      <c r="A8" s="45" t="s">
        <v>62</v>
      </c>
      <c r="B8" s="41">
        <f>VLOOKUP(A8,'To-Be'!$C$8:$F$13,4,FALSE)</f>
        <v>4</v>
      </c>
      <c r="C8" s="46" t="s">
        <v>26</v>
      </c>
      <c r="D8" s="46" t="s">
        <v>26</v>
      </c>
      <c r="E8" s="46">
        <v>1</v>
      </c>
      <c r="F8" s="77" t="s">
        <v>75</v>
      </c>
      <c r="G8" s="54" t="s">
        <v>59</v>
      </c>
      <c r="H8" s="47"/>
      <c r="I8" s="54" t="s">
        <v>21</v>
      </c>
      <c r="J8" s="47"/>
      <c r="K8" s="44" t="s">
        <v>44</v>
      </c>
      <c r="L8" s="68" t="s">
        <v>31</v>
      </c>
      <c r="M8" s="71" t="s">
        <v>32</v>
      </c>
      <c r="N8" s="58">
        <v>1</v>
      </c>
      <c r="O8" s="43" t="str">
        <f t="shared" ref="O8" si="3">IF(N8&lt;=1,"X","")</f>
        <v>X</v>
      </c>
      <c r="P8" s="43" t="str">
        <f t="shared" ref="P8" si="4">IF(N8&lt;=2,"X","")</f>
        <v>X</v>
      </c>
      <c r="Q8" s="43" t="str">
        <f t="shared" ref="Q8" si="5">IF(N8&lt;=3,"X","")</f>
        <v>X</v>
      </c>
      <c r="R8" s="62" t="s">
        <v>35</v>
      </c>
      <c r="T8" s="15"/>
    </row>
    <row r="9" spans="1:20" s="15" customFormat="1">
      <c r="A9" s="45" t="s">
        <v>38</v>
      </c>
      <c r="B9" s="41">
        <f>VLOOKUP(A9,'To-Be'!$C$8:$F$13,4,FALSE)</f>
        <v>5</v>
      </c>
      <c r="C9" s="46" t="s">
        <v>26</v>
      </c>
      <c r="D9" s="46" t="s">
        <v>26</v>
      </c>
      <c r="E9" s="46">
        <v>9</v>
      </c>
      <c r="F9" s="77" t="s">
        <v>58</v>
      </c>
      <c r="G9" s="47"/>
      <c r="H9" s="47"/>
      <c r="I9" s="48" t="s">
        <v>11</v>
      </c>
      <c r="J9" s="47"/>
      <c r="K9" s="47" t="s">
        <v>34</v>
      </c>
      <c r="L9" s="68" t="s">
        <v>27</v>
      </c>
      <c r="M9" s="71" t="s">
        <v>30</v>
      </c>
      <c r="N9" s="58">
        <v>3</v>
      </c>
      <c r="O9" s="43" t="str">
        <f t="shared" ref="O9" si="6">IF(N9&lt;=1,"X","")</f>
        <v/>
      </c>
      <c r="P9" s="43" t="str">
        <f t="shared" ref="P9" si="7">IF(N9&lt;=2,"X","")</f>
        <v/>
      </c>
      <c r="Q9" s="43" t="str">
        <f t="shared" ref="Q9" si="8">IF(N9&lt;=3,"X","")</f>
        <v>X</v>
      </c>
      <c r="R9" s="62" t="s">
        <v>35</v>
      </c>
    </row>
    <row r="10" spans="1:20" s="15" customFormat="1" ht="26.25" thickBot="1">
      <c r="A10" s="50" t="s">
        <v>69</v>
      </c>
      <c r="B10" s="63">
        <f>VLOOKUP(A10,'To-Be'!$C$8:$F$13,4,FALSE)</f>
        <v>6</v>
      </c>
      <c r="C10" s="52" t="s">
        <v>26</v>
      </c>
      <c r="D10" s="52" t="s">
        <v>26</v>
      </c>
      <c r="E10" s="52">
        <v>4</v>
      </c>
      <c r="F10" s="78" t="s">
        <v>60</v>
      </c>
      <c r="G10" s="29"/>
      <c r="H10" s="29"/>
      <c r="I10" s="92" t="s">
        <v>21</v>
      </c>
      <c r="J10" s="29"/>
      <c r="K10" s="73" t="s">
        <v>45</v>
      </c>
      <c r="L10" s="69" t="s">
        <v>31</v>
      </c>
      <c r="M10" s="72" t="s">
        <v>32</v>
      </c>
      <c r="N10" s="64">
        <v>1</v>
      </c>
      <c r="O10" s="65" t="str">
        <f t="shared" ref="O10" si="9">IF(N10&lt;=1,"X","")</f>
        <v>X</v>
      </c>
      <c r="P10" s="65" t="str">
        <f t="shared" ref="P10" si="10">IF(N10&lt;=2,"X","")</f>
        <v>X</v>
      </c>
      <c r="Q10" s="65" t="str">
        <f t="shared" ref="Q10" si="11">IF(N10&lt;=3,"X","")</f>
        <v>X</v>
      </c>
      <c r="R10" s="66" t="s">
        <v>35</v>
      </c>
    </row>
  </sheetData>
  <autoFilter ref="A4:R10">
    <filterColumn colId="2"/>
    <filterColumn colId="5"/>
    <filterColumn colId="6"/>
    <sortState ref="A5:U372">
      <sortCondition ref="B4:B372"/>
    </sortState>
  </autoFilter>
  <mergeCells count="5">
    <mergeCell ref="M3:N3"/>
    <mergeCell ref="A2:L2"/>
    <mergeCell ref="M2:R2"/>
    <mergeCell ref="O3:R3"/>
    <mergeCell ref="C3:L3"/>
  </mergeCells>
  <phoneticPr fontId="7" type="noConversion"/>
  <conditionalFormatting sqref="O5:R10">
    <cfRule type="expression" dxfId="2" priority="2">
      <formula>(O5="X")</formula>
    </cfRule>
  </conditionalFormatting>
  <conditionalFormatting sqref="O5:R10">
    <cfRule type="cellIs" dxfId="1" priority="1" operator="equal">
      <formula>"CSV Only"</formula>
    </cfRule>
  </conditionalFormatting>
  <dataValidations count="1">
    <dataValidation type="list" allowBlank="1" showInputMessage="1" showErrorMessage="1" sqref="I5:I10">
      <formula1>MandatoryOptional</formula1>
    </dataValidation>
  </dataValidation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dimension ref="A1:J13"/>
  <sheetViews>
    <sheetView workbookViewId="0"/>
  </sheetViews>
  <sheetFormatPr defaultRowHeight="15"/>
  <cols>
    <col min="1" max="1" width="18.42578125" bestFit="1" customWidth="1"/>
    <col min="2" max="2" width="10" bestFit="1" customWidth="1"/>
    <col min="3" max="3" width="29" customWidth="1"/>
    <col min="4" max="4" width="39" bestFit="1" customWidth="1"/>
    <col min="5" max="5" width="13.7109375" bestFit="1" customWidth="1"/>
    <col min="6" max="7" width="18.5703125" bestFit="1" customWidth="1"/>
    <col min="10" max="10" width="16" bestFit="1" customWidth="1"/>
    <col min="77" max="77" width="34" bestFit="1" customWidth="1"/>
    <col min="207" max="209" width="19.28515625" customWidth="1"/>
    <col min="286" max="287" width="13.28515625" bestFit="1" customWidth="1"/>
  </cols>
  <sheetData>
    <row r="1" spans="1:10">
      <c r="B1" t="str">
        <f>VLOOKUP(B2,'Data Element Mapping'!$A$5:$M$10,13,FALSE)</f>
        <v>Public</v>
      </c>
      <c r="C1" t="str">
        <f>VLOOKUP(C2,'Data Element Mapping'!$A$5:$M$10,13,FALSE)</f>
        <v>Public</v>
      </c>
      <c r="D1" t="str">
        <f>VLOOKUP(D2,'Data Element Mapping'!$A$5:$M$10,13,FALSE)</f>
        <v>Public</v>
      </c>
      <c r="E1" t="str">
        <f>VLOOKUP(E2,'Data Element Mapping'!$A$5:$M$10,13,FALSE)</f>
        <v>Public</v>
      </c>
      <c r="F1" t="str">
        <f>VLOOKUP(F2,'Data Element Mapping'!$A$5:$M$10,13,FALSE)</f>
        <v>Sensitive</v>
      </c>
      <c r="G1" t="str">
        <f>VLOOKUP(G2,'Data Element Mapping'!$A$5:$M$10,13,FALSE)</f>
        <v>Public</v>
      </c>
    </row>
    <row r="2" spans="1:10" s="1" customFormat="1">
      <c r="A2" s="82" t="s">
        <v>70</v>
      </c>
      <c r="B2" s="2" t="s">
        <v>36</v>
      </c>
      <c r="C2" s="2" t="s">
        <v>37</v>
      </c>
      <c r="D2" s="2" t="s">
        <v>61</v>
      </c>
      <c r="E2" s="30" t="s">
        <v>62</v>
      </c>
      <c r="F2" s="31" t="s">
        <v>38</v>
      </c>
      <c r="G2" s="1" t="s">
        <v>69</v>
      </c>
    </row>
    <row r="3" spans="1:10" s="79" customFormat="1">
      <c r="A3" s="32" t="s">
        <v>71</v>
      </c>
      <c r="B3" s="79" t="s">
        <v>36</v>
      </c>
      <c r="C3" s="79" t="s">
        <v>39</v>
      </c>
      <c r="D3" s="79" t="s">
        <v>40</v>
      </c>
      <c r="E3" s="80" t="s">
        <v>41</v>
      </c>
      <c r="F3" s="79" t="s">
        <v>42</v>
      </c>
      <c r="G3" s="81" t="s">
        <v>15</v>
      </c>
    </row>
    <row r="4" spans="1:10" s="33" customFormat="1"/>
    <row r="6" spans="1:10" ht="15.75" thickBot="1"/>
    <row r="7" spans="1:10" ht="15.75" thickBot="1">
      <c r="B7" s="34" t="s">
        <v>16</v>
      </c>
      <c r="C7" s="35" t="s">
        <v>0</v>
      </c>
      <c r="D7" s="35" t="s">
        <v>1</v>
      </c>
      <c r="E7" s="35" t="s">
        <v>2</v>
      </c>
      <c r="F7" s="35" t="s">
        <v>46</v>
      </c>
    </row>
    <row r="8" spans="1:10" ht="15.75" thickBot="1">
      <c r="B8" s="22">
        <v>1</v>
      </c>
      <c r="C8" s="23" t="s">
        <v>36</v>
      </c>
      <c r="D8" s="23" t="s">
        <v>36</v>
      </c>
      <c r="E8" s="23" t="str">
        <f>IF(ISBLANK(D8)=TRUE,"Yes","NO")</f>
        <v>NO</v>
      </c>
      <c r="F8" s="93">
        <v>1</v>
      </c>
      <c r="H8" s="36" t="s">
        <v>6</v>
      </c>
      <c r="I8" s="37" t="s">
        <v>7</v>
      </c>
      <c r="J8" s="38" t="s">
        <v>8</v>
      </c>
    </row>
    <row r="9" spans="1:10">
      <c r="B9" s="24">
        <v>2</v>
      </c>
      <c r="C9" s="4" t="s">
        <v>37</v>
      </c>
      <c r="D9" s="4" t="s">
        <v>39</v>
      </c>
      <c r="E9" s="4" t="str">
        <f t="shared" ref="E9:E13" si="0">IF(ISBLANK(D9)=TRUE,"Yes","NO")</f>
        <v>NO</v>
      </c>
      <c r="F9" s="94">
        <v>2</v>
      </c>
      <c r="H9" s="16" t="s">
        <v>3</v>
      </c>
      <c r="I9" s="20">
        <f>COUNTIF($E$8:$E$13,H9)</f>
        <v>0</v>
      </c>
      <c r="J9" s="21">
        <f>I9/$I$11</f>
        <v>0</v>
      </c>
    </row>
    <row r="10" spans="1:10" ht="15.75" thickBot="1">
      <c r="B10" s="24">
        <v>3</v>
      </c>
      <c r="C10" s="4" t="s">
        <v>61</v>
      </c>
      <c r="D10" s="4" t="s">
        <v>40</v>
      </c>
      <c r="E10" s="4" t="str">
        <f t="shared" si="0"/>
        <v>NO</v>
      </c>
      <c r="F10" s="94">
        <v>3</v>
      </c>
      <c r="H10" s="17" t="s">
        <v>4</v>
      </c>
      <c r="I10" s="18">
        <f>COUNTIF($E$8:$E$13,H10)</f>
        <v>6</v>
      </c>
      <c r="J10" s="19">
        <f>I10/$I$11</f>
        <v>1</v>
      </c>
    </row>
    <row r="11" spans="1:10" ht="15.75" thickBot="1">
      <c r="B11" s="24">
        <v>4</v>
      </c>
      <c r="C11" s="3" t="s">
        <v>62</v>
      </c>
      <c r="D11" s="4" t="s">
        <v>41</v>
      </c>
      <c r="E11" s="4" t="str">
        <f t="shared" si="0"/>
        <v>NO</v>
      </c>
      <c r="F11" s="94">
        <v>4</v>
      </c>
      <c r="H11" s="36" t="s">
        <v>5</v>
      </c>
      <c r="I11" s="37">
        <f>SUM(I9:I10)</f>
        <v>6</v>
      </c>
      <c r="J11" s="39">
        <f>I11/$I$11</f>
        <v>1</v>
      </c>
    </row>
    <row r="12" spans="1:10">
      <c r="B12" s="24">
        <v>5</v>
      </c>
      <c r="C12" s="4" t="s">
        <v>38</v>
      </c>
      <c r="D12" s="4" t="s">
        <v>42</v>
      </c>
      <c r="E12" s="4" t="str">
        <f t="shared" si="0"/>
        <v>NO</v>
      </c>
      <c r="F12" s="94">
        <v>5</v>
      </c>
    </row>
    <row r="13" spans="1:10" ht="15.75" thickBot="1">
      <c r="B13" s="25">
        <v>6</v>
      </c>
      <c r="C13" s="26" t="s">
        <v>69</v>
      </c>
      <c r="D13" s="26" t="s">
        <v>15</v>
      </c>
      <c r="E13" s="26" t="str">
        <f t="shared" si="0"/>
        <v>NO</v>
      </c>
      <c r="F13" s="95">
        <v>6</v>
      </c>
    </row>
  </sheetData>
  <phoneticPr fontId="7" type="noConversion"/>
  <conditionalFormatting sqref="B8:F13">
    <cfRule type="expression" dxfId="0" priority="6">
      <formula>($E8="Yes")</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3:G9"/>
  <sheetViews>
    <sheetView workbookViewId="0"/>
  </sheetViews>
  <sheetFormatPr defaultRowHeight="15"/>
  <sheetData>
    <row r="3" spans="2:7">
      <c r="B3" t="s">
        <v>21</v>
      </c>
      <c r="G3" t="s">
        <v>48</v>
      </c>
    </row>
    <row r="4" spans="2:7">
      <c r="B4" t="s">
        <v>11</v>
      </c>
      <c r="G4" t="s">
        <v>49</v>
      </c>
    </row>
    <row r="5" spans="2:7">
      <c r="B5" t="s">
        <v>12</v>
      </c>
      <c r="G5" t="s">
        <v>50</v>
      </c>
    </row>
    <row r="6" spans="2:7">
      <c r="B6" t="s">
        <v>10</v>
      </c>
      <c r="G6" t="s">
        <v>51</v>
      </c>
    </row>
    <row r="7" spans="2:7">
      <c r="B7" t="s">
        <v>14</v>
      </c>
      <c r="G7" t="s">
        <v>52</v>
      </c>
    </row>
    <row r="8" spans="2:7">
      <c r="B8" t="s">
        <v>13</v>
      </c>
    </row>
    <row r="9" spans="2:7">
      <c r="B9" t="s">
        <v>106</v>
      </c>
    </row>
  </sheetData>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Change Log</vt:lpstr>
      <vt:lpstr>Data Element Mapping</vt:lpstr>
      <vt:lpstr>To-Be</vt:lpstr>
      <vt:lpstr>Drop Down List</vt:lpstr>
      <vt:lpstr>MandatoryOptional</vt:lpstr>
      <vt:lpstr>XML_Sections</vt:lpstr>
    </vt:vector>
  </TitlesOfParts>
  <Company>IBM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IBM_USER</dc:creator>
  <cp:lastModifiedBy>Adam Stansifer</cp:lastModifiedBy>
  <dcterms:created xsi:type="dcterms:W3CDTF">2012-11-28T21:53:19Z</dcterms:created>
  <dcterms:modified xsi:type="dcterms:W3CDTF">2014-05-08T16:58:58Z</dcterms:modified>
</cp:coreProperties>
</file>