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STRING Clarification" sheetId="6" r:id="rId3"/>
    <sheet name="To-Be" sheetId="3" r:id="rId4"/>
    <sheet name="Drop Down List" sheetId="10" r:id="rId5"/>
  </sheets>
  <definedNames>
    <definedName name="_xlnm._FilterDatabase" localSheetId="0" hidden="1">'Change Log'!$B$2:$F$2</definedName>
    <definedName name="_xlnm._FilterDatabase" localSheetId="1" hidden="1">'Data Element Mapping'!$A$4:$R$154</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Q27" i="4"/>
  <c r="P27"/>
  <c r="O27"/>
  <c r="B27"/>
  <c r="Q14"/>
  <c r="P14"/>
  <c r="O14"/>
  <c r="B14"/>
  <c r="Q12"/>
  <c r="P12"/>
  <c r="O12"/>
  <c r="B12"/>
  <c r="Q13"/>
  <c r="P13"/>
  <c r="O13"/>
  <c r="B13"/>
  <c r="Q11"/>
  <c r="P11"/>
  <c r="O11"/>
  <c r="B11"/>
  <c r="Q151"/>
  <c r="P151"/>
  <c r="O151"/>
  <c r="B151"/>
  <c r="O9"/>
  <c r="P9"/>
  <c r="Q9"/>
  <c r="O10"/>
  <c r="P10"/>
  <c r="Q10"/>
  <c r="O15"/>
  <c r="P15"/>
  <c r="Q15"/>
  <c r="O16"/>
  <c r="P16"/>
  <c r="Q16"/>
  <c r="O17"/>
  <c r="P17"/>
  <c r="Q17"/>
  <c r="O18"/>
  <c r="P18"/>
  <c r="Q18"/>
  <c r="O19"/>
  <c r="P19"/>
  <c r="Q19"/>
  <c r="O20"/>
  <c r="P20"/>
  <c r="Q20"/>
  <c r="O21"/>
  <c r="P21"/>
  <c r="Q21"/>
  <c r="O22"/>
  <c r="P22"/>
  <c r="Q22"/>
  <c r="O23"/>
  <c r="P23"/>
  <c r="Q23"/>
  <c r="O24"/>
  <c r="P24"/>
  <c r="Q24"/>
  <c r="O25"/>
  <c r="P25"/>
  <c r="Q25"/>
  <c r="O26"/>
  <c r="P26"/>
  <c r="Q26"/>
  <c r="O28"/>
  <c r="P28"/>
  <c r="Q28"/>
  <c r="O29"/>
  <c r="P29"/>
  <c r="Q29"/>
  <c r="O30"/>
  <c r="P30"/>
  <c r="Q30"/>
  <c r="O31"/>
  <c r="P31"/>
  <c r="Q31"/>
  <c r="O32"/>
  <c r="P32"/>
  <c r="Q32"/>
  <c r="O34"/>
  <c r="P34"/>
  <c r="Q34"/>
  <c r="O35"/>
  <c r="P35"/>
  <c r="Q35"/>
  <c r="O37"/>
  <c r="P37"/>
  <c r="Q37"/>
  <c r="O39"/>
  <c r="P39"/>
  <c r="Q39"/>
  <c r="O40"/>
  <c r="P40"/>
  <c r="Q40"/>
  <c r="O41"/>
  <c r="P41"/>
  <c r="Q41"/>
  <c r="O42"/>
  <c r="P42"/>
  <c r="Q42"/>
  <c r="O43"/>
  <c r="P43"/>
  <c r="Q43"/>
  <c r="O44"/>
  <c r="P44"/>
  <c r="Q44"/>
  <c r="O45"/>
  <c r="P45"/>
  <c r="Q45"/>
  <c r="O46"/>
  <c r="P46"/>
  <c r="Q46"/>
  <c r="O47"/>
  <c r="P47"/>
  <c r="Q47"/>
  <c r="O48"/>
  <c r="P48"/>
  <c r="Q48"/>
  <c r="O146"/>
  <c r="P146"/>
  <c r="Q146"/>
  <c r="O147"/>
  <c r="P147"/>
  <c r="Q147"/>
  <c r="O148"/>
  <c r="P148"/>
  <c r="Q148"/>
  <c r="O150"/>
  <c r="P150"/>
  <c r="Q150"/>
  <c r="O153"/>
  <c r="P153"/>
  <c r="Q153"/>
  <c r="O154"/>
  <c r="P154"/>
  <c r="Q154"/>
  <c r="O8"/>
  <c r="P8"/>
  <c r="Q8"/>
  <c r="B7"/>
  <c r="B8"/>
  <c r="B9"/>
  <c r="B10"/>
  <c r="B15"/>
  <c r="B16"/>
  <c r="B17"/>
  <c r="B18"/>
  <c r="B19"/>
  <c r="B20"/>
  <c r="B21"/>
  <c r="B22"/>
  <c r="B23"/>
  <c r="B24"/>
  <c r="B25"/>
  <c r="B26"/>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2"/>
  <c r="B153"/>
  <c r="B154"/>
  <c r="E10" i="3"/>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8" l="1"/>
  <c r="Q6" i="4" l="1"/>
  <c r="P6"/>
  <c r="O6"/>
  <c r="Q5"/>
  <c r="P5"/>
  <c r="O5"/>
  <c r="Q7"/>
  <c r="P7"/>
  <c r="O7"/>
  <c r="B6"/>
  <c r="B5"/>
  <c r="E9" i="3"/>
  <c r="I10" l="1"/>
  <c r="I9"/>
  <c r="I11" l="1"/>
  <c r="J11" l="1"/>
  <c r="J10"/>
  <c r="J9"/>
  <c r="N144" i="4" l="1"/>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51"/>
  <c r="N50"/>
  <c r="N49"/>
  <c r="N149"/>
  <c r="N38"/>
  <c r="N145"/>
  <c r="N36"/>
  <c r="N33"/>
  <c r="N152"/>
  <c r="Q152" l="1"/>
  <c r="P152"/>
  <c r="O152"/>
  <c r="Q52"/>
  <c r="P52"/>
  <c r="O52"/>
  <c r="Q60"/>
  <c r="P60"/>
  <c r="O60"/>
  <c r="Q68"/>
  <c r="P68"/>
  <c r="O68"/>
  <c r="Q76"/>
  <c r="P76"/>
  <c r="O76"/>
  <c r="Q88"/>
  <c r="P88"/>
  <c r="O88"/>
  <c r="Q92"/>
  <c r="P92"/>
  <c r="O92"/>
  <c r="Q104"/>
  <c r="P104"/>
  <c r="O104"/>
  <c r="Q108"/>
  <c r="P108"/>
  <c r="O108"/>
  <c r="Q120"/>
  <c r="P120"/>
  <c r="O120"/>
  <c r="Q124"/>
  <c r="P124"/>
  <c r="O124"/>
  <c r="Q128"/>
  <c r="P128"/>
  <c r="O128"/>
  <c r="Q140"/>
  <c r="P140"/>
  <c r="O140"/>
  <c r="Q144"/>
  <c r="P144"/>
  <c r="O144"/>
  <c r="Q145"/>
  <c r="P145"/>
  <c r="O145"/>
  <c r="Q38"/>
  <c r="P38"/>
  <c r="O38"/>
  <c r="Q51"/>
  <c r="P51"/>
  <c r="O51"/>
  <c r="Q55"/>
  <c r="P55"/>
  <c r="O55"/>
  <c r="Q59"/>
  <c r="P59"/>
  <c r="O59"/>
  <c r="Q63"/>
  <c r="P63"/>
  <c r="O63"/>
  <c r="Q67"/>
  <c r="P67"/>
  <c r="O67"/>
  <c r="Q71"/>
  <c r="P71"/>
  <c r="O71"/>
  <c r="Q75"/>
  <c r="P75"/>
  <c r="O75"/>
  <c r="Q79"/>
  <c r="P79"/>
  <c r="O79"/>
  <c r="Q83"/>
  <c r="P83"/>
  <c r="O83"/>
  <c r="Q87"/>
  <c r="P87"/>
  <c r="O87"/>
  <c r="Q91"/>
  <c r="P91"/>
  <c r="O91"/>
  <c r="Q95"/>
  <c r="P95"/>
  <c r="O95"/>
  <c r="Q99"/>
  <c r="P99"/>
  <c r="O99"/>
  <c r="Q103"/>
  <c r="P103"/>
  <c r="O103"/>
  <c r="Q107"/>
  <c r="P107"/>
  <c r="O107"/>
  <c r="Q111"/>
  <c r="P111"/>
  <c r="O111"/>
  <c r="Q115"/>
  <c r="P115"/>
  <c r="O115"/>
  <c r="Q119"/>
  <c r="P119"/>
  <c r="O119"/>
  <c r="Q123"/>
  <c r="P123"/>
  <c r="O123"/>
  <c r="Q127"/>
  <c r="P127"/>
  <c r="O127"/>
  <c r="Q131"/>
  <c r="P131"/>
  <c r="O131"/>
  <c r="Q135"/>
  <c r="P135"/>
  <c r="O135"/>
  <c r="Q139"/>
  <c r="P139"/>
  <c r="O139"/>
  <c r="Q143"/>
  <c r="P143"/>
  <c r="O143"/>
  <c r="Q149"/>
  <c r="P149"/>
  <c r="O149"/>
  <c r="Q64"/>
  <c r="P64"/>
  <c r="O64"/>
  <c r="Q80"/>
  <c r="P80"/>
  <c r="O80"/>
  <c r="Q100"/>
  <c r="P100"/>
  <c r="O100"/>
  <c r="Q116"/>
  <c r="P116"/>
  <c r="O116"/>
  <c r="Q136"/>
  <c r="P136"/>
  <c r="O136"/>
  <c r="Q36"/>
  <c r="P36"/>
  <c r="O36"/>
  <c r="Q50"/>
  <c r="P50"/>
  <c r="O50"/>
  <c r="Q54"/>
  <c r="P54"/>
  <c r="O54"/>
  <c r="Q58"/>
  <c r="P58"/>
  <c r="O58"/>
  <c r="Q62"/>
  <c r="P62"/>
  <c r="O62"/>
  <c r="Q66"/>
  <c r="P66"/>
  <c r="O66"/>
  <c r="Q70"/>
  <c r="P70"/>
  <c r="O70"/>
  <c r="Q74"/>
  <c r="P74"/>
  <c r="O74"/>
  <c r="Q78"/>
  <c r="P78"/>
  <c r="O78"/>
  <c r="Q82"/>
  <c r="P82"/>
  <c r="O82"/>
  <c r="Q86"/>
  <c r="P86"/>
  <c r="O86"/>
  <c r="Q90"/>
  <c r="P90"/>
  <c r="O90"/>
  <c r="Q94"/>
  <c r="P94"/>
  <c r="O94"/>
  <c r="Q98"/>
  <c r="P98"/>
  <c r="O98"/>
  <c r="Q102"/>
  <c r="P102"/>
  <c r="O102"/>
  <c r="Q106"/>
  <c r="P106"/>
  <c r="O106"/>
  <c r="Q110"/>
  <c r="P110"/>
  <c r="O110"/>
  <c r="Q114"/>
  <c r="P114"/>
  <c r="O114"/>
  <c r="Q118"/>
  <c r="P118"/>
  <c r="O118"/>
  <c r="Q122"/>
  <c r="P122"/>
  <c r="O122"/>
  <c r="Q126"/>
  <c r="P126"/>
  <c r="O126"/>
  <c r="Q130"/>
  <c r="P130"/>
  <c r="O130"/>
  <c r="Q134"/>
  <c r="P134"/>
  <c r="O134"/>
  <c r="Q138"/>
  <c r="P138"/>
  <c r="O138"/>
  <c r="Q142"/>
  <c r="P142"/>
  <c r="O142"/>
  <c r="Q56"/>
  <c r="P56"/>
  <c r="O56"/>
  <c r="Q72"/>
  <c r="P72"/>
  <c r="O72"/>
  <c r="Q84"/>
  <c r="P84"/>
  <c r="O84"/>
  <c r="Q96"/>
  <c r="P96"/>
  <c r="O96"/>
  <c r="Q112"/>
  <c r="P112"/>
  <c r="O112"/>
  <c r="Q132"/>
  <c r="P132"/>
  <c r="O132"/>
  <c r="Q33"/>
  <c r="P33"/>
  <c r="O33"/>
  <c r="Q49"/>
  <c r="P49"/>
  <c r="O49"/>
  <c r="Q53"/>
  <c r="P53"/>
  <c r="O53"/>
  <c r="Q57"/>
  <c r="P57"/>
  <c r="O57"/>
  <c r="Q61"/>
  <c r="P61"/>
  <c r="O61"/>
  <c r="Q65"/>
  <c r="P65"/>
  <c r="O65"/>
  <c r="Q69"/>
  <c r="P69"/>
  <c r="O69"/>
  <c r="Q73"/>
  <c r="P73"/>
  <c r="O73"/>
  <c r="Q77"/>
  <c r="P77"/>
  <c r="O77"/>
  <c r="Q81"/>
  <c r="P81"/>
  <c r="O81"/>
  <c r="Q85"/>
  <c r="P85"/>
  <c r="O85"/>
  <c r="Q89"/>
  <c r="P89"/>
  <c r="O89"/>
  <c r="Q93"/>
  <c r="P93"/>
  <c r="O93"/>
  <c r="Q97"/>
  <c r="P97"/>
  <c r="O97"/>
  <c r="Q101"/>
  <c r="P101"/>
  <c r="O101"/>
  <c r="Q105"/>
  <c r="P105"/>
  <c r="O105"/>
  <c r="Q109"/>
  <c r="P109"/>
  <c r="O109"/>
  <c r="Q113"/>
  <c r="P113"/>
  <c r="O113"/>
  <c r="Q117"/>
  <c r="P117"/>
  <c r="O117"/>
  <c r="Q121"/>
  <c r="P121"/>
  <c r="O121"/>
  <c r="Q125"/>
  <c r="P125"/>
  <c r="O125"/>
  <c r="Q129"/>
  <c r="P129"/>
  <c r="O129"/>
  <c r="Q133"/>
  <c r="P133"/>
  <c r="O133"/>
  <c r="Q137"/>
  <c r="P137"/>
  <c r="O137"/>
  <c r="Q141"/>
  <c r="P141"/>
  <c r="O141"/>
</calcChain>
</file>

<file path=xl/sharedStrings.xml><?xml version="1.0" encoding="utf-8"?>
<sst xmlns="http://schemas.openxmlformats.org/spreadsheetml/2006/main" count="2410" uniqueCount="740">
  <si>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</si>
  <si>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</si>
  <si>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</si>
  <si>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</si>
  <si>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</si>
  <si>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</si>
  <si>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</si>
  <si>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</si>
  <si>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</si>
  <si>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</si>
  <si>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</si>
  <si>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</si>
  <si>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</si>
  <si>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</si>
  <si>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</si>
  <si>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</si>
  <si>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</si>
  <si>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</si>
  <si>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</si>
  <si>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</si>
  <si>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</si>
  <si>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</si>
  <si>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</si>
  <si>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</si>
  <si>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</si>
  <si>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</si>
  <si>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</si>
  <si>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</si>
  <si>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</si>
  <si>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</si>
  <si>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</si>
  <si>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</si>
  <si>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</si>
  <si>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</si>
  <si>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</si>
  <si>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</si>
  <si>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</si>
  <si>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</si>
  <si>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</si>
  <si>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</si>
  <si>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</si>
  <si>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</si>
  <si>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</si>
  <si>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</si>
  <si>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</si>
  <si>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</si>
  <si>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</si>
  <si>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</si>
  <si>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</si>
  <si>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</si>
  <si>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</si>
  <si>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</si>
  <si>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</si>
  <si>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</si>
  <si>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</si>
  <si>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</si>
  <si>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</si>
  <si>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</si>
  <si>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</si>
  <si>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</si>
  <si>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</si>
  <si>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</si>
  <si>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</si>
  <si>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</si>
  <si>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</si>
  <si>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</si>
  <si>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</si>
  <si>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</si>
  <si>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</si>
  <si>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</si>
  <si>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</si>
  <si>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</si>
  <si>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</si>
  <si>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</si>
  <si>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</si>
  <si>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</si>
  <si>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</si>
  <si>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</si>
  <si>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</si>
  <si>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</si>
  <si>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</si>
  <si>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</si>
  <si>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</si>
  <si>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</si>
  <si>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</si>
  <si>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</si>
  <si>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</si>
  <si>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</si>
  <si>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</si>
  <si>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</si>
  <si>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</si>
  <si>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</si>
  <si>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</si>
  <si>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</si>
  <si>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</si>
  <si>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</si>
  <si>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</si>
  <si>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</si>
  <si>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</si>
  <si>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</si>
  <si>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</si>
  <si>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</si>
  <si>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</si>
  <si>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</si>
  <si>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</si>
  <si>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</si>
  <si>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</si>
  <si>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</si>
  <si>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</si>
  <si>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</si>
  <si>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</si>
  <si>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</si>
  <si>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</si>
  <si>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</si>
  <si>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</si>
  <si>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</si>
  <si>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</si>
  <si>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</si>
  <si>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</si>
  <si>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</si>
  <si>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</si>
  <si>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</si>
  <si>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</si>
  <si>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</si>
  <si>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</si>
  <si>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</si>
  <si>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</si>
  <si>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</si>
  <si>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</si>
  <si>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</si>
  <si>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</si>
  <si>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</si>
  <si>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</si>
  <si>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</si>
  <si>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</si>
  <si>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</si>
  <si>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</si>
  <si>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</si>
  <si>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</si>
  <si>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</si>
  <si>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</si>
  <si>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</si>
  <si>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</si>
  <si>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</si>
  <si>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</si>
  <si>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</si>
  <si>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</si>
  <si>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</si>
  <si>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</si>
  <si>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</si>
  <si>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</si>
  <si>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</si>
  <si>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</si>
  <si>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</si>
  <si>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</si>
  <si>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</si>
  <si>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</si>
  <si>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</si>
  <si>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A4  </t>
  </si>
  <si>
    <t>SBA Certified Small Disadvantaged Business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</si>
  <si>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</si>
  <si>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</si>
  <si>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</si>
  <si>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</si>
  <si>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</si>
  <si>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</si>
  <si>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</si>
  <si>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 xml:space="preserve">Position1 = Business Type Code == "A4" , "A6" </t>
  </si>
  <si>
    <t>Position2 = SBA Cert Expiration Date == "20110101" , "20110102"</t>
  </si>
  <si>
    <t>"… ~237990N~541340N~ …"</t>
  </si>
  <si>
    <t>"… ~115310YN  ~541330NYY ~ …"</t>
  </si>
  <si>
    <t>". . . ~A420110101~A620110102~.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</si>
  <si>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</si>
  <si>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</si>
  <si>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</si>
  <si>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</si>
  <si>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</si>
  <si>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</si>
  <si>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</si>
  <si>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</si>
  <si>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</si>
  <si>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</si>
  <si>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</si>
  <si>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</si>
  <si>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</si>
  <si>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</si>
  <si>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</si>
  <si>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</si>
  <si>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</si>
  <si>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</si>
  <si>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</si>
  <si>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</si>
  <si>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</si>
  <si>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</si>
  <si>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</si>
  <si>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</si>
  <si>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</si>
  <si>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</si>
  <si>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</si>
  <si>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</si>
  <si>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</si>
  <si>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</si>
  <si>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</si>
  <si>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</si>
  <si>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</si>
  <si>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</si>
  <si>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</si>
  <si>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</si>
  <si>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</si>
  <si>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To-Be Name</t>
  </si>
  <si>
    <t>As-Is Name</t>
  </si>
  <si>
    <t>New in to-be?</t>
  </si>
  <si>
    <t>Yes</t>
  </si>
  <si>
    <t>NO</t>
  </si>
  <si>
    <t>Total</t>
  </si>
  <si>
    <t>New?</t>
  </si>
  <si>
    <t>Count</t>
  </si>
  <si>
    <t>Percent</t>
  </si>
  <si>
    <t>BUS TYPE STRING</t>
  </si>
  <si>
    <t>PSC CODE STRING</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</si>
  <si>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</si>
  <si>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</si>
  <si>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</si>
  <si>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</si>
  <si>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</si>
  <si>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</si>
  <si>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if "Country of Incorporation" us United States</t>
  </si>
  <si>
    <t>Mandatory if entity is DoD</t>
  </si>
  <si>
    <t>Mandatory for US Entities</t>
  </si>
  <si>
    <t>Mandatory for US/Canada Entities</t>
  </si>
  <si>
    <t>Mandatory if Country is US</t>
  </si>
  <si>
    <t>Mandatory if Country is not US</t>
  </si>
  <si>
    <t>Mandatory if US/Canada Entity</t>
  </si>
  <si>
    <t>If Counter is greater than "0000" string is mandatory</t>
  </si>
  <si>
    <t>Optional (All Awards/Grants)</t>
  </si>
  <si>
    <t>END-OF-RECORD INDICATOR = "!end"</t>
  </si>
  <si>
    <t>Z2</t>
  </si>
  <si>
    <t>Floor 5</t>
  </si>
  <si>
    <t>5555551212</t>
  </si>
  <si>
    <t>1111</t>
  </si>
  <si>
    <t>9876543211</t>
  </si>
  <si>
    <t>unclesam@sam.gov</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</si>
  <si>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</si>
  <si>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</si>
  <si>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</si>
  <si>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</si>
  <si>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</si>
  <si>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</si>
  <si>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</si>
  <si>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</si>
  <si>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</si>
  <si>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</si>
  <si>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</si>
  <si>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</si>
  <si>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</si>
  <si>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</si>
  <si>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</si>
  <si>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</si>
  <si>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</si>
  <si>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</si>
  <si>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</si>
  <si>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</si>
  <si>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</si>
  <si>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</si>
  <si>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</si>
  <si>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</si>
  <si>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</si>
  <si>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</si>
  <si>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</si>
  <si>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</si>
  <si>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</si>
  <si>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</si>
  <si>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</si>
  <si>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</si>
  <si>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</si>
  <si>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</si>
  <si>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</si>
  <si>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</si>
  <si>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</si>
  <si>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</si>
  <si>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</si>
  <si>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</si>
  <si>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</si>
  <si>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</si>
  <si>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</si>
  <si>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</si>
  <si>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</si>
  <si>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</si>
  <si>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</si>
  <si>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</si>
  <si>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</si>
  <si>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</si>
  <si>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</si>
  <si>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</si>
  <si>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</si>
  <si>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</si>
  <si>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</si>
  <si>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</si>
  <si>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</si>
  <si>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</si>
  <si>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</si>
  <si>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</si>
  <si>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</si>
  <si>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</si>
  <si>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</si>
  <si>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</si>
  <si>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</si>
  <si>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</si>
  <si>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</si>
  <si>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</si>
  <si>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</si>
  <si>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</si>
  <si>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</si>
  <si>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</si>
  <si>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</si>
  <si>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</si>
  <si>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BUSINESS TYPE COUNTER</t>
  </si>
  <si>
    <t>NAICS EXCEPTION COUNTER</t>
  </si>
  <si>
    <t>SBA BUSINESS TYPES COUNTER</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</si>
  <si>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</si>
  <si>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</si>
  <si>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</si>
  <si>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</si>
  <si>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</si>
  <si>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</si>
  <si>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</si>
  <si>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</si>
  <si>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</si>
  <si>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</si>
  <si>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</si>
  <si>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</si>
  <si>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</si>
  <si>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</si>
  <si>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</si>
  <si>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</si>
  <si>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</si>
  <si>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</si>
  <si>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</si>
  <si>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</si>
  <si>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</si>
  <si>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</si>
  <si>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</si>
  <si>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</si>
  <si>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</si>
  <si>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t>
  </si>
  <si>
    <t>Sensitivity</t>
  </si>
  <si>
    <t>Datatype</t>
  </si>
  <si>
    <t>Data Format</t>
  </si>
  <si>
    <t>Cleanup Rules</t>
  </si>
  <si>
    <t>Mandatory</t>
  </si>
  <si>
    <t>Substitution for Mandatory</t>
  </si>
  <si>
    <t>Sample Values</t>
  </si>
  <si>
    <t>CSV or XML?</t>
  </si>
  <si>
    <t>Sensitivity Level</t>
  </si>
  <si>
    <t>STRING</t>
  </si>
  <si>
    <t>BOTH</t>
  </si>
  <si>
    <t>FOUO</t>
  </si>
  <si>
    <t/>
  </si>
  <si>
    <t>Numeric</t>
  </si>
  <si>
    <t>Sensitive</t>
  </si>
  <si>
    <t>CSV</t>
  </si>
  <si>
    <t>Public</t>
  </si>
  <si>
    <t>M, F, or E</t>
  </si>
  <si>
    <t>Y or N</t>
  </si>
  <si>
    <t>006213111</t>
  </si>
  <si>
    <t xml:space="preserve">MMDD </t>
  </si>
  <si>
    <t>CTYFL051~CTYFL085~CTYFL099~MSA2700~MSA2710~MSA8960~STAFL</t>
  </si>
  <si>
    <t>DISASTER RESPONSE STRING</t>
  </si>
  <si>
    <t>23~27~2X~8E~8W~A2~FR~HQ~LJ~VW</t>
  </si>
  <si>
    <t>333611Y~333612N~333613Y~334513Y~334519Y~541330Y~541340YN~541490Y~541511Y~541519Y~541690Y~541712Y~811219Y~811310Y</t>
  </si>
  <si>
    <t>NAICS CODE STRING</t>
  </si>
  <si>
    <t xml:space="preserve">237990Y   ~541330Y   ~541712Y   </t>
  </si>
  <si>
    <t>NAICS EXCEPTIONS STRING</t>
  </si>
  <si>
    <t>Y159~Y161~Y162~Y163~Y179~Y222~Z200~Z300</t>
  </si>
  <si>
    <t>4307</t>
  </si>
  <si>
    <t>A420191108~A620191108</t>
  </si>
  <si>
    <t>SBA CERTIFICATION STRING</t>
  </si>
  <si>
    <t>DODF2K3AJ</t>
  </si>
  <si>
    <t>Merica</t>
  </si>
  <si>
    <t>Mr</t>
  </si>
  <si>
    <t>123 Main Street</t>
  </si>
  <si>
    <t>Sam</t>
  </si>
  <si>
    <t>Arlington</t>
  </si>
  <si>
    <t>HQ</t>
  </si>
  <si>
    <t>X</t>
  </si>
  <si>
    <t>M</t>
  </si>
  <si>
    <t>DUNS</t>
  </si>
  <si>
    <t>DUNS+4</t>
  </si>
  <si>
    <t>NAICS Code String</t>
  </si>
  <si>
    <t>PSC Code String</t>
  </si>
  <si>
    <t>MPIN</t>
  </si>
  <si>
    <t>NAICS Exception String</t>
  </si>
  <si>
    <t>DUNS-PLUS4</t>
  </si>
  <si>
    <t xml:space="preserve">CAGE CODE </t>
  </si>
  <si>
    <t xml:space="preserve">CCR EXTRACT CODE </t>
  </si>
  <si>
    <t>REGISTRATION DATE (mmddccyy)</t>
  </si>
  <si>
    <t>RENEWAL DATE (mmddccyy)</t>
  </si>
  <si>
    <t>LEGAL BUS NAME</t>
  </si>
  <si>
    <t>DBA NAME</t>
  </si>
  <si>
    <t>COMPANY DIVISION</t>
  </si>
  <si>
    <t>DIVISION NUMBER</t>
  </si>
  <si>
    <t>ST ADD (1)</t>
  </si>
  <si>
    <t>ST ADD (2)</t>
  </si>
  <si>
    <t>CITY</t>
  </si>
  <si>
    <t>STATE OR PROVINCE</t>
  </si>
  <si>
    <t>POSTAL CODE</t>
  </si>
  <si>
    <t>COUNTRY CODE</t>
  </si>
  <si>
    <t>BUS START DATE (mmddccyy)</t>
  </si>
  <si>
    <t>FISCAL YEAR END CLOSE DATE (mmdd)</t>
  </si>
  <si>
    <t>CORPORATE URL</t>
  </si>
  <si>
    <t>ORGANIZATIONAL TYPE</t>
  </si>
  <si>
    <t>STATE OF INC</t>
  </si>
  <si>
    <t>COUNTRY OF INC</t>
  </si>
  <si>
    <t xml:space="preserve">BUS TYPE COUNTER  </t>
  </si>
  <si>
    <t>NAICS CODE COUNTER</t>
  </si>
  <si>
    <t>PSC CODE COUNTER</t>
  </si>
  <si>
    <t>CREDIT CARD (y/n)</t>
  </si>
  <si>
    <t>CORRESPONDENCE FLAG</t>
  </si>
  <si>
    <t>MAILING ADD ST ADD (1)</t>
  </si>
  <si>
    <t>MAILING ADD ST ADD (2)</t>
  </si>
  <si>
    <t xml:space="preserve">MAILING ADD CITY </t>
  </si>
  <si>
    <t xml:space="preserve">MAILING ADD POSTAL CODE </t>
  </si>
  <si>
    <t>MAILING ADD COUNTRY CODE</t>
  </si>
  <si>
    <t>MAILING ADD STATE OR PROVINCE</t>
  </si>
  <si>
    <t>GOVT BUS POC  (60)</t>
  </si>
  <si>
    <t>GOVT BUS ST ADD (1)</t>
  </si>
  <si>
    <t>GOVT BUS ST ADD (2)</t>
  </si>
  <si>
    <t xml:space="preserve">GOVT BUS CITY </t>
  </si>
  <si>
    <t xml:space="preserve">GOVT BUS POSTAL CODE </t>
  </si>
  <si>
    <t>GOVT BUS COUNTRY CODE</t>
  </si>
  <si>
    <t>GOVT BUS STATE OR PROVINCE</t>
  </si>
  <si>
    <t>GOVT BUS U.S. PHONE</t>
  </si>
  <si>
    <t>GOVT BUS U.S. PHONE EXT</t>
  </si>
  <si>
    <t>GOVT BUS NON-U.S. PHONE</t>
  </si>
  <si>
    <t>GOVT BUS FAX U.S. ONLY</t>
  </si>
  <si>
    <t xml:space="preserve">GOVT BUS EMAIL </t>
  </si>
  <si>
    <t>ALT GOVT BUS POC  (60)</t>
  </si>
  <si>
    <t>ALT GOVT BUS ST ADD (1)</t>
  </si>
  <si>
    <t>ALT GOVT BUS ST ADD (2)</t>
  </si>
  <si>
    <t xml:space="preserve">ALT GOVT BUS CITY </t>
  </si>
  <si>
    <t xml:space="preserve">ALT GOVT BUS POSTAL CODE </t>
  </si>
  <si>
    <t>ALT GOVT BUS COUNTRY CODE</t>
  </si>
  <si>
    <t>ALT GOVT BUS STATE OR PROVINCE</t>
  </si>
  <si>
    <t>ALT GOVT BUS U.S. PHONE</t>
  </si>
  <si>
    <t>ALT GOVT BUS U.S. PHONE EXT</t>
  </si>
  <si>
    <t>ALT GOVT BUS NON-U.S. PHONE</t>
  </si>
  <si>
    <t>ALT GOVT BUS FAX U.S. ONLY</t>
  </si>
  <si>
    <t xml:space="preserve">ALT GOVT BUS EMAIL </t>
  </si>
  <si>
    <t>PAST PERF POC  (R2)</t>
  </si>
  <si>
    <t>PAST PERF ST ADD (1)</t>
  </si>
  <si>
    <t>PAST PERF ST ADD (2)</t>
  </si>
  <si>
    <t xml:space="preserve">PAST PERF CITY </t>
  </si>
  <si>
    <t xml:space="preserve">PAST PERF POSTAL CODE </t>
  </si>
  <si>
    <t>PAST PERF COUNTRY CODE</t>
  </si>
  <si>
    <t>PAST PERF STATE OR PROVINCE</t>
  </si>
  <si>
    <t>PAST PERF U.S. PHONE</t>
  </si>
  <si>
    <t>PAST PERF U.S. PHONE EXT</t>
  </si>
  <si>
    <t>PAST PERF NON-U.S. PHONE</t>
  </si>
  <si>
    <t>PAST PERF FAX U.S. ONLY</t>
  </si>
  <si>
    <t xml:space="preserve">PAST PERF EMAIL </t>
  </si>
  <si>
    <t>ALT PAST PERF POC  (R2)</t>
  </si>
  <si>
    <t>ALT PAST PERF ST ADD (1)</t>
  </si>
  <si>
    <t>ALT PAST PERF ST ADD (2)</t>
  </si>
  <si>
    <t xml:space="preserve">ALT PAST PERF CITY </t>
  </si>
  <si>
    <t xml:space="preserve">ALT PAST PERF POSTAL CODE </t>
  </si>
  <si>
    <t>ALT PAST PERF COUNTRY CODE</t>
  </si>
  <si>
    <t>ALT PAST PERF STATE OR PROVINCE</t>
  </si>
  <si>
    <t>ALT PAST PERF U.S. PHONE</t>
  </si>
  <si>
    <t>ALT PAST PERF U.S. PHONE EXT</t>
  </si>
  <si>
    <t>ALT PAST PERF NON-U.S. PHONE</t>
  </si>
  <si>
    <t>ALT PAST PERF FAX U.S. ONLY</t>
  </si>
  <si>
    <t xml:space="preserve">ALT PAST PERF EMAIL </t>
  </si>
  <si>
    <t>ELEC BUS POC  (ZR)</t>
  </si>
  <si>
    <t>ELEC BUS ST ADD (1)</t>
  </si>
  <si>
    <t>ELEC BUS ST ADD (2)</t>
  </si>
  <si>
    <t xml:space="preserve">ELEC BUS CITY </t>
  </si>
  <si>
    <t xml:space="preserve">ELEC BUS POSTAL CODE </t>
  </si>
  <si>
    <t>ELEC BUS COUNTRY CODE</t>
  </si>
  <si>
    <t>ELEC BUS STATE OR PROVINCE</t>
  </si>
  <si>
    <t>ELEC BUS U.S. PHONE</t>
  </si>
  <si>
    <t>ELEC BUS U.S. PHONE EXT</t>
  </si>
  <si>
    <t>ELEC BUS NON-U.S. PHONE</t>
  </si>
  <si>
    <t>ELEC BUS FAX U.S. ONLY</t>
  </si>
  <si>
    <t>ELEC BUS EMAIL</t>
  </si>
  <si>
    <t>ALT ELEC BUS POC  (ZR)</t>
  </si>
  <si>
    <t>ALT ELEC BUS ST ADD (1)</t>
  </si>
  <si>
    <t>ALT ELEC BUS ST ADD (2)</t>
  </si>
  <si>
    <t xml:space="preserve">ALT ELEC BUS CITY </t>
  </si>
  <si>
    <t xml:space="preserve">ALT ELEC BUS POSTAL CODE </t>
  </si>
  <si>
    <t>ALT ELEC BUS COUNTRY CODE</t>
  </si>
  <si>
    <t>ALT ELEC BUS STATE OR PROVINCE</t>
  </si>
  <si>
    <t>ALT ELEC BUS U.S. PHONE</t>
  </si>
  <si>
    <t>ALT ELEC BUS U.S. PHONE EXT</t>
  </si>
  <si>
    <t>ALT ELEC BUS NON-U.S. PHONE</t>
  </si>
  <si>
    <t>ALT ELEC BUS FAX U.S. ONLY</t>
  </si>
  <si>
    <t xml:space="preserve">ALT ELEC BUS EMAIL </t>
  </si>
  <si>
    <t>NAICS EXCEPTIONS COUNTER</t>
  </si>
  <si>
    <t>SBA CERTIFICATION COUNTER</t>
  </si>
  <si>
    <t>DISASTER RESPONSE COUNTER</t>
  </si>
  <si>
    <t>1E5G9</t>
  </si>
  <si>
    <t>A</t>
  </si>
  <si>
    <t>U.S. BANK GOVERNMENT SERVICES</t>
  </si>
  <si>
    <t>MINNEAPOLIS</t>
  </si>
  <si>
    <t>MN</t>
  </si>
  <si>
    <t>USA</t>
  </si>
  <si>
    <t>1231</t>
  </si>
  <si>
    <t>http://www.usbank.com</t>
  </si>
  <si>
    <t>2L</t>
  </si>
  <si>
    <t>WASHINGTON</t>
  </si>
  <si>
    <t>DC</t>
  </si>
  <si>
    <t>0001</t>
  </si>
  <si>
    <t>!end</t>
  </si>
  <si>
    <t>214 TRYON ST, 27TH FLR</t>
  </si>
  <si>
    <t>PIEDMONT VAN LANES INC</t>
  </si>
  <si>
    <t>801 W YOUNG AVE</t>
  </si>
  <si>
    <t>Y</t>
  </si>
  <si>
    <t>4080 MALLARD DR</t>
  </si>
  <si>
    <t>0003</t>
  </si>
  <si>
    <t>0004</t>
  </si>
  <si>
    <t>0005</t>
  </si>
  <si>
    <t>STOKO SKIN CARE</t>
  </si>
  <si>
    <t>8003340242</t>
  </si>
  <si>
    <t>VA</t>
  </si>
  <si>
    <t>ANY</t>
  </si>
  <si>
    <t>0008</t>
  </si>
  <si>
    <t>99999</t>
  </si>
  <si>
    <t>OH</t>
  </si>
  <si>
    <t>Position4 = NAICS Exception 1 == NULL " " , "Y"</t>
  </si>
  <si>
    <t>Position5 = NAICS Exception 1 == NULL " " , NULL " "</t>
  </si>
  <si>
    <t>Order for Vlookup</t>
  </si>
  <si>
    <t>Column Order</t>
  </si>
  <si>
    <t>NAICS CODE; Repeat X times to correspond with counter.  The letter next to the NAICS code is the Small Business indicator (Y/N/E).  Please note that in the legacy Extracts, there were 2 spaces after each NAICS code.  In the legacy extracts, the second Y/N character identified emerging small business status.  Emerging Small business is no longer an SBA business type and is thus no longer collected in SAM or the to-be Extracts</t>
  </si>
  <si>
    <t>There are 12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</si>
  <si>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</si>
  <si>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</si>
  <si>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</si>
  <si>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</si>
  <si>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19800301</t>
  </si>
  <si>
    <t>20131021</t>
  </si>
  <si>
    <t>20020409</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</si>
  <si>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</si>
  <si>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</si>
  <si>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</si>
  <si>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</si>
  <si>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</si>
  <si>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</si>
  <si>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</si>
  <si>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See SAM To-Be String Clarification TAB</t>
  </si>
  <si>
    <t>NAICS Code</t>
  </si>
  <si>
    <t>D or Null</t>
  </si>
  <si>
    <t>D</t>
  </si>
  <si>
    <t>Max Length</t>
  </si>
  <si>
    <t>Data Element</t>
  </si>
  <si>
    <t>Extract/XML Type</t>
  </si>
  <si>
    <t>Definition</t>
  </si>
  <si>
    <t>See SAM Functional Data Dictionary</t>
  </si>
  <si>
    <t>Monthly File:
A - Active - Send the Complete Record.
E - Expired - Send the Complete Record.
Daily File:
1 - Deleted/Deactivated Record - Send DUNS, DUNS+4, CAGE Code, DODAAC, SAM Extract Code.
2 - New Active Record - Send the Complete Record.
3 - Updated Active Record - Send the Complete Record.
4 - Expired Record - DUNS, DUNS+4, CAGE Code, DODAAC, SAM Extract Code.</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</si>
  <si>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</si>
  <si>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</si>
  <si>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</si>
  <si>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</si>
  <si>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</si>
  <si>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</si>
  <si>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</si>
  <si>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</si>
  <si>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</si>
  <si>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</si>
  <si>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</si>
  <si>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Tilde (~) delimited string that includes all of the entity's business type information.  For more information on the business types, See the SAM To-Be String Clarification TAB</t>
  </si>
  <si>
    <t>Tilde (~) delimited string that includes all of the entity's NAICS information.  For more information on the NAICS Code String, See the SAM To-Be String Clarification TAB</t>
  </si>
  <si>
    <t>Tilde (~) delimited string that includes all of the entity's PSC information.  For more information on the PSC Code String, See the SAM To-Be String Clarification TAB</t>
  </si>
  <si>
    <t>Tilde (~) delimited string that includes exception informaiton for any NAICS Codes that the user has selected that has exceptions.  For more information on the NAICS Exception String, See the SAM To-Be String Clarification TAB</t>
  </si>
  <si>
    <t>Tilde (~) delimited string that includes SBA business type  and expiration informationas provided to SAM by SBA.  For more information on the SBA Business Types String, See the SAM To-Be String Clarification TAB</t>
  </si>
  <si>
    <t>Tilde (~) and caret (^) delimited string that includes Disaster Response data as collected in the assertions page of the SAM Registration. For more information on the Disaster Response String, See the SAM To-Be String Clarification TAB</t>
  </si>
  <si>
    <t>CAGE CODE</t>
  </si>
  <si>
    <t>SAM EXTRACT CODE</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</si>
  <si>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</si>
  <si>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</si>
  <si>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</si>
  <si>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</si>
  <si>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</si>
  <si>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</si>
  <si>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</si>
  <si>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</si>
  <si>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</si>
  <si>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</si>
  <si>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</si>
  <si>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</si>
  <si>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</si>
  <si>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</si>
  <si>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</si>
  <si>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</si>
  <si>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ENTITY STRUCTURE</t>
  </si>
  <si>
    <t>STATE OF INCORPORATION</t>
  </si>
  <si>
    <t>COUNTRY OF INCORPORATION</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</si>
  <si>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</si>
  <si>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</si>
  <si>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</si>
  <si>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</si>
  <si>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</si>
  <si>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</si>
  <si>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</si>
  <si>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</si>
  <si>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</si>
  <si>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</si>
  <si>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TAX IDENTIFIER TYPE</t>
  </si>
  <si>
    <t>NAICS EXCEPTION STRING</t>
  </si>
  <si>
    <t>DELINQUENT FEDERAL DEBT FLAG</t>
  </si>
  <si>
    <t>EXCLUSION STATUS FLAG</t>
  </si>
  <si>
    <t>SBA BUSINESS TYPES STRING</t>
  </si>
  <si>
    <t>NO PUBLIC DISPLAY FLAG</t>
  </si>
  <si>
    <t>ANNUAL IGT REVENUE</t>
  </si>
  <si>
    <t>END OF RECORD INDICATOR</t>
  </si>
  <si>
    <t>SAM Data Elements</t>
  </si>
  <si>
    <t>CCR Data Elements</t>
  </si>
  <si>
    <t>This is the Physical Address for the entity.  See SAM Functional Data Dictionary for more information.</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</si>
  <si>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</si>
  <si>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</si>
  <si>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</si>
  <si>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</si>
  <si>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</si>
  <si>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</si>
  <si>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</si>
  <si>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</si>
  <si>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</si>
  <si>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</si>
  <si>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</si>
  <si>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</si>
  <si>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</si>
  <si>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</si>
  <si>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</si>
  <si>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</si>
  <si>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</si>
  <si>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</si>
  <si>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</si>
  <si>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</si>
  <si>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</si>
  <si>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</si>
  <si>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</si>
  <si>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</si>
  <si>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</si>
  <si>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</si>
  <si>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</si>
  <si>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</si>
  <si>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</si>
  <si>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</si>
  <si>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</si>
  <si>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</si>
  <si>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</si>
  <si>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</si>
  <si>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</si>
  <si>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</si>
  <si>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</si>
  <si>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</si>
  <si>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</si>
  <si>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</si>
  <si>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</si>
  <si>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</si>
  <si>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</si>
  <si>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</si>
  <si>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</si>
  <si>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</si>
  <si>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</si>
  <si>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</si>
  <si>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</si>
  <si>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</si>
  <si>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</si>
  <si>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</si>
  <si>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</si>
  <si>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</si>
  <si>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</si>
  <si>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</si>
  <si>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</si>
  <si>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</si>
  <si>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</si>
  <si>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</si>
  <si>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</si>
  <si>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</si>
  <si>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</si>
  <si>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</si>
  <si>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</si>
  <si>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</si>
  <si>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</si>
  <si>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WHICH SAM EXTRACT/XML IS THE ELEMENT IN?</t>
  </si>
  <si>
    <t>Shared XML and Web Service Details</t>
  </si>
  <si>
    <t>Extract Specific Data</t>
  </si>
  <si>
    <t>Single character code that defines the status of the record being sent in the extract.</t>
  </si>
  <si>
    <t>Size Standard in dollars</t>
  </si>
  <si>
    <t>Size standard in number of employees</t>
  </si>
  <si>
    <t>See SAM To-Be String Clarification TAB
Y - Yes
N - No
E - Exception</t>
  </si>
  <si>
    <t>SAM Data Element List</t>
  </si>
  <si>
    <t>SAM DATA ELEMENT LIST</t>
  </si>
  <si>
    <t>NPDY or null</t>
  </si>
  <si>
    <t>NPDY - User has opted out of public website searches
Null Value - User has not opted out of public website searches</t>
  </si>
  <si>
    <t>NPDY</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</si>
  <si>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</si>
  <si>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</si>
  <si>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</si>
  <si>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</si>
  <si>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</si>
  <si>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</si>
  <si>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</si>
  <si>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</si>
  <si>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</si>
  <si>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</si>
  <si>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Removed Business Types CY and ZZ from the "Business Type String" information since these are only used in the "Entity Structure" column.</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</si>
  <si>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</si>
  <si>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</si>
  <si>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</si>
  <si>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</si>
  <si>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</si>
  <si>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</si>
  <si>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</si>
  <si>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</si>
  <si>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</si>
  <si>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</si>
  <si>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</si>
  <si>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</si>
  <si>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</si>
  <si>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</si>
  <si>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</si>
  <si>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STRING CLARIFICATION TAB</t>
  </si>
  <si>
    <t>Removed maximum length information from this tab.  All max length information should be inferred by the mapping tab.</t>
  </si>
  <si>
    <t>Mandatory for US Entities.  Optional for Foreign and IGT-only Entities</t>
  </si>
  <si>
    <t>Other Than One of the Proceeding</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</si>
  <si>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</si>
  <si>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</si>
  <si>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</si>
  <si>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</si>
  <si>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</si>
  <si>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</si>
  <si>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</si>
  <si>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</si>
  <si>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LS1 = Local Avg. Number of Employees</t>
  </si>
  <si>
    <t xml:space="preserve"> in YYYYMMDD format.</t>
  </si>
  <si>
    <t>AGENCY BUSINESS PURPOSE</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</si>
  <si>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</si>
  <si>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</si>
  <si>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Added information about NAICS codes that do not have SBA size standards.  These NAICS codes will be sent with a blank space " " in place of the normal Y/N/E answer.</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</si>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</sst>
</file>

<file path=xl/styles.xml><?xml version="1.0" encoding="utf-8"?>
<styleSheet xmlns="http://schemas.openxmlformats.org/spreadsheetml/2006/main">
  <numFmts count="4">
    <numFmt numFmtId="43" formatCode="_(* #,##0.00_);_(* \(#,##0.00\);_(* &quot;-&quot;??_);_(@_)"/>
    <numFmt numFmtId="164" formatCode="0.0%"/>
    <numFmt numFmtId="165" formatCode="&quot;$&quot;#,##0.00"/>
    <numFmt numFmtId="166" formatCode="#,##0&quot; &quot;;&quot;(&quot;#,##0&quot;)&quot;"/>
  </numFmts>
  <fonts count="16">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11"/>
      <color indexed="8"/>
      <name val="Calibri"/>
      <family val="2"/>
    </font>
    <font>
      <sz val="8"/>
      <name val="Calibri"/>
      <family val="2"/>
    </font>
    <font>
      <b/>
      <sz val="11"/>
      <color theme="0"/>
      <name val="Calibri"/>
      <family val="2"/>
      <scheme val="minor"/>
    </font>
    <font>
      <b/>
      <sz val="11"/>
      <color theme="1"/>
      <name val="Calibri"/>
      <family val="2"/>
      <scheme val="minor"/>
    </font>
    <font>
      <sz val="11"/>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rgb="FFFFFF00"/>
        <bgColor indexed="64"/>
      </patternFill>
    </fill>
    <fill>
      <patternFill patternType="solid">
        <fgColor theme="3"/>
        <bgColor indexed="64"/>
      </patternFill>
    </fill>
    <fill>
      <patternFill patternType="solid">
        <fgColor rgb="FFCCFFCC"/>
        <bgColor indexed="64"/>
      </patternFill>
    </fill>
    <fill>
      <patternFill patternType="solid">
        <fgColor theme="4" tint="0.59999389629810485"/>
        <bgColor indexed="64"/>
      </patternFill>
    </fill>
    <fill>
      <patternFill patternType="solid">
        <fgColor theme="5" tint="0.59999389629810485"/>
        <bgColor indexed="64"/>
      </patternFill>
    </fill>
  </fills>
  <borders count="40">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ck">
        <color indexed="64"/>
      </top>
      <bottom style="medium">
        <color indexed="64"/>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9" fontId="7" fillId="0" borderId="0" applyFont="0" applyFill="0" applyBorder="0" applyAlignment="0" applyProtection="0"/>
    <xf numFmtId="43" fontId="12" fillId="0" borderId="0" applyFont="0" applyFill="0" applyBorder="0" applyAlignment="0" applyProtection="0"/>
  </cellStyleXfs>
  <cellXfs count="200">
    <xf numFmtId="0" fontId="0" fillId="0" borderId="0" xfId="0"/>
    <xf numFmtId="0" fontId="0" fillId="0" borderId="0" xfId="0" applyFill="1" applyBorder="1"/>
    <xf numFmtId="0" fontId="0" fillId="0" borderId="0" xfId="0" applyFont="1" applyFill="1" applyBorder="1"/>
    <xf numFmtId="0" fontId="0" fillId="0" borderId="0" xfId="0" applyFont="1" applyFill="1" applyBorder="1" applyAlignment="1">
      <alignment horizontal="left" vertical="top"/>
    </xf>
    <xf numFmtId="0" fontId="0" fillId="0" borderId="4" xfId="0" applyFill="1" applyBorder="1"/>
    <xf numFmtId="0" fontId="0" fillId="0" borderId="4" xfId="0" applyFont="1" applyFill="1" applyBorder="1"/>
    <xf numFmtId="0" fontId="0" fillId="0" borderId="4" xfId="0" applyFont="1" applyFill="1" applyBorder="1" applyAlignment="1">
      <alignment horizontal="left" vertical="top"/>
    </xf>
    <xf numFmtId="0" fontId="0" fillId="0" borderId="4" xfId="0" applyFont="1" applyFill="1" applyBorder="1" applyAlignment="1"/>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xf>
    <xf numFmtId="0" fontId="5" fillId="5" borderId="9" xfId="1" applyFont="1" applyFill="1" applyBorder="1" applyAlignment="1">
      <alignment horizontal="center" vertical="center"/>
    </xf>
    <xf numFmtId="0" fontId="5" fillId="5" borderId="10" xfId="1" applyFont="1" applyFill="1" applyBorder="1" applyAlignment="1">
      <alignment horizontal="center" vertical="center" wrapText="1"/>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1" fillId="0" borderId="0" xfId="1" applyFill="1" applyAlignment="1">
      <alignment horizontal="left"/>
    </xf>
    <xf numFmtId="0" fontId="6" fillId="0" borderId="0" xfId="1" applyFont="1" applyFill="1" applyAlignment="1"/>
    <xf numFmtId="0" fontId="0" fillId="0" borderId="13" xfId="0" applyBorder="1"/>
    <xf numFmtId="0" fontId="0" fillId="0" borderId="14" xfId="0" applyBorder="1"/>
    <xf numFmtId="0" fontId="0" fillId="0" borderId="12" xfId="0" applyBorder="1"/>
    <xf numFmtId="164" fontId="0" fillId="0" borderId="15" xfId="2" applyNumberFormat="1" applyFont="1" applyBorder="1"/>
    <xf numFmtId="0" fontId="0" fillId="0" borderId="16" xfId="0" applyBorder="1"/>
    <xf numFmtId="164" fontId="0" fillId="0" borderId="17" xfId="2" applyNumberFormat="1" applyFont="1" applyBorder="1"/>
    <xf numFmtId="0" fontId="0" fillId="0" borderId="21" xfId="0" applyFont="1" applyFill="1" applyBorder="1"/>
    <xf numFmtId="0" fontId="0" fillId="0" borderId="22" xfId="0" applyFont="1" applyFill="1" applyBorder="1"/>
    <xf numFmtId="0" fontId="0" fillId="0" borderId="3" xfId="0" applyFont="1" applyFill="1" applyBorder="1"/>
    <xf numFmtId="0" fontId="0" fillId="0" borderId="23" xfId="0" applyFont="1" applyFill="1" applyBorder="1"/>
    <xf numFmtId="0" fontId="0" fillId="0" borderId="25" xfId="0" applyFont="1" applyFill="1" applyBorder="1"/>
    <xf numFmtId="0" fontId="3" fillId="0" borderId="22" xfId="1" applyFont="1" applyFill="1" applyBorder="1" applyAlignment="1">
      <alignment horizontal="left" vertical="top"/>
    </xf>
    <xf numFmtId="0" fontId="1" fillId="0" borderId="22" xfId="1" applyFont="1" applyFill="1" applyBorder="1" applyAlignment="1">
      <alignment horizontal="left" vertical="top"/>
    </xf>
    <xf numFmtId="49" fontId="1" fillId="0" borderId="4" xfId="1" applyNumberFormat="1" applyFont="1" applyFill="1" applyBorder="1" applyAlignment="1">
      <alignment horizontal="left" vertical="top"/>
    </xf>
    <xf numFmtId="0" fontId="1" fillId="0" borderId="25" xfId="1" applyFont="1" applyFill="1" applyBorder="1" applyAlignment="1">
      <alignment horizontal="left" vertical="top"/>
    </xf>
    <xf numFmtId="0" fontId="1" fillId="0" borderId="3" xfId="1" applyFont="1" applyBorder="1" applyAlignment="1">
      <alignment horizontal="left" vertical="top"/>
    </xf>
    <xf numFmtId="0" fontId="0" fillId="9" borderId="0" xfId="0" applyFill="1"/>
    <xf numFmtId="0" fontId="0" fillId="9" borderId="0" xfId="0" applyFont="1" applyFill="1" applyBorder="1"/>
    <xf numFmtId="0" fontId="11" fillId="0" borderId="0" xfId="0" applyFont="1" applyFill="1" applyBorder="1" applyAlignment="1">
      <alignment vertical="top"/>
    </xf>
    <xf numFmtId="0" fontId="11" fillId="0" borderId="0" xfId="0" applyFont="1" applyFill="1" applyBorder="1" applyAlignment="1">
      <alignment horizontal="left" vertical="top"/>
    </xf>
    <xf numFmtId="0" fontId="0" fillId="9" borderId="0" xfId="0" applyFont="1" applyFill="1" applyBorder="1" applyAlignment="1"/>
    <xf numFmtId="0" fontId="11" fillId="9" borderId="0" xfId="0" applyFont="1" applyFill="1" applyBorder="1" applyAlignment="1">
      <alignment horizontal="left" vertical="top"/>
    </xf>
    <xf numFmtId="0" fontId="0" fillId="9" borderId="0" xfId="0" applyFill="1" applyBorder="1"/>
    <xf numFmtId="0" fontId="0" fillId="0" borderId="0" xfId="0" applyFill="1" applyBorder="1" applyAlignment="1"/>
    <xf numFmtId="0" fontId="10" fillId="0" borderId="0" xfId="0" applyFont="1"/>
    <xf numFmtId="0" fontId="10" fillId="0" borderId="0" xfId="0" applyFont="1" applyFill="1"/>
    <xf numFmtId="0" fontId="9" fillId="10" borderId="1" xfId="0" applyFont="1" applyFill="1" applyBorder="1"/>
    <xf numFmtId="0" fontId="9" fillId="10" borderId="2" xfId="0" applyFont="1" applyFill="1" applyBorder="1"/>
    <xf numFmtId="0" fontId="9" fillId="10" borderId="18" xfId="0" applyFont="1" applyFill="1" applyBorder="1" applyAlignment="1">
      <alignment horizontal="center"/>
    </xf>
    <xf numFmtId="0" fontId="9" fillId="10" borderId="19" xfId="0" applyFont="1" applyFill="1" applyBorder="1" applyAlignment="1">
      <alignment horizontal="center"/>
    </xf>
    <xf numFmtId="0" fontId="9" fillId="10" borderId="20" xfId="0" applyFont="1" applyFill="1" applyBorder="1" applyAlignment="1">
      <alignment horizontal="center"/>
    </xf>
    <xf numFmtId="164" fontId="9" fillId="10" borderId="20" xfId="2" applyNumberFormat="1" applyFont="1" applyFill="1" applyBorder="1" applyAlignment="1">
      <alignment horizontal="center"/>
    </xf>
    <xf numFmtId="0" fontId="11" fillId="0" borderId="4" xfId="0" applyFont="1" applyFill="1" applyBorder="1" applyAlignment="1">
      <alignment vertical="top"/>
    </xf>
    <xf numFmtId="0" fontId="11" fillId="0" borderId="4" xfId="0" applyFont="1" applyFill="1" applyBorder="1" applyAlignment="1">
      <alignment horizontal="left" vertical="top"/>
    </xf>
    <xf numFmtId="0" fontId="5" fillId="5" borderId="8" xfId="1" applyFont="1" applyFill="1" applyBorder="1" applyAlignment="1">
      <alignment horizontal="center" vertical="center" wrapText="1"/>
    </xf>
    <xf numFmtId="0" fontId="2" fillId="0" borderId="0" xfId="1" applyFont="1" applyAlignment="1"/>
    <xf numFmtId="0" fontId="1" fillId="0" borderId="3" xfId="1" applyFont="1" applyFill="1" applyBorder="1" applyAlignment="1">
      <alignment horizontal="left" vertical="top" wrapText="1"/>
    </xf>
    <xf numFmtId="0" fontId="3" fillId="0" borderId="4" xfId="1" applyFont="1" applyFill="1" applyBorder="1" applyAlignment="1">
      <alignment horizontal="left" vertical="top"/>
    </xf>
    <xf numFmtId="0" fontId="1" fillId="0" borderId="4" xfId="1" applyFont="1" applyFill="1" applyBorder="1" applyAlignment="1">
      <alignment horizontal="left" vertical="top"/>
    </xf>
    <xf numFmtId="0" fontId="2" fillId="0" borderId="4" xfId="1" applyFont="1" applyFill="1" applyBorder="1" applyAlignment="1">
      <alignment horizontal="center" vertical="center"/>
    </xf>
    <xf numFmtId="49" fontId="1" fillId="0" borderId="4" xfId="1" applyNumberFormat="1" applyFont="1" applyBorder="1" applyAlignment="1">
      <alignment horizontal="left" vertical="top"/>
    </xf>
    <xf numFmtId="0" fontId="1" fillId="0" borderId="3" xfId="1" applyFont="1" applyFill="1" applyBorder="1" applyAlignment="1">
      <alignment horizontal="left" vertical="top"/>
    </xf>
    <xf numFmtId="0" fontId="3" fillId="0" borderId="4" xfId="1" applyFont="1" applyBorder="1" applyAlignment="1">
      <alignment horizontal="left" vertical="top"/>
    </xf>
    <xf numFmtId="0" fontId="1" fillId="0" borderId="4" xfId="1" applyFont="1" applyBorder="1" applyAlignment="1">
      <alignment horizontal="left" vertical="top"/>
    </xf>
    <xf numFmtId="0" fontId="1" fillId="0" borderId="4" xfId="1" applyFont="1" applyFill="1" applyBorder="1" applyAlignment="1">
      <alignment horizontal="left" vertical="top" wrapText="1"/>
    </xf>
    <xf numFmtId="0" fontId="3" fillId="0" borderId="4" xfId="1" applyFont="1" applyFill="1" applyBorder="1" applyAlignment="1">
      <alignment horizontal="left" vertical="top" wrapText="1"/>
    </xf>
    <xf numFmtId="0" fontId="1" fillId="0" borderId="23" xfId="1" applyFont="1" applyFill="1" applyBorder="1" applyAlignment="1">
      <alignment horizontal="left" vertical="top"/>
    </xf>
    <xf numFmtId="0" fontId="1" fillId="0" borderId="21" xfId="1" applyFont="1" applyFill="1" applyBorder="1" applyAlignment="1">
      <alignment horizontal="left" vertical="top"/>
    </xf>
    <xf numFmtId="0" fontId="3" fillId="0" borderId="25" xfId="1" applyFont="1" applyBorder="1" applyAlignment="1">
      <alignment horizontal="left" vertical="top"/>
    </xf>
    <xf numFmtId="49" fontId="1" fillId="0" borderId="22" xfId="1" applyNumberFormat="1" applyFont="1" applyBorder="1" applyAlignment="1">
      <alignment horizontal="left" vertical="top"/>
    </xf>
    <xf numFmtId="0" fontId="1" fillId="0" borderId="4" xfId="1" applyFont="1" applyBorder="1" applyAlignment="1">
      <alignment horizontal="left" vertical="top" wrapText="1"/>
    </xf>
    <xf numFmtId="0" fontId="5" fillId="6" borderId="33"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5" fillId="6" borderId="30" xfId="1" applyFont="1" applyFill="1" applyBorder="1" applyAlignment="1">
      <alignment horizontal="center" vertical="center" wrapText="1"/>
    </xf>
    <xf numFmtId="0" fontId="1" fillId="0" borderId="4" xfId="1" applyFill="1" applyBorder="1" applyAlignment="1">
      <alignment horizontal="left" vertical="top"/>
    </xf>
    <xf numFmtId="0" fontId="1" fillId="0" borderId="4" xfId="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4" xfId="1" applyFont="1" applyFill="1" applyBorder="1" applyAlignment="1">
      <alignment horizontal="center" vertical="center"/>
    </xf>
    <xf numFmtId="0" fontId="2" fillId="0" borderId="5" xfId="1" applyFont="1" applyFill="1" applyBorder="1" applyAlignment="1">
      <alignment horizontal="center" vertical="center"/>
    </xf>
    <xf numFmtId="0" fontId="3" fillId="0" borderId="25" xfId="1" applyFont="1" applyFill="1" applyBorder="1" applyAlignment="1">
      <alignment horizontal="left" vertical="top"/>
    </xf>
    <xf numFmtId="0" fontId="1" fillId="0" borderId="25" xfId="1" applyFill="1" applyBorder="1" applyAlignment="1">
      <alignment horizontal="left" vertical="top"/>
    </xf>
    <xf numFmtId="0" fontId="2" fillId="0" borderId="25" xfId="1" applyFont="1" applyFill="1" applyBorder="1" applyAlignment="1">
      <alignment horizontal="center" vertical="center"/>
    </xf>
    <xf numFmtId="0" fontId="2" fillId="0" borderId="26" xfId="1" applyFont="1" applyFill="1" applyBorder="1" applyAlignment="1">
      <alignment horizontal="center" vertical="center"/>
    </xf>
    <xf numFmtId="0" fontId="1" fillId="11" borderId="36" xfId="1" applyFont="1" applyFill="1" applyBorder="1" applyAlignment="1">
      <alignment horizontal="left" vertical="top" wrapText="1"/>
    </xf>
    <xf numFmtId="0" fontId="1" fillId="11" borderId="11" xfId="1" applyFont="1" applyFill="1" applyBorder="1" applyAlignment="1">
      <alignment horizontal="left" vertical="top" wrapText="1"/>
    </xf>
    <xf numFmtId="0" fontId="1" fillId="11" borderId="37" xfId="1" applyFont="1" applyFill="1" applyBorder="1" applyAlignment="1">
      <alignment horizontal="left" vertical="top" wrapText="1"/>
    </xf>
    <xf numFmtId="0" fontId="1" fillId="0" borderId="21" xfId="1" applyFill="1" applyBorder="1" applyAlignment="1">
      <alignment horizontal="left" vertical="top"/>
    </xf>
    <xf numFmtId="0" fontId="1" fillId="0" borderId="3" xfId="1" applyFill="1" applyBorder="1" applyAlignment="1">
      <alignment horizontal="left" vertical="top"/>
    </xf>
    <xf numFmtId="0" fontId="1" fillId="0" borderId="3" xfId="1" applyBorder="1" applyAlignment="1">
      <alignment horizontal="left" vertical="top"/>
    </xf>
    <xf numFmtId="0" fontId="1" fillId="0" borderId="23" xfId="1" applyFill="1" applyBorder="1" applyAlignment="1">
      <alignment horizontal="left" vertical="top"/>
    </xf>
    <xf numFmtId="0" fontId="1" fillId="0" borderId="4" xfId="1" applyNumberFormat="1" applyFont="1" applyBorder="1" applyAlignment="1">
      <alignment horizontal="left" vertical="top"/>
    </xf>
    <xf numFmtId="1" fontId="1" fillId="0" borderId="4" xfId="1" applyNumberFormat="1" applyFont="1" applyFill="1" applyBorder="1" applyAlignment="1">
      <alignment horizontal="left" vertical="top"/>
    </xf>
    <xf numFmtId="49" fontId="1" fillId="0" borderId="25" xfId="1" applyNumberFormat="1" applyFont="1" applyBorder="1" applyAlignment="1">
      <alignment horizontal="left" vertical="top"/>
    </xf>
    <xf numFmtId="0" fontId="2" fillId="2" borderId="35" xfId="1" applyFont="1" applyFill="1" applyBorder="1" applyAlignment="1">
      <alignment horizontal="center"/>
    </xf>
    <xf numFmtId="0" fontId="5" fillId="5" borderId="9" xfId="1" applyFont="1" applyFill="1" applyBorder="1" applyAlignment="1">
      <alignment horizontal="center" vertical="center" wrapText="1"/>
    </xf>
    <xf numFmtId="0" fontId="3" fillId="0" borderId="22" xfId="1" applyFont="1" applyFill="1" applyBorder="1" applyAlignment="1">
      <alignment horizontal="left" vertical="top" wrapText="1"/>
    </xf>
    <xf numFmtId="0" fontId="3" fillId="0" borderId="4" xfId="1" applyFont="1" applyBorder="1" applyAlignment="1">
      <alignment horizontal="left" vertical="top" wrapText="1"/>
    </xf>
    <xf numFmtId="0" fontId="3" fillId="0" borderId="25" xfId="1" applyFont="1" applyBorder="1" applyAlignment="1">
      <alignment horizontal="left" vertical="top" wrapText="1"/>
    </xf>
    <xf numFmtId="0" fontId="0" fillId="0" borderId="0" xfId="0" applyFont="1"/>
    <xf numFmtId="0" fontId="0" fillId="9" borderId="0" xfId="0" applyFont="1" applyFill="1"/>
    <xf numFmtId="0" fontId="0" fillId="0" borderId="0" xfId="0" applyFont="1" applyFill="1"/>
    <xf numFmtId="0" fontId="10" fillId="0" borderId="0" xfId="0" applyFont="1" applyFill="1" applyBorder="1"/>
    <xf numFmtId="0" fontId="13" fillId="0" borderId="21" xfId="0" applyFont="1" applyBorder="1" applyAlignment="1">
      <alignment horizontal="left" vertical="top" wrapText="1"/>
    </xf>
    <xf numFmtId="0" fontId="13" fillId="0" borderId="2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23" xfId="0" applyFont="1" applyBorder="1" applyAlignment="1">
      <alignment horizontal="left" vertical="top" wrapText="1"/>
    </xf>
    <xf numFmtId="0" fontId="13" fillId="0" borderId="25" xfId="0" applyFont="1" applyBorder="1" applyAlignment="1">
      <alignment horizontal="left" vertical="top" wrapText="1"/>
    </xf>
    <xf numFmtId="0" fontId="0" fillId="0" borderId="21" xfId="0" applyBorder="1" applyAlignment="1">
      <alignment wrapText="1"/>
    </xf>
    <xf numFmtId="0" fontId="0" fillId="0" borderId="5" xfId="0" applyBorder="1" applyAlignment="1">
      <alignment wrapText="1"/>
    </xf>
    <xf numFmtId="0" fontId="0" fillId="0" borderId="26" xfId="0" applyBorder="1" applyAlignment="1">
      <alignment wrapText="1"/>
    </xf>
    <xf numFmtId="0" fontId="0" fillId="0" borderId="5" xfId="0" applyBorder="1" applyAlignment="1">
      <alignment vertical="top" wrapText="1"/>
    </xf>
    <xf numFmtId="0" fontId="0" fillId="0" borderId="26" xfId="0" applyBorder="1" applyAlignment="1">
      <alignment vertical="top" wrapText="1"/>
    </xf>
    <xf numFmtId="0" fontId="0" fillId="0" borderId="3" xfId="0" applyBorder="1" applyAlignment="1">
      <alignment vertical="top" wrapText="1"/>
    </xf>
    <xf numFmtId="49" fontId="0" fillId="0" borderId="3" xfId="0" applyNumberFormat="1" applyBorder="1" applyAlignment="1">
      <alignment vertical="top" wrapText="1"/>
    </xf>
    <xf numFmtId="0" fontId="0" fillId="0" borderId="23" xfId="0" applyBorder="1" applyAlignment="1">
      <alignment vertical="top" wrapText="1"/>
    </xf>
    <xf numFmtId="0" fontId="9" fillId="10" borderId="18" xfId="0" applyFont="1" applyFill="1" applyBorder="1" applyAlignment="1">
      <alignment horizontal="center" vertical="center" wrapText="1"/>
    </xf>
    <xf numFmtId="0" fontId="9" fillId="10" borderId="20" xfId="0" applyFont="1" applyFill="1" applyBorder="1" applyAlignment="1">
      <alignment horizontal="center" vertical="center" wrapText="1"/>
    </xf>
    <xf numFmtId="166" fontId="13" fillId="0" borderId="24" xfId="3" applyNumberFormat="1" applyFont="1" applyBorder="1" applyAlignment="1">
      <alignment horizontal="right" vertical="top" wrapText="1"/>
    </xf>
    <xf numFmtId="166" fontId="13" fillId="0" borderId="5" xfId="3" applyNumberFormat="1" applyFont="1" applyBorder="1" applyAlignment="1">
      <alignment horizontal="right" vertical="top" wrapText="1"/>
    </xf>
    <xf numFmtId="166" fontId="13" fillId="0" borderId="26" xfId="3" applyNumberFormat="1" applyFont="1" applyBorder="1" applyAlignment="1">
      <alignment horizontal="right" vertical="top" wrapText="1"/>
    </xf>
    <xf numFmtId="0" fontId="14" fillId="10" borderId="18"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165" fontId="13" fillId="0" borderId="22" xfId="0" applyNumberFormat="1" applyFont="1" applyBorder="1" applyAlignment="1">
      <alignment horizontal="right" vertical="top" wrapText="1"/>
    </xf>
    <xf numFmtId="165" fontId="13" fillId="0" borderId="4" xfId="0" applyNumberFormat="1" applyFont="1" applyBorder="1" applyAlignment="1">
      <alignment horizontal="right" vertical="top" wrapText="1"/>
    </xf>
    <xf numFmtId="165" fontId="13" fillId="0" borderId="25" xfId="0" applyNumberFormat="1" applyFont="1" applyBorder="1" applyAlignment="1">
      <alignment horizontal="right" vertical="top" wrapText="1"/>
    </xf>
    <xf numFmtId="0" fontId="9" fillId="10" borderId="19"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25" xfId="0" applyBorder="1" applyAlignment="1">
      <alignment wrapText="1"/>
    </xf>
    <xf numFmtId="0" fontId="15" fillId="10" borderId="18" xfId="1" applyFont="1" applyFill="1" applyBorder="1" applyAlignment="1">
      <alignment horizontal="center" vertical="center" wrapText="1"/>
    </xf>
    <xf numFmtId="0" fontId="15" fillId="10" borderId="20" xfId="1" applyFont="1" applyFill="1" applyBorder="1" applyAlignment="1">
      <alignment horizontal="center" vertical="center" wrapText="1"/>
    </xf>
    <xf numFmtId="0" fontId="0" fillId="0" borderId="13" xfId="0" applyBorder="1" applyAlignment="1">
      <alignment vertical="top" wrapText="1"/>
    </xf>
    <xf numFmtId="0" fontId="0" fillId="0" borderId="17" xfId="0" applyBorder="1" applyAlignment="1">
      <alignment vertical="top" wrapText="1"/>
    </xf>
    <xf numFmtId="0" fontId="1" fillId="0" borderId="3" xfId="1" applyBorder="1" applyAlignment="1">
      <alignment horizontal="left" vertical="top" wrapText="1"/>
    </xf>
    <xf numFmtId="0" fontId="1" fillId="0" borderId="5" xfId="1" applyBorder="1" applyAlignment="1">
      <alignment horizontal="left" vertical="top" wrapText="1"/>
    </xf>
    <xf numFmtId="0" fontId="1" fillId="0" borderId="23" xfId="1" applyBorder="1" applyAlignment="1">
      <alignment horizontal="left" vertical="top" wrapText="1"/>
    </xf>
    <xf numFmtId="0" fontId="1" fillId="0" borderId="26" xfId="1" applyBorder="1" applyAlignment="1">
      <alignment horizontal="left" vertical="top" wrapText="1"/>
    </xf>
    <xf numFmtId="0" fontId="1" fillId="0" borderId="13" xfId="1" applyBorder="1" applyAlignment="1">
      <alignment horizontal="left" vertical="top" wrapText="1"/>
    </xf>
    <xf numFmtId="0" fontId="1" fillId="0" borderId="17" xfId="1" applyBorder="1" applyAlignment="1">
      <alignment horizontal="left" vertical="top" wrapText="1"/>
    </xf>
    <xf numFmtId="0" fontId="2" fillId="13" borderId="35" xfId="1" applyFont="1" applyFill="1" applyBorder="1" applyAlignment="1">
      <alignment horizontal="center" vertical="center"/>
    </xf>
    <xf numFmtId="0" fontId="1" fillId="0" borderId="21" xfId="1" applyFont="1" applyBorder="1" applyAlignment="1">
      <alignment vertical="top" wrapText="1"/>
    </xf>
    <xf numFmtId="0" fontId="1" fillId="0" borderId="24" xfId="1" applyFont="1" applyBorder="1" applyAlignment="1">
      <alignment vertical="top" wrapText="1"/>
    </xf>
    <xf numFmtId="0" fontId="1" fillId="0" borderId="3" xfId="1" applyFont="1" applyBorder="1" applyAlignment="1">
      <alignment vertical="top" wrapText="1"/>
    </xf>
    <xf numFmtId="0" fontId="1" fillId="0" borderId="5" xfId="1" applyFont="1" applyBorder="1" applyAlignment="1">
      <alignment vertical="top" wrapText="1"/>
    </xf>
    <xf numFmtId="0" fontId="1" fillId="0" borderId="23" xfId="1" applyFont="1" applyBorder="1" applyAlignment="1">
      <alignment vertical="top" wrapText="1"/>
    </xf>
    <xf numFmtId="0" fontId="1" fillId="0" borderId="26" xfId="1" applyFont="1" applyBorder="1" applyAlignment="1">
      <alignment vertical="top" wrapText="1"/>
    </xf>
    <xf numFmtId="0" fontId="0" fillId="0" borderId="4" xfId="0"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25" xfId="0" applyBorder="1" applyAlignment="1">
      <alignment horizontal="left" vertical="top" wrapText="1"/>
    </xf>
    <xf numFmtId="0" fontId="0" fillId="0" borderId="26" xfId="0" applyBorder="1" applyAlignment="1">
      <alignment horizontal="left" vertical="top"/>
    </xf>
    <xf numFmtId="0" fontId="0" fillId="0" borderId="0" xfId="0" applyAlignment="1">
      <alignment wrapText="1"/>
    </xf>
    <xf numFmtId="0" fontId="1" fillId="0" borderId="0" xfId="1" applyAlignment="1">
      <alignment horizontal="left" vertical="top" wrapText="1"/>
    </xf>
    <xf numFmtId="0" fontId="1" fillId="0" borderId="22" xfId="1" applyFont="1" applyFill="1" applyBorder="1" applyAlignment="1">
      <alignment horizontal="left" vertical="top" wrapText="1"/>
    </xf>
    <xf numFmtId="49" fontId="1" fillId="0" borderId="4" xfId="1" applyNumberFormat="1" applyFont="1" applyBorder="1" applyAlignment="1">
      <alignment horizontal="left" vertical="top" wrapText="1"/>
    </xf>
    <xf numFmtId="0" fontId="1" fillId="0" borderId="25" xfId="1" applyFont="1" applyFill="1" applyBorder="1" applyAlignment="1">
      <alignment horizontal="lef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24" xfId="0" applyFont="1" applyFill="1" applyBorder="1"/>
    <xf numFmtId="0" fontId="0" fillId="0" borderId="5" xfId="0" applyFont="1" applyFill="1" applyBorder="1"/>
    <xf numFmtId="0" fontId="0" fillId="0" borderId="26" xfId="0" applyFont="1" applyFill="1" applyBorder="1"/>
    <xf numFmtId="0" fontId="9" fillId="10" borderId="39" xfId="0" applyFont="1" applyFill="1" applyBorder="1"/>
    <xf numFmtId="0" fontId="9" fillId="10" borderId="1" xfId="0" applyFont="1" applyFill="1" applyBorder="1" applyAlignment="1">
      <alignment horizontal="center" vertical="center"/>
    </xf>
    <xf numFmtId="0" fontId="9" fillId="10" borderId="2" xfId="0" applyFont="1" applyFill="1" applyBorder="1" applyAlignment="1">
      <alignment horizontal="center" vertical="center" wrapText="1"/>
    </xf>
    <xf numFmtId="0" fontId="9" fillId="10" borderId="39" xfId="0" applyFont="1" applyFill="1" applyBorder="1" applyAlignment="1">
      <alignment horizontal="center" vertical="center" wrapText="1"/>
    </xf>
    <xf numFmtId="0" fontId="0" fillId="0" borderId="21" xfId="0" applyFill="1" applyBorder="1" applyAlignment="1">
      <alignment horizontal="left" vertical="top"/>
    </xf>
    <xf numFmtId="0" fontId="0" fillId="0" borderId="22" xfId="0" applyBorder="1" applyAlignment="1">
      <alignment horizontal="left" vertical="top" wrapText="1"/>
    </xf>
    <xf numFmtId="0" fontId="0" fillId="0" borderId="24" xfId="0" applyBorder="1" applyAlignment="1">
      <alignment horizontal="left" vertical="top"/>
    </xf>
    <xf numFmtId="0" fontId="0" fillId="0" borderId="3" xfId="0" applyFill="1" applyBorder="1" applyAlignment="1">
      <alignment horizontal="left" vertical="top"/>
    </xf>
    <xf numFmtId="0" fontId="0" fillId="0" borderId="23" xfId="0" applyFill="1" applyBorder="1" applyAlignment="1">
      <alignment horizontal="left" vertical="top"/>
    </xf>
    <xf numFmtId="0" fontId="2" fillId="8" borderId="33" xfId="1" applyFont="1" applyFill="1" applyBorder="1" applyAlignment="1">
      <alignment horizontal="center" wrapText="1"/>
    </xf>
    <xf numFmtId="0" fontId="2" fillId="8" borderId="30" xfId="1" applyFont="1" applyFill="1" applyBorder="1" applyAlignment="1">
      <alignment horizontal="center" wrapText="1"/>
    </xf>
    <xf numFmtId="0" fontId="4" fillId="3" borderId="31" xfId="1" applyFont="1" applyFill="1" applyBorder="1" applyAlignment="1">
      <alignment horizontal="center"/>
    </xf>
    <xf numFmtId="0" fontId="4" fillId="3" borderId="32" xfId="1" applyFont="1" applyFill="1" applyBorder="1" applyAlignment="1">
      <alignment horizontal="center"/>
    </xf>
    <xf numFmtId="0" fontId="4" fillId="3" borderId="6" xfId="1" applyFont="1" applyFill="1" applyBorder="1" applyAlignment="1">
      <alignment horizontal="center"/>
    </xf>
    <xf numFmtId="0" fontId="4" fillId="3" borderId="27" xfId="1" applyFont="1" applyFill="1" applyBorder="1" applyAlignment="1">
      <alignment horizontal="center"/>
    </xf>
    <xf numFmtId="0" fontId="2" fillId="4" borderId="34" xfId="1" applyFont="1" applyFill="1" applyBorder="1" applyAlignment="1">
      <alignment horizontal="center"/>
    </xf>
    <xf numFmtId="0" fontId="2" fillId="4" borderId="32" xfId="1" applyFont="1" applyFill="1" applyBorder="1" applyAlignment="1">
      <alignment horizontal="center"/>
    </xf>
    <xf numFmtId="0" fontId="2" fillId="12" borderId="38" xfId="1" applyFont="1" applyFill="1" applyBorder="1" applyAlignment="1">
      <alignment horizontal="center"/>
    </xf>
    <xf numFmtId="0" fontId="2" fillId="12" borderId="28" xfId="1" applyFont="1" applyFill="1" applyBorder="1" applyAlignment="1">
      <alignment horizontal="center"/>
    </xf>
    <xf numFmtId="0" fontId="2" fillId="12" borderId="29"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22" xfId="0" applyBorder="1" applyAlignment="1">
      <alignment horizontal="left" wrapText="1"/>
    </xf>
    <xf numFmtId="0" fontId="0" fillId="0" borderId="24"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cellXfs>
  <cellStyles count="4">
    <cellStyle name="Comma" xfId="3" builtinId="3"/>
    <cellStyle name="Normal" xfId="0" builtinId="0"/>
    <cellStyle name="Normal 2" xfId="1"/>
    <cellStyle name="Percent" xfId="2" builtinId="5"/>
  </cellStyles>
  <dxfs count="3">
    <dxf>
      <fill>
        <patternFill>
          <bgColor rgb="FFFFFF00"/>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163" bestFit="1" customWidth="1"/>
    <col min="4" max="4" width="63.5703125" style="163" customWidth="1"/>
    <col min="5" max="5" width="58.28515625" style="163" customWidth="1"/>
    <col min="6" max="6" width="14.5703125" bestFit="1" customWidth="1"/>
  </cols>
  <sheetData>
    <row r="1" spans="2:6" ht="15.75" thickBot="1"/>
    <row r="2" spans="2:6" ht="30.75" thickBot="1">
      <c r="B2" s="174" t="s">
        <v>344</v>
      </c>
      <c r="C2" s="175" t="s">
        <v>695</v>
      </c>
      <c r="D2" s="175" t="s">
        <v>696</v>
      </c>
      <c r="E2" s="175" t="s">
        <v>697</v>
      </c>
      <c r="F2" s="176" t="s">
        <v>698</v>
      </c>
    </row>
    <row r="3" spans="2:6" ht="105">
      <c r="B3" s="177">
        <v>1</v>
      </c>
      <c r="C3" s="178">
        <v>5.0999999999999996</v>
      </c>
      <c r="D3" s="178" t="s">
        <v>735</v>
      </c>
      <c r="E3" s="178" t="s">
        <v>736</v>
      </c>
      <c r="F3" s="179" t="s">
        <v>701</v>
      </c>
    </row>
    <row r="4" spans="2:6" ht="90">
      <c r="B4" s="159">
        <v>2</v>
      </c>
      <c r="C4" s="158">
        <v>5.0999999999999996</v>
      </c>
      <c r="D4" s="158" t="s">
        <v>611</v>
      </c>
      <c r="E4" s="158" t="s">
        <v>703</v>
      </c>
      <c r="F4" s="160" t="s">
        <v>701</v>
      </c>
    </row>
    <row r="5" spans="2:6" ht="30">
      <c r="B5" s="159">
        <v>3</v>
      </c>
      <c r="C5" s="158">
        <v>5.0999999999999996</v>
      </c>
      <c r="D5" s="158" t="s">
        <v>706</v>
      </c>
      <c r="E5" s="158" t="s">
        <v>707</v>
      </c>
      <c r="F5" s="160" t="s">
        <v>701</v>
      </c>
    </row>
    <row r="6" spans="2:6">
      <c r="B6" s="180">
        <v>4</v>
      </c>
      <c r="C6" s="158">
        <v>5.0999999999999996</v>
      </c>
      <c r="D6" s="158" t="s">
        <v>596</v>
      </c>
      <c r="E6" s="158" t="s">
        <v>718</v>
      </c>
      <c r="F6" s="160" t="s">
        <v>701</v>
      </c>
    </row>
    <row r="7" spans="2:6" ht="45">
      <c r="B7" s="159">
        <v>5</v>
      </c>
      <c r="C7" s="158">
        <v>5.0999999999999996</v>
      </c>
      <c r="D7" s="158" t="s">
        <v>604</v>
      </c>
      <c r="E7" s="158" t="s">
        <v>708</v>
      </c>
      <c r="F7" s="160" t="s">
        <v>701</v>
      </c>
    </row>
    <row r="8" spans="2:6" ht="165">
      <c r="B8" s="159">
        <v>6</v>
      </c>
      <c r="C8" s="158">
        <v>5.0999999999999996</v>
      </c>
      <c r="D8" s="158" t="s">
        <v>714</v>
      </c>
      <c r="E8" s="158" t="s">
        <v>715</v>
      </c>
      <c r="F8" s="160" t="s">
        <v>701</v>
      </c>
    </row>
    <row r="9" spans="2:6" ht="45">
      <c r="B9" s="180">
        <v>7</v>
      </c>
      <c r="C9" s="158">
        <v>5.0999999999999996</v>
      </c>
      <c r="D9" s="158" t="s">
        <v>716</v>
      </c>
      <c r="E9" s="158" t="s">
        <v>717</v>
      </c>
      <c r="F9" s="160" t="s">
        <v>701</v>
      </c>
    </row>
    <row r="10" spans="2:6">
      <c r="B10" s="159">
        <v>8</v>
      </c>
      <c r="C10" s="158">
        <v>5.0999999999999996</v>
      </c>
      <c r="D10" s="158" t="s">
        <v>608</v>
      </c>
      <c r="E10" s="158" t="s">
        <v>719</v>
      </c>
      <c r="F10" s="160" t="s">
        <v>701</v>
      </c>
    </row>
    <row r="11" spans="2:6" ht="105">
      <c r="B11" s="159">
        <v>9</v>
      </c>
      <c r="C11" s="158">
        <v>5.0999999999999996</v>
      </c>
      <c r="D11" s="158" t="s">
        <v>608</v>
      </c>
      <c r="E11" s="158" t="s">
        <v>720</v>
      </c>
      <c r="F11" s="160" t="s">
        <v>701</v>
      </c>
    </row>
    <row r="12" spans="2:6" ht="45">
      <c r="B12" s="180">
        <v>10</v>
      </c>
      <c r="C12" s="158">
        <v>5.0999999999999996</v>
      </c>
      <c r="D12" s="158" t="s">
        <v>712</v>
      </c>
      <c r="E12" s="158" t="s">
        <v>713</v>
      </c>
      <c r="F12" s="160" t="s">
        <v>701</v>
      </c>
    </row>
    <row r="13" spans="2:6" ht="60">
      <c r="B13" s="159">
        <v>11</v>
      </c>
      <c r="C13" s="158">
        <v>5.0999999999999996</v>
      </c>
      <c r="D13" s="158" t="s">
        <v>610</v>
      </c>
      <c r="E13" s="158" t="s">
        <v>737</v>
      </c>
      <c r="F13" s="160" t="s">
        <v>701</v>
      </c>
    </row>
    <row r="14" spans="2:6" ht="240">
      <c r="B14" s="159">
        <v>12</v>
      </c>
      <c r="C14" s="158">
        <v>5.0999999999999996</v>
      </c>
      <c r="D14" s="158" t="s">
        <v>729</v>
      </c>
      <c r="E14" s="158" t="s">
        <v>709</v>
      </c>
      <c r="F14" s="160" t="s">
        <v>701</v>
      </c>
    </row>
    <row r="15" spans="2:6" ht="45">
      <c r="B15" s="180">
        <v>13</v>
      </c>
      <c r="C15" s="158">
        <v>5.0999999999999996</v>
      </c>
      <c r="D15" s="158" t="s">
        <v>710</v>
      </c>
      <c r="E15" s="158" t="s">
        <v>711</v>
      </c>
      <c r="F15" s="160" t="s">
        <v>701</v>
      </c>
    </row>
    <row r="16" spans="2:6">
      <c r="B16" s="159">
        <v>14</v>
      </c>
      <c r="C16" s="158">
        <v>5.0999999999999996</v>
      </c>
      <c r="D16" s="158" t="s">
        <v>721</v>
      </c>
      <c r="E16" s="158" t="s">
        <v>704</v>
      </c>
      <c r="F16" s="160" t="s">
        <v>701</v>
      </c>
    </row>
    <row r="17" spans="2:6" ht="45">
      <c r="B17" s="159">
        <v>15</v>
      </c>
      <c r="C17" s="158">
        <v>5.0999999999999996</v>
      </c>
      <c r="D17" s="158" t="s">
        <v>721</v>
      </c>
      <c r="E17" s="158" t="s">
        <v>705</v>
      </c>
      <c r="F17" s="160" t="s">
        <v>701</v>
      </c>
    </row>
    <row r="18" spans="2:6" ht="30">
      <c r="B18" s="180">
        <v>16</v>
      </c>
      <c r="C18" s="158">
        <v>5.0999999999999996</v>
      </c>
      <c r="D18" s="158" t="s">
        <v>721</v>
      </c>
      <c r="E18" s="158" t="s">
        <v>722</v>
      </c>
      <c r="F18" s="160" t="s">
        <v>701</v>
      </c>
    </row>
    <row r="19" spans="2:6" ht="45">
      <c r="B19" s="159">
        <v>17</v>
      </c>
      <c r="C19" s="158">
        <v>5.0999999999999996</v>
      </c>
      <c r="D19" s="138" t="s">
        <v>721</v>
      </c>
      <c r="E19" s="138" t="s">
        <v>738</v>
      </c>
      <c r="F19" s="160" t="s">
        <v>701</v>
      </c>
    </row>
    <row r="20" spans="2:6" ht="90">
      <c r="B20" s="159">
        <v>18</v>
      </c>
      <c r="C20" s="158">
        <v>5.0999999999999996</v>
      </c>
      <c r="D20" s="158" t="s">
        <v>605</v>
      </c>
      <c r="E20" s="158" t="s">
        <v>702</v>
      </c>
      <c r="F20" s="160" t="s">
        <v>701</v>
      </c>
    </row>
    <row r="21" spans="2:6" ht="45.75" thickBot="1">
      <c r="B21" s="181">
        <v>19</v>
      </c>
      <c r="C21" s="161">
        <v>5.0999999999999996</v>
      </c>
      <c r="D21" s="161" t="s">
        <v>699</v>
      </c>
      <c r="E21" s="161" t="s">
        <v>700</v>
      </c>
      <c r="F21" s="162" t="s">
        <v>701</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T154"/>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9" customWidth="1"/>
    <col min="2" max="2" width="23" style="10" customWidth="1"/>
    <col min="3" max="3" width="11.42578125" style="10" customWidth="1"/>
    <col min="4" max="4" width="25.140625" style="10" bestFit="1" customWidth="1"/>
    <col min="5" max="5" width="8.140625" style="11" customWidth="1"/>
    <col min="6" max="6" width="53" style="11" customWidth="1"/>
    <col min="7" max="7" width="59" style="11" customWidth="1"/>
    <col min="8" max="8" width="19" style="11" customWidth="1"/>
    <col min="9" max="9" width="31.42578125" style="164" customWidth="1"/>
    <col min="10" max="10" width="34.28515625" style="11" customWidth="1"/>
    <col min="11" max="11" width="50.85546875" style="11" customWidth="1"/>
    <col min="12" max="12" width="8.5703125" style="13" customWidth="1"/>
    <col min="13" max="13" width="11.7109375" style="13" bestFit="1" customWidth="1"/>
    <col min="14" max="14" width="11.7109375" style="13" customWidth="1"/>
    <col min="15" max="16" width="9.28515625" style="13" bestFit="1" customWidth="1"/>
    <col min="17" max="17" width="10.5703125" style="13" bestFit="1" customWidth="1"/>
    <col min="18" max="18" width="10.5703125" style="13" customWidth="1"/>
    <col min="19" max="16384" width="9.140625" style="13"/>
  </cols>
  <sheetData>
    <row r="1" spans="1:20" ht="13.5" thickBot="1">
      <c r="A1" s="8"/>
      <c r="H1" s="12"/>
    </row>
    <row r="2" spans="1:20" ht="19.5" thickTop="1" thickBot="1">
      <c r="A2" s="184" t="s">
        <v>691</v>
      </c>
      <c r="B2" s="185"/>
      <c r="C2" s="186"/>
      <c r="D2" s="186"/>
      <c r="E2" s="186"/>
      <c r="F2" s="186"/>
      <c r="G2" s="186"/>
      <c r="H2" s="186"/>
      <c r="I2" s="186"/>
      <c r="J2" s="186"/>
      <c r="K2" s="186"/>
      <c r="L2" s="187"/>
      <c r="M2" s="184" t="s">
        <v>683</v>
      </c>
      <c r="N2" s="185"/>
      <c r="O2" s="185"/>
      <c r="P2" s="185"/>
      <c r="Q2" s="185"/>
      <c r="R2" s="185"/>
    </row>
    <row r="3" spans="1:20" ht="16.5" customHeight="1" thickTop="1" thickBot="1">
      <c r="A3" s="102" t="s">
        <v>552</v>
      </c>
      <c r="B3" s="151" t="s">
        <v>685</v>
      </c>
      <c r="C3" s="190" t="s">
        <v>684</v>
      </c>
      <c r="D3" s="191"/>
      <c r="E3" s="191"/>
      <c r="F3" s="191"/>
      <c r="G3" s="191"/>
      <c r="H3" s="191"/>
      <c r="I3" s="191"/>
      <c r="J3" s="191"/>
      <c r="K3" s="191"/>
      <c r="L3" s="192"/>
      <c r="M3" s="182" t="s">
        <v>345</v>
      </c>
      <c r="N3" s="183"/>
      <c r="O3" s="188" t="s">
        <v>553</v>
      </c>
      <c r="P3" s="189"/>
      <c r="Q3" s="189"/>
      <c r="R3" s="189"/>
    </row>
    <row r="4" spans="1:20" ht="27" thickTop="1" thickBot="1">
      <c r="A4" s="15" t="s">
        <v>690</v>
      </c>
      <c r="B4" s="62" t="s">
        <v>530</v>
      </c>
      <c r="C4" s="16" t="s">
        <v>346</v>
      </c>
      <c r="D4" s="16" t="s">
        <v>347</v>
      </c>
      <c r="E4" s="62" t="s">
        <v>551</v>
      </c>
      <c r="F4" s="103" t="s">
        <v>554</v>
      </c>
      <c r="G4" s="17" t="s">
        <v>545</v>
      </c>
      <c r="H4" s="17" t="s">
        <v>348</v>
      </c>
      <c r="I4" s="103" t="s">
        <v>349</v>
      </c>
      <c r="J4" s="17" t="s">
        <v>350</v>
      </c>
      <c r="K4" s="17" t="s">
        <v>351</v>
      </c>
      <c r="L4" s="18" t="s">
        <v>352</v>
      </c>
      <c r="M4" s="79" t="s">
        <v>353</v>
      </c>
      <c r="N4" s="80" t="s">
        <v>353</v>
      </c>
      <c r="O4" s="79" t="s">
        <v>361</v>
      </c>
      <c r="P4" s="81" t="s">
        <v>356</v>
      </c>
      <c r="Q4" s="81" t="s">
        <v>359</v>
      </c>
      <c r="R4" s="81" t="s">
        <v>390</v>
      </c>
    </row>
    <row r="5" spans="1:20" s="20" customFormat="1">
      <c r="A5" s="75" t="s">
        <v>386</v>
      </c>
      <c r="B5" s="39">
        <f>VLOOKUP(A5,'To-Be'!$C$8:$F$157,4,FALSE)</f>
        <v>1</v>
      </c>
      <c r="C5" s="39" t="s">
        <v>354</v>
      </c>
      <c r="D5" s="39" t="s">
        <v>358</v>
      </c>
      <c r="E5" s="39">
        <v>9</v>
      </c>
      <c r="F5" s="104" t="s">
        <v>555</v>
      </c>
      <c r="G5" s="40"/>
      <c r="H5" s="40"/>
      <c r="I5" s="165" t="s">
        <v>222</v>
      </c>
      <c r="J5" s="40"/>
      <c r="K5" s="77" t="s">
        <v>364</v>
      </c>
      <c r="L5" s="92" t="s">
        <v>355</v>
      </c>
      <c r="M5" s="95" t="s">
        <v>361</v>
      </c>
      <c r="N5" s="84">
        <v>1</v>
      </c>
      <c r="O5" s="85" t="str">
        <f t="shared" ref="O5:O6" si="0">IF(N5&lt;=1,"X","")</f>
        <v>X</v>
      </c>
      <c r="P5" s="85" t="str">
        <f t="shared" ref="P5:P6" si="1">IF(N5&lt;=2,"X","")</f>
        <v>X</v>
      </c>
      <c r="Q5" s="85" t="str">
        <f t="shared" ref="Q5:Q6" si="2">IF(N5&lt;=3,"X","")</f>
        <v>X</v>
      </c>
      <c r="R5" s="86" t="s">
        <v>384</v>
      </c>
    </row>
    <row r="6" spans="1:20">
      <c r="A6" s="69" t="s">
        <v>387</v>
      </c>
      <c r="B6" s="65">
        <f>VLOOKUP(A6,'To-Be'!$C$8:$F$157,4,FALSE)</f>
        <v>2</v>
      </c>
      <c r="C6" s="65" t="s">
        <v>354</v>
      </c>
      <c r="D6" s="65" t="s">
        <v>358</v>
      </c>
      <c r="E6" s="65">
        <v>4</v>
      </c>
      <c r="F6" s="73" t="s">
        <v>555</v>
      </c>
      <c r="G6" s="66"/>
      <c r="H6" s="66"/>
      <c r="I6" s="72" t="s">
        <v>221</v>
      </c>
      <c r="J6" s="66" t="s">
        <v>220</v>
      </c>
      <c r="K6" s="66">
        <v>1111</v>
      </c>
      <c r="L6" s="93" t="s">
        <v>355</v>
      </c>
      <c r="M6" s="96" t="s">
        <v>361</v>
      </c>
      <c r="N6" s="82">
        <v>1</v>
      </c>
      <c r="O6" s="67" t="str">
        <f t="shared" si="0"/>
        <v>X</v>
      </c>
      <c r="P6" s="67" t="str">
        <f t="shared" si="1"/>
        <v>X</v>
      </c>
      <c r="Q6" s="67" t="str">
        <f t="shared" si="2"/>
        <v>X</v>
      </c>
      <c r="R6" s="87" t="s">
        <v>384</v>
      </c>
      <c r="T6" s="20"/>
    </row>
    <row r="7" spans="1:20">
      <c r="A7" s="69" t="s">
        <v>574</v>
      </c>
      <c r="B7" s="65">
        <f>VLOOKUP(A7,'To-Be'!$C$8:$F$157,4,FALSE)</f>
        <v>3</v>
      </c>
      <c r="C7" s="65" t="s">
        <v>354</v>
      </c>
      <c r="D7" s="65" t="s">
        <v>354</v>
      </c>
      <c r="E7" s="65">
        <v>5</v>
      </c>
      <c r="F7" s="73" t="s">
        <v>555</v>
      </c>
      <c r="G7" s="66"/>
      <c r="H7" s="66"/>
      <c r="I7" s="72" t="s">
        <v>222</v>
      </c>
      <c r="J7" s="66"/>
      <c r="K7" s="66" t="s">
        <v>499</v>
      </c>
      <c r="L7" s="93" t="s">
        <v>355</v>
      </c>
      <c r="M7" s="96" t="s">
        <v>361</v>
      </c>
      <c r="N7" s="82">
        <v>1</v>
      </c>
      <c r="O7" s="67" t="str">
        <f>IF(N7&lt;=1,"X","")</f>
        <v>X</v>
      </c>
      <c r="P7" s="67" t="str">
        <f>IF(N7&lt;=2,"X","")</f>
        <v>X</v>
      </c>
      <c r="Q7" s="67" t="str">
        <f>IF(N7&lt;=3,"X","")</f>
        <v>X</v>
      </c>
      <c r="R7" s="87" t="s">
        <v>384</v>
      </c>
      <c r="T7" s="20"/>
    </row>
    <row r="8" spans="1:20">
      <c r="A8" s="69" t="s">
        <v>319</v>
      </c>
      <c r="B8" s="65">
        <f>VLOOKUP(A8,'To-Be'!$C$8:$F$157,4,FALSE)</f>
        <v>4</v>
      </c>
      <c r="C8" s="70" t="s">
        <v>354</v>
      </c>
      <c r="D8" s="70" t="s">
        <v>354</v>
      </c>
      <c r="E8" s="70">
        <v>9</v>
      </c>
      <c r="F8" s="105" t="s">
        <v>555</v>
      </c>
      <c r="G8" s="66"/>
      <c r="H8" s="66"/>
      <c r="I8" s="72" t="s">
        <v>224</v>
      </c>
      <c r="J8" s="66" t="s">
        <v>227</v>
      </c>
      <c r="K8" s="99" t="s">
        <v>377</v>
      </c>
      <c r="L8" s="93" t="s">
        <v>355</v>
      </c>
      <c r="M8" s="96" t="s">
        <v>361</v>
      </c>
      <c r="N8" s="82">
        <v>1</v>
      </c>
      <c r="O8" s="67" t="str">
        <f>IF(N8&lt;=1,"X","")</f>
        <v>X</v>
      </c>
      <c r="P8" s="67" t="str">
        <f>IF(N8&lt;=2,"X","")</f>
        <v>X</v>
      </c>
      <c r="Q8" s="67" t="str">
        <f>IF(N8&lt;=3,"X","")</f>
        <v>X</v>
      </c>
      <c r="R8" s="87"/>
      <c r="T8" s="20"/>
    </row>
    <row r="9" spans="1:20" ht="150" customHeight="1">
      <c r="A9" s="69" t="s">
        <v>575</v>
      </c>
      <c r="B9" s="65">
        <f>VLOOKUP(A9,'To-Be'!$C$8:$F$157,4,FALSE)</f>
        <v>5</v>
      </c>
      <c r="C9" s="70" t="s">
        <v>354</v>
      </c>
      <c r="D9" s="70" t="s">
        <v>354</v>
      </c>
      <c r="E9" s="70">
        <v>1</v>
      </c>
      <c r="F9" s="105" t="s">
        <v>686</v>
      </c>
      <c r="G9" s="78" t="s">
        <v>556</v>
      </c>
      <c r="H9" s="71"/>
      <c r="I9" s="78" t="s">
        <v>349</v>
      </c>
      <c r="J9" s="71"/>
      <c r="K9" s="68" t="s">
        <v>500</v>
      </c>
      <c r="L9" s="93" t="s">
        <v>360</v>
      </c>
      <c r="M9" s="96" t="s">
        <v>361</v>
      </c>
      <c r="N9" s="82">
        <v>1</v>
      </c>
      <c r="O9" s="67" t="str">
        <f t="shared" ref="O9:O64" si="3">IF(N9&lt;=1,"X","")</f>
        <v>X</v>
      </c>
      <c r="P9" s="67" t="str">
        <f t="shared" ref="P9:P64" si="4">IF(N9&lt;=2,"X","")</f>
        <v>X</v>
      </c>
      <c r="Q9" s="67" t="str">
        <f t="shared" ref="Q9:Q64" si="5">IF(N9&lt;=3,"X","")</f>
        <v>X</v>
      </c>
      <c r="R9" s="87" t="s">
        <v>384</v>
      </c>
      <c r="T9" s="20"/>
    </row>
    <row r="10" spans="1:20" ht="67.5" customHeight="1">
      <c r="A10" s="69" t="s">
        <v>576</v>
      </c>
      <c r="B10" s="65">
        <f>VLOOKUP(A10,'To-Be'!$C$8:$F$157,4,FALSE)</f>
        <v>6</v>
      </c>
      <c r="C10" s="65" t="s">
        <v>354</v>
      </c>
      <c r="D10" s="65" t="s">
        <v>354</v>
      </c>
      <c r="E10" s="65">
        <v>2</v>
      </c>
      <c r="F10" s="73" t="s">
        <v>555</v>
      </c>
      <c r="G10" s="72" t="s">
        <v>546</v>
      </c>
      <c r="H10" s="66"/>
      <c r="I10" s="72" t="s">
        <v>349</v>
      </c>
      <c r="J10" s="66"/>
      <c r="K10" s="66" t="s">
        <v>236</v>
      </c>
      <c r="L10" s="93" t="s">
        <v>355</v>
      </c>
      <c r="M10" s="96" t="s">
        <v>361</v>
      </c>
      <c r="N10" s="82">
        <v>1</v>
      </c>
      <c r="O10" s="67" t="str">
        <f t="shared" si="3"/>
        <v>X</v>
      </c>
      <c r="P10" s="67" t="str">
        <f t="shared" si="4"/>
        <v>X</v>
      </c>
      <c r="Q10" s="67" t="str">
        <f t="shared" si="5"/>
        <v>X</v>
      </c>
      <c r="R10" s="87"/>
      <c r="T10" s="20"/>
    </row>
    <row r="11" spans="1:20" ht="25.5">
      <c r="A11" s="69" t="s">
        <v>577</v>
      </c>
      <c r="B11" s="65">
        <f>VLOOKUP(A11,'To-Be'!$C$8:$F$157,4,FALSE)</f>
        <v>7</v>
      </c>
      <c r="C11" s="65" t="s">
        <v>354</v>
      </c>
      <c r="D11" s="65" t="s">
        <v>536</v>
      </c>
      <c r="E11" s="65">
        <v>8</v>
      </c>
      <c r="F11" s="73" t="s">
        <v>557</v>
      </c>
      <c r="G11" s="66"/>
      <c r="H11" s="68"/>
      <c r="I11" s="166" t="s">
        <v>349</v>
      </c>
      <c r="J11" s="68"/>
      <c r="K11" s="68" t="s">
        <v>539</v>
      </c>
      <c r="L11" s="93" t="s">
        <v>360</v>
      </c>
      <c r="M11" s="96" t="s">
        <v>361</v>
      </c>
      <c r="N11" s="82">
        <v>1</v>
      </c>
      <c r="O11" s="67" t="str">
        <f t="shared" ref="O11" si="6">IF(N11&lt;=1,"X","")</f>
        <v>X</v>
      </c>
      <c r="P11" s="67" t="str">
        <f t="shared" ref="P11" si="7">IF(N11&lt;=2,"X","")</f>
        <v>X</v>
      </c>
      <c r="Q11" s="67" t="str">
        <f t="shared" ref="Q11" si="8">IF(N11&lt;=3,"X","")</f>
        <v>X</v>
      </c>
      <c r="R11" s="87"/>
      <c r="T11" s="20"/>
    </row>
    <row r="12" spans="1:20" ht="63.75">
      <c r="A12" s="69" t="s">
        <v>578</v>
      </c>
      <c r="B12" s="65">
        <f>VLOOKUP(A12,'To-Be'!$C$8:$F$157,4,FALSE)</f>
        <v>8</v>
      </c>
      <c r="C12" s="70" t="s">
        <v>354</v>
      </c>
      <c r="D12" s="65" t="s">
        <v>536</v>
      </c>
      <c r="E12" s="65">
        <v>8</v>
      </c>
      <c r="F12" s="73" t="s">
        <v>560</v>
      </c>
      <c r="G12" s="65"/>
      <c r="H12" s="65"/>
      <c r="I12" s="72" t="s">
        <v>349</v>
      </c>
      <c r="J12" s="65"/>
      <c r="K12" s="68" t="s">
        <v>538</v>
      </c>
      <c r="L12" s="93" t="s">
        <v>360</v>
      </c>
      <c r="M12" s="96" t="s">
        <v>361</v>
      </c>
      <c r="N12" s="82">
        <v>1</v>
      </c>
      <c r="O12" s="67" t="str">
        <f t="shared" ref="O12" si="9">IF(N12&lt;=1,"X","")</f>
        <v>X</v>
      </c>
      <c r="P12" s="67" t="str">
        <f t="shared" ref="P12" si="10">IF(N12&lt;=2,"X","")</f>
        <v>X</v>
      </c>
      <c r="Q12" s="67" t="str">
        <f t="shared" ref="Q12" si="11">IF(N12&lt;=3,"X","")</f>
        <v>X</v>
      </c>
      <c r="R12" s="87"/>
      <c r="T12" s="20"/>
    </row>
    <row r="13" spans="1:20" ht="59.25" customHeight="1">
      <c r="A13" s="69" t="s">
        <v>579</v>
      </c>
      <c r="B13" s="65">
        <f>VLOOKUP(A13,'To-Be'!$C$8:$F$157,4,FALSE)</f>
        <v>9</v>
      </c>
      <c r="C13" s="65" t="s">
        <v>354</v>
      </c>
      <c r="D13" s="65" t="s">
        <v>536</v>
      </c>
      <c r="E13" s="65">
        <v>8</v>
      </c>
      <c r="F13" s="73" t="s">
        <v>558</v>
      </c>
      <c r="G13" s="66"/>
      <c r="H13" s="66"/>
      <c r="I13" s="72" t="s">
        <v>349</v>
      </c>
      <c r="J13" s="66"/>
      <c r="K13" s="68" t="s">
        <v>539</v>
      </c>
      <c r="L13" s="93" t="s">
        <v>360</v>
      </c>
      <c r="M13" s="96" t="s">
        <v>361</v>
      </c>
      <c r="N13" s="82">
        <v>1</v>
      </c>
      <c r="O13" s="67" t="str">
        <f t="shared" ref="O13" si="12">IF(N13&lt;=1,"X","")</f>
        <v>X</v>
      </c>
      <c r="P13" s="67" t="str">
        <f t="shared" ref="P13" si="13">IF(N13&lt;=2,"X","")</f>
        <v>X</v>
      </c>
      <c r="Q13" s="67" t="str">
        <f t="shared" ref="Q13" si="14">IF(N13&lt;=3,"X","")</f>
        <v>X</v>
      </c>
      <c r="R13" s="87"/>
      <c r="T13" s="20"/>
    </row>
    <row r="14" spans="1:20" ht="38.25">
      <c r="A14" s="69" t="s">
        <v>580</v>
      </c>
      <c r="B14" s="65">
        <f>VLOOKUP(A14,'To-Be'!$C$8:$F$157,4,FALSE)</f>
        <v>10</v>
      </c>
      <c r="C14" s="65" t="s">
        <v>354</v>
      </c>
      <c r="D14" s="65" t="s">
        <v>536</v>
      </c>
      <c r="E14" s="65">
        <v>8</v>
      </c>
      <c r="F14" s="73" t="s">
        <v>559</v>
      </c>
      <c r="G14" s="66"/>
      <c r="H14" s="66"/>
      <c r="I14" s="72" t="s">
        <v>349</v>
      </c>
      <c r="J14" s="66"/>
      <c r="K14" s="68" t="s">
        <v>538</v>
      </c>
      <c r="L14" s="93" t="s">
        <v>360</v>
      </c>
      <c r="M14" s="96" t="s">
        <v>361</v>
      </c>
      <c r="N14" s="82">
        <v>1</v>
      </c>
      <c r="O14" s="67" t="str">
        <f t="shared" ref="O14" si="15">IF(N14&lt;=1,"X","")</f>
        <v>X</v>
      </c>
      <c r="P14" s="67" t="str">
        <f t="shared" ref="P14" si="16">IF(N14&lt;=2,"X","")</f>
        <v>X</v>
      </c>
      <c r="Q14" s="67" t="str">
        <f t="shared" ref="Q14" si="17">IF(N14&lt;=3,"X","")</f>
        <v>X</v>
      </c>
      <c r="R14" s="87"/>
      <c r="T14" s="20"/>
    </row>
    <row r="15" spans="1:20">
      <c r="A15" s="69" t="s">
        <v>581</v>
      </c>
      <c r="B15" s="65">
        <f>VLOOKUP(A15,'To-Be'!$C$8:$F$157,4,FALSE)</f>
        <v>11</v>
      </c>
      <c r="C15" s="65" t="s">
        <v>354</v>
      </c>
      <c r="D15" s="65" t="s">
        <v>354</v>
      </c>
      <c r="E15" s="65">
        <v>120</v>
      </c>
      <c r="F15" s="73" t="s">
        <v>555</v>
      </c>
      <c r="G15" s="66"/>
      <c r="H15" s="66"/>
      <c r="I15" s="72" t="s">
        <v>349</v>
      </c>
      <c r="J15" s="66"/>
      <c r="K15" s="66" t="s">
        <v>513</v>
      </c>
      <c r="L15" s="93" t="s">
        <v>355</v>
      </c>
      <c r="M15" s="97" t="s">
        <v>361</v>
      </c>
      <c r="N15" s="82">
        <v>1</v>
      </c>
      <c r="O15" s="67" t="str">
        <f t="shared" si="3"/>
        <v>X</v>
      </c>
      <c r="P15" s="67" t="str">
        <f t="shared" si="4"/>
        <v>X</v>
      </c>
      <c r="Q15" s="67" t="str">
        <f t="shared" si="5"/>
        <v>X</v>
      </c>
      <c r="R15" s="87"/>
      <c r="T15" s="20"/>
    </row>
    <row r="16" spans="1:20" s="20" customFormat="1">
      <c r="A16" s="69" t="s">
        <v>398</v>
      </c>
      <c r="B16" s="65">
        <f>VLOOKUP(A16,'To-Be'!$C$8:$F$157,4,FALSE)</f>
        <v>12</v>
      </c>
      <c r="C16" s="65" t="s">
        <v>354</v>
      </c>
      <c r="D16" s="65" t="s">
        <v>354</v>
      </c>
      <c r="E16" s="65">
        <v>120</v>
      </c>
      <c r="F16" s="73" t="s">
        <v>555</v>
      </c>
      <c r="G16" s="66"/>
      <c r="H16" s="66"/>
      <c r="I16" s="72" t="s">
        <v>221</v>
      </c>
      <c r="J16" s="66"/>
      <c r="K16" s="66" t="s">
        <v>501</v>
      </c>
      <c r="L16" s="93" t="s">
        <v>355</v>
      </c>
      <c r="M16" s="96" t="s">
        <v>361</v>
      </c>
      <c r="N16" s="82">
        <v>1</v>
      </c>
      <c r="O16" s="67" t="str">
        <f t="shared" si="3"/>
        <v>X</v>
      </c>
      <c r="P16" s="67" t="str">
        <f t="shared" si="4"/>
        <v>X</v>
      </c>
      <c r="Q16" s="67" t="str">
        <f t="shared" si="5"/>
        <v>X</v>
      </c>
      <c r="R16" s="87"/>
    </row>
    <row r="17" spans="1:20" s="20" customFormat="1">
      <c r="A17" s="43" t="s">
        <v>399</v>
      </c>
      <c r="B17" s="65">
        <f>VLOOKUP(A17,'To-Be'!$C$8:$F$157,4,FALSE)</f>
        <v>13</v>
      </c>
      <c r="C17" s="70" t="s">
        <v>354</v>
      </c>
      <c r="D17" s="70" t="s">
        <v>354</v>
      </c>
      <c r="E17" s="70">
        <v>60</v>
      </c>
      <c r="F17" s="105" t="s">
        <v>555</v>
      </c>
      <c r="G17" s="66"/>
      <c r="H17" s="66"/>
      <c r="I17" s="72" t="s">
        <v>234</v>
      </c>
      <c r="J17" s="66"/>
      <c r="K17" s="68" t="s">
        <v>520</v>
      </c>
      <c r="L17" s="93" t="s">
        <v>355</v>
      </c>
      <c r="M17" s="96" t="s">
        <v>361</v>
      </c>
      <c r="N17" s="82">
        <v>1</v>
      </c>
      <c r="O17" s="67" t="str">
        <f t="shared" si="3"/>
        <v>X</v>
      </c>
      <c r="P17" s="67" t="str">
        <f t="shared" si="4"/>
        <v>X</v>
      </c>
      <c r="Q17" s="67" t="str">
        <f t="shared" si="5"/>
        <v>X</v>
      </c>
      <c r="R17" s="87"/>
    </row>
    <row r="18" spans="1:20">
      <c r="A18" s="43" t="s">
        <v>400</v>
      </c>
      <c r="B18" s="65">
        <f>VLOOKUP(A18,'To-Be'!$C$8:$F$157,4,FALSE)</f>
        <v>14</v>
      </c>
      <c r="C18" s="65" t="s">
        <v>354</v>
      </c>
      <c r="D18" s="65" t="s">
        <v>354</v>
      </c>
      <c r="E18" s="65">
        <v>10</v>
      </c>
      <c r="F18" s="73" t="s">
        <v>555</v>
      </c>
      <c r="G18" s="66"/>
      <c r="H18" s="66"/>
      <c r="I18" s="72" t="s">
        <v>234</v>
      </c>
      <c r="J18" s="66"/>
      <c r="K18" s="68" t="s">
        <v>521</v>
      </c>
      <c r="L18" s="93" t="s">
        <v>355</v>
      </c>
      <c r="M18" s="96" t="s">
        <v>361</v>
      </c>
      <c r="N18" s="82">
        <v>1</v>
      </c>
      <c r="O18" s="67" t="str">
        <f t="shared" si="3"/>
        <v>X</v>
      </c>
      <c r="P18" s="67" t="str">
        <f t="shared" si="4"/>
        <v>X</v>
      </c>
      <c r="Q18" s="67" t="str">
        <f t="shared" si="5"/>
        <v>X</v>
      </c>
      <c r="R18" s="87"/>
      <c r="T18" s="20"/>
    </row>
    <row r="19" spans="1:20" ht="25.5">
      <c r="A19" s="64" t="s">
        <v>582</v>
      </c>
      <c r="B19" s="65">
        <f>VLOOKUP(A19,'To-Be'!$C$8:$F$157,4,FALSE)</f>
        <v>15</v>
      </c>
      <c r="C19" s="65" t="s">
        <v>354</v>
      </c>
      <c r="D19" s="65" t="s">
        <v>354</v>
      </c>
      <c r="E19" s="65">
        <v>150</v>
      </c>
      <c r="F19" s="73" t="s">
        <v>615</v>
      </c>
      <c r="G19" s="66"/>
      <c r="H19" s="66"/>
      <c r="I19" s="72" t="s">
        <v>349</v>
      </c>
      <c r="J19" s="66"/>
      <c r="K19" s="66" t="s">
        <v>514</v>
      </c>
      <c r="L19" s="93" t="s">
        <v>355</v>
      </c>
      <c r="M19" s="96" t="s">
        <v>361</v>
      </c>
      <c r="N19" s="82">
        <v>1</v>
      </c>
      <c r="O19" s="67" t="str">
        <f t="shared" si="3"/>
        <v>X</v>
      </c>
      <c r="P19" s="67" t="str">
        <f t="shared" si="4"/>
        <v>X</v>
      </c>
      <c r="Q19" s="67" t="str">
        <f t="shared" si="5"/>
        <v>X</v>
      </c>
      <c r="R19" s="87"/>
      <c r="T19" s="20"/>
    </row>
    <row r="20" spans="1:20" ht="25.5">
      <c r="A20" s="69" t="s">
        <v>583</v>
      </c>
      <c r="B20" s="65">
        <f>VLOOKUP(A20,'To-Be'!$C$8:$F$157,4,FALSE)</f>
        <v>16</v>
      </c>
      <c r="C20" s="65" t="s">
        <v>354</v>
      </c>
      <c r="D20" s="65" t="s">
        <v>354</v>
      </c>
      <c r="E20" s="65">
        <v>150</v>
      </c>
      <c r="F20" s="73" t="s">
        <v>615</v>
      </c>
      <c r="G20" s="66"/>
      <c r="H20" s="66"/>
      <c r="I20" s="72" t="s">
        <v>221</v>
      </c>
      <c r="J20" s="66"/>
      <c r="K20" s="66" t="s">
        <v>512</v>
      </c>
      <c r="L20" s="93" t="s">
        <v>355</v>
      </c>
      <c r="M20" s="96" t="s">
        <v>361</v>
      </c>
      <c r="N20" s="82">
        <v>1</v>
      </c>
      <c r="O20" s="67" t="str">
        <f t="shared" si="3"/>
        <v>X</v>
      </c>
      <c r="P20" s="67" t="str">
        <f t="shared" si="4"/>
        <v>X</v>
      </c>
      <c r="Q20" s="67" t="str">
        <f t="shared" si="5"/>
        <v>X</v>
      </c>
      <c r="R20" s="87"/>
      <c r="T20" s="20"/>
    </row>
    <row r="21" spans="1:20" ht="25.5">
      <c r="A21" s="69" t="s">
        <v>584</v>
      </c>
      <c r="B21" s="65">
        <f>VLOOKUP(A21,'To-Be'!$C$8:$F$157,4,FALSE)</f>
        <v>17</v>
      </c>
      <c r="C21" s="65" t="s">
        <v>354</v>
      </c>
      <c r="D21" s="65" t="s">
        <v>354</v>
      </c>
      <c r="E21" s="65">
        <v>40</v>
      </c>
      <c r="F21" s="73" t="s">
        <v>615</v>
      </c>
      <c r="G21" s="66"/>
      <c r="H21" s="66"/>
      <c r="I21" s="72" t="s">
        <v>349</v>
      </c>
      <c r="J21" s="66"/>
      <c r="K21" s="66" t="s">
        <v>502</v>
      </c>
      <c r="L21" s="93" t="s">
        <v>355</v>
      </c>
      <c r="M21" s="96" t="s">
        <v>361</v>
      </c>
      <c r="N21" s="82">
        <v>1</v>
      </c>
      <c r="O21" s="67" t="str">
        <f t="shared" si="3"/>
        <v>X</v>
      </c>
      <c r="P21" s="67" t="str">
        <f t="shared" si="4"/>
        <v>X</v>
      </c>
      <c r="Q21" s="67" t="str">
        <f t="shared" si="5"/>
        <v>X</v>
      </c>
      <c r="R21" s="87"/>
      <c r="T21" s="20"/>
    </row>
    <row r="22" spans="1:20" ht="25.5">
      <c r="A22" s="69" t="s">
        <v>585</v>
      </c>
      <c r="B22" s="65">
        <f>VLOOKUP(A22,'To-Be'!$C$8:$F$157,4,FALSE)</f>
        <v>18</v>
      </c>
      <c r="C22" s="65" t="s">
        <v>354</v>
      </c>
      <c r="D22" s="65" t="s">
        <v>354</v>
      </c>
      <c r="E22" s="65">
        <v>55</v>
      </c>
      <c r="F22" s="73" t="s">
        <v>615</v>
      </c>
      <c r="G22" s="66"/>
      <c r="H22" s="66"/>
      <c r="I22" s="72" t="s">
        <v>221</v>
      </c>
      <c r="J22" s="66" t="s">
        <v>229</v>
      </c>
      <c r="K22" s="66" t="s">
        <v>503</v>
      </c>
      <c r="L22" s="93" t="s">
        <v>355</v>
      </c>
      <c r="M22" s="96" t="s">
        <v>361</v>
      </c>
      <c r="N22" s="82">
        <v>1</v>
      </c>
      <c r="O22" s="67" t="str">
        <f t="shared" si="3"/>
        <v>X</v>
      </c>
      <c r="P22" s="67" t="str">
        <f t="shared" si="4"/>
        <v>X</v>
      </c>
      <c r="Q22" s="67" t="str">
        <f t="shared" si="5"/>
        <v>X</v>
      </c>
      <c r="R22" s="87"/>
      <c r="T22" s="20"/>
    </row>
    <row r="23" spans="1:20" ht="25.5">
      <c r="A23" s="69" t="s">
        <v>586</v>
      </c>
      <c r="B23" s="65">
        <f>VLOOKUP(A23,'To-Be'!$C$8:$F$157,4,FALSE)</f>
        <v>19</v>
      </c>
      <c r="C23" s="65" t="s">
        <v>354</v>
      </c>
      <c r="D23" s="65" t="s">
        <v>354</v>
      </c>
      <c r="E23" s="70">
        <v>50</v>
      </c>
      <c r="F23" s="73" t="s">
        <v>615</v>
      </c>
      <c r="G23" s="66"/>
      <c r="H23" s="66"/>
      <c r="I23" s="72" t="s">
        <v>221</v>
      </c>
      <c r="J23" s="66" t="s">
        <v>228</v>
      </c>
      <c r="K23" s="66">
        <v>32920</v>
      </c>
      <c r="L23" s="93" t="s">
        <v>355</v>
      </c>
      <c r="M23" s="96" t="s">
        <v>361</v>
      </c>
      <c r="N23" s="82">
        <v>1</v>
      </c>
      <c r="O23" s="67" t="str">
        <f t="shared" si="3"/>
        <v>X</v>
      </c>
      <c r="P23" s="67" t="str">
        <f t="shared" si="4"/>
        <v>X</v>
      </c>
      <c r="Q23" s="67" t="str">
        <f t="shared" si="5"/>
        <v>X</v>
      </c>
      <c r="R23" s="87"/>
      <c r="T23" s="20"/>
    </row>
    <row r="24" spans="1:20" ht="25.5">
      <c r="A24" s="69" t="s">
        <v>587</v>
      </c>
      <c r="B24" s="65">
        <f>VLOOKUP(A24,'To-Be'!$C$8:$F$157,4,FALSE)</f>
        <v>20</v>
      </c>
      <c r="C24" s="70" t="s">
        <v>354</v>
      </c>
      <c r="D24" s="70" t="s">
        <v>358</v>
      </c>
      <c r="E24" s="70">
        <v>4</v>
      </c>
      <c r="F24" s="73" t="s">
        <v>615</v>
      </c>
      <c r="G24" s="71"/>
      <c r="H24" s="71"/>
      <c r="I24" s="78" t="s">
        <v>221</v>
      </c>
      <c r="J24" s="66" t="s">
        <v>228</v>
      </c>
      <c r="K24" s="68" t="s">
        <v>374</v>
      </c>
      <c r="L24" s="93" t="s">
        <v>355</v>
      </c>
      <c r="M24" s="96" t="s">
        <v>361</v>
      </c>
      <c r="N24" s="82">
        <v>1</v>
      </c>
      <c r="O24" s="67" t="str">
        <f t="shared" si="3"/>
        <v>X</v>
      </c>
      <c r="P24" s="67" t="str">
        <f t="shared" si="4"/>
        <v>X</v>
      </c>
      <c r="Q24" s="67" t="str">
        <f t="shared" si="5"/>
        <v>X</v>
      </c>
      <c r="R24" s="87"/>
      <c r="T24" s="20"/>
    </row>
    <row r="25" spans="1:20" ht="25.5">
      <c r="A25" s="69" t="s">
        <v>588</v>
      </c>
      <c r="B25" s="65">
        <f>VLOOKUP(A25,'To-Be'!$C$8:$F$157,4,FALSE)</f>
        <v>21</v>
      </c>
      <c r="C25" s="65" t="s">
        <v>354</v>
      </c>
      <c r="D25" s="65" t="s">
        <v>354</v>
      </c>
      <c r="E25" s="65">
        <v>3</v>
      </c>
      <c r="F25" s="73" t="s">
        <v>615</v>
      </c>
      <c r="G25" s="66"/>
      <c r="H25" s="66"/>
      <c r="I25" s="72" t="s">
        <v>349</v>
      </c>
      <c r="J25" s="66"/>
      <c r="K25" s="66" t="s">
        <v>504</v>
      </c>
      <c r="L25" s="93" t="s">
        <v>355</v>
      </c>
      <c r="M25" s="96" t="s">
        <v>361</v>
      </c>
      <c r="N25" s="82">
        <v>1</v>
      </c>
      <c r="O25" s="67" t="str">
        <f t="shared" si="3"/>
        <v>X</v>
      </c>
      <c r="P25" s="67" t="str">
        <f t="shared" si="4"/>
        <v>X</v>
      </c>
      <c r="Q25" s="67" t="str">
        <f t="shared" si="5"/>
        <v>X</v>
      </c>
      <c r="R25" s="87"/>
      <c r="T25" s="20"/>
    </row>
    <row r="26" spans="1:20" ht="25.5">
      <c r="A26" s="69" t="s">
        <v>589</v>
      </c>
      <c r="B26" s="65">
        <f>VLOOKUP(A26,'To-Be'!$C$8:$F$157,4,FALSE)</f>
        <v>22</v>
      </c>
      <c r="C26" s="70" t="s">
        <v>354</v>
      </c>
      <c r="D26" s="70" t="s">
        <v>358</v>
      </c>
      <c r="E26" s="70">
        <v>10</v>
      </c>
      <c r="F26" s="73" t="s">
        <v>615</v>
      </c>
      <c r="G26" s="66"/>
      <c r="H26" s="66"/>
      <c r="I26" s="72" t="s">
        <v>221</v>
      </c>
      <c r="J26" s="66" t="s">
        <v>228</v>
      </c>
      <c r="K26" s="66">
        <v>10</v>
      </c>
      <c r="L26" s="93" t="s">
        <v>355</v>
      </c>
      <c r="M26" s="96" t="s">
        <v>361</v>
      </c>
      <c r="N26" s="82">
        <v>1</v>
      </c>
      <c r="O26" s="67" t="str">
        <f t="shared" si="3"/>
        <v>X</v>
      </c>
      <c r="P26" s="67" t="str">
        <f t="shared" si="4"/>
        <v>X</v>
      </c>
      <c r="Q26" s="67" t="str">
        <f t="shared" si="5"/>
        <v>X</v>
      </c>
      <c r="R26" s="87"/>
      <c r="T26" s="20"/>
    </row>
    <row r="27" spans="1:20" s="20" customFormat="1">
      <c r="A27" s="69" t="s">
        <v>590</v>
      </c>
      <c r="B27" s="65">
        <f>VLOOKUP(A27,'To-Be'!$C$8:$F$157,4,FALSE)</f>
        <v>23</v>
      </c>
      <c r="C27" s="65" t="s">
        <v>354</v>
      </c>
      <c r="D27" s="65" t="s">
        <v>536</v>
      </c>
      <c r="E27" s="65">
        <v>8</v>
      </c>
      <c r="F27" s="73" t="s">
        <v>555</v>
      </c>
      <c r="G27" s="66"/>
      <c r="H27" s="66"/>
      <c r="I27" s="72" t="s">
        <v>222</v>
      </c>
      <c r="J27" s="66"/>
      <c r="K27" s="68" t="s">
        <v>537</v>
      </c>
      <c r="L27" s="93" t="s">
        <v>360</v>
      </c>
      <c r="M27" s="96" t="s">
        <v>361</v>
      </c>
      <c r="N27" s="82">
        <v>1</v>
      </c>
      <c r="O27" s="67" t="str">
        <f t="shared" ref="O27" si="18">IF(N27&lt;=1,"X","")</f>
        <v>X</v>
      </c>
      <c r="P27" s="67" t="str">
        <f t="shared" ref="P27" si="19">IF(N27&lt;=2,"X","")</f>
        <v>X</v>
      </c>
      <c r="Q27" s="67" t="str">
        <f t="shared" ref="Q27" si="20">IF(N27&lt;=3,"X","")</f>
        <v>X</v>
      </c>
      <c r="R27" s="87"/>
    </row>
    <row r="28" spans="1:20">
      <c r="A28" s="69" t="s">
        <v>591</v>
      </c>
      <c r="B28" s="65">
        <f>VLOOKUP(A28,'To-Be'!$C$8:$F$157,4,FALSE)</f>
        <v>24</v>
      </c>
      <c r="C28" s="65" t="s">
        <v>354</v>
      </c>
      <c r="D28" s="65" t="s">
        <v>365</v>
      </c>
      <c r="E28" s="65">
        <v>4</v>
      </c>
      <c r="F28" s="73" t="s">
        <v>555</v>
      </c>
      <c r="G28" s="66"/>
      <c r="H28" s="66"/>
      <c r="I28" s="72" t="s">
        <v>222</v>
      </c>
      <c r="J28" s="66"/>
      <c r="K28" s="68" t="s">
        <v>505</v>
      </c>
      <c r="L28" s="93" t="s">
        <v>355</v>
      </c>
      <c r="M28" s="96" t="s">
        <v>361</v>
      </c>
      <c r="N28" s="82">
        <v>1</v>
      </c>
      <c r="O28" s="67" t="str">
        <f t="shared" si="3"/>
        <v>X</v>
      </c>
      <c r="P28" s="67" t="str">
        <f t="shared" si="4"/>
        <v>X</v>
      </c>
      <c r="Q28" s="67" t="str">
        <f t="shared" si="5"/>
        <v>X</v>
      </c>
      <c r="R28" s="87"/>
      <c r="T28" s="20"/>
    </row>
    <row r="29" spans="1:20" s="20" customFormat="1">
      <c r="A29" s="69" t="s">
        <v>409</v>
      </c>
      <c r="B29" s="65">
        <f>VLOOKUP(A29,'To-Be'!$C$8:$F$157,4,FALSE)</f>
        <v>25</v>
      </c>
      <c r="C29" s="70" t="s">
        <v>354</v>
      </c>
      <c r="D29" s="70" t="s">
        <v>354</v>
      </c>
      <c r="E29" s="70">
        <v>200</v>
      </c>
      <c r="F29" s="105" t="s">
        <v>555</v>
      </c>
      <c r="G29" s="66"/>
      <c r="H29" s="66"/>
      <c r="I29" s="72" t="s">
        <v>234</v>
      </c>
      <c r="J29" s="66"/>
      <c r="K29" s="68" t="s">
        <v>506</v>
      </c>
      <c r="L29" s="93" t="s">
        <v>355</v>
      </c>
      <c r="M29" s="96" t="s">
        <v>361</v>
      </c>
      <c r="N29" s="82">
        <v>1</v>
      </c>
      <c r="O29" s="67" t="str">
        <f t="shared" si="3"/>
        <v>X</v>
      </c>
      <c r="P29" s="67" t="str">
        <f t="shared" si="4"/>
        <v>X</v>
      </c>
      <c r="Q29" s="67" t="str">
        <f t="shared" si="5"/>
        <v>X</v>
      </c>
      <c r="R29" s="87"/>
    </row>
    <row r="30" spans="1:20" s="20" customFormat="1" ht="102">
      <c r="A30" s="69" t="s">
        <v>592</v>
      </c>
      <c r="B30" s="65">
        <f>VLOOKUP(A30,'To-Be'!$C$8:$F$157,4,FALSE)</f>
        <v>26</v>
      </c>
      <c r="C30" s="70" t="s">
        <v>354</v>
      </c>
      <c r="D30" s="70" t="s">
        <v>354</v>
      </c>
      <c r="E30" s="70">
        <v>2</v>
      </c>
      <c r="F30" s="105" t="s">
        <v>555</v>
      </c>
      <c r="G30" s="72" t="s">
        <v>641</v>
      </c>
      <c r="H30" s="66"/>
      <c r="I30" s="72" t="s">
        <v>349</v>
      </c>
      <c r="J30" s="66"/>
      <c r="K30" s="68" t="s">
        <v>507</v>
      </c>
      <c r="L30" s="93" t="s">
        <v>355</v>
      </c>
      <c r="M30" s="96" t="s">
        <v>361</v>
      </c>
      <c r="N30" s="82">
        <v>1</v>
      </c>
      <c r="O30" s="67" t="str">
        <f t="shared" si="3"/>
        <v>X</v>
      </c>
      <c r="P30" s="67" t="str">
        <f t="shared" si="4"/>
        <v>X</v>
      </c>
      <c r="Q30" s="67" t="str">
        <f t="shared" si="5"/>
        <v>X</v>
      </c>
      <c r="R30" s="87"/>
    </row>
    <row r="31" spans="1:20" s="20" customFormat="1">
      <c r="A31" s="69" t="s">
        <v>593</v>
      </c>
      <c r="B31" s="65">
        <f>VLOOKUP(A31,'To-Be'!$C$8:$F$157,4,FALSE)</f>
        <v>27</v>
      </c>
      <c r="C31" s="70" t="s">
        <v>354</v>
      </c>
      <c r="D31" s="70" t="s">
        <v>354</v>
      </c>
      <c r="E31" s="70">
        <v>2</v>
      </c>
      <c r="F31" s="105" t="s">
        <v>555</v>
      </c>
      <c r="G31" s="66"/>
      <c r="H31" s="66"/>
      <c r="I31" s="72" t="s">
        <v>234</v>
      </c>
      <c r="J31" s="66" t="s">
        <v>226</v>
      </c>
      <c r="K31" s="68" t="s">
        <v>503</v>
      </c>
      <c r="L31" s="93" t="s">
        <v>355</v>
      </c>
      <c r="M31" s="96" t="s">
        <v>361</v>
      </c>
      <c r="N31" s="82">
        <v>1</v>
      </c>
      <c r="O31" s="67" t="str">
        <f t="shared" si="3"/>
        <v>X</v>
      </c>
      <c r="P31" s="67" t="str">
        <f t="shared" si="4"/>
        <v>X</v>
      </c>
      <c r="Q31" s="67" t="str">
        <f t="shared" si="5"/>
        <v>X</v>
      </c>
      <c r="R31" s="87"/>
    </row>
    <row r="32" spans="1:20" s="20" customFormat="1">
      <c r="A32" s="69" t="s">
        <v>594</v>
      </c>
      <c r="B32" s="65">
        <f>VLOOKUP(A32,'To-Be'!$C$8:$F$157,4,FALSE)</f>
        <v>28</v>
      </c>
      <c r="C32" s="70" t="s">
        <v>354</v>
      </c>
      <c r="D32" s="70" t="s">
        <v>354</v>
      </c>
      <c r="E32" s="70">
        <v>3</v>
      </c>
      <c r="F32" s="105" t="s">
        <v>555</v>
      </c>
      <c r="G32" s="66"/>
      <c r="H32" s="66"/>
      <c r="I32" s="72" t="s">
        <v>222</v>
      </c>
      <c r="J32" s="66"/>
      <c r="K32" s="68" t="s">
        <v>504</v>
      </c>
      <c r="L32" s="93" t="s">
        <v>355</v>
      </c>
      <c r="M32" s="96" t="s">
        <v>361</v>
      </c>
      <c r="N32" s="82">
        <v>1</v>
      </c>
      <c r="O32" s="67" t="str">
        <f t="shared" si="3"/>
        <v>X</v>
      </c>
      <c r="P32" s="67" t="str">
        <f t="shared" si="4"/>
        <v>X</v>
      </c>
      <c r="Q32" s="67" t="str">
        <f t="shared" si="5"/>
        <v>X</v>
      </c>
      <c r="R32" s="87"/>
    </row>
    <row r="33" spans="1:20" s="20" customFormat="1" ht="25.5">
      <c r="A33" s="69" t="s">
        <v>316</v>
      </c>
      <c r="B33" s="65">
        <f>VLOOKUP(A33,'To-Be'!$C$8:$F$157,4,FALSE)</f>
        <v>29</v>
      </c>
      <c r="C33" s="65" t="s">
        <v>354</v>
      </c>
      <c r="D33" s="65" t="s">
        <v>358</v>
      </c>
      <c r="E33" s="65">
        <v>4</v>
      </c>
      <c r="F33" s="73" t="s">
        <v>562</v>
      </c>
      <c r="G33" s="66"/>
      <c r="H33" s="66"/>
      <c r="I33" s="72" t="s">
        <v>349</v>
      </c>
      <c r="J33" s="66"/>
      <c r="K33" s="41" t="s">
        <v>524</v>
      </c>
      <c r="L33" s="93" t="s">
        <v>360</v>
      </c>
      <c r="M33" s="96" t="s">
        <v>361</v>
      </c>
      <c r="N33" s="82">
        <f>IF(M33="Public",1,IF(M33="FOUO",2,IF(M33="Sensitive",3,IF(M33="System-Only",4))))</f>
        <v>1</v>
      </c>
      <c r="O33" s="67" t="str">
        <f t="shared" si="3"/>
        <v>X</v>
      </c>
      <c r="P33" s="67" t="str">
        <f t="shared" si="4"/>
        <v>X</v>
      </c>
      <c r="Q33" s="67" t="str">
        <f t="shared" si="5"/>
        <v>X</v>
      </c>
      <c r="R33" s="87"/>
    </row>
    <row r="34" spans="1:20" s="20" customFormat="1" ht="38.25">
      <c r="A34" s="64" t="s">
        <v>218</v>
      </c>
      <c r="B34" s="65">
        <f>VLOOKUP(A34,'To-Be'!$C$8:$F$157,4,FALSE)</f>
        <v>30</v>
      </c>
      <c r="C34" s="65" t="s">
        <v>354</v>
      </c>
      <c r="D34" s="65" t="s">
        <v>172</v>
      </c>
      <c r="E34" s="65">
        <v>220</v>
      </c>
      <c r="F34" s="73" t="s">
        <v>568</v>
      </c>
      <c r="G34" s="66" t="s">
        <v>547</v>
      </c>
      <c r="H34" s="66"/>
      <c r="I34" s="72" t="s">
        <v>349</v>
      </c>
      <c r="J34" s="66" t="s">
        <v>233</v>
      </c>
      <c r="K34" s="66" t="s">
        <v>368</v>
      </c>
      <c r="L34" s="93" t="s">
        <v>360</v>
      </c>
      <c r="M34" s="96" t="s">
        <v>361</v>
      </c>
      <c r="N34" s="82">
        <v>1</v>
      </c>
      <c r="O34" s="67" t="str">
        <f t="shared" si="3"/>
        <v>X</v>
      </c>
      <c r="P34" s="67" t="str">
        <f t="shared" si="4"/>
        <v>X</v>
      </c>
      <c r="Q34" s="67" t="str">
        <f t="shared" si="5"/>
        <v>X</v>
      </c>
      <c r="R34" s="87"/>
    </row>
    <row r="35" spans="1:20" s="20" customFormat="1">
      <c r="A35" s="69" t="s">
        <v>595</v>
      </c>
      <c r="B35" s="65">
        <f>VLOOKUP(A35,'To-Be'!$C$8:$F$157,4,FALSE)</f>
        <v>31</v>
      </c>
      <c r="C35" s="70" t="s">
        <v>354</v>
      </c>
      <c r="D35" s="70" t="s">
        <v>354</v>
      </c>
      <c r="E35" s="70">
        <v>6</v>
      </c>
      <c r="F35" s="105" t="s">
        <v>555</v>
      </c>
      <c r="G35" s="71"/>
      <c r="H35" s="71"/>
      <c r="I35" s="78" t="s">
        <v>221</v>
      </c>
      <c r="J35" s="71"/>
      <c r="K35" s="71">
        <v>543321</v>
      </c>
      <c r="L35" s="93" t="s">
        <v>355</v>
      </c>
      <c r="M35" s="96" t="s">
        <v>361</v>
      </c>
      <c r="N35" s="82">
        <v>1</v>
      </c>
      <c r="O35" s="67" t="str">
        <f t="shared" si="3"/>
        <v>X</v>
      </c>
      <c r="P35" s="67" t="str">
        <f t="shared" si="4"/>
        <v>X</v>
      </c>
      <c r="Q35" s="67" t="str">
        <f t="shared" si="5"/>
        <v>X</v>
      </c>
      <c r="R35" s="87"/>
    </row>
    <row r="36" spans="1:20" ht="25.5">
      <c r="A36" s="69" t="s">
        <v>414</v>
      </c>
      <c r="B36" s="65">
        <f>VLOOKUP(A36,'To-Be'!$C$8:$F$157,4,FALSE)</f>
        <v>32</v>
      </c>
      <c r="C36" s="65" t="s">
        <v>354</v>
      </c>
      <c r="D36" s="65" t="s">
        <v>358</v>
      </c>
      <c r="E36" s="65">
        <v>4</v>
      </c>
      <c r="F36" s="73" t="s">
        <v>563</v>
      </c>
      <c r="G36" s="66"/>
      <c r="H36" s="66"/>
      <c r="I36" s="72" t="s">
        <v>349</v>
      </c>
      <c r="J36" s="66"/>
      <c r="K36" s="41" t="s">
        <v>519</v>
      </c>
      <c r="L36" s="93" t="s">
        <v>360</v>
      </c>
      <c r="M36" s="96" t="s">
        <v>361</v>
      </c>
      <c r="N36" s="82">
        <f>IF(M36="Public",1,IF(M36="FOUO",2,IF(M36="Sensitive",3,IF(M36="System-Only",4))))</f>
        <v>1</v>
      </c>
      <c r="O36" s="67" t="str">
        <f t="shared" si="3"/>
        <v>X</v>
      </c>
      <c r="P36" s="67" t="str">
        <f t="shared" si="4"/>
        <v>X</v>
      </c>
      <c r="Q36" s="67" t="str">
        <f t="shared" si="5"/>
        <v>X</v>
      </c>
      <c r="R36" s="87"/>
      <c r="T36" s="20"/>
    </row>
    <row r="37" spans="1:20" ht="38.25">
      <c r="A37" s="69" t="s">
        <v>370</v>
      </c>
      <c r="B37" s="65">
        <f>VLOOKUP(A37,'To-Be'!$C$8:$F$157,4,FALSE)</f>
        <v>33</v>
      </c>
      <c r="C37" s="65" t="s">
        <v>354</v>
      </c>
      <c r="D37" s="65" t="s">
        <v>172</v>
      </c>
      <c r="E37" s="65">
        <v>12000</v>
      </c>
      <c r="F37" s="73" t="s">
        <v>569</v>
      </c>
      <c r="G37" s="66" t="s">
        <v>547</v>
      </c>
      <c r="H37" s="66"/>
      <c r="I37" s="72" t="s">
        <v>221</v>
      </c>
      <c r="J37" s="66" t="s">
        <v>233</v>
      </c>
      <c r="K37" s="66" t="s">
        <v>369</v>
      </c>
      <c r="L37" s="93" t="s">
        <v>360</v>
      </c>
      <c r="M37" s="96" t="s">
        <v>361</v>
      </c>
      <c r="N37" s="82">
        <v>1</v>
      </c>
      <c r="O37" s="67" t="str">
        <f t="shared" si="3"/>
        <v>X</v>
      </c>
      <c r="P37" s="67" t="str">
        <f t="shared" si="4"/>
        <v>X</v>
      </c>
      <c r="Q37" s="67" t="str">
        <f t="shared" si="5"/>
        <v>X</v>
      </c>
      <c r="R37" s="87"/>
      <c r="T37" s="20"/>
    </row>
    <row r="38" spans="1:20" ht="25.5">
      <c r="A38" s="69" t="s">
        <v>415</v>
      </c>
      <c r="B38" s="65">
        <f>VLOOKUP(A38,'To-Be'!$C$8:$F$157,4,FALSE)</f>
        <v>34</v>
      </c>
      <c r="C38" s="65" t="s">
        <v>354</v>
      </c>
      <c r="D38" s="65" t="s">
        <v>358</v>
      </c>
      <c r="E38" s="65">
        <v>4</v>
      </c>
      <c r="F38" s="73" t="s">
        <v>564</v>
      </c>
      <c r="G38" s="66"/>
      <c r="H38" s="66"/>
      <c r="I38" s="72" t="s">
        <v>349</v>
      </c>
      <c r="J38" s="66"/>
      <c r="K38" s="41" t="s">
        <v>518</v>
      </c>
      <c r="L38" s="93" t="s">
        <v>360</v>
      </c>
      <c r="M38" s="96" t="s">
        <v>361</v>
      </c>
      <c r="N38" s="82">
        <f>IF(M38="Public",1,IF(M38="FOUO",2,IF(M38="Sensitive",3,IF(M38="System-Only",4))))</f>
        <v>1</v>
      </c>
      <c r="O38" s="67" t="str">
        <f t="shared" si="3"/>
        <v>X</v>
      </c>
      <c r="P38" s="67" t="str">
        <f t="shared" si="4"/>
        <v>X</v>
      </c>
      <c r="Q38" s="67" t="str">
        <f t="shared" si="5"/>
        <v>X</v>
      </c>
      <c r="R38" s="87"/>
      <c r="T38" s="20"/>
    </row>
    <row r="39" spans="1:20" ht="63.75">
      <c r="A39" s="69" t="s">
        <v>219</v>
      </c>
      <c r="B39" s="65">
        <f>VLOOKUP(A39,'To-Be'!$C$8:$F$157,4,FALSE)</f>
        <v>35</v>
      </c>
      <c r="C39" s="65" t="s">
        <v>354</v>
      </c>
      <c r="D39" s="65" t="s">
        <v>172</v>
      </c>
      <c r="E39" s="65">
        <v>2500</v>
      </c>
      <c r="F39" s="73" t="s">
        <v>570</v>
      </c>
      <c r="G39" s="72" t="s">
        <v>689</v>
      </c>
      <c r="H39" s="66"/>
      <c r="I39" s="72" t="s">
        <v>221</v>
      </c>
      <c r="J39" s="66" t="s">
        <v>233</v>
      </c>
      <c r="K39" s="66" t="s">
        <v>373</v>
      </c>
      <c r="L39" s="93" t="s">
        <v>360</v>
      </c>
      <c r="M39" s="96" t="s">
        <v>361</v>
      </c>
      <c r="N39" s="82">
        <v>1</v>
      </c>
      <c r="O39" s="67" t="str">
        <f t="shared" si="3"/>
        <v>X</v>
      </c>
      <c r="P39" s="67" t="str">
        <f t="shared" si="4"/>
        <v>X</v>
      </c>
      <c r="Q39" s="67" t="str">
        <f t="shared" si="5"/>
        <v>X</v>
      </c>
      <c r="R39" s="87"/>
      <c r="T39" s="20"/>
    </row>
    <row r="40" spans="1:20">
      <c r="A40" s="69" t="s">
        <v>596</v>
      </c>
      <c r="B40" s="65">
        <f>VLOOKUP(A40,'To-Be'!$C$8:$F$157,4,FALSE)</f>
        <v>36</v>
      </c>
      <c r="C40" s="65" t="s">
        <v>354</v>
      </c>
      <c r="D40" s="65" t="s">
        <v>363</v>
      </c>
      <c r="E40" s="65">
        <v>1</v>
      </c>
      <c r="F40" s="73" t="s">
        <v>555</v>
      </c>
      <c r="G40" s="66"/>
      <c r="H40" s="66"/>
      <c r="I40" s="72" t="s">
        <v>221</v>
      </c>
      <c r="J40" s="66"/>
      <c r="K40" s="66" t="s">
        <v>515</v>
      </c>
      <c r="L40" s="93" t="s">
        <v>355</v>
      </c>
      <c r="M40" s="96" t="s">
        <v>361</v>
      </c>
      <c r="N40" s="82">
        <v>1</v>
      </c>
      <c r="O40" s="67" t="str">
        <f t="shared" si="3"/>
        <v>X</v>
      </c>
      <c r="P40" s="67" t="str">
        <f t="shared" si="4"/>
        <v>X</v>
      </c>
      <c r="Q40" s="67" t="str">
        <f t="shared" si="5"/>
        <v>X</v>
      </c>
      <c r="R40" s="87"/>
      <c r="T40" s="20"/>
    </row>
    <row r="41" spans="1:20" ht="38.25">
      <c r="A41" s="69" t="s">
        <v>417</v>
      </c>
      <c r="B41" s="65">
        <f>VLOOKUP(A41,'To-Be'!$C$8:$F$157,4,FALSE)</f>
        <v>37</v>
      </c>
      <c r="C41" s="70" t="s">
        <v>354</v>
      </c>
      <c r="D41" s="70" t="s">
        <v>362</v>
      </c>
      <c r="E41" s="70">
        <v>1</v>
      </c>
      <c r="F41" s="105" t="s">
        <v>555</v>
      </c>
      <c r="G41" s="72" t="s">
        <v>640</v>
      </c>
      <c r="H41" s="66"/>
      <c r="I41" s="72" t="s">
        <v>234</v>
      </c>
      <c r="J41" s="66"/>
      <c r="K41" s="66" t="s">
        <v>385</v>
      </c>
      <c r="L41" s="93" t="s">
        <v>355</v>
      </c>
      <c r="M41" s="96" t="s">
        <v>361</v>
      </c>
      <c r="N41" s="82">
        <v>1</v>
      </c>
      <c r="O41" s="67" t="str">
        <f t="shared" si="3"/>
        <v>X</v>
      </c>
      <c r="P41" s="67" t="str">
        <f t="shared" si="4"/>
        <v>X</v>
      </c>
      <c r="Q41" s="67" t="str">
        <f t="shared" si="5"/>
        <v>X</v>
      </c>
      <c r="R41" s="87"/>
      <c r="T41" s="20"/>
    </row>
    <row r="42" spans="1:20">
      <c r="A42" s="69" t="s">
        <v>597</v>
      </c>
      <c r="B42" s="65">
        <f>VLOOKUP(A42,'To-Be'!$C$8:$F$157,4,FALSE)</f>
        <v>38</v>
      </c>
      <c r="C42" s="70" t="s">
        <v>354</v>
      </c>
      <c r="D42" s="70" t="s">
        <v>354</v>
      </c>
      <c r="E42" s="70">
        <v>150</v>
      </c>
      <c r="F42" s="105" t="s">
        <v>555</v>
      </c>
      <c r="G42" s="66"/>
      <c r="H42" s="66"/>
      <c r="I42" s="72" t="s">
        <v>222</v>
      </c>
      <c r="J42" s="66"/>
      <c r="K42" s="68" t="s">
        <v>516</v>
      </c>
      <c r="L42" s="93" t="s">
        <v>355</v>
      </c>
      <c r="M42" s="96" t="s">
        <v>361</v>
      </c>
      <c r="N42" s="83">
        <v>1</v>
      </c>
      <c r="O42" s="67" t="str">
        <f t="shared" si="3"/>
        <v>X</v>
      </c>
      <c r="P42" s="67" t="str">
        <f t="shared" si="4"/>
        <v>X</v>
      </c>
      <c r="Q42" s="67" t="str">
        <f t="shared" si="5"/>
        <v>X</v>
      </c>
      <c r="R42" s="87"/>
      <c r="T42" s="20"/>
    </row>
    <row r="43" spans="1:20" s="19" customFormat="1">
      <c r="A43" s="69" t="s">
        <v>598</v>
      </c>
      <c r="B43" s="65">
        <f>VLOOKUP(A43,'To-Be'!$C$8:$F$157,4,FALSE)</f>
        <v>39</v>
      </c>
      <c r="C43" s="70" t="s">
        <v>354</v>
      </c>
      <c r="D43" s="70" t="s">
        <v>354</v>
      </c>
      <c r="E43" s="70">
        <v>150</v>
      </c>
      <c r="F43" s="105" t="s">
        <v>555</v>
      </c>
      <c r="G43" s="66"/>
      <c r="H43" s="66"/>
      <c r="I43" s="72" t="s">
        <v>234</v>
      </c>
      <c r="J43" s="66"/>
      <c r="K43" s="66" t="s">
        <v>242</v>
      </c>
      <c r="L43" s="93" t="s">
        <v>355</v>
      </c>
      <c r="M43" s="96" t="s">
        <v>361</v>
      </c>
      <c r="N43" s="83">
        <v>1</v>
      </c>
      <c r="O43" s="67" t="str">
        <f t="shared" si="3"/>
        <v>X</v>
      </c>
      <c r="P43" s="67" t="str">
        <f t="shared" si="4"/>
        <v>X</v>
      </c>
      <c r="Q43" s="67" t="str">
        <f t="shared" si="5"/>
        <v>X</v>
      </c>
      <c r="R43" s="87"/>
      <c r="T43" s="20"/>
    </row>
    <row r="44" spans="1:20" s="19" customFormat="1">
      <c r="A44" s="69" t="s">
        <v>599</v>
      </c>
      <c r="B44" s="65">
        <f>VLOOKUP(A44,'To-Be'!$C$8:$F$157,4,FALSE)</f>
        <v>40</v>
      </c>
      <c r="C44" s="70" t="s">
        <v>354</v>
      </c>
      <c r="D44" s="70" t="s">
        <v>354</v>
      </c>
      <c r="E44" s="70">
        <v>40</v>
      </c>
      <c r="F44" s="105" t="s">
        <v>555</v>
      </c>
      <c r="G44" s="66"/>
      <c r="H44" s="66"/>
      <c r="I44" s="72" t="s">
        <v>222</v>
      </c>
      <c r="J44" s="66"/>
      <c r="K44" s="68" t="s">
        <v>508</v>
      </c>
      <c r="L44" s="93" t="s">
        <v>355</v>
      </c>
      <c r="M44" s="96" t="s">
        <v>361</v>
      </c>
      <c r="N44" s="83">
        <v>1</v>
      </c>
      <c r="O44" s="67" t="str">
        <f t="shared" si="3"/>
        <v>X</v>
      </c>
      <c r="P44" s="67" t="str">
        <f t="shared" si="4"/>
        <v>X</v>
      </c>
      <c r="Q44" s="67" t="str">
        <f t="shared" si="5"/>
        <v>X</v>
      </c>
      <c r="R44" s="87"/>
      <c r="T44" s="20"/>
    </row>
    <row r="45" spans="1:20">
      <c r="A45" s="69" t="s">
        <v>600</v>
      </c>
      <c r="B45" s="65">
        <f>VLOOKUP(A45,'To-Be'!$C$8:$F$157,4,FALSE)</f>
        <v>41</v>
      </c>
      <c r="C45" s="70" t="s">
        <v>354</v>
      </c>
      <c r="D45" s="70" t="s">
        <v>354</v>
      </c>
      <c r="E45" s="70">
        <v>50</v>
      </c>
      <c r="F45" s="105" t="s">
        <v>555</v>
      </c>
      <c r="G45" s="71"/>
      <c r="H45" s="71"/>
      <c r="I45" s="78" t="s">
        <v>234</v>
      </c>
      <c r="J45" s="71" t="s">
        <v>228</v>
      </c>
      <c r="K45" s="68" t="s">
        <v>243</v>
      </c>
      <c r="L45" s="93" t="s">
        <v>355</v>
      </c>
      <c r="M45" s="96" t="s">
        <v>361</v>
      </c>
      <c r="N45" s="83">
        <v>1</v>
      </c>
      <c r="O45" s="67" t="str">
        <f t="shared" si="3"/>
        <v>X</v>
      </c>
      <c r="P45" s="67" t="str">
        <f t="shared" si="4"/>
        <v>X</v>
      </c>
      <c r="Q45" s="67" t="str">
        <f t="shared" si="5"/>
        <v>X</v>
      </c>
      <c r="R45" s="87"/>
      <c r="T45" s="20"/>
    </row>
    <row r="46" spans="1:20">
      <c r="A46" s="69" t="s">
        <v>601</v>
      </c>
      <c r="B46" s="65">
        <f>VLOOKUP(A46,'To-Be'!$C$8:$F$157,4,FALSE)</f>
        <v>42</v>
      </c>
      <c r="C46" s="70" t="s">
        <v>354</v>
      </c>
      <c r="D46" s="70" t="s">
        <v>358</v>
      </c>
      <c r="E46" s="70">
        <v>4</v>
      </c>
      <c r="F46" s="105" t="s">
        <v>555</v>
      </c>
      <c r="G46" s="71"/>
      <c r="H46" s="71"/>
      <c r="I46" s="78" t="s">
        <v>234</v>
      </c>
      <c r="J46" s="71" t="s">
        <v>228</v>
      </c>
      <c r="K46" s="71">
        <v>5422</v>
      </c>
      <c r="L46" s="93" t="s">
        <v>355</v>
      </c>
      <c r="M46" s="96" t="s">
        <v>361</v>
      </c>
      <c r="N46" s="83">
        <v>1</v>
      </c>
      <c r="O46" s="67" t="str">
        <f t="shared" si="3"/>
        <v>X</v>
      </c>
      <c r="P46" s="67" t="str">
        <f t="shared" si="4"/>
        <v>X</v>
      </c>
      <c r="Q46" s="67" t="str">
        <f t="shared" si="5"/>
        <v>X</v>
      </c>
      <c r="R46" s="87"/>
      <c r="T46" s="20"/>
    </row>
    <row r="47" spans="1:20" s="20" customFormat="1">
      <c r="A47" s="69" t="s">
        <v>602</v>
      </c>
      <c r="B47" s="65">
        <f>VLOOKUP(A47,'To-Be'!$C$8:$F$157,4,FALSE)</f>
        <v>43</v>
      </c>
      <c r="C47" s="70" t="s">
        <v>354</v>
      </c>
      <c r="D47" s="70" t="s">
        <v>354</v>
      </c>
      <c r="E47" s="70">
        <v>3</v>
      </c>
      <c r="F47" s="105" t="s">
        <v>555</v>
      </c>
      <c r="G47" s="66"/>
      <c r="H47" s="66"/>
      <c r="I47" s="72" t="s">
        <v>222</v>
      </c>
      <c r="J47" s="66"/>
      <c r="K47" s="68" t="s">
        <v>504</v>
      </c>
      <c r="L47" s="93" t="s">
        <v>355</v>
      </c>
      <c r="M47" s="96" t="s">
        <v>361</v>
      </c>
      <c r="N47" s="83">
        <v>1</v>
      </c>
      <c r="O47" s="67" t="str">
        <f t="shared" si="3"/>
        <v>X</v>
      </c>
      <c r="P47" s="67" t="str">
        <f t="shared" si="4"/>
        <v>X</v>
      </c>
      <c r="Q47" s="67" t="str">
        <f t="shared" si="5"/>
        <v>X</v>
      </c>
      <c r="R47" s="87"/>
    </row>
    <row r="48" spans="1:20">
      <c r="A48" s="69" t="s">
        <v>603</v>
      </c>
      <c r="B48" s="65">
        <f>VLOOKUP(A48,'To-Be'!$C$8:$F$157,4,FALSE)</f>
        <v>44</v>
      </c>
      <c r="C48" s="65" t="s">
        <v>354</v>
      </c>
      <c r="D48" s="65" t="s">
        <v>354</v>
      </c>
      <c r="E48" s="65">
        <v>55</v>
      </c>
      <c r="F48" s="73" t="s">
        <v>555</v>
      </c>
      <c r="G48" s="66"/>
      <c r="H48" s="66"/>
      <c r="I48" s="72" t="s">
        <v>234</v>
      </c>
      <c r="J48" s="66" t="s">
        <v>232</v>
      </c>
      <c r="K48" s="66" t="s">
        <v>509</v>
      </c>
      <c r="L48" s="93" t="s">
        <v>355</v>
      </c>
      <c r="M48" s="96" t="s">
        <v>361</v>
      </c>
      <c r="N48" s="83">
        <v>1</v>
      </c>
      <c r="O48" s="67" t="str">
        <f t="shared" si="3"/>
        <v>X</v>
      </c>
      <c r="P48" s="67" t="str">
        <f t="shared" si="4"/>
        <v>X</v>
      </c>
      <c r="Q48" s="67" t="str">
        <f t="shared" si="5"/>
        <v>X</v>
      </c>
      <c r="R48" s="87"/>
      <c r="T48" s="20"/>
    </row>
    <row r="49" spans="1:20">
      <c r="A49" s="69" t="s">
        <v>244</v>
      </c>
      <c r="B49" s="65">
        <f>VLOOKUP(A49,'To-Be'!$C$8:$F$157,4,FALSE)</f>
        <v>45</v>
      </c>
      <c r="C49" s="65" t="s">
        <v>354</v>
      </c>
      <c r="D49" s="65" t="s">
        <v>354</v>
      </c>
      <c r="E49" s="65">
        <v>65</v>
      </c>
      <c r="F49" s="73" t="s">
        <v>555</v>
      </c>
      <c r="G49" s="66"/>
      <c r="H49" s="66"/>
      <c r="I49" s="72" t="s">
        <v>222</v>
      </c>
      <c r="J49" s="66"/>
      <c r="K49" s="66" t="s">
        <v>381</v>
      </c>
      <c r="L49" s="93" t="s">
        <v>355</v>
      </c>
      <c r="M49" s="96" t="s">
        <v>361</v>
      </c>
      <c r="N49" s="82">
        <f t="shared" ref="N49:N80" si="21">IF(M49="Public",1,IF(M49="FOUO",2,IF(M49="Sensitive",3,IF(M49="System-Only",4))))</f>
        <v>1</v>
      </c>
      <c r="O49" s="67" t="str">
        <f t="shared" si="3"/>
        <v>X</v>
      </c>
      <c r="P49" s="67" t="str">
        <f t="shared" si="4"/>
        <v>X</v>
      </c>
      <c r="Q49" s="67" t="str">
        <f t="shared" si="5"/>
        <v>X</v>
      </c>
      <c r="R49" s="87"/>
      <c r="T49" s="20"/>
    </row>
    <row r="50" spans="1:20" s="20" customFormat="1">
      <c r="A50" s="69" t="s">
        <v>320</v>
      </c>
      <c r="B50" s="65">
        <f>VLOOKUP(A50,'To-Be'!$C$8:$F$157,4,FALSE)</f>
        <v>46</v>
      </c>
      <c r="C50" s="65" t="s">
        <v>354</v>
      </c>
      <c r="D50" s="65" t="s">
        <v>354</v>
      </c>
      <c r="E50" s="65">
        <v>3</v>
      </c>
      <c r="F50" s="73" t="s">
        <v>555</v>
      </c>
      <c r="G50" s="66"/>
      <c r="H50" s="66"/>
      <c r="I50" s="72" t="s">
        <v>234</v>
      </c>
      <c r="J50" s="66"/>
      <c r="K50" s="66" t="s">
        <v>500</v>
      </c>
      <c r="L50" s="93" t="s">
        <v>355</v>
      </c>
      <c r="M50" s="96" t="s">
        <v>361</v>
      </c>
      <c r="N50" s="82">
        <f t="shared" si="21"/>
        <v>1</v>
      </c>
      <c r="O50" s="67" t="str">
        <f t="shared" si="3"/>
        <v>X</v>
      </c>
      <c r="P50" s="67" t="str">
        <f t="shared" si="4"/>
        <v>X</v>
      </c>
      <c r="Q50" s="67" t="str">
        <f t="shared" si="5"/>
        <v>X</v>
      </c>
      <c r="R50" s="87"/>
    </row>
    <row r="51" spans="1:20" s="20" customFormat="1">
      <c r="A51" s="69" t="s">
        <v>321</v>
      </c>
      <c r="B51" s="65">
        <f>VLOOKUP(A51,'To-Be'!$C$8:$F$157,4,FALSE)</f>
        <v>47</v>
      </c>
      <c r="C51" s="65" t="s">
        <v>354</v>
      </c>
      <c r="D51" s="65" t="s">
        <v>354</v>
      </c>
      <c r="E51" s="65">
        <v>65</v>
      </c>
      <c r="F51" s="73" t="s">
        <v>555</v>
      </c>
      <c r="G51" s="66"/>
      <c r="H51" s="66"/>
      <c r="I51" s="72" t="s">
        <v>222</v>
      </c>
      <c r="J51" s="66"/>
      <c r="K51" s="66" t="s">
        <v>378</v>
      </c>
      <c r="L51" s="93" t="s">
        <v>355</v>
      </c>
      <c r="M51" s="96" t="s">
        <v>361</v>
      </c>
      <c r="N51" s="82">
        <f t="shared" si="21"/>
        <v>1</v>
      </c>
      <c r="O51" s="67" t="str">
        <f t="shared" si="3"/>
        <v>X</v>
      </c>
      <c r="P51" s="67" t="str">
        <f t="shared" si="4"/>
        <v>X</v>
      </c>
      <c r="Q51" s="67" t="str">
        <f t="shared" si="5"/>
        <v>X</v>
      </c>
      <c r="R51" s="87"/>
    </row>
    <row r="52" spans="1:20" s="20" customFormat="1">
      <c r="A52" s="69" t="s">
        <v>322</v>
      </c>
      <c r="B52" s="65">
        <f>VLOOKUP(A52,'To-Be'!$C$8:$F$157,4,FALSE)</f>
        <v>48</v>
      </c>
      <c r="C52" s="65" t="s">
        <v>354</v>
      </c>
      <c r="D52" s="65" t="s">
        <v>354</v>
      </c>
      <c r="E52" s="65">
        <v>50</v>
      </c>
      <c r="F52" s="73" t="s">
        <v>555</v>
      </c>
      <c r="G52" s="66"/>
      <c r="H52" s="66"/>
      <c r="I52" s="72" t="s">
        <v>234</v>
      </c>
      <c r="J52" s="66"/>
      <c r="K52" s="66" t="s">
        <v>379</v>
      </c>
      <c r="L52" s="93" t="s">
        <v>355</v>
      </c>
      <c r="M52" s="96" t="s">
        <v>361</v>
      </c>
      <c r="N52" s="82">
        <f t="shared" si="21"/>
        <v>1</v>
      </c>
      <c r="O52" s="67" t="str">
        <f t="shared" si="3"/>
        <v>X</v>
      </c>
      <c r="P52" s="67" t="str">
        <f t="shared" si="4"/>
        <v>X</v>
      </c>
      <c r="Q52" s="67" t="str">
        <f t="shared" si="5"/>
        <v>X</v>
      </c>
      <c r="R52" s="87"/>
    </row>
    <row r="53" spans="1:20" s="20" customFormat="1">
      <c r="A53" s="69" t="s">
        <v>245</v>
      </c>
      <c r="B53" s="65">
        <f>VLOOKUP(A53,'To-Be'!$C$8:$F$157,4,FALSE)</f>
        <v>49</v>
      </c>
      <c r="C53" s="65" t="s">
        <v>354</v>
      </c>
      <c r="D53" s="65" t="s">
        <v>354</v>
      </c>
      <c r="E53" s="65">
        <v>150</v>
      </c>
      <c r="F53" s="73" t="s">
        <v>555</v>
      </c>
      <c r="G53" s="66"/>
      <c r="H53" s="66"/>
      <c r="I53" s="72" t="s">
        <v>222</v>
      </c>
      <c r="J53" s="66"/>
      <c r="K53" s="66" t="s">
        <v>380</v>
      </c>
      <c r="L53" s="93" t="s">
        <v>355</v>
      </c>
      <c r="M53" s="96" t="s">
        <v>361</v>
      </c>
      <c r="N53" s="82">
        <f t="shared" si="21"/>
        <v>1</v>
      </c>
      <c r="O53" s="67" t="str">
        <f t="shared" si="3"/>
        <v>X</v>
      </c>
      <c r="P53" s="67" t="str">
        <f t="shared" si="4"/>
        <v>X</v>
      </c>
      <c r="Q53" s="67" t="str">
        <f t="shared" si="5"/>
        <v>X</v>
      </c>
      <c r="R53" s="87"/>
    </row>
    <row r="54" spans="1:20" s="20" customFormat="1">
      <c r="A54" s="69" t="s">
        <v>246</v>
      </c>
      <c r="B54" s="65">
        <f>VLOOKUP(A54,'To-Be'!$C$8:$F$157,4,FALSE)</f>
        <v>50</v>
      </c>
      <c r="C54" s="65" t="s">
        <v>354</v>
      </c>
      <c r="D54" s="65" t="s">
        <v>354</v>
      </c>
      <c r="E54" s="65">
        <v>150</v>
      </c>
      <c r="F54" s="73" t="s">
        <v>555</v>
      </c>
      <c r="G54" s="66"/>
      <c r="H54" s="66"/>
      <c r="I54" s="72" t="s">
        <v>234</v>
      </c>
      <c r="J54" s="66"/>
      <c r="K54" s="66" t="s">
        <v>237</v>
      </c>
      <c r="L54" s="93" t="s">
        <v>355</v>
      </c>
      <c r="M54" s="96" t="s">
        <v>361</v>
      </c>
      <c r="N54" s="82">
        <f t="shared" si="21"/>
        <v>1</v>
      </c>
      <c r="O54" s="67" t="str">
        <f t="shared" si="3"/>
        <v>X</v>
      </c>
      <c r="P54" s="67" t="str">
        <f t="shared" si="4"/>
        <v>X</v>
      </c>
      <c r="Q54" s="67" t="str">
        <f t="shared" si="5"/>
        <v>X</v>
      </c>
      <c r="R54" s="87"/>
    </row>
    <row r="55" spans="1:20">
      <c r="A55" s="69" t="s">
        <v>247</v>
      </c>
      <c r="B55" s="65">
        <f>VLOOKUP(A55,'To-Be'!$C$8:$F$157,4,FALSE)</f>
        <v>51</v>
      </c>
      <c r="C55" s="65" t="s">
        <v>354</v>
      </c>
      <c r="D55" s="65" t="s">
        <v>354</v>
      </c>
      <c r="E55" s="65">
        <v>40</v>
      </c>
      <c r="F55" s="73" t="s">
        <v>555</v>
      </c>
      <c r="G55" s="66"/>
      <c r="H55" s="66"/>
      <c r="I55" s="72" t="s">
        <v>222</v>
      </c>
      <c r="J55" s="66"/>
      <c r="K55" s="66" t="s">
        <v>382</v>
      </c>
      <c r="L55" s="93" t="s">
        <v>355</v>
      </c>
      <c r="M55" s="96" t="s">
        <v>361</v>
      </c>
      <c r="N55" s="82">
        <f t="shared" si="21"/>
        <v>1</v>
      </c>
      <c r="O55" s="67" t="str">
        <f t="shared" si="3"/>
        <v>X</v>
      </c>
      <c r="P55" s="67" t="str">
        <f t="shared" si="4"/>
        <v>X</v>
      </c>
      <c r="Q55" s="67" t="str">
        <f t="shared" si="5"/>
        <v>X</v>
      </c>
      <c r="R55" s="87"/>
      <c r="T55" s="20"/>
    </row>
    <row r="56" spans="1:20" s="20" customFormat="1">
      <c r="A56" s="69" t="s">
        <v>248</v>
      </c>
      <c r="B56" s="65">
        <f>VLOOKUP(A56,'To-Be'!$C$8:$F$157,4,FALSE)</f>
        <v>52</v>
      </c>
      <c r="C56" s="65" t="s">
        <v>354</v>
      </c>
      <c r="D56" s="65" t="s">
        <v>354</v>
      </c>
      <c r="E56" s="70">
        <v>50</v>
      </c>
      <c r="F56" s="73" t="s">
        <v>555</v>
      </c>
      <c r="G56" s="66"/>
      <c r="H56" s="66"/>
      <c r="I56" s="72" t="s">
        <v>234</v>
      </c>
      <c r="J56" s="66" t="s">
        <v>228</v>
      </c>
      <c r="K56" s="66" t="s">
        <v>525</v>
      </c>
      <c r="L56" s="93" t="s">
        <v>355</v>
      </c>
      <c r="M56" s="96" t="s">
        <v>361</v>
      </c>
      <c r="N56" s="82">
        <f t="shared" si="21"/>
        <v>1</v>
      </c>
      <c r="O56" s="67" t="str">
        <f t="shared" si="3"/>
        <v>X</v>
      </c>
      <c r="P56" s="67" t="str">
        <f t="shared" si="4"/>
        <v>X</v>
      </c>
      <c r="Q56" s="67" t="str">
        <f t="shared" si="5"/>
        <v>X</v>
      </c>
      <c r="R56" s="87"/>
    </row>
    <row r="57" spans="1:20" s="20" customFormat="1">
      <c r="A57" s="69" t="s">
        <v>323</v>
      </c>
      <c r="B57" s="65">
        <f>VLOOKUP(A57,'To-Be'!$C$8:$F$157,4,FALSE)</f>
        <v>53</v>
      </c>
      <c r="C57" s="65" t="s">
        <v>354</v>
      </c>
      <c r="D57" s="65" t="s">
        <v>358</v>
      </c>
      <c r="E57" s="65">
        <v>4</v>
      </c>
      <c r="F57" s="73" t="s">
        <v>555</v>
      </c>
      <c r="G57" s="66"/>
      <c r="H57" s="66"/>
      <c r="I57" s="72" t="s">
        <v>234</v>
      </c>
      <c r="J57" s="71" t="s">
        <v>228</v>
      </c>
      <c r="K57" s="66" t="s">
        <v>510</v>
      </c>
      <c r="L57" s="93" t="s">
        <v>355</v>
      </c>
      <c r="M57" s="96" t="s">
        <v>361</v>
      </c>
      <c r="N57" s="82">
        <f t="shared" si="21"/>
        <v>1</v>
      </c>
      <c r="O57" s="67" t="str">
        <f t="shared" si="3"/>
        <v>X</v>
      </c>
      <c r="P57" s="67" t="str">
        <f t="shared" si="4"/>
        <v>X</v>
      </c>
      <c r="Q57" s="67" t="str">
        <f t="shared" si="5"/>
        <v>X</v>
      </c>
      <c r="R57" s="87"/>
    </row>
    <row r="58" spans="1:20" s="20" customFormat="1">
      <c r="A58" s="69" t="s">
        <v>249</v>
      </c>
      <c r="B58" s="65">
        <f>VLOOKUP(A58,'To-Be'!$C$8:$F$157,4,FALSE)</f>
        <v>54</v>
      </c>
      <c r="C58" s="65" t="s">
        <v>354</v>
      </c>
      <c r="D58" s="65" t="s">
        <v>354</v>
      </c>
      <c r="E58" s="65">
        <v>3</v>
      </c>
      <c r="F58" s="73" t="s">
        <v>555</v>
      </c>
      <c r="G58" s="66"/>
      <c r="H58" s="66"/>
      <c r="I58" s="72" t="s">
        <v>222</v>
      </c>
      <c r="J58" s="66"/>
      <c r="K58" s="66" t="s">
        <v>504</v>
      </c>
      <c r="L58" s="93" t="s">
        <v>355</v>
      </c>
      <c r="M58" s="96" t="s">
        <v>361</v>
      </c>
      <c r="N58" s="82">
        <f t="shared" si="21"/>
        <v>1</v>
      </c>
      <c r="O58" s="67" t="str">
        <f t="shared" si="3"/>
        <v>X</v>
      </c>
      <c r="P58" s="67" t="str">
        <f t="shared" si="4"/>
        <v>X</v>
      </c>
      <c r="Q58" s="67" t="str">
        <f t="shared" si="5"/>
        <v>X</v>
      </c>
      <c r="R58" s="87"/>
    </row>
    <row r="59" spans="1:20" s="20" customFormat="1">
      <c r="A59" s="69" t="s">
        <v>250</v>
      </c>
      <c r="B59" s="65">
        <f>VLOOKUP(A59,'To-Be'!$C$8:$F$157,4,FALSE)</f>
        <v>55</v>
      </c>
      <c r="C59" s="65" t="s">
        <v>354</v>
      </c>
      <c r="D59" s="65" t="s">
        <v>354</v>
      </c>
      <c r="E59" s="65">
        <v>55</v>
      </c>
      <c r="F59" s="73" t="s">
        <v>555</v>
      </c>
      <c r="G59" s="66"/>
      <c r="H59" s="66"/>
      <c r="I59" s="72" t="s">
        <v>234</v>
      </c>
      <c r="J59" s="66" t="s">
        <v>229</v>
      </c>
      <c r="K59" s="66" t="s">
        <v>522</v>
      </c>
      <c r="L59" s="93" t="s">
        <v>355</v>
      </c>
      <c r="M59" s="96" t="s">
        <v>361</v>
      </c>
      <c r="N59" s="82">
        <f t="shared" si="21"/>
        <v>1</v>
      </c>
      <c r="O59" s="67" t="str">
        <f t="shared" si="3"/>
        <v>X</v>
      </c>
      <c r="P59" s="67" t="str">
        <f t="shared" si="4"/>
        <v>X</v>
      </c>
      <c r="Q59" s="67" t="str">
        <f t="shared" si="5"/>
        <v>X</v>
      </c>
      <c r="R59" s="87"/>
    </row>
    <row r="60" spans="1:20">
      <c r="A60" s="69" t="s">
        <v>251</v>
      </c>
      <c r="B60" s="65">
        <f>VLOOKUP(A60,'To-Be'!$C$8:$F$157,4,FALSE)</f>
        <v>56</v>
      </c>
      <c r="C60" s="65" t="s">
        <v>354</v>
      </c>
      <c r="D60" s="65" t="s">
        <v>358</v>
      </c>
      <c r="E60" s="65">
        <v>30</v>
      </c>
      <c r="F60" s="73" t="s">
        <v>555</v>
      </c>
      <c r="G60" s="66"/>
      <c r="H60" s="66"/>
      <c r="I60" s="72" t="s">
        <v>234</v>
      </c>
      <c r="J60" s="66" t="s">
        <v>230</v>
      </c>
      <c r="K60" s="66" t="s">
        <v>238</v>
      </c>
      <c r="L60" s="93" t="s">
        <v>355</v>
      </c>
      <c r="M60" s="96" t="s">
        <v>361</v>
      </c>
      <c r="N60" s="82">
        <f t="shared" si="21"/>
        <v>1</v>
      </c>
      <c r="O60" s="67" t="str">
        <f t="shared" si="3"/>
        <v>X</v>
      </c>
      <c r="P60" s="67" t="str">
        <f t="shared" si="4"/>
        <v>X</v>
      </c>
      <c r="Q60" s="67" t="str">
        <f t="shared" si="5"/>
        <v>X</v>
      </c>
      <c r="R60" s="87"/>
      <c r="T60" s="20"/>
    </row>
    <row r="61" spans="1:20">
      <c r="A61" s="69" t="s">
        <v>252</v>
      </c>
      <c r="B61" s="65">
        <f>VLOOKUP(A61,'To-Be'!$C$8:$F$157,4,FALSE)</f>
        <v>57</v>
      </c>
      <c r="C61" s="65" t="s">
        <v>354</v>
      </c>
      <c r="D61" s="65" t="s">
        <v>354</v>
      </c>
      <c r="E61" s="65">
        <v>25</v>
      </c>
      <c r="F61" s="73" t="s">
        <v>555</v>
      </c>
      <c r="G61" s="66"/>
      <c r="H61" s="66"/>
      <c r="I61" s="72" t="s">
        <v>234</v>
      </c>
      <c r="J61" s="66"/>
      <c r="K61" s="66" t="s">
        <v>239</v>
      </c>
      <c r="L61" s="93" t="s">
        <v>355</v>
      </c>
      <c r="M61" s="96" t="s">
        <v>361</v>
      </c>
      <c r="N61" s="82">
        <f t="shared" si="21"/>
        <v>1</v>
      </c>
      <c r="O61" s="67" t="str">
        <f t="shared" si="3"/>
        <v>X</v>
      </c>
      <c r="P61" s="67" t="str">
        <f t="shared" si="4"/>
        <v>X</v>
      </c>
      <c r="Q61" s="67" t="str">
        <f t="shared" si="5"/>
        <v>X</v>
      </c>
      <c r="R61" s="87"/>
      <c r="T61" s="20"/>
    </row>
    <row r="62" spans="1:20" s="20" customFormat="1">
      <c r="A62" s="69" t="s">
        <v>253</v>
      </c>
      <c r="B62" s="65">
        <f>VLOOKUP(A62,'To-Be'!$C$8:$F$157,4,FALSE)</f>
        <v>58</v>
      </c>
      <c r="C62" s="65" t="s">
        <v>354</v>
      </c>
      <c r="D62" s="65" t="s">
        <v>354</v>
      </c>
      <c r="E62" s="65">
        <v>30</v>
      </c>
      <c r="F62" s="73" t="s">
        <v>555</v>
      </c>
      <c r="G62" s="66"/>
      <c r="H62" s="66"/>
      <c r="I62" s="72" t="s">
        <v>234</v>
      </c>
      <c r="J62" s="66" t="s">
        <v>231</v>
      </c>
      <c r="K62" s="100" t="s">
        <v>535</v>
      </c>
      <c r="L62" s="93" t="s">
        <v>355</v>
      </c>
      <c r="M62" s="96" t="s">
        <v>361</v>
      </c>
      <c r="N62" s="82">
        <f t="shared" si="21"/>
        <v>1</v>
      </c>
      <c r="O62" s="67" t="str">
        <f t="shared" si="3"/>
        <v>X</v>
      </c>
      <c r="P62" s="67" t="str">
        <f t="shared" si="4"/>
        <v>X</v>
      </c>
      <c r="Q62" s="67" t="str">
        <f t="shared" si="5"/>
        <v>X</v>
      </c>
      <c r="R62" s="87"/>
    </row>
    <row r="63" spans="1:20" s="20" customFormat="1">
      <c r="A63" s="69" t="s">
        <v>254</v>
      </c>
      <c r="B63" s="65">
        <f>VLOOKUP(A63,'To-Be'!$C$8:$F$157,4,FALSE)</f>
        <v>59</v>
      </c>
      <c r="C63" s="65" t="s">
        <v>354</v>
      </c>
      <c r="D63" s="65" t="s">
        <v>354</v>
      </c>
      <c r="E63" s="65">
        <v>30</v>
      </c>
      <c r="F63" s="73" t="s">
        <v>555</v>
      </c>
      <c r="G63" s="66"/>
      <c r="H63" s="66"/>
      <c r="I63" s="72" t="s">
        <v>234</v>
      </c>
      <c r="J63" s="66"/>
      <c r="K63" s="66" t="s">
        <v>240</v>
      </c>
      <c r="L63" s="93" t="s">
        <v>355</v>
      </c>
      <c r="M63" s="96" t="s">
        <v>361</v>
      </c>
      <c r="N63" s="82">
        <f t="shared" si="21"/>
        <v>1</v>
      </c>
      <c r="O63" s="67" t="str">
        <f t="shared" si="3"/>
        <v>X</v>
      </c>
      <c r="P63" s="67" t="str">
        <f t="shared" si="4"/>
        <v>X</v>
      </c>
      <c r="Q63" s="67" t="str">
        <f t="shared" si="5"/>
        <v>X</v>
      </c>
      <c r="R63" s="87"/>
    </row>
    <row r="64" spans="1:20" s="20" customFormat="1">
      <c r="A64" s="69" t="s">
        <v>255</v>
      </c>
      <c r="B64" s="65">
        <f>VLOOKUP(A64,'To-Be'!$C$8:$F$157,4,FALSE)</f>
        <v>60</v>
      </c>
      <c r="C64" s="65" t="s">
        <v>354</v>
      </c>
      <c r="D64" s="65" t="s">
        <v>354</v>
      </c>
      <c r="E64" s="65">
        <v>80</v>
      </c>
      <c r="F64" s="73" t="s">
        <v>555</v>
      </c>
      <c r="G64" s="66"/>
      <c r="H64" s="66"/>
      <c r="I64" s="72" t="s">
        <v>222</v>
      </c>
      <c r="J64" s="66"/>
      <c r="K64" s="66" t="s">
        <v>241</v>
      </c>
      <c r="L64" s="93" t="s">
        <v>355</v>
      </c>
      <c r="M64" s="96" t="s">
        <v>361</v>
      </c>
      <c r="N64" s="82">
        <f t="shared" si="21"/>
        <v>1</v>
      </c>
      <c r="O64" s="67" t="str">
        <f t="shared" si="3"/>
        <v>X</v>
      </c>
      <c r="P64" s="67" t="str">
        <f t="shared" si="4"/>
        <v>X</v>
      </c>
      <c r="Q64" s="67" t="str">
        <f t="shared" si="5"/>
        <v>X</v>
      </c>
      <c r="R64" s="87"/>
    </row>
    <row r="65" spans="1:20" s="20" customFormat="1">
      <c r="A65" s="69" t="s">
        <v>256</v>
      </c>
      <c r="B65" s="65">
        <f>VLOOKUP(A65,'To-Be'!$C$8:$F$157,4,FALSE)</f>
        <v>61</v>
      </c>
      <c r="C65" s="65" t="s">
        <v>354</v>
      </c>
      <c r="D65" s="65" t="s">
        <v>354</v>
      </c>
      <c r="E65" s="65">
        <v>65</v>
      </c>
      <c r="F65" s="73" t="s">
        <v>555</v>
      </c>
      <c r="G65" s="66"/>
      <c r="H65" s="66"/>
      <c r="I65" s="72" t="s">
        <v>234</v>
      </c>
      <c r="J65" s="66"/>
      <c r="K65" s="66" t="s">
        <v>381</v>
      </c>
      <c r="L65" s="93" t="s">
        <v>355</v>
      </c>
      <c r="M65" s="96" t="s">
        <v>361</v>
      </c>
      <c r="N65" s="82">
        <f t="shared" si="21"/>
        <v>1</v>
      </c>
      <c r="O65" s="67" t="str">
        <f t="shared" ref="O65:O128" si="22">IF(N65&lt;=1,"X","")</f>
        <v>X</v>
      </c>
      <c r="P65" s="67" t="str">
        <f t="shared" ref="P65:P128" si="23">IF(N65&lt;=2,"X","")</f>
        <v>X</v>
      </c>
      <c r="Q65" s="67" t="str">
        <f t="shared" ref="Q65:Q128" si="24">IF(N65&lt;=3,"X","")</f>
        <v>X</v>
      </c>
      <c r="R65" s="87"/>
    </row>
    <row r="66" spans="1:20">
      <c r="A66" s="69" t="s">
        <v>324</v>
      </c>
      <c r="B66" s="65">
        <f>VLOOKUP(A66,'To-Be'!$C$8:$F$157,4,FALSE)</f>
        <v>62</v>
      </c>
      <c r="C66" s="65" t="s">
        <v>354</v>
      </c>
      <c r="D66" s="65" t="s">
        <v>354</v>
      </c>
      <c r="E66" s="65">
        <v>3</v>
      </c>
      <c r="F66" s="73" t="s">
        <v>555</v>
      </c>
      <c r="G66" s="66"/>
      <c r="H66" s="66"/>
      <c r="I66" s="72" t="s">
        <v>234</v>
      </c>
      <c r="J66" s="66"/>
      <c r="K66" s="66" t="s">
        <v>500</v>
      </c>
      <c r="L66" s="93" t="s">
        <v>355</v>
      </c>
      <c r="M66" s="96" t="s">
        <v>361</v>
      </c>
      <c r="N66" s="82">
        <f t="shared" si="21"/>
        <v>1</v>
      </c>
      <c r="O66" s="67" t="str">
        <f t="shared" si="22"/>
        <v>X</v>
      </c>
      <c r="P66" s="67" t="str">
        <f t="shared" si="23"/>
        <v>X</v>
      </c>
      <c r="Q66" s="67" t="str">
        <f t="shared" si="24"/>
        <v>X</v>
      </c>
      <c r="R66" s="87"/>
      <c r="T66" s="20"/>
    </row>
    <row r="67" spans="1:20" s="20" customFormat="1">
      <c r="A67" s="69" t="s">
        <v>325</v>
      </c>
      <c r="B67" s="65">
        <f>VLOOKUP(A67,'To-Be'!$C$8:$F$157,4,FALSE)</f>
        <v>63</v>
      </c>
      <c r="C67" s="65" t="s">
        <v>354</v>
      </c>
      <c r="D67" s="65" t="s">
        <v>354</v>
      </c>
      <c r="E67" s="65">
        <v>65</v>
      </c>
      <c r="F67" s="73" t="s">
        <v>555</v>
      </c>
      <c r="G67" s="66"/>
      <c r="H67" s="66"/>
      <c r="I67" s="72" t="s">
        <v>234</v>
      </c>
      <c r="J67" s="66"/>
      <c r="K67" s="66" t="s">
        <v>378</v>
      </c>
      <c r="L67" s="93" t="s">
        <v>355</v>
      </c>
      <c r="M67" s="96" t="s">
        <v>361</v>
      </c>
      <c r="N67" s="82">
        <f t="shared" si="21"/>
        <v>1</v>
      </c>
      <c r="O67" s="67" t="str">
        <f t="shared" si="22"/>
        <v>X</v>
      </c>
      <c r="P67" s="67" t="str">
        <f t="shared" si="23"/>
        <v>X</v>
      </c>
      <c r="Q67" s="67" t="str">
        <f t="shared" si="24"/>
        <v>X</v>
      </c>
      <c r="R67" s="87"/>
    </row>
    <row r="68" spans="1:20" s="20" customFormat="1">
      <c r="A68" s="69" t="s">
        <v>326</v>
      </c>
      <c r="B68" s="65">
        <f>VLOOKUP(A68,'To-Be'!$C$8:$F$157,4,FALSE)</f>
        <v>64</v>
      </c>
      <c r="C68" s="65" t="s">
        <v>354</v>
      </c>
      <c r="D68" s="65" t="s">
        <v>354</v>
      </c>
      <c r="E68" s="65">
        <v>50</v>
      </c>
      <c r="F68" s="73" t="s">
        <v>555</v>
      </c>
      <c r="G68" s="66"/>
      <c r="H68" s="66"/>
      <c r="I68" s="72" t="s">
        <v>234</v>
      </c>
      <c r="J68" s="66"/>
      <c r="K68" s="66" t="s">
        <v>379</v>
      </c>
      <c r="L68" s="93" t="s">
        <v>355</v>
      </c>
      <c r="M68" s="96" t="s">
        <v>361</v>
      </c>
      <c r="N68" s="82">
        <f t="shared" si="21"/>
        <v>1</v>
      </c>
      <c r="O68" s="67" t="str">
        <f t="shared" si="22"/>
        <v>X</v>
      </c>
      <c r="P68" s="67" t="str">
        <f t="shared" si="23"/>
        <v>X</v>
      </c>
      <c r="Q68" s="67" t="str">
        <f t="shared" si="24"/>
        <v>X</v>
      </c>
      <c r="R68" s="87"/>
    </row>
    <row r="69" spans="1:20" s="20" customFormat="1">
      <c r="A69" s="69" t="s">
        <v>257</v>
      </c>
      <c r="B69" s="65">
        <f>VLOOKUP(A69,'To-Be'!$C$8:$F$157,4,FALSE)</f>
        <v>65</v>
      </c>
      <c r="C69" s="65" t="s">
        <v>354</v>
      </c>
      <c r="D69" s="65" t="s">
        <v>354</v>
      </c>
      <c r="E69" s="65">
        <v>150</v>
      </c>
      <c r="F69" s="73" t="s">
        <v>555</v>
      </c>
      <c r="G69" s="66"/>
      <c r="H69" s="66"/>
      <c r="I69" s="72" t="s">
        <v>234</v>
      </c>
      <c r="J69" s="66"/>
      <c r="K69" s="66" t="s">
        <v>380</v>
      </c>
      <c r="L69" s="93" t="s">
        <v>355</v>
      </c>
      <c r="M69" s="96" t="s">
        <v>361</v>
      </c>
      <c r="N69" s="82">
        <f t="shared" si="21"/>
        <v>1</v>
      </c>
      <c r="O69" s="67" t="str">
        <f t="shared" si="22"/>
        <v>X</v>
      </c>
      <c r="P69" s="67" t="str">
        <f t="shared" si="23"/>
        <v>X</v>
      </c>
      <c r="Q69" s="67" t="str">
        <f t="shared" si="24"/>
        <v>X</v>
      </c>
      <c r="R69" s="87"/>
    </row>
    <row r="70" spans="1:20" s="20" customFormat="1">
      <c r="A70" s="69" t="s">
        <v>258</v>
      </c>
      <c r="B70" s="65">
        <f>VLOOKUP(A70,'To-Be'!$C$8:$F$157,4,FALSE)</f>
        <v>66</v>
      </c>
      <c r="C70" s="65" t="s">
        <v>354</v>
      </c>
      <c r="D70" s="65" t="s">
        <v>354</v>
      </c>
      <c r="E70" s="65">
        <v>150</v>
      </c>
      <c r="F70" s="73" t="s">
        <v>555</v>
      </c>
      <c r="G70" s="66"/>
      <c r="H70" s="66"/>
      <c r="I70" s="72" t="s">
        <v>234</v>
      </c>
      <c r="J70" s="66"/>
      <c r="K70" s="66" t="s">
        <v>237</v>
      </c>
      <c r="L70" s="93" t="s">
        <v>355</v>
      </c>
      <c r="M70" s="96" t="s">
        <v>361</v>
      </c>
      <c r="N70" s="82">
        <f t="shared" si="21"/>
        <v>1</v>
      </c>
      <c r="O70" s="67" t="str">
        <f t="shared" si="22"/>
        <v>X</v>
      </c>
      <c r="P70" s="67" t="str">
        <f t="shared" si="23"/>
        <v>X</v>
      </c>
      <c r="Q70" s="67" t="str">
        <f t="shared" si="24"/>
        <v>X</v>
      </c>
      <c r="R70" s="87"/>
    </row>
    <row r="71" spans="1:20" s="20" customFormat="1">
      <c r="A71" s="69" t="s">
        <v>259</v>
      </c>
      <c r="B71" s="65">
        <f>VLOOKUP(A71,'To-Be'!$C$8:$F$157,4,FALSE)</f>
        <v>67</v>
      </c>
      <c r="C71" s="65" t="s">
        <v>354</v>
      </c>
      <c r="D71" s="65" t="s">
        <v>354</v>
      </c>
      <c r="E71" s="65">
        <v>40</v>
      </c>
      <c r="F71" s="73" t="s">
        <v>555</v>
      </c>
      <c r="G71" s="66"/>
      <c r="H71" s="66"/>
      <c r="I71" s="72" t="s">
        <v>234</v>
      </c>
      <c r="J71" s="66"/>
      <c r="K71" s="66" t="s">
        <v>382</v>
      </c>
      <c r="L71" s="93" t="s">
        <v>355</v>
      </c>
      <c r="M71" s="96" t="s">
        <v>361</v>
      </c>
      <c r="N71" s="82">
        <f t="shared" si="21"/>
        <v>1</v>
      </c>
      <c r="O71" s="67" t="str">
        <f t="shared" si="22"/>
        <v>X</v>
      </c>
      <c r="P71" s="67" t="str">
        <f t="shared" si="23"/>
        <v>X</v>
      </c>
      <c r="Q71" s="67" t="str">
        <f t="shared" si="24"/>
        <v>X</v>
      </c>
      <c r="R71" s="87"/>
    </row>
    <row r="72" spans="1:20" s="20" customFormat="1">
      <c r="A72" s="69" t="s">
        <v>260</v>
      </c>
      <c r="B72" s="65">
        <f>VLOOKUP(A72,'To-Be'!$C$8:$F$157,4,FALSE)</f>
        <v>68</v>
      </c>
      <c r="C72" s="65" t="s">
        <v>354</v>
      </c>
      <c r="D72" s="65" t="s">
        <v>354</v>
      </c>
      <c r="E72" s="70">
        <v>50</v>
      </c>
      <c r="F72" s="73" t="s">
        <v>555</v>
      </c>
      <c r="G72" s="66"/>
      <c r="H72" s="66"/>
      <c r="I72" s="72" t="s">
        <v>234</v>
      </c>
      <c r="J72" s="66" t="s">
        <v>228</v>
      </c>
      <c r="K72" s="66" t="s">
        <v>525</v>
      </c>
      <c r="L72" s="93" t="s">
        <v>355</v>
      </c>
      <c r="M72" s="96" t="s">
        <v>361</v>
      </c>
      <c r="N72" s="82">
        <f t="shared" si="21"/>
        <v>1</v>
      </c>
      <c r="O72" s="67" t="str">
        <f t="shared" si="22"/>
        <v>X</v>
      </c>
      <c r="P72" s="67" t="str">
        <f t="shared" si="23"/>
        <v>X</v>
      </c>
      <c r="Q72" s="67" t="str">
        <f t="shared" si="24"/>
        <v>X</v>
      </c>
      <c r="R72" s="87"/>
    </row>
    <row r="73" spans="1:20" s="20" customFormat="1">
      <c r="A73" s="69" t="s">
        <v>327</v>
      </c>
      <c r="B73" s="65">
        <f>VLOOKUP(A73,'To-Be'!$C$8:$F$157,4,FALSE)</f>
        <v>69</v>
      </c>
      <c r="C73" s="65" t="s">
        <v>354</v>
      </c>
      <c r="D73" s="65" t="s">
        <v>358</v>
      </c>
      <c r="E73" s="65">
        <v>4</v>
      </c>
      <c r="F73" s="73" t="s">
        <v>555</v>
      </c>
      <c r="G73" s="66"/>
      <c r="H73" s="66"/>
      <c r="I73" s="72" t="s">
        <v>234</v>
      </c>
      <c r="J73" s="71" t="s">
        <v>228</v>
      </c>
      <c r="K73" s="66" t="s">
        <v>510</v>
      </c>
      <c r="L73" s="93" t="s">
        <v>355</v>
      </c>
      <c r="M73" s="96" t="s">
        <v>361</v>
      </c>
      <c r="N73" s="82">
        <f t="shared" si="21"/>
        <v>1</v>
      </c>
      <c r="O73" s="67" t="str">
        <f t="shared" si="22"/>
        <v>X</v>
      </c>
      <c r="P73" s="67" t="str">
        <f t="shared" si="23"/>
        <v>X</v>
      </c>
      <c r="Q73" s="67" t="str">
        <f t="shared" si="24"/>
        <v>X</v>
      </c>
      <c r="R73" s="87"/>
    </row>
    <row r="74" spans="1:20" s="20" customFormat="1">
      <c r="A74" s="69" t="s">
        <v>261</v>
      </c>
      <c r="B74" s="65">
        <f>VLOOKUP(A74,'To-Be'!$C$8:$F$157,4,FALSE)</f>
        <v>70</v>
      </c>
      <c r="C74" s="65" t="s">
        <v>354</v>
      </c>
      <c r="D74" s="65" t="s">
        <v>354</v>
      </c>
      <c r="E74" s="65">
        <v>3</v>
      </c>
      <c r="F74" s="73" t="s">
        <v>555</v>
      </c>
      <c r="G74" s="66"/>
      <c r="H74" s="66"/>
      <c r="I74" s="72" t="s">
        <v>234</v>
      </c>
      <c r="J74" s="66"/>
      <c r="K74" s="66" t="s">
        <v>504</v>
      </c>
      <c r="L74" s="93" t="s">
        <v>355</v>
      </c>
      <c r="M74" s="96" t="s">
        <v>361</v>
      </c>
      <c r="N74" s="82">
        <f t="shared" si="21"/>
        <v>1</v>
      </c>
      <c r="O74" s="67" t="str">
        <f t="shared" si="22"/>
        <v>X</v>
      </c>
      <c r="P74" s="67" t="str">
        <f t="shared" si="23"/>
        <v>X</v>
      </c>
      <c r="Q74" s="67" t="str">
        <f t="shared" si="24"/>
        <v>X</v>
      </c>
      <c r="R74" s="87"/>
    </row>
    <row r="75" spans="1:20" s="20" customFormat="1">
      <c r="A75" s="69" t="s">
        <v>262</v>
      </c>
      <c r="B75" s="65">
        <f>VLOOKUP(A75,'To-Be'!$C$8:$F$157,4,FALSE)</f>
        <v>71</v>
      </c>
      <c r="C75" s="65" t="s">
        <v>354</v>
      </c>
      <c r="D75" s="65" t="s">
        <v>354</v>
      </c>
      <c r="E75" s="65">
        <v>55</v>
      </c>
      <c r="F75" s="73" t="s">
        <v>555</v>
      </c>
      <c r="G75" s="66"/>
      <c r="H75" s="66"/>
      <c r="I75" s="72" t="s">
        <v>234</v>
      </c>
      <c r="J75" s="66" t="s">
        <v>229</v>
      </c>
      <c r="K75" s="66" t="s">
        <v>522</v>
      </c>
      <c r="L75" s="93" t="s">
        <v>355</v>
      </c>
      <c r="M75" s="96" t="s">
        <v>361</v>
      </c>
      <c r="N75" s="82">
        <f t="shared" si="21"/>
        <v>1</v>
      </c>
      <c r="O75" s="67" t="str">
        <f t="shared" si="22"/>
        <v>X</v>
      </c>
      <c r="P75" s="67" t="str">
        <f t="shared" si="23"/>
        <v>X</v>
      </c>
      <c r="Q75" s="67" t="str">
        <f t="shared" si="24"/>
        <v>X</v>
      </c>
      <c r="R75" s="87"/>
    </row>
    <row r="76" spans="1:20" s="20" customFormat="1">
      <c r="A76" s="69" t="s">
        <v>263</v>
      </c>
      <c r="B76" s="65">
        <f>VLOOKUP(A76,'To-Be'!$C$8:$F$157,4,FALSE)</f>
        <v>72</v>
      </c>
      <c r="C76" s="65" t="s">
        <v>354</v>
      </c>
      <c r="D76" s="65" t="s">
        <v>358</v>
      </c>
      <c r="E76" s="65">
        <v>30</v>
      </c>
      <c r="F76" s="73" t="s">
        <v>555</v>
      </c>
      <c r="G76" s="66"/>
      <c r="H76" s="66"/>
      <c r="I76" s="72" t="s">
        <v>234</v>
      </c>
      <c r="J76" s="66" t="s">
        <v>230</v>
      </c>
      <c r="K76" s="66" t="s">
        <v>238</v>
      </c>
      <c r="L76" s="93" t="s">
        <v>355</v>
      </c>
      <c r="M76" s="96" t="s">
        <v>361</v>
      </c>
      <c r="N76" s="82">
        <f t="shared" si="21"/>
        <v>1</v>
      </c>
      <c r="O76" s="67" t="str">
        <f t="shared" si="22"/>
        <v>X</v>
      </c>
      <c r="P76" s="67" t="str">
        <f t="shared" si="23"/>
        <v>X</v>
      </c>
      <c r="Q76" s="67" t="str">
        <f t="shared" si="24"/>
        <v>X</v>
      </c>
      <c r="R76" s="87"/>
    </row>
    <row r="77" spans="1:20" s="20" customFormat="1">
      <c r="A77" s="69" t="s">
        <v>264</v>
      </c>
      <c r="B77" s="65">
        <f>VLOOKUP(A77,'To-Be'!$C$8:$F$157,4,FALSE)</f>
        <v>73</v>
      </c>
      <c r="C77" s="65" t="s">
        <v>354</v>
      </c>
      <c r="D77" s="65" t="s">
        <v>354</v>
      </c>
      <c r="E77" s="65">
        <v>25</v>
      </c>
      <c r="F77" s="73" t="s">
        <v>555</v>
      </c>
      <c r="G77" s="66"/>
      <c r="H77" s="66"/>
      <c r="I77" s="72" t="s">
        <v>234</v>
      </c>
      <c r="J77" s="66"/>
      <c r="K77" s="66" t="s">
        <v>239</v>
      </c>
      <c r="L77" s="93" t="s">
        <v>355</v>
      </c>
      <c r="M77" s="96" t="s">
        <v>361</v>
      </c>
      <c r="N77" s="82">
        <f t="shared" si="21"/>
        <v>1</v>
      </c>
      <c r="O77" s="67" t="str">
        <f t="shared" si="22"/>
        <v>X</v>
      </c>
      <c r="P77" s="67" t="str">
        <f t="shared" si="23"/>
        <v>X</v>
      </c>
      <c r="Q77" s="67" t="str">
        <f t="shared" si="24"/>
        <v>X</v>
      </c>
      <c r="R77" s="87"/>
    </row>
    <row r="78" spans="1:20" s="20" customFormat="1">
      <c r="A78" s="69" t="s">
        <v>265</v>
      </c>
      <c r="B78" s="65">
        <f>VLOOKUP(A78,'To-Be'!$C$8:$F$157,4,FALSE)</f>
        <v>74</v>
      </c>
      <c r="C78" s="65" t="s">
        <v>354</v>
      </c>
      <c r="D78" s="65" t="s">
        <v>354</v>
      </c>
      <c r="E78" s="65">
        <v>30</v>
      </c>
      <c r="F78" s="73" t="s">
        <v>555</v>
      </c>
      <c r="G78" s="66"/>
      <c r="H78" s="66"/>
      <c r="I78" s="72" t="s">
        <v>234</v>
      </c>
      <c r="J78" s="66" t="s">
        <v>231</v>
      </c>
      <c r="K78" s="66" t="s">
        <v>535</v>
      </c>
      <c r="L78" s="93" t="s">
        <v>355</v>
      </c>
      <c r="M78" s="96" t="s">
        <v>361</v>
      </c>
      <c r="N78" s="82">
        <f t="shared" si="21"/>
        <v>1</v>
      </c>
      <c r="O78" s="67" t="str">
        <f t="shared" si="22"/>
        <v>X</v>
      </c>
      <c r="P78" s="67" t="str">
        <f t="shared" si="23"/>
        <v>X</v>
      </c>
      <c r="Q78" s="67" t="str">
        <f t="shared" si="24"/>
        <v>X</v>
      </c>
      <c r="R78" s="87"/>
    </row>
    <row r="79" spans="1:20" s="20" customFormat="1">
      <c r="A79" s="69" t="s">
        <v>266</v>
      </c>
      <c r="B79" s="65">
        <f>VLOOKUP(A79,'To-Be'!$C$8:$F$157,4,FALSE)</f>
        <v>75</v>
      </c>
      <c r="C79" s="65" t="s">
        <v>354</v>
      </c>
      <c r="D79" s="65" t="s">
        <v>354</v>
      </c>
      <c r="E79" s="65">
        <v>30</v>
      </c>
      <c r="F79" s="73" t="s">
        <v>555</v>
      </c>
      <c r="G79" s="66"/>
      <c r="H79" s="66"/>
      <c r="I79" s="72" t="s">
        <v>234</v>
      </c>
      <c r="J79" s="66"/>
      <c r="K79" s="66" t="s">
        <v>240</v>
      </c>
      <c r="L79" s="93" t="s">
        <v>355</v>
      </c>
      <c r="M79" s="96" t="s">
        <v>361</v>
      </c>
      <c r="N79" s="82">
        <f t="shared" si="21"/>
        <v>1</v>
      </c>
      <c r="O79" s="67" t="str">
        <f t="shared" si="22"/>
        <v>X</v>
      </c>
      <c r="P79" s="67" t="str">
        <f t="shared" si="23"/>
        <v>X</v>
      </c>
      <c r="Q79" s="67" t="str">
        <f t="shared" si="24"/>
        <v>X</v>
      </c>
      <c r="R79" s="87"/>
    </row>
    <row r="80" spans="1:20" s="20" customFormat="1">
      <c r="A80" s="69" t="s">
        <v>267</v>
      </c>
      <c r="B80" s="65">
        <f>VLOOKUP(A80,'To-Be'!$C$8:$F$157,4,FALSE)</f>
        <v>76</v>
      </c>
      <c r="C80" s="65" t="s">
        <v>354</v>
      </c>
      <c r="D80" s="65" t="s">
        <v>354</v>
      </c>
      <c r="E80" s="65">
        <v>80</v>
      </c>
      <c r="F80" s="73" t="s">
        <v>555</v>
      </c>
      <c r="G80" s="66"/>
      <c r="H80" s="66"/>
      <c r="I80" s="72" t="s">
        <v>234</v>
      </c>
      <c r="J80" s="66"/>
      <c r="K80" s="66" t="s">
        <v>241</v>
      </c>
      <c r="L80" s="93" t="s">
        <v>355</v>
      </c>
      <c r="M80" s="96" t="s">
        <v>361</v>
      </c>
      <c r="N80" s="82">
        <f t="shared" si="21"/>
        <v>1</v>
      </c>
      <c r="O80" s="67" t="str">
        <f t="shared" si="22"/>
        <v>X</v>
      </c>
      <c r="P80" s="67" t="str">
        <f t="shared" si="23"/>
        <v>X</v>
      </c>
      <c r="Q80" s="67" t="str">
        <f t="shared" si="24"/>
        <v>X</v>
      </c>
      <c r="R80" s="87"/>
    </row>
    <row r="81" spans="1:18" s="20" customFormat="1">
      <c r="A81" s="69" t="s">
        <v>268</v>
      </c>
      <c r="B81" s="65">
        <f>VLOOKUP(A81,'To-Be'!$C$8:$F$157,4,FALSE)</f>
        <v>77</v>
      </c>
      <c r="C81" s="65" t="s">
        <v>354</v>
      </c>
      <c r="D81" s="65" t="s">
        <v>354</v>
      </c>
      <c r="E81" s="65">
        <v>65</v>
      </c>
      <c r="F81" s="73" t="s">
        <v>555</v>
      </c>
      <c r="G81" s="66"/>
      <c r="H81" s="66"/>
      <c r="I81" s="72" t="s">
        <v>234</v>
      </c>
      <c r="J81" s="66"/>
      <c r="K81" s="66" t="s">
        <v>381</v>
      </c>
      <c r="L81" s="93" t="s">
        <v>355</v>
      </c>
      <c r="M81" s="96" t="s">
        <v>361</v>
      </c>
      <c r="N81" s="82">
        <f t="shared" ref="N81:N112" si="25">IF(M81="Public",1,IF(M81="FOUO",2,IF(M81="Sensitive",3,IF(M81="System-Only",4))))</f>
        <v>1</v>
      </c>
      <c r="O81" s="67" t="str">
        <f t="shared" si="22"/>
        <v>X</v>
      </c>
      <c r="P81" s="67" t="str">
        <f t="shared" si="23"/>
        <v>X</v>
      </c>
      <c r="Q81" s="67" t="str">
        <f t="shared" si="24"/>
        <v>X</v>
      </c>
      <c r="R81" s="87"/>
    </row>
    <row r="82" spans="1:18" s="20" customFormat="1">
      <c r="A82" s="69" t="s">
        <v>328</v>
      </c>
      <c r="B82" s="65">
        <f>VLOOKUP(A82,'To-Be'!$C$8:$F$157,4,FALSE)</f>
        <v>78</v>
      </c>
      <c r="C82" s="65" t="s">
        <v>354</v>
      </c>
      <c r="D82" s="65" t="s">
        <v>354</v>
      </c>
      <c r="E82" s="65">
        <v>3</v>
      </c>
      <c r="F82" s="73" t="s">
        <v>555</v>
      </c>
      <c r="G82" s="66"/>
      <c r="H82" s="66"/>
      <c r="I82" s="72" t="s">
        <v>234</v>
      </c>
      <c r="J82" s="66"/>
      <c r="K82" s="66" t="s">
        <v>500</v>
      </c>
      <c r="L82" s="93" t="s">
        <v>355</v>
      </c>
      <c r="M82" s="96" t="s">
        <v>361</v>
      </c>
      <c r="N82" s="82">
        <f t="shared" si="25"/>
        <v>1</v>
      </c>
      <c r="O82" s="67" t="str">
        <f t="shared" si="22"/>
        <v>X</v>
      </c>
      <c r="P82" s="67" t="str">
        <f t="shared" si="23"/>
        <v>X</v>
      </c>
      <c r="Q82" s="67" t="str">
        <f t="shared" si="24"/>
        <v>X</v>
      </c>
      <c r="R82" s="87"/>
    </row>
    <row r="83" spans="1:18" s="20" customFormat="1">
      <c r="A83" s="69" t="s">
        <v>329</v>
      </c>
      <c r="B83" s="65">
        <f>VLOOKUP(A83,'To-Be'!$C$8:$F$157,4,FALSE)</f>
        <v>79</v>
      </c>
      <c r="C83" s="65" t="s">
        <v>354</v>
      </c>
      <c r="D83" s="65" t="s">
        <v>354</v>
      </c>
      <c r="E83" s="65">
        <v>65</v>
      </c>
      <c r="F83" s="73" t="s">
        <v>555</v>
      </c>
      <c r="G83" s="66"/>
      <c r="H83" s="66"/>
      <c r="I83" s="72" t="s">
        <v>234</v>
      </c>
      <c r="J83" s="66"/>
      <c r="K83" s="66" t="s">
        <v>378</v>
      </c>
      <c r="L83" s="93" t="s">
        <v>355</v>
      </c>
      <c r="M83" s="96" t="s">
        <v>361</v>
      </c>
      <c r="N83" s="82">
        <f t="shared" si="25"/>
        <v>1</v>
      </c>
      <c r="O83" s="67" t="str">
        <f t="shared" si="22"/>
        <v>X</v>
      </c>
      <c r="P83" s="67" t="str">
        <f t="shared" si="23"/>
        <v>X</v>
      </c>
      <c r="Q83" s="67" t="str">
        <f t="shared" si="24"/>
        <v>X</v>
      </c>
      <c r="R83" s="87"/>
    </row>
    <row r="84" spans="1:18" s="20" customFormat="1">
      <c r="A84" s="69" t="s">
        <v>330</v>
      </c>
      <c r="B84" s="65">
        <f>VLOOKUP(A84,'To-Be'!$C$8:$F$157,4,FALSE)</f>
        <v>80</v>
      </c>
      <c r="C84" s="65" t="s">
        <v>354</v>
      </c>
      <c r="D84" s="65" t="s">
        <v>354</v>
      </c>
      <c r="E84" s="65">
        <v>50</v>
      </c>
      <c r="F84" s="73" t="s">
        <v>555</v>
      </c>
      <c r="G84" s="66"/>
      <c r="H84" s="66"/>
      <c r="I84" s="72" t="s">
        <v>234</v>
      </c>
      <c r="J84" s="66"/>
      <c r="K84" s="66" t="s">
        <v>379</v>
      </c>
      <c r="L84" s="93" t="s">
        <v>355</v>
      </c>
      <c r="M84" s="96" t="s">
        <v>361</v>
      </c>
      <c r="N84" s="82">
        <f t="shared" si="25"/>
        <v>1</v>
      </c>
      <c r="O84" s="67" t="str">
        <f t="shared" si="22"/>
        <v>X</v>
      </c>
      <c r="P84" s="67" t="str">
        <f t="shared" si="23"/>
        <v>X</v>
      </c>
      <c r="Q84" s="67" t="str">
        <f t="shared" si="24"/>
        <v>X</v>
      </c>
      <c r="R84" s="87"/>
    </row>
    <row r="85" spans="1:18" s="20" customFormat="1">
      <c r="A85" s="69" t="s">
        <v>269</v>
      </c>
      <c r="B85" s="65">
        <f>VLOOKUP(A85,'To-Be'!$C$8:$F$157,4,FALSE)</f>
        <v>81</v>
      </c>
      <c r="C85" s="65" t="s">
        <v>354</v>
      </c>
      <c r="D85" s="65" t="s">
        <v>354</v>
      </c>
      <c r="E85" s="65">
        <v>150</v>
      </c>
      <c r="F85" s="73" t="s">
        <v>555</v>
      </c>
      <c r="G85" s="66"/>
      <c r="H85" s="66"/>
      <c r="I85" s="72" t="s">
        <v>234</v>
      </c>
      <c r="J85" s="66"/>
      <c r="K85" s="66" t="s">
        <v>380</v>
      </c>
      <c r="L85" s="93" t="s">
        <v>355</v>
      </c>
      <c r="M85" s="96" t="s">
        <v>361</v>
      </c>
      <c r="N85" s="82">
        <f t="shared" si="25"/>
        <v>1</v>
      </c>
      <c r="O85" s="67" t="str">
        <f t="shared" si="22"/>
        <v>X</v>
      </c>
      <c r="P85" s="67" t="str">
        <f t="shared" si="23"/>
        <v>X</v>
      </c>
      <c r="Q85" s="67" t="str">
        <f t="shared" si="24"/>
        <v>X</v>
      </c>
      <c r="R85" s="87"/>
    </row>
    <row r="86" spans="1:18" s="20" customFormat="1">
      <c r="A86" s="69" t="s">
        <v>270</v>
      </c>
      <c r="B86" s="65">
        <f>VLOOKUP(A86,'To-Be'!$C$8:$F$157,4,FALSE)</f>
        <v>82</v>
      </c>
      <c r="C86" s="65" t="s">
        <v>354</v>
      </c>
      <c r="D86" s="65" t="s">
        <v>354</v>
      </c>
      <c r="E86" s="65">
        <v>150</v>
      </c>
      <c r="F86" s="73" t="s">
        <v>555</v>
      </c>
      <c r="G86" s="66"/>
      <c r="H86" s="66"/>
      <c r="I86" s="72" t="s">
        <v>234</v>
      </c>
      <c r="J86" s="66"/>
      <c r="K86" s="66" t="s">
        <v>237</v>
      </c>
      <c r="L86" s="93" t="s">
        <v>355</v>
      </c>
      <c r="M86" s="96" t="s">
        <v>361</v>
      </c>
      <c r="N86" s="82">
        <f t="shared" si="25"/>
        <v>1</v>
      </c>
      <c r="O86" s="67" t="str">
        <f t="shared" si="22"/>
        <v>X</v>
      </c>
      <c r="P86" s="67" t="str">
        <f t="shared" si="23"/>
        <v>X</v>
      </c>
      <c r="Q86" s="67" t="str">
        <f t="shared" si="24"/>
        <v>X</v>
      </c>
      <c r="R86" s="87"/>
    </row>
    <row r="87" spans="1:18" s="20" customFormat="1">
      <c r="A87" s="69" t="s">
        <v>271</v>
      </c>
      <c r="B87" s="65">
        <f>VLOOKUP(A87,'To-Be'!$C$8:$F$157,4,FALSE)</f>
        <v>83</v>
      </c>
      <c r="C87" s="65" t="s">
        <v>354</v>
      </c>
      <c r="D87" s="65" t="s">
        <v>354</v>
      </c>
      <c r="E87" s="65">
        <v>40</v>
      </c>
      <c r="F87" s="73" t="s">
        <v>555</v>
      </c>
      <c r="G87" s="66"/>
      <c r="H87" s="66"/>
      <c r="I87" s="72" t="s">
        <v>234</v>
      </c>
      <c r="J87" s="66"/>
      <c r="K87" s="66" t="s">
        <v>382</v>
      </c>
      <c r="L87" s="93" t="s">
        <v>355</v>
      </c>
      <c r="M87" s="96" t="s">
        <v>361</v>
      </c>
      <c r="N87" s="82">
        <f t="shared" si="25"/>
        <v>1</v>
      </c>
      <c r="O87" s="67" t="str">
        <f t="shared" si="22"/>
        <v>X</v>
      </c>
      <c r="P87" s="67" t="str">
        <f t="shared" si="23"/>
        <v>X</v>
      </c>
      <c r="Q87" s="67" t="str">
        <f t="shared" si="24"/>
        <v>X</v>
      </c>
      <c r="R87" s="87"/>
    </row>
    <row r="88" spans="1:18" s="20" customFormat="1">
      <c r="A88" s="69" t="s">
        <v>272</v>
      </c>
      <c r="B88" s="65">
        <f>VLOOKUP(A88,'To-Be'!$C$8:$F$157,4,FALSE)</f>
        <v>84</v>
      </c>
      <c r="C88" s="65" t="s">
        <v>354</v>
      </c>
      <c r="D88" s="65" t="s">
        <v>354</v>
      </c>
      <c r="E88" s="70">
        <v>50</v>
      </c>
      <c r="F88" s="73" t="s">
        <v>555</v>
      </c>
      <c r="G88" s="66"/>
      <c r="H88" s="66"/>
      <c r="I88" s="72" t="s">
        <v>234</v>
      </c>
      <c r="J88" s="66" t="s">
        <v>228</v>
      </c>
      <c r="K88" s="66" t="s">
        <v>525</v>
      </c>
      <c r="L88" s="93" t="s">
        <v>355</v>
      </c>
      <c r="M88" s="96" t="s">
        <v>361</v>
      </c>
      <c r="N88" s="82">
        <f t="shared" si="25"/>
        <v>1</v>
      </c>
      <c r="O88" s="67" t="str">
        <f t="shared" si="22"/>
        <v>X</v>
      </c>
      <c r="P88" s="67" t="str">
        <f t="shared" si="23"/>
        <v>X</v>
      </c>
      <c r="Q88" s="67" t="str">
        <f t="shared" si="24"/>
        <v>X</v>
      </c>
      <c r="R88" s="87"/>
    </row>
    <row r="89" spans="1:18" s="20" customFormat="1">
      <c r="A89" s="69" t="s">
        <v>331</v>
      </c>
      <c r="B89" s="65">
        <f>VLOOKUP(A89,'To-Be'!$C$8:$F$157,4,FALSE)</f>
        <v>85</v>
      </c>
      <c r="C89" s="65" t="s">
        <v>354</v>
      </c>
      <c r="D89" s="65" t="s">
        <v>358</v>
      </c>
      <c r="E89" s="65">
        <v>4</v>
      </c>
      <c r="F89" s="73" t="s">
        <v>555</v>
      </c>
      <c r="G89" s="66"/>
      <c r="H89" s="66"/>
      <c r="I89" s="72" t="s">
        <v>234</v>
      </c>
      <c r="J89" s="71" t="s">
        <v>228</v>
      </c>
      <c r="K89" s="66" t="s">
        <v>510</v>
      </c>
      <c r="L89" s="93" t="s">
        <v>355</v>
      </c>
      <c r="M89" s="96" t="s">
        <v>361</v>
      </c>
      <c r="N89" s="82">
        <f t="shared" si="25"/>
        <v>1</v>
      </c>
      <c r="O89" s="67" t="str">
        <f t="shared" si="22"/>
        <v>X</v>
      </c>
      <c r="P89" s="67" t="str">
        <f t="shared" si="23"/>
        <v>X</v>
      </c>
      <c r="Q89" s="67" t="str">
        <f t="shared" si="24"/>
        <v>X</v>
      </c>
      <c r="R89" s="87"/>
    </row>
    <row r="90" spans="1:18" s="20" customFormat="1">
      <c r="A90" s="69" t="s">
        <v>273</v>
      </c>
      <c r="B90" s="65">
        <f>VLOOKUP(A90,'To-Be'!$C$8:$F$157,4,FALSE)</f>
        <v>86</v>
      </c>
      <c r="C90" s="65" t="s">
        <v>354</v>
      </c>
      <c r="D90" s="65" t="s">
        <v>354</v>
      </c>
      <c r="E90" s="65">
        <v>3</v>
      </c>
      <c r="F90" s="73" t="s">
        <v>555</v>
      </c>
      <c r="G90" s="66"/>
      <c r="H90" s="66"/>
      <c r="I90" s="72" t="s">
        <v>234</v>
      </c>
      <c r="J90" s="66"/>
      <c r="K90" s="66" t="s">
        <v>504</v>
      </c>
      <c r="L90" s="93" t="s">
        <v>355</v>
      </c>
      <c r="M90" s="96" t="s">
        <v>361</v>
      </c>
      <c r="N90" s="82">
        <f t="shared" si="25"/>
        <v>1</v>
      </c>
      <c r="O90" s="67" t="str">
        <f t="shared" si="22"/>
        <v>X</v>
      </c>
      <c r="P90" s="67" t="str">
        <f t="shared" si="23"/>
        <v>X</v>
      </c>
      <c r="Q90" s="67" t="str">
        <f t="shared" si="24"/>
        <v>X</v>
      </c>
      <c r="R90" s="87"/>
    </row>
    <row r="91" spans="1:18" s="20" customFormat="1">
      <c r="A91" s="69" t="s">
        <v>274</v>
      </c>
      <c r="B91" s="65">
        <f>VLOOKUP(A91,'To-Be'!$C$8:$F$157,4,FALSE)</f>
        <v>87</v>
      </c>
      <c r="C91" s="65" t="s">
        <v>354</v>
      </c>
      <c r="D91" s="65" t="s">
        <v>354</v>
      </c>
      <c r="E91" s="65">
        <v>55</v>
      </c>
      <c r="F91" s="73" t="s">
        <v>555</v>
      </c>
      <c r="G91" s="66"/>
      <c r="H91" s="66"/>
      <c r="I91" s="72" t="s">
        <v>234</v>
      </c>
      <c r="J91" s="66" t="s">
        <v>229</v>
      </c>
      <c r="K91" s="66" t="s">
        <v>522</v>
      </c>
      <c r="L91" s="93" t="s">
        <v>355</v>
      </c>
      <c r="M91" s="96" t="s">
        <v>361</v>
      </c>
      <c r="N91" s="82">
        <f t="shared" si="25"/>
        <v>1</v>
      </c>
      <c r="O91" s="67" t="str">
        <f t="shared" si="22"/>
        <v>X</v>
      </c>
      <c r="P91" s="67" t="str">
        <f t="shared" si="23"/>
        <v>X</v>
      </c>
      <c r="Q91" s="67" t="str">
        <f t="shared" si="24"/>
        <v>X</v>
      </c>
      <c r="R91" s="87"/>
    </row>
    <row r="92" spans="1:18" s="20" customFormat="1">
      <c r="A92" s="69" t="s">
        <v>275</v>
      </c>
      <c r="B92" s="65">
        <f>VLOOKUP(A92,'To-Be'!$C$8:$F$157,4,FALSE)</f>
        <v>88</v>
      </c>
      <c r="C92" s="65" t="s">
        <v>354</v>
      </c>
      <c r="D92" s="65" t="s">
        <v>358</v>
      </c>
      <c r="E92" s="65">
        <v>30</v>
      </c>
      <c r="F92" s="73" t="s">
        <v>555</v>
      </c>
      <c r="G92" s="66"/>
      <c r="H92" s="66"/>
      <c r="I92" s="72" t="s">
        <v>234</v>
      </c>
      <c r="J92" s="66" t="s">
        <v>230</v>
      </c>
      <c r="K92" s="66" t="s">
        <v>238</v>
      </c>
      <c r="L92" s="93" t="s">
        <v>355</v>
      </c>
      <c r="M92" s="96" t="s">
        <v>361</v>
      </c>
      <c r="N92" s="82">
        <f t="shared" si="25"/>
        <v>1</v>
      </c>
      <c r="O92" s="67" t="str">
        <f t="shared" si="22"/>
        <v>X</v>
      </c>
      <c r="P92" s="67" t="str">
        <f t="shared" si="23"/>
        <v>X</v>
      </c>
      <c r="Q92" s="67" t="str">
        <f t="shared" si="24"/>
        <v>X</v>
      </c>
      <c r="R92" s="87"/>
    </row>
    <row r="93" spans="1:18" s="20" customFormat="1">
      <c r="A93" s="69" t="s">
        <v>276</v>
      </c>
      <c r="B93" s="65">
        <f>VLOOKUP(A93,'To-Be'!$C$8:$F$157,4,FALSE)</f>
        <v>89</v>
      </c>
      <c r="C93" s="65" t="s">
        <v>354</v>
      </c>
      <c r="D93" s="65" t="s">
        <v>354</v>
      </c>
      <c r="E93" s="65">
        <v>25</v>
      </c>
      <c r="F93" s="73" t="s">
        <v>555</v>
      </c>
      <c r="G93" s="66"/>
      <c r="H93" s="66"/>
      <c r="I93" s="72" t="s">
        <v>234</v>
      </c>
      <c r="J93" s="66"/>
      <c r="K93" s="66" t="s">
        <v>239</v>
      </c>
      <c r="L93" s="93" t="s">
        <v>355</v>
      </c>
      <c r="M93" s="96" t="s">
        <v>361</v>
      </c>
      <c r="N93" s="82">
        <f t="shared" si="25"/>
        <v>1</v>
      </c>
      <c r="O93" s="67" t="str">
        <f t="shared" si="22"/>
        <v>X</v>
      </c>
      <c r="P93" s="67" t="str">
        <f t="shared" si="23"/>
        <v>X</v>
      </c>
      <c r="Q93" s="67" t="str">
        <f t="shared" si="24"/>
        <v>X</v>
      </c>
      <c r="R93" s="87"/>
    </row>
    <row r="94" spans="1:18" s="20" customFormat="1">
      <c r="A94" s="69" t="s">
        <v>277</v>
      </c>
      <c r="B94" s="65">
        <f>VLOOKUP(A94,'To-Be'!$C$8:$F$157,4,FALSE)</f>
        <v>90</v>
      </c>
      <c r="C94" s="65" t="s">
        <v>354</v>
      </c>
      <c r="D94" s="65" t="s">
        <v>354</v>
      </c>
      <c r="E94" s="65">
        <v>30</v>
      </c>
      <c r="F94" s="73" t="s">
        <v>555</v>
      </c>
      <c r="G94" s="66"/>
      <c r="H94" s="66"/>
      <c r="I94" s="72" t="s">
        <v>234</v>
      </c>
      <c r="J94" s="66" t="s">
        <v>231</v>
      </c>
      <c r="K94" s="66" t="s">
        <v>535</v>
      </c>
      <c r="L94" s="93" t="s">
        <v>355</v>
      </c>
      <c r="M94" s="96" t="s">
        <v>361</v>
      </c>
      <c r="N94" s="82">
        <f t="shared" si="25"/>
        <v>1</v>
      </c>
      <c r="O94" s="67" t="str">
        <f t="shared" si="22"/>
        <v>X</v>
      </c>
      <c r="P94" s="67" t="str">
        <f t="shared" si="23"/>
        <v>X</v>
      </c>
      <c r="Q94" s="67" t="str">
        <f t="shared" si="24"/>
        <v>X</v>
      </c>
      <c r="R94" s="87"/>
    </row>
    <row r="95" spans="1:18" s="20" customFormat="1">
      <c r="A95" s="69" t="s">
        <v>278</v>
      </c>
      <c r="B95" s="65">
        <f>VLOOKUP(A95,'To-Be'!$C$8:$F$157,4,FALSE)</f>
        <v>91</v>
      </c>
      <c r="C95" s="65" t="s">
        <v>354</v>
      </c>
      <c r="D95" s="65" t="s">
        <v>354</v>
      </c>
      <c r="E95" s="65">
        <v>30</v>
      </c>
      <c r="F95" s="73" t="s">
        <v>555</v>
      </c>
      <c r="G95" s="66"/>
      <c r="H95" s="66"/>
      <c r="I95" s="72" t="s">
        <v>234</v>
      </c>
      <c r="J95" s="66"/>
      <c r="K95" s="66" t="s">
        <v>240</v>
      </c>
      <c r="L95" s="93" t="s">
        <v>355</v>
      </c>
      <c r="M95" s="96" t="s">
        <v>361</v>
      </c>
      <c r="N95" s="82">
        <f t="shared" si="25"/>
        <v>1</v>
      </c>
      <c r="O95" s="67" t="str">
        <f t="shared" si="22"/>
        <v>X</v>
      </c>
      <c r="P95" s="67" t="str">
        <f t="shared" si="23"/>
        <v>X</v>
      </c>
      <c r="Q95" s="67" t="str">
        <f t="shared" si="24"/>
        <v>X</v>
      </c>
      <c r="R95" s="87"/>
    </row>
    <row r="96" spans="1:18" s="20" customFormat="1">
      <c r="A96" s="69" t="s">
        <v>279</v>
      </c>
      <c r="B96" s="65">
        <f>VLOOKUP(A96,'To-Be'!$C$8:$F$157,4,FALSE)</f>
        <v>92</v>
      </c>
      <c r="C96" s="65" t="s">
        <v>354</v>
      </c>
      <c r="D96" s="65" t="s">
        <v>354</v>
      </c>
      <c r="E96" s="65">
        <v>80</v>
      </c>
      <c r="F96" s="73" t="s">
        <v>555</v>
      </c>
      <c r="G96" s="66"/>
      <c r="H96" s="66"/>
      <c r="I96" s="72" t="s">
        <v>234</v>
      </c>
      <c r="J96" s="66"/>
      <c r="K96" s="66" t="s">
        <v>241</v>
      </c>
      <c r="L96" s="93" t="s">
        <v>355</v>
      </c>
      <c r="M96" s="96" t="s">
        <v>361</v>
      </c>
      <c r="N96" s="82">
        <f t="shared" si="25"/>
        <v>1</v>
      </c>
      <c r="O96" s="67" t="str">
        <f t="shared" si="22"/>
        <v>X</v>
      </c>
      <c r="P96" s="67" t="str">
        <f t="shared" si="23"/>
        <v>X</v>
      </c>
      <c r="Q96" s="67" t="str">
        <f t="shared" si="24"/>
        <v>X</v>
      </c>
      <c r="R96" s="87"/>
    </row>
    <row r="97" spans="1:20">
      <c r="A97" s="69" t="s">
        <v>280</v>
      </c>
      <c r="B97" s="65">
        <f>VLOOKUP(A97,'To-Be'!$C$8:$F$157,4,FALSE)</f>
        <v>93</v>
      </c>
      <c r="C97" s="65" t="s">
        <v>354</v>
      </c>
      <c r="D97" s="65" t="s">
        <v>354</v>
      </c>
      <c r="E97" s="65">
        <v>65</v>
      </c>
      <c r="F97" s="73" t="s">
        <v>555</v>
      </c>
      <c r="G97" s="66"/>
      <c r="H97" s="66"/>
      <c r="I97" s="72" t="s">
        <v>234</v>
      </c>
      <c r="J97" s="66"/>
      <c r="K97" s="66" t="s">
        <v>381</v>
      </c>
      <c r="L97" s="93" t="s">
        <v>355</v>
      </c>
      <c r="M97" s="96" t="s">
        <v>361</v>
      </c>
      <c r="N97" s="82">
        <f t="shared" si="25"/>
        <v>1</v>
      </c>
      <c r="O97" s="67" t="str">
        <f t="shared" si="22"/>
        <v>X</v>
      </c>
      <c r="P97" s="67" t="str">
        <f t="shared" si="23"/>
        <v>X</v>
      </c>
      <c r="Q97" s="67" t="str">
        <f t="shared" si="24"/>
        <v>X</v>
      </c>
      <c r="R97" s="87"/>
      <c r="T97" s="20"/>
    </row>
    <row r="98" spans="1:20">
      <c r="A98" s="69" t="s">
        <v>332</v>
      </c>
      <c r="B98" s="65">
        <f>VLOOKUP(A98,'To-Be'!$C$8:$F$157,4,FALSE)</f>
        <v>94</v>
      </c>
      <c r="C98" s="65" t="s">
        <v>354</v>
      </c>
      <c r="D98" s="65" t="s">
        <v>354</v>
      </c>
      <c r="E98" s="65">
        <v>3</v>
      </c>
      <c r="F98" s="73" t="s">
        <v>555</v>
      </c>
      <c r="G98" s="66"/>
      <c r="H98" s="66"/>
      <c r="I98" s="72" t="s">
        <v>234</v>
      </c>
      <c r="J98" s="66"/>
      <c r="K98" s="66" t="s">
        <v>500</v>
      </c>
      <c r="L98" s="93" t="s">
        <v>355</v>
      </c>
      <c r="M98" s="96" t="s">
        <v>361</v>
      </c>
      <c r="N98" s="82">
        <f t="shared" si="25"/>
        <v>1</v>
      </c>
      <c r="O98" s="67" t="str">
        <f t="shared" si="22"/>
        <v>X</v>
      </c>
      <c r="P98" s="67" t="str">
        <f t="shared" si="23"/>
        <v>X</v>
      </c>
      <c r="Q98" s="67" t="str">
        <f t="shared" si="24"/>
        <v>X</v>
      </c>
      <c r="R98" s="87"/>
      <c r="T98" s="20"/>
    </row>
    <row r="99" spans="1:20">
      <c r="A99" s="69" t="s">
        <v>333</v>
      </c>
      <c r="B99" s="65">
        <f>VLOOKUP(A99,'To-Be'!$C$8:$F$157,4,FALSE)</f>
        <v>95</v>
      </c>
      <c r="C99" s="65" t="s">
        <v>354</v>
      </c>
      <c r="D99" s="65" t="s">
        <v>354</v>
      </c>
      <c r="E99" s="65">
        <v>65</v>
      </c>
      <c r="F99" s="73" t="s">
        <v>555</v>
      </c>
      <c r="G99" s="66"/>
      <c r="H99" s="66"/>
      <c r="I99" s="72" t="s">
        <v>234</v>
      </c>
      <c r="J99" s="66"/>
      <c r="K99" s="66" t="s">
        <v>378</v>
      </c>
      <c r="L99" s="93" t="s">
        <v>355</v>
      </c>
      <c r="M99" s="96" t="s">
        <v>361</v>
      </c>
      <c r="N99" s="82">
        <f t="shared" si="25"/>
        <v>1</v>
      </c>
      <c r="O99" s="67" t="str">
        <f t="shared" si="22"/>
        <v>X</v>
      </c>
      <c r="P99" s="67" t="str">
        <f t="shared" si="23"/>
        <v>X</v>
      </c>
      <c r="Q99" s="67" t="str">
        <f t="shared" si="24"/>
        <v>X</v>
      </c>
      <c r="R99" s="87"/>
      <c r="T99" s="20"/>
    </row>
    <row r="100" spans="1:20">
      <c r="A100" s="69" t="s">
        <v>334</v>
      </c>
      <c r="B100" s="65">
        <f>VLOOKUP(A100,'To-Be'!$C$8:$F$157,4,FALSE)</f>
        <v>96</v>
      </c>
      <c r="C100" s="65" t="s">
        <v>354</v>
      </c>
      <c r="D100" s="65" t="s">
        <v>354</v>
      </c>
      <c r="E100" s="65">
        <v>50</v>
      </c>
      <c r="F100" s="73" t="s">
        <v>555</v>
      </c>
      <c r="G100" s="66"/>
      <c r="H100" s="66"/>
      <c r="I100" s="72" t="s">
        <v>234</v>
      </c>
      <c r="J100" s="66"/>
      <c r="K100" s="66" t="s">
        <v>379</v>
      </c>
      <c r="L100" s="93" t="s">
        <v>355</v>
      </c>
      <c r="M100" s="96" t="s">
        <v>361</v>
      </c>
      <c r="N100" s="82">
        <f t="shared" si="25"/>
        <v>1</v>
      </c>
      <c r="O100" s="67" t="str">
        <f t="shared" si="22"/>
        <v>X</v>
      </c>
      <c r="P100" s="67" t="str">
        <f t="shared" si="23"/>
        <v>X</v>
      </c>
      <c r="Q100" s="67" t="str">
        <f t="shared" si="24"/>
        <v>X</v>
      </c>
      <c r="R100" s="87"/>
      <c r="T100" s="20"/>
    </row>
    <row r="101" spans="1:20">
      <c r="A101" s="69" t="s">
        <v>281</v>
      </c>
      <c r="B101" s="65">
        <f>VLOOKUP(A101,'To-Be'!$C$8:$F$157,4,FALSE)</f>
        <v>97</v>
      </c>
      <c r="C101" s="65" t="s">
        <v>354</v>
      </c>
      <c r="D101" s="65" t="s">
        <v>354</v>
      </c>
      <c r="E101" s="65">
        <v>150</v>
      </c>
      <c r="F101" s="73" t="s">
        <v>555</v>
      </c>
      <c r="G101" s="66"/>
      <c r="H101" s="66"/>
      <c r="I101" s="72" t="s">
        <v>234</v>
      </c>
      <c r="J101" s="66"/>
      <c r="K101" s="66" t="s">
        <v>380</v>
      </c>
      <c r="L101" s="93" t="s">
        <v>355</v>
      </c>
      <c r="M101" s="96" t="s">
        <v>361</v>
      </c>
      <c r="N101" s="82">
        <f t="shared" si="25"/>
        <v>1</v>
      </c>
      <c r="O101" s="67" t="str">
        <f t="shared" si="22"/>
        <v>X</v>
      </c>
      <c r="P101" s="67" t="str">
        <f t="shared" si="23"/>
        <v>X</v>
      </c>
      <c r="Q101" s="67" t="str">
        <f t="shared" si="24"/>
        <v>X</v>
      </c>
      <c r="R101" s="87"/>
      <c r="T101" s="20"/>
    </row>
    <row r="102" spans="1:20">
      <c r="A102" s="69" t="s">
        <v>282</v>
      </c>
      <c r="B102" s="65">
        <f>VLOOKUP(A102,'To-Be'!$C$8:$F$157,4,FALSE)</f>
        <v>98</v>
      </c>
      <c r="C102" s="65" t="s">
        <v>354</v>
      </c>
      <c r="D102" s="65" t="s">
        <v>354</v>
      </c>
      <c r="E102" s="65">
        <v>150</v>
      </c>
      <c r="F102" s="73" t="s">
        <v>555</v>
      </c>
      <c r="G102" s="66"/>
      <c r="H102" s="66"/>
      <c r="I102" s="72" t="s">
        <v>234</v>
      </c>
      <c r="J102" s="66"/>
      <c r="K102" s="66" t="s">
        <v>237</v>
      </c>
      <c r="L102" s="93" t="s">
        <v>355</v>
      </c>
      <c r="M102" s="96" t="s">
        <v>361</v>
      </c>
      <c r="N102" s="82">
        <f t="shared" si="25"/>
        <v>1</v>
      </c>
      <c r="O102" s="67" t="str">
        <f t="shared" si="22"/>
        <v>X</v>
      </c>
      <c r="P102" s="67" t="str">
        <f t="shared" si="23"/>
        <v>X</v>
      </c>
      <c r="Q102" s="67" t="str">
        <f t="shared" si="24"/>
        <v>X</v>
      </c>
      <c r="R102" s="87"/>
      <c r="T102" s="20"/>
    </row>
    <row r="103" spans="1:20">
      <c r="A103" s="69" t="s">
        <v>283</v>
      </c>
      <c r="B103" s="65">
        <f>VLOOKUP(A103,'To-Be'!$C$8:$F$157,4,FALSE)</f>
        <v>99</v>
      </c>
      <c r="C103" s="65" t="s">
        <v>354</v>
      </c>
      <c r="D103" s="65" t="s">
        <v>354</v>
      </c>
      <c r="E103" s="65">
        <v>40</v>
      </c>
      <c r="F103" s="73" t="s">
        <v>555</v>
      </c>
      <c r="G103" s="66"/>
      <c r="H103" s="66"/>
      <c r="I103" s="72" t="s">
        <v>234</v>
      </c>
      <c r="J103" s="66"/>
      <c r="K103" s="66" t="s">
        <v>382</v>
      </c>
      <c r="L103" s="93" t="s">
        <v>355</v>
      </c>
      <c r="M103" s="96" t="s">
        <v>361</v>
      </c>
      <c r="N103" s="82">
        <f t="shared" si="25"/>
        <v>1</v>
      </c>
      <c r="O103" s="67" t="str">
        <f t="shared" si="22"/>
        <v>X</v>
      </c>
      <c r="P103" s="67" t="str">
        <f t="shared" si="23"/>
        <v>X</v>
      </c>
      <c r="Q103" s="67" t="str">
        <f t="shared" si="24"/>
        <v>X</v>
      </c>
      <c r="R103" s="87"/>
      <c r="T103" s="20"/>
    </row>
    <row r="104" spans="1:20">
      <c r="A104" s="69" t="s">
        <v>284</v>
      </c>
      <c r="B104" s="65">
        <f>VLOOKUP(A104,'To-Be'!$C$8:$F$157,4,FALSE)</f>
        <v>100</v>
      </c>
      <c r="C104" s="65" t="s">
        <v>354</v>
      </c>
      <c r="D104" s="65" t="s">
        <v>354</v>
      </c>
      <c r="E104" s="70">
        <v>50</v>
      </c>
      <c r="F104" s="73" t="s">
        <v>555</v>
      </c>
      <c r="G104" s="66"/>
      <c r="H104" s="66"/>
      <c r="I104" s="72" t="s">
        <v>234</v>
      </c>
      <c r="J104" s="66" t="s">
        <v>228</v>
      </c>
      <c r="K104" s="66" t="s">
        <v>525</v>
      </c>
      <c r="L104" s="93" t="s">
        <v>355</v>
      </c>
      <c r="M104" s="96" t="s">
        <v>361</v>
      </c>
      <c r="N104" s="82">
        <f t="shared" si="25"/>
        <v>1</v>
      </c>
      <c r="O104" s="67" t="str">
        <f t="shared" si="22"/>
        <v>X</v>
      </c>
      <c r="P104" s="67" t="str">
        <f t="shared" si="23"/>
        <v>X</v>
      </c>
      <c r="Q104" s="67" t="str">
        <f t="shared" si="24"/>
        <v>X</v>
      </c>
      <c r="R104" s="87"/>
      <c r="T104" s="20"/>
    </row>
    <row r="105" spans="1:20">
      <c r="A105" s="69" t="s">
        <v>335</v>
      </c>
      <c r="B105" s="65">
        <f>VLOOKUP(A105,'To-Be'!$C$8:$F$157,4,FALSE)</f>
        <v>101</v>
      </c>
      <c r="C105" s="65" t="s">
        <v>354</v>
      </c>
      <c r="D105" s="65" t="s">
        <v>358</v>
      </c>
      <c r="E105" s="65">
        <v>4</v>
      </c>
      <c r="F105" s="73" t="s">
        <v>555</v>
      </c>
      <c r="G105" s="66"/>
      <c r="H105" s="66"/>
      <c r="I105" s="72" t="s">
        <v>234</v>
      </c>
      <c r="J105" s="71" t="s">
        <v>228</v>
      </c>
      <c r="K105" s="66" t="s">
        <v>510</v>
      </c>
      <c r="L105" s="93" t="s">
        <v>355</v>
      </c>
      <c r="M105" s="96" t="s">
        <v>361</v>
      </c>
      <c r="N105" s="82">
        <f t="shared" si="25"/>
        <v>1</v>
      </c>
      <c r="O105" s="67" t="str">
        <f t="shared" si="22"/>
        <v>X</v>
      </c>
      <c r="P105" s="67" t="str">
        <f t="shared" si="23"/>
        <v>X</v>
      </c>
      <c r="Q105" s="67" t="str">
        <f t="shared" si="24"/>
        <v>X</v>
      </c>
      <c r="R105" s="87"/>
      <c r="T105" s="20"/>
    </row>
    <row r="106" spans="1:20">
      <c r="A106" s="69" t="s">
        <v>285</v>
      </c>
      <c r="B106" s="65">
        <f>VLOOKUP(A106,'To-Be'!$C$8:$F$157,4,FALSE)</f>
        <v>102</v>
      </c>
      <c r="C106" s="65" t="s">
        <v>354</v>
      </c>
      <c r="D106" s="65" t="s">
        <v>354</v>
      </c>
      <c r="E106" s="65">
        <v>3</v>
      </c>
      <c r="F106" s="73" t="s">
        <v>555</v>
      </c>
      <c r="G106" s="66"/>
      <c r="H106" s="66"/>
      <c r="I106" s="72" t="s">
        <v>234</v>
      </c>
      <c r="J106" s="66"/>
      <c r="K106" s="66" t="s">
        <v>504</v>
      </c>
      <c r="L106" s="93" t="s">
        <v>355</v>
      </c>
      <c r="M106" s="96" t="s">
        <v>361</v>
      </c>
      <c r="N106" s="82">
        <f t="shared" si="25"/>
        <v>1</v>
      </c>
      <c r="O106" s="67" t="str">
        <f t="shared" si="22"/>
        <v>X</v>
      </c>
      <c r="P106" s="67" t="str">
        <f t="shared" si="23"/>
        <v>X</v>
      </c>
      <c r="Q106" s="67" t="str">
        <f t="shared" si="24"/>
        <v>X</v>
      </c>
      <c r="R106" s="87"/>
      <c r="T106" s="20"/>
    </row>
    <row r="107" spans="1:20">
      <c r="A107" s="69" t="s">
        <v>286</v>
      </c>
      <c r="B107" s="65">
        <f>VLOOKUP(A107,'To-Be'!$C$8:$F$157,4,FALSE)</f>
        <v>103</v>
      </c>
      <c r="C107" s="65" t="s">
        <v>354</v>
      </c>
      <c r="D107" s="65" t="s">
        <v>354</v>
      </c>
      <c r="E107" s="65">
        <v>55</v>
      </c>
      <c r="F107" s="73" t="s">
        <v>555</v>
      </c>
      <c r="G107" s="66"/>
      <c r="H107" s="66"/>
      <c r="I107" s="72" t="s">
        <v>234</v>
      </c>
      <c r="J107" s="66" t="s">
        <v>229</v>
      </c>
      <c r="K107" s="66" t="s">
        <v>522</v>
      </c>
      <c r="L107" s="93" t="s">
        <v>355</v>
      </c>
      <c r="M107" s="96" t="s">
        <v>361</v>
      </c>
      <c r="N107" s="82">
        <f t="shared" si="25"/>
        <v>1</v>
      </c>
      <c r="O107" s="67" t="str">
        <f t="shared" si="22"/>
        <v>X</v>
      </c>
      <c r="P107" s="67" t="str">
        <f t="shared" si="23"/>
        <v>X</v>
      </c>
      <c r="Q107" s="67" t="str">
        <f t="shared" si="24"/>
        <v>X</v>
      </c>
      <c r="R107" s="87"/>
      <c r="T107" s="20"/>
    </row>
    <row r="108" spans="1:20">
      <c r="A108" s="69" t="s">
        <v>287</v>
      </c>
      <c r="B108" s="65">
        <f>VLOOKUP(A108,'To-Be'!$C$8:$F$157,4,FALSE)</f>
        <v>104</v>
      </c>
      <c r="C108" s="65" t="s">
        <v>354</v>
      </c>
      <c r="D108" s="65" t="s">
        <v>358</v>
      </c>
      <c r="E108" s="65">
        <v>30</v>
      </c>
      <c r="F108" s="73" t="s">
        <v>555</v>
      </c>
      <c r="G108" s="66"/>
      <c r="H108" s="66"/>
      <c r="I108" s="72" t="s">
        <v>234</v>
      </c>
      <c r="J108" s="66" t="s">
        <v>230</v>
      </c>
      <c r="K108" s="66" t="s">
        <v>238</v>
      </c>
      <c r="L108" s="93" t="s">
        <v>355</v>
      </c>
      <c r="M108" s="96" t="s">
        <v>361</v>
      </c>
      <c r="N108" s="82">
        <f t="shared" si="25"/>
        <v>1</v>
      </c>
      <c r="O108" s="67" t="str">
        <f t="shared" si="22"/>
        <v>X</v>
      </c>
      <c r="P108" s="67" t="str">
        <f t="shared" si="23"/>
        <v>X</v>
      </c>
      <c r="Q108" s="67" t="str">
        <f t="shared" si="24"/>
        <v>X</v>
      </c>
      <c r="R108" s="87"/>
      <c r="T108" s="20"/>
    </row>
    <row r="109" spans="1:20">
      <c r="A109" s="69" t="s">
        <v>288</v>
      </c>
      <c r="B109" s="65">
        <f>VLOOKUP(A109,'To-Be'!$C$8:$F$157,4,FALSE)</f>
        <v>105</v>
      </c>
      <c r="C109" s="65" t="s">
        <v>354</v>
      </c>
      <c r="D109" s="65" t="s">
        <v>354</v>
      </c>
      <c r="E109" s="65">
        <v>25</v>
      </c>
      <c r="F109" s="73" t="s">
        <v>555</v>
      </c>
      <c r="G109" s="66"/>
      <c r="H109" s="66"/>
      <c r="I109" s="72" t="s">
        <v>234</v>
      </c>
      <c r="J109" s="66"/>
      <c r="K109" s="66" t="s">
        <v>239</v>
      </c>
      <c r="L109" s="93" t="s">
        <v>355</v>
      </c>
      <c r="M109" s="96" t="s">
        <v>361</v>
      </c>
      <c r="N109" s="82">
        <f t="shared" si="25"/>
        <v>1</v>
      </c>
      <c r="O109" s="67" t="str">
        <f t="shared" si="22"/>
        <v>X</v>
      </c>
      <c r="P109" s="67" t="str">
        <f t="shared" si="23"/>
        <v>X</v>
      </c>
      <c r="Q109" s="67" t="str">
        <f t="shared" si="24"/>
        <v>X</v>
      </c>
      <c r="R109" s="87"/>
      <c r="T109" s="20"/>
    </row>
    <row r="110" spans="1:20">
      <c r="A110" s="69" t="s">
        <v>289</v>
      </c>
      <c r="B110" s="65">
        <f>VLOOKUP(A110,'To-Be'!$C$8:$F$157,4,FALSE)</f>
        <v>106</v>
      </c>
      <c r="C110" s="65" t="s">
        <v>354</v>
      </c>
      <c r="D110" s="65" t="s">
        <v>354</v>
      </c>
      <c r="E110" s="65">
        <v>30</v>
      </c>
      <c r="F110" s="73" t="s">
        <v>555</v>
      </c>
      <c r="G110" s="66"/>
      <c r="H110" s="66"/>
      <c r="I110" s="72" t="s">
        <v>234</v>
      </c>
      <c r="J110" s="66" t="s">
        <v>231</v>
      </c>
      <c r="K110" s="66" t="s">
        <v>535</v>
      </c>
      <c r="L110" s="93" t="s">
        <v>355</v>
      </c>
      <c r="M110" s="96" t="s">
        <v>361</v>
      </c>
      <c r="N110" s="82">
        <f t="shared" si="25"/>
        <v>1</v>
      </c>
      <c r="O110" s="67" t="str">
        <f t="shared" si="22"/>
        <v>X</v>
      </c>
      <c r="P110" s="67" t="str">
        <f t="shared" si="23"/>
        <v>X</v>
      </c>
      <c r="Q110" s="67" t="str">
        <f t="shared" si="24"/>
        <v>X</v>
      </c>
      <c r="R110" s="87"/>
      <c r="T110" s="20"/>
    </row>
    <row r="111" spans="1:20">
      <c r="A111" s="69" t="s">
        <v>290</v>
      </c>
      <c r="B111" s="65">
        <f>VLOOKUP(A111,'To-Be'!$C$8:$F$157,4,FALSE)</f>
        <v>107</v>
      </c>
      <c r="C111" s="65" t="s">
        <v>354</v>
      </c>
      <c r="D111" s="65" t="s">
        <v>354</v>
      </c>
      <c r="E111" s="65">
        <v>30</v>
      </c>
      <c r="F111" s="73" t="s">
        <v>555</v>
      </c>
      <c r="G111" s="66"/>
      <c r="H111" s="66"/>
      <c r="I111" s="72" t="s">
        <v>234</v>
      </c>
      <c r="J111" s="66"/>
      <c r="K111" s="66" t="s">
        <v>240</v>
      </c>
      <c r="L111" s="93" t="s">
        <v>355</v>
      </c>
      <c r="M111" s="96" t="s">
        <v>361</v>
      </c>
      <c r="N111" s="82">
        <f t="shared" si="25"/>
        <v>1</v>
      </c>
      <c r="O111" s="67" t="str">
        <f t="shared" si="22"/>
        <v>X</v>
      </c>
      <c r="P111" s="67" t="str">
        <f t="shared" si="23"/>
        <v>X</v>
      </c>
      <c r="Q111" s="67" t="str">
        <f t="shared" si="24"/>
        <v>X</v>
      </c>
      <c r="R111" s="87"/>
      <c r="T111" s="20"/>
    </row>
    <row r="112" spans="1:20">
      <c r="A112" s="69" t="s">
        <v>291</v>
      </c>
      <c r="B112" s="65">
        <f>VLOOKUP(A112,'To-Be'!$C$8:$F$157,4,FALSE)</f>
        <v>108</v>
      </c>
      <c r="C112" s="65" t="s">
        <v>354</v>
      </c>
      <c r="D112" s="65" t="s">
        <v>354</v>
      </c>
      <c r="E112" s="65">
        <v>80</v>
      </c>
      <c r="F112" s="73" t="s">
        <v>555</v>
      </c>
      <c r="G112" s="66"/>
      <c r="H112" s="66"/>
      <c r="I112" s="72" t="s">
        <v>234</v>
      </c>
      <c r="J112" s="66"/>
      <c r="K112" s="66" t="s">
        <v>241</v>
      </c>
      <c r="L112" s="93" t="s">
        <v>355</v>
      </c>
      <c r="M112" s="96" t="s">
        <v>361</v>
      </c>
      <c r="N112" s="82">
        <f t="shared" si="25"/>
        <v>1</v>
      </c>
      <c r="O112" s="67" t="str">
        <f t="shared" si="22"/>
        <v>X</v>
      </c>
      <c r="P112" s="67" t="str">
        <f t="shared" si="23"/>
        <v>X</v>
      </c>
      <c r="Q112" s="67" t="str">
        <f t="shared" si="24"/>
        <v>X</v>
      </c>
      <c r="R112" s="87"/>
      <c r="T112" s="20"/>
    </row>
    <row r="113" spans="1:20">
      <c r="A113" s="69" t="s">
        <v>292</v>
      </c>
      <c r="B113" s="65">
        <f>VLOOKUP(A113,'To-Be'!$C$8:$F$157,4,FALSE)</f>
        <v>109</v>
      </c>
      <c r="C113" s="65" t="s">
        <v>354</v>
      </c>
      <c r="D113" s="65" t="s">
        <v>354</v>
      </c>
      <c r="E113" s="65">
        <v>65</v>
      </c>
      <c r="F113" s="73" t="s">
        <v>555</v>
      </c>
      <c r="G113" s="66"/>
      <c r="H113" s="66"/>
      <c r="I113" s="72" t="s">
        <v>222</v>
      </c>
      <c r="J113" s="66"/>
      <c r="K113" s="66" t="s">
        <v>381</v>
      </c>
      <c r="L113" s="93" t="s">
        <v>355</v>
      </c>
      <c r="M113" s="96" t="s">
        <v>361</v>
      </c>
      <c r="N113" s="82">
        <f t="shared" ref="N113:N144" si="26">IF(M113="Public",1,IF(M113="FOUO",2,IF(M113="Sensitive",3,IF(M113="System-Only",4))))</f>
        <v>1</v>
      </c>
      <c r="O113" s="67" t="str">
        <f t="shared" si="22"/>
        <v>X</v>
      </c>
      <c r="P113" s="67" t="str">
        <f t="shared" si="23"/>
        <v>X</v>
      </c>
      <c r="Q113" s="67" t="str">
        <f t="shared" si="24"/>
        <v>X</v>
      </c>
      <c r="R113" s="87"/>
      <c r="T113" s="20"/>
    </row>
    <row r="114" spans="1:20">
      <c r="A114" s="69" t="s">
        <v>336</v>
      </c>
      <c r="B114" s="65">
        <f>VLOOKUP(A114,'To-Be'!$C$8:$F$157,4,FALSE)</f>
        <v>110</v>
      </c>
      <c r="C114" s="65" t="s">
        <v>354</v>
      </c>
      <c r="D114" s="65" t="s">
        <v>354</v>
      </c>
      <c r="E114" s="65">
        <v>3</v>
      </c>
      <c r="F114" s="73" t="s">
        <v>555</v>
      </c>
      <c r="G114" s="66"/>
      <c r="H114" s="66"/>
      <c r="I114" s="72" t="s">
        <v>234</v>
      </c>
      <c r="J114" s="66"/>
      <c r="K114" s="66" t="s">
        <v>500</v>
      </c>
      <c r="L114" s="93" t="s">
        <v>355</v>
      </c>
      <c r="M114" s="96" t="s">
        <v>361</v>
      </c>
      <c r="N114" s="82">
        <f t="shared" si="26"/>
        <v>1</v>
      </c>
      <c r="O114" s="67" t="str">
        <f t="shared" si="22"/>
        <v>X</v>
      </c>
      <c r="P114" s="67" t="str">
        <f t="shared" si="23"/>
        <v>X</v>
      </c>
      <c r="Q114" s="67" t="str">
        <f t="shared" si="24"/>
        <v>X</v>
      </c>
      <c r="R114" s="87"/>
      <c r="T114" s="20"/>
    </row>
    <row r="115" spans="1:20" s="20" customFormat="1">
      <c r="A115" s="69" t="s">
        <v>337</v>
      </c>
      <c r="B115" s="65">
        <f>VLOOKUP(A115,'To-Be'!$C$8:$F$157,4,FALSE)</f>
        <v>111</v>
      </c>
      <c r="C115" s="65" t="s">
        <v>354</v>
      </c>
      <c r="D115" s="65" t="s">
        <v>354</v>
      </c>
      <c r="E115" s="65">
        <v>65</v>
      </c>
      <c r="F115" s="73" t="s">
        <v>555</v>
      </c>
      <c r="G115" s="66"/>
      <c r="H115" s="66"/>
      <c r="I115" s="72" t="s">
        <v>222</v>
      </c>
      <c r="J115" s="66"/>
      <c r="K115" s="66" t="s">
        <v>378</v>
      </c>
      <c r="L115" s="93" t="s">
        <v>355</v>
      </c>
      <c r="M115" s="96" t="s">
        <v>361</v>
      </c>
      <c r="N115" s="82">
        <f t="shared" si="26"/>
        <v>1</v>
      </c>
      <c r="O115" s="67" t="str">
        <f t="shared" si="22"/>
        <v>X</v>
      </c>
      <c r="P115" s="67" t="str">
        <f t="shared" si="23"/>
        <v>X</v>
      </c>
      <c r="Q115" s="67" t="str">
        <f t="shared" si="24"/>
        <v>X</v>
      </c>
      <c r="R115" s="87"/>
    </row>
    <row r="116" spans="1:20" s="20" customFormat="1">
      <c r="A116" s="69" t="s">
        <v>338</v>
      </c>
      <c r="B116" s="65">
        <f>VLOOKUP(A116,'To-Be'!$C$8:$F$157,4,FALSE)</f>
        <v>112</v>
      </c>
      <c r="C116" s="65" t="s">
        <v>354</v>
      </c>
      <c r="D116" s="65" t="s">
        <v>354</v>
      </c>
      <c r="E116" s="65">
        <v>50</v>
      </c>
      <c r="F116" s="73" t="s">
        <v>555</v>
      </c>
      <c r="G116" s="66"/>
      <c r="H116" s="66"/>
      <c r="I116" s="72" t="s">
        <v>234</v>
      </c>
      <c r="J116" s="66"/>
      <c r="K116" s="66" t="s">
        <v>379</v>
      </c>
      <c r="L116" s="93" t="s">
        <v>355</v>
      </c>
      <c r="M116" s="96" t="s">
        <v>361</v>
      </c>
      <c r="N116" s="82">
        <f t="shared" si="26"/>
        <v>1</v>
      </c>
      <c r="O116" s="67" t="str">
        <f t="shared" si="22"/>
        <v>X</v>
      </c>
      <c r="P116" s="67" t="str">
        <f t="shared" si="23"/>
        <v>X</v>
      </c>
      <c r="Q116" s="67" t="str">
        <f t="shared" si="24"/>
        <v>X</v>
      </c>
      <c r="R116" s="87"/>
    </row>
    <row r="117" spans="1:20">
      <c r="A117" s="69" t="s">
        <v>293</v>
      </c>
      <c r="B117" s="65">
        <f>VLOOKUP(A117,'To-Be'!$C$8:$F$157,4,FALSE)</f>
        <v>113</v>
      </c>
      <c r="C117" s="65" t="s">
        <v>354</v>
      </c>
      <c r="D117" s="65" t="s">
        <v>354</v>
      </c>
      <c r="E117" s="65">
        <v>150</v>
      </c>
      <c r="F117" s="73" t="s">
        <v>555</v>
      </c>
      <c r="G117" s="66"/>
      <c r="H117" s="66"/>
      <c r="I117" s="72" t="s">
        <v>222</v>
      </c>
      <c r="J117" s="66"/>
      <c r="K117" s="66" t="s">
        <v>380</v>
      </c>
      <c r="L117" s="93" t="s">
        <v>355</v>
      </c>
      <c r="M117" s="96" t="s">
        <v>361</v>
      </c>
      <c r="N117" s="82">
        <f t="shared" si="26"/>
        <v>1</v>
      </c>
      <c r="O117" s="67" t="str">
        <f t="shared" si="22"/>
        <v>X</v>
      </c>
      <c r="P117" s="67" t="str">
        <f t="shared" si="23"/>
        <v>X</v>
      </c>
      <c r="Q117" s="67" t="str">
        <f t="shared" si="24"/>
        <v>X</v>
      </c>
      <c r="R117" s="87"/>
      <c r="T117" s="20"/>
    </row>
    <row r="118" spans="1:20">
      <c r="A118" s="69" t="s">
        <v>294</v>
      </c>
      <c r="B118" s="65">
        <f>VLOOKUP(A118,'To-Be'!$C$8:$F$157,4,FALSE)</f>
        <v>114</v>
      </c>
      <c r="C118" s="65" t="s">
        <v>354</v>
      </c>
      <c r="D118" s="65" t="s">
        <v>354</v>
      </c>
      <c r="E118" s="65">
        <v>150</v>
      </c>
      <c r="F118" s="73" t="s">
        <v>555</v>
      </c>
      <c r="G118" s="66"/>
      <c r="H118" s="66"/>
      <c r="I118" s="72" t="s">
        <v>234</v>
      </c>
      <c r="J118" s="66"/>
      <c r="K118" s="66" t="s">
        <v>237</v>
      </c>
      <c r="L118" s="93" t="s">
        <v>355</v>
      </c>
      <c r="M118" s="96" t="s">
        <v>361</v>
      </c>
      <c r="N118" s="82">
        <f t="shared" si="26"/>
        <v>1</v>
      </c>
      <c r="O118" s="67" t="str">
        <f t="shared" si="22"/>
        <v>X</v>
      </c>
      <c r="P118" s="67" t="str">
        <f t="shared" si="23"/>
        <v>X</v>
      </c>
      <c r="Q118" s="67" t="str">
        <f t="shared" si="24"/>
        <v>X</v>
      </c>
      <c r="R118" s="87"/>
      <c r="T118" s="20"/>
    </row>
    <row r="119" spans="1:20">
      <c r="A119" s="69" t="s">
        <v>295</v>
      </c>
      <c r="B119" s="65">
        <f>VLOOKUP(A119,'To-Be'!$C$8:$F$157,4,FALSE)</f>
        <v>115</v>
      </c>
      <c r="C119" s="65" t="s">
        <v>354</v>
      </c>
      <c r="D119" s="65" t="s">
        <v>354</v>
      </c>
      <c r="E119" s="65">
        <v>40</v>
      </c>
      <c r="F119" s="73" t="s">
        <v>555</v>
      </c>
      <c r="G119" s="66"/>
      <c r="H119" s="66"/>
      <c r="I119" s="72" t="s">
        <v>222</v>
      </c>
      <c r="J119" s="66"/>
      <c r="K119" s="66" t="s">
        <v>382</v>
      </c>
      <c r="L119" s="93" t="s">
        <v>355</v>
      </c>
      <c r="M119" s="96" t="s">
        <v>361</v>
      </c>
      <c r="N119" s="82">
        <f t="shared" si="26"/>
        <v>1</v>
      </c>
      <c r="O119" s="67" t="str">
        <f t="shared" si="22"/>
        <v>X</v>
      </c>
      <c r="P119" s="67" t="str">
        <f t="shared" si="23"/>
        <v>X</v>
      </c>
      <c r="Q119" s="67" t="str">
        <f t="shared" si="24"/>
        <v>X</v>
      </c>
      <c r="R119" s="87"/>
      <c r="T119" s="20"/>
    </row>
    <row r="120" spans="1:20" s="20" customFormat="1">
      <c r="A120" s="69" t="s">
        <v>296</v>
      </c>
      <c r="B120" s="65">
        <f>VLOOKUP(A120,'To-Be'!$C$8:$F$157,4,FALSE)</f>
        <v>116</v>
      </c>
      <c r="C120" s="65" t="s">
        <v>354</v>
      </c>
      <c r="D120" s="65" t="s">
        <v>354</v>
      </c>
      <c r="E120" s="70">
        <v>50</v>
      </c>
      <c r="F120" s="73" t="s">
        <v>555</v>
      </c>
      <c r="G120" s="66"/>
      <c r="H120" s="66"/>
      <c r="I120" s="72" t="s">
        <v>234</v>
      </c>
      <c r="J120" s="66" t="s">
        <v>228</v>
      </c>
      <c r="K120" s="66" t="s">
        <v>525</v>
      </c>
      <c r="L120" s="93" t="s">
        <v>355</v>
      </c>
      <c r="M120" s="96" t="s">
        <v>361</v>
      </c>
      <c r="N120" s="82">
        <f t="shared" si="26"/>
        <v>1</v>
      </c>
      <c r="O120" s="67" t="str">
        <f t="shared" si="22"/>
        <v>X</v>
      </c>
      <c r="P120" s="67" t="str">
        <f t="shared" si="23"/>
        <v>X</v>
      </c>
      <c r="Q120" s="67" t="str">
        <f t="shared" si="24"/>
        <v>X</v>
      </c>
      <c r="R120" s="87"/>
    </row>
    <row r="121" spans="1:20">
      <c r="A121" s="69" t="s">
        <v>339</v>
      </c>
      <c r="B121" s="65">
        <f>VLOOKUP(A121,'To-Be'!$C$8:$F$157,4,FALSE)</f>
        <v>117</v>
      </c>
      <c r="C121" s="65" t="s">
        <v>354</v>
      </c>
      <c r="D121" s="65" t="s">
        <v>358</v>
      </c>
      <c r="E121" s="65">
        <v>4</v>
      </c>
      <c r="F121" s="73" t="s">
        <v>555</v>
      </c>
      <c r="G121" s="66"/>
      <c r="H121" s="66"/>
      <c r="I121" s="72" t="s">
        <v>234</v>
      </c>
      <c r="J121" s="71" t="s">
        <v>228</v>
      </c>
      <c r="K121" s="66" t="s">
        <v>510</v>
      </c>
      <c r="L121" s="93" t="s">
        <v>355</v>
      </c>
      <c r="M121" s="96" t="s">
        <v>361</v>
      </c>
      <c r="N121" s="82">
        <f t="shared" si="26"/>
        <v>1</v>
      </c>
      <c r="O121" s="67" t="str">
        <f t="shared" si="22"/>
        <v>X</v>
      </c>
      <c r="P121" s="67" t="str">
        <f t="shared" si="23"/>
        <v>X</v>
      </c>
      <c r="Q121" s="67" t="str">
        <f t="shared" si="24"/>
        <v>X</v>
      </c>
      <c r="R121" s="87"/>
      <c r="T121" s="20"/>
    </row>
    <row r="122" spans="1:20">
      <c r="A122" s="69" t="s">
        <v>297</v>
      </c>
      <c r="B122" s="65">
        <f>VLOOKUP(A122,'To-Be'!$C$8:$F$157,4,FALSE)</f>
        <v>118</v>
      </c>
      <c r="C122" s="65" t="s">
        <v>354</v>
      </c>
      <c r="D122" s="65" t="s">
        <v>354</v>
      </c>
      <c r="E122" s="65">
        <v>3</v>
      </c>
      <c r="F122" s="73" t="s">
        <v>555</v>
      </c>
      <c r="G122" s="66"/>
      <c r="H122" s="66"/>
      <c r="I122" s="72" t="s">
        <v>222</v>
      </c>
      <c r="J122" s="66"/>
      <c r="K122" s="66" t="s">
        <v>504</v>
      </c>
      <c r="L122" s="93" t="s">
        <v>355</v>
      </c>
      <c r="M122" s="96" t="s">
        <v>361</v>
      </c>
      <c r="N122" s="82">
        <f t="shared" si="26"/>
        <v>1</v>
      </c>
      <c r="O122" s="67" t="str">
        <f t="shared" si="22"/>
        <v>X</v>
      </c>
      <c r="P122" s="67" t="str">
        <f t="shared" si="23"/>
        <v>X</v>
      </c>
      <c r="Q122" s="67" t="str">
        <f t="shared" si="24"/>
        <v>X</v>
      </c>
      <c r="R122" s="87"/>
      <c r="T122" s="20"/>
    </row>
    <row r="123" spans="1:20">
      <c r="A123" s="69" t="s">
        <v>298</v>
      </c>
      <c r="B123" s="65">
        <f>VLOOKUP(A123,'To-Be'!$C$8:$F$157,4,FALSE)</f>
        <v>119</v>
      </c>
      <c r="C123" s="65" t="s">
        <v>354</v>
      </c>
      <c r="D123" s="65" t="s">
        <v>354</v>
      </c>
      <c r="E123" s="65">
        <v>55</v>
      </c>
      <c r="F123" s="73" t="s">
        <v>555</v>
      </c>
      <c r="G123" s="66"/>
      <c r="H123" s="66"/>
      <c r="I123" s="72" t="s">
        <v>234</v>
      </c>
      <c r="J123" s="66" t="s">
        <v>229</v>
      </c>
      <c r="K123" s="66" t="s">
        <v>522</v>
      </c>
      <c r="L123" s="93" t="s">
        <v>355</v>
      </c>
      <c r="M123" s="96" t="s">
        <v>361</v>
      </c>
      <c r="N123" s="82">
        <f t="shared" si="26"/>
        <v>1</v>
      </c>
      <c r="O123" s="67" t="str">
        <f t="shared" si="22"/>
        <v>X</v>
      </c>
      <c r="P123" s="67" t="str">
        <f t="shared" si="23"/>
        <v>X</v>
      </c>
      <c r="Q123" s="67" t="str">
        <f t="shared" si="24"/>
        <v>X</v>
      </c>
      <c r="R123" s="87"/>
      <c r="T123" s="20"/>
    </row>
    <row r="124" spans="1:20">
      <c r="A124" s="69" t="s">
        <v>299</v>
      </c>
      <c r="B124" s="65">
        <f>VLOOKUP(A124,'To-Be'!$C$8:$F$157,4,FALSE)</f>
        <v>120</v>
      </c>
      <c r="C124" s="65" t="s">
        <v>354</v>
      </c>
      <c r="D124" s="65" t="s">
        <v>358</v>
      </c>
      <c r="E124" s="65">
        <v>30</v>
      </c>
      <c r="F124" s="73" t="s">
        <v>555</v>
      </c>
      <c r="G124" s="66"/>
      <c r="H124" s="66"/>
      <c r="I124" s="72" t="s">
        <v>234</v>
      </c>
      <c r="J124" s="66" t="s">
        <v>230</v>
      </c>
      <c r="K124" s="66" t="s">
        <v>238</v>
      </c>
      <c r="L124" s="93" t="s">
        <v>355</v>
      </c>
      <c r="M124" s="96" t="s">
        <v>361</v>
      </c>
      <c r="N124" s="82">
        <f t="shared" si="26"/>
        <v>1</v>
      </c>
      <c r="O124" s="67" t="str">
        <f t="shared" si="22"/>
        <v>X</v>
      </c>
      <c r="P124" s="67" t="str">
        <f t="shared" si="23"/>
        <v>X</v>
      </c>
      <c r="Q124" s="67" t="str">
        <f t="shared" si="24"/>
        <v>X</v>
      </c>
      <c r="R124" s="87"/>
      <c r="T124" s="20"/>
    </row>
    <row r="125" spans="1:20">
      <c r="A125" s="69" t="s">
        <v>300</v>
      </c>
      <c r="B125" s="65">
        <f>VLOOKUP(A125,'To-Be'!$C$8:$F$157,4,FALSE)</f>
        <v>121</v>
      </c>
      <c r="C125" s="65" t="s">
        <v>354</v>
      </c>
      <c r="D125" s="65" t="s">
        <v>354</v>
      </c>
      <c r="E125" s="65">
        <v>25</v>
      </c>
      <c r="F125" s="73" t="s">
        <v>555</v>
      </c>
      <c r="G125" s="66"/>
      <c r="H125" s="66"/>
      <c r="I125" s="72" t="s">
        <v>234</v>
      </c>
      <c r="J125" s="66"/>
      <c r="K125" s="66" t="s">
        <v>239</v>
      </c>
      <c r="L125" s="93" t="s">
        <v>355</v>
      </c>
      <c r="M125" s="96" t="s">
        <v>361</v>
      </c>
      <c r="N125" s="82">
        <f t="shared" si="26"/>
        <v>1</v>
      </c>
      <c r="O125" s="67" t="str">
        <f t="shared" si="22"/>
        <v>X</v>
      </c>
      <c r="P125" s="67" t="str">
        <f t="shared" si="23"/>
        <v>X</v>
      </c>
      <c r="Q125" s="67" t="str">
        <f t="shared" si="24"/>
        <v>X</v>
      </c>
      <c r="R125" s="87"/>
      <c r="T125" s="20"/>
    </row>
    <row r="126" spans="1:20">
      <c r="A126" s="69" t="s">
        <v>301</v>
      </c>
      <c r="B126" s="65">
        <f>VLOOKUP(A126,'To-Be'!$C$8:$F$157,4,FALSE)</f>
        <v>122</v>
      </c>
      <c r="C126" s="65" t="s">
        <v>354</v>
      </c>
      <c r="D126" s="65" t="s">
        <v>354</v>
      </c>
      <c r="E126" s="65">
        <v>30</v>
      </c>
      <c r="F126" s="73" t="s">
        <v>555</v>
      </c>
      <c r="G126" s="66"/>
      <c r="H126" s="66"/>
      <c r="I126" s="72" t="s">
        <v>234</v>
      </c>
      <c r="J126" s="66" t="s">
        <v>231</v>
      </c>
      <c r="K126" s="66" t="s">
        <v>535</v>
      </c>
      <c r="L126" s="93" t="s">
        <v>355</v>
      </c>
      <c r="M126" s="96" t="s">
        <v>361</v>
      </c>
      <c r="N126" s="82">
        <f t="shared" si="26"/>
        <v>1</v>
      </c>
      <c r="O126" s="67" t="str">
        <f t="shared" si="22"/>
        <v>X</v>
      </c>
      <c r="P126" s="67" t="str">
        <f t="shared" si="23"/>
        <v>X</v>
      </c>
      <c r="Q126" s="67" t="str">
        <f t="shared" si="24"/>
        <v>X</v>
      </c>
      <c r="R126" s="87"/>
      <c r="T126" s="20"/>
    </row>
    <row r="127" spans="1:20">
      <c r="A127" s="69" t="s">
        <v>302</v>
      </c>
      <c r="B127" s="65">
        <f>VLOOKUP(A127,'To-Be'!$C$8:$F$157,4,FALSE)</f>
        <v>123</v>
      </c>
      <c r="C127" s="65" t="s">
        <v>354</v>
      </c>
      <c r="D127" s="65" t="s">
        <v>354</v>
      </c>
      <c r="E127" s="65">
        <v>30</v>
      </c>
      <c r="F127" s="73" t="s">
        <v>555</v>
      </c>
      <c r="G127" s="66"/>
      <c r="H127" s="66"/>
      <c r="I127" s="72" t="s">
        <v>234</v>
      </c>
      <c r="J127" s="66"/>
      <c r="K127" s="66" t="s">
        <v>240</v>
      </c>
      <c r="L127" s="93" t="s">
        <v>355</v>
      </c>
      <c r="M127" s="96" t="s">
        <v>361</v>
      </c>
      <c r="N127" s="82">
        <f t="shared" si="26"/>
        <v>1</v>
      </c>
      <c r="O127" s="67" t="str">
        <f t="shared" si="22"/>
        <v>X</v>
      </c>
      <c r="P127" s="67" t="str">
        <f t="shared" si="23"/>
        <v>X</v>
      </c>
      <c r="Q127" s="67" t="str">
        <f t="shared" si="24"/>
        <v>X</v>
      </c>
      <c r="R127" s="87"/>
      <c r="T127" s="20"/>
    </row>
    <row r="128" spans="1:20">
      <c r="A128" s="69" t="s">
        <v>303</v>
      </c>
      <c r="B128" s="65">
        <f>VLOOKUP(A128,'To-Be'!$C$8:$F$157,4,FALSE)</f>
        <v>124</v>
      </c>
      <c r="C128" s="65" t="s">
        <v>354</v>
      </c>
      <c r="D128" s="65" t="s">
        <v>354</v>
      </c>
      <c r="E128" s="65">
        <v>80</v>
      </c>
      <c r="F128" s="73" t="s">
        <v>555</v>
      </c>
      <c r="G128" s="66"/>
      <c r="H128" s="66"/>
      <c r="I128" s="72" t="s">
        <v>222</v>
      </c>
      <c r="J128" s="66"/>
      <c r="K128" s="66" t="s">
        <v>241</v>
      </c>
      <c r="L128" s="93" t="s">
        <v>355</v>
      </c>
      <c r="M128" s="96" t="s">
        <v>361</v>
      </c>
      <c r="N128" s="82">
        <f t="shared" si="26"/>
        <v>1</v>
      </c>
      <c r="O128" s="67" t="str">
        <f t="shared" si="22"/>
        <v>X</v>
      </c>
      <c r="P128" s="67" t="str">
        <f t="shared" si="23"/>
        <v>X</v>
      </c>
      <c r="Q128" s="67" t="str">
        <f t="shared" si="24"/>
        <v>X</v>
      </c>
      <c r="R128" s="87"/>
      <c r="T128" s="20"/>
    </row>
    <row r="129" spans="1:20">
      <c r="A129" s="69" t="s">
        <v>304</v>
      </c>
      <c r="B129" s="65">
        <f>VLOOKUP(A129,'To-Be'!$C$8:$F$157,4,FALSE)</f>
        <v>125</v>
      </c>
      <c r="C129" s="65" t="s">
        <v>354</v>
      </c>
      <c r="D129" s="65" t="s">
        <v>354</v>
      </c>
      <c r="E129" s="65">
        <v>65</v>
      </c>
      <c r="F129" s="73" t="s">
        <v>555</v>
      </c>
      <c r="G129" s="66"/>
      <c r="H129" s="66"/>
      <c r="I129" s="72" t="s">
        <v>234</v>
      </c>
      <c r="J129" s="66"/>
      <c r="K129" s="66" t="s">
        <v>381</v>
      </c>
      <c r="L129" s="93" t="s">
        <v>355</v>
      </c>
      <c r="M129" s="96" t="s">
        <v>361</v>
      </c>
      <c r="N129" s="82">
        <f t="shared" si="26"/>
        <v>1</v>
      </c>
      <c r="O129" s="67" t="str">
        <f t="shared" ref="O129:O144" si="27">IF(N129&lt;=1,"X","")</f>
        <v>X</v>
      </c>
      <c r="P129" s="67" t="str">
        <f t="shared" ref="P129:P144" si="28">IF(N129&lt;=2,"X","")</f>
        <v>X</v>
      </c>
      <c r="Q129" s="67" t="str">
        <f t="shared" ref="Q129:Q144" si="29">IF(N129&lt;=3,"X","")</f>
        <v>X</v>
      </c>
      <c r="R129" s="87"/>
      <c r="T129" s="20"/>
    </row>
    <row r="130" spans="1:20">
      <c r="A130" s="69" t="s">
        <v>340</v>
      </c>
      <c r="B130" s="65">
        <f>VLOOKUP(A130,'To-Be'!$C$8:$F$157,4,FALSE)</f>
        <v>126</v>
      </c>
      <c r="C130" s="65" t="s">
        <v>354</v>
      </c>
      <c r="D130" s="65" t="s">
        <v>354</v>
      </c>
      <c r="E130" s="65">
        <v>3</v>
      </c>
      <c r="F130" s="73" t="s">
        <v>555</v>
      </c>
      <c r="G130" s="66"/>
      <c r="H130" s="66"/>
      <c r="I130" s="72" t="s">
        <v>234</v>
      </c>
      <c r="J130" s="66"/>
      <c r="K130" s="66" t="s">
        <v>500</v>
      </c>
      <c r="L130" s="93" t="s">
        <v>355</v>
      </c>
      <c r="M130" s="96" t="s">
        <v>361</v>
      </c>
      <c r="N130" s="82">
        <f t="shared" si="26"/>
        <v>1</v>
      </c>
      <c r="O130" s="67" t="str">
        <f t="shared" si="27"/>
        <v>X</v>
      </c>
      <c r="P130" s="67" t="str">
        <f t="shared" si="28"/>
        <v>X</v>
      </c>
      <c r="Q130" s="67" t="str">
        <f t="shared" si="29"/>
        <v>X</v>
      </c>
      <c r="R130" s="87"/>
      <c r="T130" s="20"/>
    </row>
    <row r="131" spans="1:20">
      <c r="A131" s="69" t="s">
        <v>341</v>
      </c>
      <c r="B131" s="65">
        <f>VLOOKUP(A131,'To-Be'!$C$8:$F$157,4,FALSE)</f>
        <v>127</v>
      </c>
      <c r="C131" s="65" t="s">
        <v>354</v>
      </c>
      <c r="D131" s="65" t="s">
        <v>354</v>
      </c>
      <c r="E131" s="65">
        <v>65</v>
      </c>
      <c r="F131" s="73" t="s">
        <v>555</v>
      </c>
      <c r="G131" s="66"/>
      <c r="H131" s="66"/>
      <c r="I131" s="72" t="s">
        <v>234</v>
      </c>
      <c r="J131" s="66"/>
      <c r="K131" s="66" t="s">
        <v>378</v>
      </c>
      <c r="L131" s="93" t="s">
        <v>355</v>
      </c>
      <c r="M131" s="96" t="s">
        <v>361</v>
      </c>
      <c r="N131" s="82">
        <f t="shared" si="26"/>
        <v>1</v>
      </c>
      <c r="O131" s="67" t="str">
        <f t="shared" si="27"/>
        <v>X</v>
      </c>
      <c r="P131" s="67" t="str">
        <f t="shared" si="28"/>
        <v>X</v>
      </c>
      <c r="Q131" s="67" t="str">
        <f t="shared" si="29"/>
        <v>X</v>
      </c>
      <c r="R131" s="87"/>
      <c r="T131" s="20"/>
    </row>
    <row r="132" spans="1:20">
      <c r="A132" s="69" t="s">
        <v>342</v>
      </c>
      <c r="B132" s="65">
        <f>VLOOKUP(A132,'To-Be'!$C$8:$F$157,4,FALSE)</f>
        <v>128</v>
      </c>
      <c r="C132" s="65" t="s">
        <v>354</v>
      </c>
      <c r="D132" s="65" t="s">
        <v>354</v>
      </c>
      <c r="E132" s="65">
        <v>50</v>
      </c>
      <c r="F132" s="73" t="s">
        <v>555</v>
      </c>
      <c r="G132" s="66"/>
      <c r="H132" s="66"/>
      <c r="I132" s="72" t="s">
        <v>234</v>
      </c>
      <c r="J132" s="66"/>
      <c r="K132" s="66" t="s">
        <v>379</v>
      </c>
      <c r="L132" s="93" t="s">
        <v>355</v>
      </c>
      <c r="M132" s="96" t="s">
        <v>361</v>
      </c>
      <c r="N132" s="82">
        <f t="shared" si="26"/>
        <v>1</v>
      </c>
      <c r="O132" s="67" t="str">
        <f t="shared" si="27"/>
        <v>X</v>
      </c>
      <c r="P132" s="67" t="str">
        <f t="shared" si="28"/>
        <v>X</v>
      </c>
      <c r="Q132" s="67" t="str">
        <f t="shared" si="29"/>
        <v>X</v>
      </c>
      <c r="R132" s="87"/>
      <c r="T132" s="20"/>
    </row>
    <row r="133" spans="1:20">
      <c r="A133" s="69" t="s">
        <v>305</v>
      </c>
      <c r="B133" s="65">
        <f>VLOOKUP(A133,'To-Be'!$C$8:$F$157,4,FALSE)</f>
        <v>129</v>
      </c>
      <c r="C133" s="65" t="s">
        <v>354</v>
      </c>
      <c r="D133" s="65" t="s">
        <v>354</v>
      </c>
      <c r="E133" s="65">
        <v>150</v>
      </c>
      <c r="F133" s="73" t="s">
        <v>555</v>
      </c>
      <c r="G133" s="66"/>
      <c r="H133" s="66"/>
      <c r="I133" s="72" t="s">
        <v>234</v>
      </c>
      <c r="J133" s="66"/>
      <c r="K133" s="66" t="s">
        <v>380</v>
      </c>
      <c r="L133" s="93" t="s">
        <v>355</v>
      </c>
      <c r="M133" s="96" t="s">
        <v>361</v>
      </c>
      <c r="N133" s="82">
        <f t="shared" si="26"/>
        <v>1</v>
      </c>
      <c r="O133" s="67" t="str">
        <f t="shared" si="27"/>
        <v>X</v>
      </c>
      <c r="P133" s="67" t="str">
        <f t="shared" si="28"/>
        <v>X</v>
      </c>
      <c r="Q133" s="67" t="str">
        <f t="shared" si="29"/>
        <v>X</v>
      </c>
      <c r="R133" s="87"/>
      <c r="T133" s="20"/>
    </row>
    <row r="134" spans="1:20">
      <c r="A134" s="69" t="s">
        <v>306</v>
      </c>
      <c r="B134" s="65">
        <f>VLOOKUP(A134,'To-Be'!$C$8:$F$157,4,FALSE)</f>
        <v>130</v>
      </c>
      <c r="C134" s="65" t="s">
        <v>354</v>
      </c>
      <c r="D134" s="65" t="s">
        <v>354</v>
      </c>
      <c r="E134" s="65">
        <v>150</v>
      </c>
      <c r="F134" s="73" t="s">
        <v>555</v>
      </c>
      <c r="G134" s="66"/>
      <c r="H134" s="66"/>
      <c r="I134" s="72" t="s">
        <v>234</v>
      </c>
      <c r="J134" s="66"/>
      <c r="K134" s="66" t="s">
        <v>237</v>
      </c>
      <c r="L134" s="93" t="s">
        <v>355</v>
      </c>
      <c r="M134" s="96" t="s">
        <v>361</v>
      </c>
      <c r="N134" s="82">
        <f t="shared" si="26"/>
        <v>1</v>
      </c>
      <c r="O134" s="67" t="str">
        <f t="shared" si="27"/>
        <v>X</v>
      </c>
      <c r="P134" s="67" t="str">
        <f t="shared" si="28"/>
        <v>X</v>
      </c>
      <c r="Q134" s="67" t="str">
        <f t="shared" si="29"/>
        <v>X</v>
      </c>
      <c r="R134" s="87"/>
      <c r="T134" s="20"/>
    </row>
    <row r="135" spans="1:20" s="20" customFormat="1">
      <c r="A135" s="69" t="s">
        <v>307</v>
      </c>
      <c r="B135" s="65">
        <f>VLOOKUP(A135,'To-Be'!$C$8:$F$157,4,FALSE)</f>
        <v>131</v>
      </c>
      <c r="C135" s="65" t="s">
        <v>354</v>
      </c>
      <c r="D135" s="65" t="s">
        <v>354</v>
      </c>
      <c r="E135" s="65">
        <v>40</v>
      </c>
      <c r="F135" s="73" t="s">
        <v>555</v>
      </c>
      <c r="G135" s="66"/>
      <c r="H135" s="66"/>
      <c r="I135" s="72" t="s">
        <v>234</v>
      </c>
      <c r="J135" s="66"/>
      <c r="K135" s="66" t="s">
        <v>382</v>
      </c>
      <c r="L135" s="93" t="s">
        <v>355</v>
      </c>
      <c r="M135" s="96" t="s">
        <v>361</v>
      </c>
      <c r="N135" s="82">
        <f t="shared" si="26"/>
        <v>1</v>
      </c>
      <c r="O135" s="67" t="str">
        <f t="shared" si="27"/>
        <v>X</v>
      </c>
      <c r="P135" s="67" t="str">
        <f t="shared" si="28"/>
        <v>X</v>
      </c>
      <c r="Q135" s="67" t="str">
        <f t="shared" si="29"/>
        <v>X</v>
      </c>
      <c r="R135" s="87"/>
    </row>
    <row r="136" spans="1:20" s="20" customFormat="1">
      <c r="A136" s="69" t="s">
        <v>308</v>
      </c>
      <c r="B136" s="65">
        <f>VLOOKUP(A136,'To-Be'!$C$8:$F$157,4,FALSE)</f>
        <v>132</v>
      </c>
      <c r="C136" s="65" t="s">
        <v>354</v>
      </c>
      <c r="D136" s="65" t="s">
        <v>354</v>
      </c>
      <c r="E136" s="70">
        <v>50</v>
      </c>
      <c r="F136" s="73" t="s">
        <v>555</v>
      </c>
      <c r="G136" s="66"/>
      <c r="H136" s="66"/>
      <c r="I136" s="72" t="s">
        <v>234</v>
      </c>
      <c r="J136" s="66" t="s">
        <v>228</v>
      </c>
      <c r="K136" s="66" t="s">
        <v>525</v>
      </c>
      <c r="L136" s="93" t="s">
        <v>355</v>
      </c>
      <c r="M136" s="96" t="s">
        <v>361</v>
      </c>
      <c r="N136" s="82">
        <f t="shared" si="26"/>
        <v>1</v>
      </c>
      <c r="O136" s="67" t="str">
        <f t="shared" si="27"/>
        <v>X</v>
      </c>
      <c r="P136" s="67" t="str">
        <f t="shared" si="28"/>
        <v>X</v>
      </c>
      <c r="Q136" s="67" t="str">
        <f t="shared" si="29"/>
        <v>X</v>
      </c>
      <c r="R136" s="87"/>
    </row>
    <row r="137" spans="1:20" s="20" customFormat="1">
      <c r="A137" s="69" t="s">
        <v>343</v>
      </c>
      <c r="B137" s="65">
        <f>VLOOKUP(A137,'To-Be'!$C$8:$F$157,4,FALSE)</f>
        <v>133</v>
      </c>
      <c r="C137" s="65" t="s">
        <v>354</v>
      </c>
      <c r="D137" s="65" t="s">
        <v>358</v>
      </c>
      <c r="E137" s="65">
        <v>4</v>
      </c>
      <c r="F137" s="73" t="s">
        <v>555</v>
      </c>
      <c r="G137" s="66"/>
      <c r="H137" s="66"/>
      <c r="I137" s="72" t="s">
        <v>234</v>
      </c>
      <c r="J137" s="71" t="s">
        <v>228</v>
      </c>
      <c r="K137" s="66" t="s">
        <v>510</v>
      </c>
      <c r="L137" s="93" t="s">
        <v>355</v>
      </c>
      <c r="M137" s="96" t="s">
        <v>361</v>
      </c>
      <c r="N137" s="82">
        <f t="shared" si="26"/>
        <v>1</v>
      </c>
      <c r="O137" s="67" t="str">
        <f t="shared" si="27"/>
        <v>X</v>
      </c>
      <c r="P137" s="67" t="str">
        <f t="shared" si="28"/>
        <v>X</v>
      </c>
      <c r="Q137" s="67" t="str">
        <f t="shared" si="29"/>
        <v>X</v>
      </c>
      <c r="R137" s="87"/>
    </row>
    <row r="138" spans="1:20" s="20" customFormat="1">
      <c r="A138" s="69" t="s">
        <v>309</v>
      </c>
      <c r="B138" s="65">
        <f>VLOOKUP(A138,'To-Be'!$C$8:$F$157,4,FALSE)</f>
        <v>134</v>
      </c>
      <c r="C138" s="65" t="s">
        <v>354</v>
      </c>
      <c r="D138" s="65" t="s">
        <v>354</v>
      </c>
      <c r="E138" s="65">
        <v>3</v>
      </c>
      <c r="F138" s="73" t="s">
        <v>555</v>
      </c>
      <c r="G138" s="66"/>
      <c r="H138" s="66"/>
      <c r="I138" s="72" t="s">
        <v>234</v>
      </c>
      <c r="J138" s="66"/>
      <c r="K138" s="66" t="s">
        <v>504</v>
      </c>
      <c r="L138" s="93" t="s">
        <v>355</v>
      </c>
      <c r="M138" s="96" t="s">
        <v>361</v>
      </c>
      <c r="N138" s="82">
        <f t="shared" si="26"/>
        <v>1</v>
      </c>
      <c r="O138" s="67" t="str">
        <f t="shared" si="27"/>
        <v>X</v>
      </c>
      <c r="P138" s="67" t="str">
        <f t="shared" si="28"/>
        <v>X</v>
      </c>
      <c r="Q138" s="67" t="str">
        <f t="shared" si="29"/>
        <v>X</v>
      </c>
      <c r="R138" s="87"/>
    </row>
    <row r="139" spans="1:20" s="20" customFormat="1">
      <c r="A139" s="69" t="s">
        <v>310</v>
      </c>
      <c r="B139" s="65">
        <f>VLOOKUP(A139,'To-Be'!$C$8:$F$157,4,FALSE)</f>
        <v>135</v>
      </c>
      <c r="C139" s="65" t="s">
        <v>354</v>
      </c>
      <c r="D139" s="65" t="s">
        <v>354</v>
      </c>
      <c r="E139" s="65">
        <v>55</v>
      </c>
      <c r="F139" s="73" t="s">
        <v>555</v>
      </c>
      <c r="G139" s="66"/>
      <c r="H139" s="66"/>
      <c r="I139" s="72" t="s">
        <v>234</v>
      </c>
      <c r="J139" s="66" t="s">
        <v>229</v>
      </c>
      <c r="K139" s="66" t="s">
        <v>522</v>
      </c>
      <c r="L139" s="93" t="s">
        <v>355</v>
      </c>
      <c r="M139" s="96" t="s">
        <v>361</v>
      </c>
      <c r="N139" s="82">
        <f t="shared" si="26"/>
        <v>1</v>
      </c>
      <c r="O139" s="67" t="str">
        <f t="shared" si="27"/>
        <v>X</v>
      </c>
      <c r="P139" s="67" t="str">
        <f t="shared" si="28"/>
        <v>X</v>
      </c>
      <c r="Q139" s="67" t="str">
        <f t="shared" si="29"/>
        <v>X</v>
      </c>
      <c r="R139" s="87"/>
    </row>
    <row r="140" spans="1:20" s="20" customFormat="1">
      <c r="A140" s="69" t="s">
        <v>311</v>
      </c>
      <c r="B140" s="65">
        <f>VLOOKUP(A140,'To-Be'!$C$8:$F$157,4,FALSE)</f>
        <v>136</v>
      </c>
      <c r="C140" s="65" t="s">
        <v>354</v>
      </c>
      <c r="D140" s="65" t="s">
        <v>358</v>
      </c>
      <c r="E140" s="65">
        <v>30</v>
      </c>
      <c r="F140" s="73" t="s">
        <v>555</v>
      </c>
      <c r="G140" s="66"/>
      <c r="H140" s="66"/>
      <c r="I140" s="72" t="s">
        <v>234</v>
      </c>
      <c r="J140" s="66" t="s">
        <v>230</v>
      </c>
      <c r="K140" s="66" t="s">
        <v>238</v>
      </c>
      <c r="L140" s="93" t="s">
        <v>355</v>
      </c>
      <c r="M140" s="96" t="s">
        <v>361</v>
      </c>
      <c r="N140" s="82">
        <f t="shared" si="26"/>
        <v>1</v>
      </c>
      <c r="O140" s="67" t="str">
        <f t="shared" si="27"/>
        <v>X</v>
      </c>
      <c r="P140" s="67" t="str">
        <f t="shared" si="28"/>
        <v>X</v>
      </c>
      <c r="Q140" s="67" t="str">
        <f t="shared" si="29"/>
        <v>X</v>
      </c>
      <c r="R140" s="87"/>
    </row>
    <row r="141" spans="1:20" s="20" customFormat="1">
      <c r="A141" s="69" t="s">
        <v>312</v>
      </c>
      <c r="B141" s="65">
        <f>VLOOKUP(A141,'To-Be'!$C$8:$F$157,4,FALSE)</f>
        <v>137</v>
      </c>
      <c r="C141" s="65" t="s">
        <v>354</v>
      </c>
      <c r="D141" s="65" t="s">
        <v>354</v>
      </c>
      <c r="E141" s="65">
        <v>25</v>
      </c>
      <c r="F141" s="73" t="s">
        <v>555</v>
      </c>
      <c r="G141" s="66"/>
      <c r="H141" s="66"/>
      <c r="I141" s="72" t="s">
        <v>234</v>
      </c>
      <c r="J141" s="66"/>
      <c r="K141" s="66" t="s">
        <v>239</v>
      </c>
      <c r="L141" s="93" t="s">
        <v>355</v>
      </c>
      <c r="M141" s="96" t="s">
        <v>361</v>
      </c>
      <c r="N141" s="82">
        <f t="shared" si="26"/>
        <v>1</v>
      </c>
      <c r="O141" s="67" t="str">
        <f t="shared" si="27"/>
        <v>X</v>
      </c>
      <c r="P141" s="67" t="str">
        <f t="shared" si="28"/>
        <v>X</v>
      </c>
      <c r="Q141" s="67" t="str">
        <f t="shared" si="29"/>
        <v>X</v>
      </c>
      <c r="R141" s="87"/>
    </row>
    <row r="142" spans="1:20" s="20" customFormat="1">
      <c r="A142" s="69" t="s">
        <v>313</v>
      </c>
      <c r="B142" s="65">
        <f>VLOOKUP(A142,'To-Be'!$C$8:$F$157,4,FALSE)</f>
        <v>138</v>
      </c>
      <c r="C142" s="65" t="s">
        <v>354</v>
      </c>
      <c r="D142" s="65" t="s">
        <v>354</v>
      </c>
      <c r="E142" s="65">
        <v>30</v>
      </c>
      <c r="F142" s="73" t="s">
        <v>555</v>
      </c>
      <c r="G142" s="66"/>
      <c r="H142" s="66"/>
      <c r="I142" s="72" t="s">
        <v>234</v>
      </c>
      <c r="J142" s="66" t="s">
        <v>231</v>
      </c>
      <c r="K142" s="66" t="s">
        <v>535</v>
      </c>
      <c r="L142" s="93" t="s">
        <v>355</v>
      </c>
      <c r="M142" s="96" t="s">
        <v>361</v>
      </c>
      <c r="N142" s="82">
        <f t="shared" si="26"/>
        <v>1</v>
      </c>
      <c r="O142" s="67" t="str">
        <f t="shared" si="27"/>
        <v>X</v>
      </c>
      <c r="P142" s="67" t="str">
        <f t="shared" si="28"/>
        <v>X</v>
      </c>
      <c r="Q142" s="67" t="str">
        <f t="shared" si="29"/>
        <v>X</v>
      </c>
      <c r="R142" s="87"/>
    </row>
    <row r="143" spans="1:20" s="20" customFormat="1">
      <c r="A143" s="69" t="s">
        <v>314</v>
      </c>
      <c r="B143" s="65">
        <f>VLOOKUP(A143,'To-Be'!$C$8:$F$157,4,FALSE)</f>
        <v>139</v>
      </c>
      <c r="C143" s="65" t="s">
        <v>354</v>
      </c>
      <c r="D143" s="65" t="s">
        <v>354</v>
      </c>
      <c r="E143" s="65">
        <v>30</v>
      </c>
      <c r="F143" s="73" t="s">
        <v>555</v>
      </c>
      <c r="G143" s="66"/>
      <c r="H143" s="66"/>
      <c r="I143" s="72" t="s">
        <v>234</v>
      </c>
      <c r="J143" s="66"/>
      <c r="K143" s="66" t="s">
        <v>240</v>
      </c>
      <c r="L143" s="93" t="s">
        <v>355</v>
      </c>
      <c r="M143" s="96" t="s">
        <v>361</v>
      </c>
      <c r="N143" s="82">
        <f t="shared" si="26"/>
        <v>1</v>
      </c>
      <c r="O143" s="67" t="str">
        <f t="shared" si="27"/>
        <v>X</v>
      </c>
      <c r="P143" s="67" t="str">
        <f t="shared" si="28"/>
        <v>X</v>
      </c>
      <c r="Q143" s="67" t="str">
        <f t="shared" si="29"/>
        <v>X</v>
      </c>
      <c r="R143" s="87"/>
    </row>
    <row r="144" spans="1:20" s="20" customFormat="1">
      <c r="A144" s="69" t="s">
        <v>315</v>
      </c>
      <c r="B144" s="65">
        <f>VLOOKUP(A144,'To-Be'!$C$8:$F$157,4,FALSE)</f>
        <v>140</v>
      </c>
      <c r="C144" s="65" t="s">
        <v>354</v>
      </c>
      <c r="D144" s="65" t="s">
        <v>354</v>
      </c>
      <c r="E144" s="65">
        <v>80</v>
      </c>
      <c r="F144" s="73" t="s">
        <v>555</v>
      </c>
      <c r="G144" s="66"/>
      <c r="H144" s="66"/>
      <c r="I144" s="72" t="s">
        <v>234</v>
      </c>
      <c r="J144" s="66"/>
      <c r="K144" s="66" t="s">
        <v>241</v>
      </c>
      <c r="L144" s="93" t="s">
        <v>355</v>
      </c>
      <c r="M144" s="96" t="s">
        <v>361</v>
      </c>
      <c r="N144" s="82">
        <f t="shared" si="26"/>
        <v>1</v>
      </c>
      <c r="O144" s="67" t="str">
        <f t="shared" si="27"/>
        <v>X</v>
      </c>
      <c r="P144" s="67" t="str">
        <f t="shared" si="28"/>
        <v>X</v>
      </c>
      <c r="Q144" s="67" t="str">
        <f t="shared" si="29"/>
        <v>X</v>
      </c>
      <c r="R144" s="87"/>
    </row>
    <row r="145" spans="1:18" s="20" customFormat="1" ht="25.5">
      <c r="A145" s="69" t="s">
        <v>317</v>
      </c>
      <c r="B145" s="65">
        <f>VLOOKUP(A145,'To-Be'!$C$8:$F$157,4,FALSE)</f>
        <v>141</v>
      </c>
      <c r="C145" s="65" t="s">
        <v>354</v>
      </c>
      <c r="D145" s="65" t="s">
        <v>358</v>
      </c>
      <c r="E145" s="65">
        <v>4</v>
      </c>
      <c r="F145" s="73" t="s">
        <v>565</v>
      </c>
      <c r="G145" s="66"/>
      <c r="H145" s="66"/>
      <c r="I145" s="72" t="s">
        <v>349</v>
      </c>
      <c r="J145" s="66"/>
      <c r="K145" s="41" t="s">
        <v>517</v>
      </c>
      <c r="L145" s="93" t="s">
        <v>360</v>
      </c>
      <c r="M145" s="96" t="s">
        <v>361</v>
      </c>
      <c r="N145" s="82">
        <f>IF(M145="Public",1,IF(M145="FOUO",2,IF(M145="Sensitive",3,IF(M145="System-Only",4))))</f>
        <v>1</v>
      </c>
      <c r="O145" s="67" t="str">
        <f t="shared" ref="O145:O153" si="30">IF(N145&lt;=1,"X","")</f>
        <v>X</v>
      </c>
      <c r="P145" s="67" t="str">
        <f t="shared" ref="P145:P153" si="31">IF(N145&lt;=2,"X","")</f>
        <v>X</v>
      </c>
      <c r="Q145" s="67" t="str">
        <f t="shared" ref="Q145:Q153" si="32">IF(N145&lt;=3,"X","")</f>
        <v>X</v>
      </c>
      <c r="R145" s="87"/>
    </row>
    <row r="146" spans="1:18" s="20" customFormat="1" ht="51">
      <c r="A146" s="69" t="s">
        <v>606</v>
      </c>
      <c r="B146" s="65">
        <f>VLOOKUP(A146,'To-Be'!$C$8:$F$157,4,FALSE)</f>
        <v>142</v>
      </c>
      <c r="C146" s="65" t="s">
        <v>354</v>
      </c>
      <c r="D146" s="65" t="s">
        <v>172</v>
      </c>
      <c r="E146" s="65">
        <v>1100</v>
      </c>
      <c r="F146" s="73" t="s">
        <v>571</v>
      </c>
      <c r="G146" s="66" t="s">
        <v>547</v>
      </c>
      <c r="H146" s="66"/>
      <c r="I146" s="72" t="s">
        <v>234</v>
      </c>
      <c r="J146" s="66" t="s">
        <v>233</v>
      </c>
      <c r="K146" s="41" t="s">
        <v>371</v>
      </c>
      <c r="L146" s="93" t="s">
        <v>360</v>
      </c>
      <c r="M146" s="96" t="s">
        <v>361</v>
      </c>
      <c r="N146" s="82">
        <v>1</v>
      </c>
      <c r="O146" s="67" t="str">
        <f t="shared" si="30"/>
        <v>X</v>
      </c>
      <c r="P146" s="67" t="str">
        <f t="shared" si="31"/>
        <v>X</v>
      </c>
      <c r="Q146" s="67" t="str">
        <f t="shared" si="32"/>
        <v>X</v>
      </c>
      <c r="R146" s="87"/>
    </row>
    <row r="147" spans="1:18" s="20" customFormat="1" ht="51">
      <c r="A147" s="69" t="s">
        <v>607</v>
      </c>
      <c r="B147" s="65">
        <f>VLOOKUP(A147,'To-Be'!$C$8:$F$157,4,FALSE)</f>
        <v>143</v>
      </c>
      <c r="C147" s="65" t="s">
        <v>354</v>
      </c>
      <c r="D147" s="65" t="s">
        <v>730</v>
      </c>
      <c r="E147" s="65">
        <v>1</v>
      </c>
      <c r="F147" s="73" t="s">
        <v>555</v>
      </c>
      <c r="G147" s="72" t="s">
        <v>731</v>
      </c>
      <c r="H147" s="66"/>
      <c r="I147" s="72" t="s">
        <v>221</v>
      </c>
      <c r="J147" s="66"/>
      <c r="K147" s="66" t="s">
        <v>515</v>
      </c>
      <c r="L147" s="93" t="s">
        <v>355</v>
      </c>
      <c r="M147" s="96" t="s">
        <v>361</v>
      </c>
      <c r="N147" s="82">
        <v>1</v>
      </c>
      <c r="O147" s="67" t="str">
        <f t="shared" si="30"/>
        <v>X</v>
      </c>
      <c r="P147" s="67" t="str">
        <f t="shared" si="31"/>
        <v>X</v>
      </c>
      <c r="Q147" s="67" t="str">
        <f t="shared" si="32"/>
        <v>X</v>
      </c>
      <c r="R147" s="87"/>
    </row>
    <row r="148" spans="1:18" s="20" customFormat="1" ht="63.75">
      <c r="A148" s="69" t="s">
        <v>608</v>
      </c>
      <c r="B148" s="65">
        <f>VLOOKUP(A148,'To-Be'!$C$8:$F$157,4,FALSE)</f>
        <v>144</v>
      </c>
      <c r="C148" s="65" t="s">
        <v>354</v>
      </c>
      <c r="D148" s="65" t="s">
        <v>549</v>
      </c>
      <c r="E148" s="65">
        <v>1</v>
      </c>
      <c r="F148" s="73" t="s">
        <v>732</v>
      </c>
      <c r="G148" s="66"/>
      <c r="H148" s="66"/>
      <c r="I148" s="72" t="s">
        <v>221</v>
      </c>
      <c r="J148" s="66"/>
      <c r="K148" s="66" t="s">
        <v>550</v>
      </c>
      <c r="L148" s="93" t="s">
        <v>355</v>
      </c>
      <c r="M148" s="96" t="s">
        <v>361</v>
      </c>
      <c r="N148" s="82">
        <v>1</v>
      </c>
      <c r="O148" s="67" t="str">
        <f t="shared" si="30"/>
        <v>X</v>
      </c>
      <c r="P148" s="67" t="str">
        <f t="shared" si="31"/>
        <v>X</v>
      </c>
      <c r="Q148" s="67" t="str">
        <f t="shared" si="32"/>
        <v>X</v>
      </c>
      <c r="R148" s="87"/>
    </row>
    <row r="149" spans="1:18" s="20" customFormat="1" ht="38.25">
      <c r="A149" s="69" t="s">
        <v>318</v>
      </c>
      <c r="B149" s="65">
        <f>VLOOKUP(A149,'To-Be'!$C$8:$F$157,4,FALSE)</f>
        <v>145</v>
      </c>
      <c r="C149" s="65" t="s">
        <v>354</v>
      </c>
      <c r="D149" s="65" t="s">
        <v>358</v>
      </c>
      <c r="E149" s="65">
        <v>4</v>
      </c>
      <c r="F149" s="73" t="s">
        <v>566</v>
      </c>
      <c r="G149" s="66"/>
      <c r="H149" s="66"/>
      <c r="I149" s="72" t="s">
        <v>349</v>
      </c>
      <c r="J149" s="66"/>
      <c r="K149" s="41" t="s">
        <v>510</v>
      </c>
      <c r="L149" s="93" t="s">
        <v>360</v>
      </c>
      <c r="M149" s="96" t="s">
        <v>361</v>
      </c>
      <c r="N149" s="82">
        <f>IF(M149="Public",1,IF(M149="FOUO",2,IF(M149="Sensitive",3,IF(M149="System-Only",4))))</f>
        <v>1</v>
      </c>
      <c r="O149" s="67" t="str">
        <f t="shared" si="30"/>
        <v>X</v>
      </c>
      <c r="P149" s="67" t="str">
        <f t="shared" si="31"/>
        <v>X</v>
      </c>
      <c r="Q149" s="67" t="str">
        <f t="shared" si="32"/>
        <v>X</v>
      </c>
      <c r="R149" s="87"/>
    </row>
    <row r="150" spans="1:18" s="20" customFormat="1" ht="51">
      <c r="A150" s="64" t="s">
        <v>609</v>
      </c>
      <c r="B150" s="65">
        <f>VLOOKUP(A150,'To-Be'!$C$8:$F$157,4,FALSE)</f>
        <v>146</v>
      </c>
      <c r="C150" s="65" t="s">
        <v>354</v>
      </c>
      <c r="D150" s="65" t="s">
        <v>172</v>
      </c>
      <c r="E150" s="65">
        <v>125</v>
      </c>
      <c r="F150" s="73" t="s">
        <v>572</v>
      </c>
      <c r="G150" s="66" t="s">
        <v>547</v>
      </c>
      <c r="H150" s="66"/>
      <c r="I150" s="72" t="s">
        <v>234</v>
      </c>
      <c r="J150" s="66" t="s">
        <v>233</v>
      </c>
      <c r="K150" s="66" t="s">
        <v>375</v>
      </c>
      <c r="L150" s="93" t="s">
        <v>360</v>
      </c>
      <c r="M150" s="96" t="s">
        <v>361</v>
      </c>
      <c r="N150" s="82">
        <v>1</v>
      </c>
      <c r="O150" s="67" t="str">
        <f t="shared" si="30"/>
        <v>X</v>
      </c>
      <c r="P150" s="67" t="str">
        <f t="shared" si="31"/>
        <v>X</v>
      </c>
      <c r="Q150" s="67" t="str">
        <f t="shared" si="32"/>
        <v>X</v>
      </c>
      <c r="R150" s="87"/>
    </row>
    <row r="151" spans="1:18" s="20" customFormat="1" ht="25.5">
      <c r="A151" s="69" t="s">
        <v>610</v>
      </c>
      <c r="B151" s="65">
        <f>VLOOKUP(A151,'To-Be'!$C$8:$F$157,4,FALSE)</f>
        <v>147</v>
      </c>
      <c r="C151" s="70" t="s">
        <v>354</v>
      </c>
      <c r="D151" s="70" t="s">
        <v>692</v>
      </c>
      <c r="E151" s="70">
        <v>4</v>
      </c>
      <c r="F151" s="105" t="s">
        <v>555</v>
      </c>
      <c r="G151" s="78" t="s">
        <v>693</v>
      </c>
      <c r="H151" s="71"/>
      <c r="I151" s="78" t="s">
        <v>234</v>
      </c>
      <c r="J151" s="71" t="s">
        <v>225</v>
      </c>
      <c r="K151" s="71" t="s">
        <v>694</v>
      </c>
      <c r="L151" s="93" t="s">
        <v>360</v>
      </c>
      <c r="M151" s="96" t="s">
        <v>361</v>
      </c>
      <c r="N151" s="82">
        <v>1</v>
      </c>
      <c r="O151" s="67" t="str">
        <f t="shared" ref="O151" si="33">IF(N151&lt;=1,"X","")</f>
        <v>X</v>
      </c>
      <c r="P151" s="67" t="str">
        <f t="shared" ref="P151" si="34">IF(N151&lt;=2,"X","")</f>
        <v>X</v>
      </c>
      <c r="Q151" s="67" t="str">
        <f t="shared" ref="Q151" si="35">IF(N151&lt;=3,"X","")</f>
        <v>X</v>
      </c>
      <c r="R151" s="87"/>
    </row>
    <row r="152" spans="1:18" s="20" customFormat="1" ht="38.25">
      <c r="A152" s="69" t="s">
        <v>498</v>
      </c>
      <c r="B152" s="65">
        <f>VLOOKUP(A152,'To-Be'!$C$8:$F$157,4,FALSE)</f>
        <v>148</v>
      </c>
      <c r="C152" s="65" t="s">
        <v>354</v>
      </c>
      <c r="D152" s="65" t="s">
        <v>358</v>
      </c>
      <c r="E152" s="65">
        <v>4</v>
      </c>
      <c r="F152" s="73" t="s">
        <v>567</v>
      </c>
      <c r="G152" s="66"/>
      <c r="H152" s="66"/>
      <c r="I152" s="72" t="s">
        <v>349</v>
      </c>
      <c r="J152" s="66"/>
      <c r="K152" s="41" t="s">
        <v>517</v>
      </c>
      <c r="L152" s="93" t="s">
        <v>360</v>
      </c>
      <c r="M152" s="96" t="s">
        <v>361</v>
      </c>
      <c r="N152" s="82">
        <f>IF(M152="Public",1,IF(M152="FOUO",2,IF(M152="Sensitive",3,IF(M152="System-Only",4))))</f>
        <v>1</v>
      </c>
      <c r="O152" s="67" t="str">
        <f t="shared" si="30"/>
        <v>X</v>
      </c>
      <c r="P152" s="67" t="str">
        <f t="shared" si="31"/>
        <v>X</v>
      </c>
      <c r="Q152" s="67" t="str">
        <f t="shared" si="32"/>
        <v>X</v>
      </c>
      <c r="R152" s="87"/>
    </row>
    <row r="153" spans="1:18" s="20" customFormat="1" ht="63.75">
      <c r="A153" s="64" t="s">
        <v>367</v>
      </c>
      <c r="B153" s="65">
        <f>VLOOKUP(A153,'To-Be'!$C$8:$F$157,4,FALSE)</f>
        <v>149</v>
      </c>
      <c r="C153" s="65" t="s">
        <v>354</v>
      </c>
      <c r="D153" s="65" t="s">
        <v>172</v>
      </c>
      <c r="E153" s="65">
        <v>75</v>
      </c>
      <c r="F153" s="73" t="s">
        <v>573</v>
      </c>
      <c r="G153" s="66" t="s">
        <v>547</v>
      </c>
      <c r="H153" s="66"/>
      <c r="I153" s="72" t="s">
        <v>234</v>
      </c>
      <c r="J153" s="66" t="s">
        <v>233</v>
      </c>
      <c r="K153" s="66" t="s">
        <v>366</v>
      </c>
      <c r="L153" s="93" t="s">
        <v>360</v>
      </c>
      <c r="M153" s="96" t="s">
        <v>361</v>
      </c>
      <c r="N153" s="82">
        <v>1</v>
      </c>
      <c r="O153" s="67" t="str">
        <f t="shared" si="30"/>
        <v>X</v>
      </c>
      <c r="P153" s="67" t="str">
        <f t="shared" si="31"/>
        <v>X</v>
      </c>
      <c r="Q153" s="67" t="str">
        <f t="shared" si="32"/>
        <v>X</v>
      </c>
      <c r="R153" s="87"/>
    </row>
    <row r="154" spans="1:18" s="20" customFormat="1" ht="26.25" thickBot="1">
      <c r="A154" s="74" t="s">
        <v>612</v>
      </c>
      <c r="B154" s="88">
        <f>VLOOKUP(A154,'To-Be'!$C$8:$F$157,4,FALSE)</f>
        <v>150</v>
      </c>
      <c r="C154" s="76" t="s">
        <v>354</v>
      </c>
      <c r="D154" s="76" t="s">
        <v>354</v>
      </c>
      <c r="E154" s="76">
        <v>4</v>
      </c>
      <c r="F154" s="106" t="s">
        <v>561</v>
      </c>
      <c r="G154" s="42"/>
      <c r="H154" s="42"/>
      <c r="I154" s="167" t="s">
        <v>349</v>
      </c>
      <c r="J154" s="42"/>
      <c r="K154" s="101" t="s">
        <v>511</v>
      </c>
      <c r="L154" s="94" t="s">
        <v>360</v>
      </c>
      <c r="M154" s="98" t="s">
        <v>361</v>
      </c>
      <c r="N154" s="89">
        <v>1</v>
      </c>
      <c r="O154" s="90" t="str">
        <f t="shared" ref="O154" si="36">IF(N154&lt;=1,"X","")</f>
        <v>X</v>
      </c>
      <c r="P154" s="90" t="str">
        <f t="shared" ref="P154" si="37">IF(N154&lt;=2,"X","")</f>
        <v>X</v>
      </c>
      <c r="Q154" s="90" t="str">
        <f t="shared" ref="Q154" si="38">IF(N154&lt;=3,"X","")</f>
        <v>X</v>
      </c>
      <c r="R154" s="91" t="s">
        <v>384</v>
      </c>
    </row>
  </sheetData>
  <autoFilter ref="A4:R154">
    <filterColumn colId="2"/>
    <filterColumn colId="5"/>
    <filterColumn colId="6"/>
    <sortState ref="A5:U372">
      <sortCondition ref="B4:B372"/>
    </sortState>
  </autoFilter>
  <mergeCells count="5">
    <mergeCell ref="M3:N3"/>
    <mergeCell ref="A2:L2"/>
    <mergeCell ref="M2:R2"/>
    <mergeCell ref="O3:R3"/>
    <mergeCell ref="C3:L3"/>
  </mergeCells>
  <phoneticPr fontId="8" type="noConversion"/>
  <conditionalFormatting sqref="O5:R154">
    <cfRule type="expression" dxfId="2" priority="2">
      <formula>(O5="X")</formula>
    </cfRule>
  </conditionalFormatting>
  <conditionalFormatting sqref="O5:R154">
    <cfRule type="cellIs" dxfId="1" priority="1" operator="equal">
      <formula>"CSV Only"</formula>
    </cfRule>
  </conditionalFormatting>
  <dataValidations count="1">
    <dataValidation type="list" allowBlank="1" showInputMessage="1" showErrorMessage="1" sqref="I5:I154">
      <formula1>MandatoryOptional</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tabColor indexed="44"/>
  </sheetPr>
  <dimension ref="B3:H233"/>
  <sheetViews>
    <sheetView workbookViewId="0"/>
  </sheetViews>
  <sheetFormatPr defaultRowHeight="12.75"/>
  <cols>
    <col min="1" max="1" width="9.140625" style="21"/>
    <col min="2" max="2" width="11.7109375" style="21" customWidth="1"/>
    <col min="3" max="3" width="19.7109375" style="21" customWidth="1"/>
    <col min="4" max="4" width="46.28515625" style="21" bestFit="1" customWidth="1"/>
    <col min="5" max="5" width="18.5703125" style="21" bestFit="1" customWidth="1"/>
    <col min="6" max="6" width="17.5703125" style="21" bestFit="1" customWidth="1"/>
    <col min="7" max="7" width="9.140625" style="21"/>
    <col min="8" max="8" width="82.5703125" style="21" customWidth="1"/>
    <col min="9" max="16384" width="9.140625" style="21"/>
  </cols>
  <sheetData>
    <row r="3" spans="2:6" ht="30">
      <c r="B3" s="27" t="s">
        <v>1</v>
      </c>
    </row>
    <row r="4" spans="2:6" ht="13.5" thickBot="1"/>
    <row r="5" spans="2:6" ht="15.75" thickBot="1">
      <c r="B5" s="125" t="s">
        <v>179</v>
      </c>
      <c r="C5" s="136" t="s">
        <v>186</v>
      </c>
      <c r="D5" s="126" t="s">
        <v>187</v>
      </c>
      <c r="F5" s="22" t="s">
        <v>2</v>
      </c>
    </row>
    <row r="6" spans="2:6" ht="15">
      <c r="B6" s="117" t="s">
        <v>180</v>
      </c>
      <c r="C6" s="196" t="s">
        <v>195</v>
      </c>
      <c r="D6" s="197"/>
      <c r="F6" s="22" t="s">
        <v>3</v>
      </c>
    </row>
    <row r="7" spans="2:6" ht="15">
      <c r="B7" s="137" t="s">
        <v>180</v>
      </c>
      <c r="C7" s="138">
        <v>1</v>
      </c>
      <c r="D7" s="118" t="s">
        <v>4</v>
      </c>
      <c r="F7" s="22"/>
    </row>
    <row r="8" spans="2:6" ht="15">
      <c r="B8" s="137" t="s">
        <v>180</v>
      </c>
      <c r="C8" s="138">
        <v>2</v>
      </c>
      <c r="D8" s="118" t="s">
        <v>5</v>
      </c>
      <c r="F8" s="22"/>
    </row>
    <row r="9" spans="2:6" ht="15">
      <c r="B9" s="137" t="s">
        <v>180</v>
      </c>
      <c r="C9" s="138">
        <v>3</v>
      </c>
      <c r="D9" s="118" t="s">
        <v>181</v>
      </c>
      <c r="F9" s="22" t="s">
        <v>188</v>
      </c>
    </row>
    <row r="10" spans="2:6" ht="15">
      <c r="B10" s="137" t="s">
        <v>180</v>
      </c>
      <c r="C10" s="138">
        <v>4</v>
      </c>
      <c r="D10" s="118" t="s">
        <v>181</v>
      </c>
      <c r="F10" s="22"/>
    </row>
    <row r="11" spans="2:6" ht="15">
      <c r="B11" s="137" t="s">
        <v>182</v>
      </c>
      <c r="C11" s="198" t="s">
        <v>196</v>
      </c>
      <c r="D11" s="199"/>
      <c r="F11" s="22" t="s">
        <v>6</v>
      </c>
    </row>
    <row r="12" spans="2:6" ht="15">
      <c r="B12" s="137" t="s">
        <v>182</v>
      </c>
      <c r="C12" s="138">
        <v>1</v>
      </c>
      <c r="D12" s="118" t="s">
        <v>7</v>
      </c>
    </row>
    <row r="13" spans="2:6" ht="15">
      <c r="B13" s="137" t="s">
        <v>182</v>
      </c>
      <c r="C13" s="138">
        <v>2</v>
      </c>
      <c r="D13" s="118" t="s">
        <v>181</v>
      </c>
      <c r="F13" s="21" t="s">
        <v>0</v>
      </c>
    </row>
    <row r="14" spans="2:6" ht="15">
      <c r="B14" s="137" t="s">
        <v>182</v>
      </c>
      <c r="C14" s="138">
        <v>3</v>
      </c>
      <c r="D14" s="118" t="s">
        <v>181</v>
      </c>
    </row>
    <row r="15" spans="2:6" ht="15">
      <c r="B15" s="137" t="s">
        <v>182</v>
      </c>
      <c r="C15" s="138">
        <v>4</v>
      </c>
      <c r="D15" s="118" t="s">
        <v>181</v>
      </c>
      <c r="F15" s="25" t="s">
        <v>189</v>
      </c>
    </row>
    <row r="16" spans="2:6" ht="15">
      <c r="B16" s="137" t="s">
        <v>183</v>
      </c>
      <c r="C16" s="198" t="s">
        <v>197</v>
      </c>
      <c r="D16" s="199"/>
    </row>
    <row r="17" spans="2:6" ht="15">
      <c r="B17" s="137" t="s">
        <v>183</v>
      </c>
      <c r="C17" s="138">
        <v>1</v>
      </c>
      <c r="D17" s="118" t="s">
        <v>8</v>
      </c>
      <c r="F17" s="21" t="s">
        <v>190</v>
      </c>
    </row>
    <row r="18" spans="2:6" ht="15">
      <c r="B18" s="137" t="s">
        <v>183</v>
      </c>
      <c r="C18" s="138">
        <v>2</v>
      </c>
      <c r="D18" s="118" t="s">
        <v>181</v>
      </c>
      <c r="F18" s="21" t="s">
        <v>191</v>
      </c>
    </row>
    <row r="19" spans="2:6" ht="15">
      <c r="B19" s="137" t="s">
        <v>183</v>
      </c>
      <c r="C19" s="138">
        <v>3</v>
      </c>
      <c r="D19" s="118" t="s">
        <v>181</v>
      </c>
      <c r="F19" s="21" t="s">
        <v>193</v>
      </c>
    </row>
    <row r="20" spans="2:6" ht="15">
      <c r="B20" s="137" t="s">
        <v>183</v>
      </c>
      <c r="C20" s="138">
        <v>4</v>
      </c>
      <c r="D20" s="118" t="s">
        <v>181</v>
      </c>
      <c r="F20" s="21" t="s">
        <v>194</v>
      </c>
    </row>
    <row r="21" spans="2:6" ht="15">
      <c r="B21" s="137" t="s">
        <v>184</v>
      </c>
      <c r="C21" s="198" t="s">
        <v>198</v>
      </c>
      <c r="D21" s="199"/>
      <c r="F21" s="21" t="s">
        <v>192</v>
      </c>
    </row>
    <row r="22" spans="2:6" ht="15">
      <c r="B22" s="137" t="s">
        <v>184</v>
      </c>
      <c r="C22" s="138">
        <v>1</v>
      </c>
      <c r="D22" s="118" t="s">
        <v>9</v>
      </c>
    </row>
    <row r="23" spans="2:6" ht="15">
      <c r="B23" s="137" t="s">
        <v>184</v>
      </c>
      <c r="C23" s="138">
        <v>2</v>
      </c>
      <c r="D23" s="118" t="s">
        <v>181</v>
      </c>
    </row>
    <row r="24" spans="2:6" ht="15">
      <c r="B24" s="137" t="s">
        <v>184</v>
      </c>
      <c r="C24" s="138">
        <v>3</v>
      </c>
      <c r="D24" s="118" t="s">
        <v>181</v>
      </c>
      <c r="F24" s="21" t="s">
        <v>733</v>
      </c>
    </row>
    <row r="25" spans="2:6" ht="15">
      <c r="B25" s="137" t="s">
        <v>184</v>
      </c>
      <c r="C25" s="138">
        <v>4</v>
      </c>
      <c r="D25" s="118" t="s">
        <v>181</v>
      </c>
      <c r="F25" s="21" t="s">
        <v>12</v>
      </c>
    </row>
    <row r="26" spans="2:6" ht="15">
      <c r="B26" s="137" t="s">
        <v>185</v>
      </c>
      <c r="C26" s="198" t="s">
        <v>10</v>
      </c>
      <c r="D26" s="199"/>
      <c r="F26" s="21" t="s">
        <v>14</v>
      </c>
    </row>
    <row r="27" spans="2:6" ht="15">
      <c r="B27" s="137" t="s">
        <v>185</v>
      </c>
      <c r="C27" s="138">
        <v>1</v>
      </c>
      <c r="D27" s="118" t="s">
        <v>11</v>
      </c>
      <c r="F27" s="21" t="s">
        <v>16</v>
      </c>
    </row>
    <row r="28" spans="2:6" ht="15">
      <c r="B28" s="137" t="s">
        <v>185</v>
      </c>
      <c r="C28" s="138">
        <v>2</v>
      </c>
      <c r="D28" s="118" t="s">
        <v>13</v>
      </c>
    </row>
    <row r="29" spans="2:6" ht="15">
      <c r="B29" s="137" t="s">
        <v>185</v>
      </c>
      <c r="C29" s="138">
        <v>3</v>
      </c>
      <c r="D29" s="118" t="s">
        <v>15</v>
      </c>
    </row>
    <row r="30" spans="2:6" ht="15.75" thickBot="1">
      <c r="B30" s="139" t="s">
        <v>185</v>
      </c>
      <c r="C30" s="140">
        <v>4</v>
      </c>
      <c r="D30" s="119" t="s">
        <v>17</v>
      </c>
    </row>
    <row r="34" spans="2:5" ht="30">
      <c r="B34" s="23" t="s">
        <v>18</v>
      </c>
    </row>
    <row r="35" spans="2:5" ht="13.5" thickBot="1"/>
    <row r="36" spans="2:5" ht="13.5" thickBot="1">
      <c r="B36" s="141" t="s">
        <v>681</v>
      </c>
      <c r="C36" s="142" t="s">
        <v>682</v>
      </c>
      <c r="E36" s="21" t="s">
        <v>19</v>
      </c>
    </row>
    <row r="37" spans="2:5">
      <c r="B37" s="152" t="s">
        <v>523</v>
      </c>
      <c r="C37" s="153" t="s">
        <v>20</v>
      </c>
      <c r="E37" s="21" t="s">
        <v>21</v>
      </c>
    </row>
    <row r="38" spans="2:5">
      <c r="B38" s="154" t="s">
        <v>22</v>
      </c>
      <c r="C38" s="155" t="s">
        <v>23</v>
      </c>
    </row>
    <row r="39" spans="2:5">
      <c r="B39" s="154" t="s">
        <v>24</v>
      </c>
      <c r="C39" s="155" t="s">
        <v>25</v>
      </c>
    </row>
    <row r="40" spans="2:5" ht="26.25" thickBot="1">
      <c r="B40" s="156" t="s">
        <v>26</v>
      </c>
      <c r="C40" s="157" t="s">
        <v>27</v>
      </c>
      <c r="E40" s="21" t="s">
        <v>28</v>
      </c>
    </row>
    <row r="41" spans="2:5">
      <c r="E41" s="21" t="s">
        <v>29</v>
      </c>
    </row>
    <row r="42" spans="2:5">
      <c r="E42" s="21" t="s">
        <v>30</v>
      </c>
    </row>
    <row r="43" spans="2:5">
      <c r="E43" s="21" t="s">
        <v>31</v>
      </c>
    </row>
    <row r="47" spans="2:5">
      <c r="E47" s="21" t="s">
        <v>0</v>
      </c>
    </row>
    <row r="49" spans="5:5">
      <c r="E49" s="21" t="s">
        <v>199</v>
      </c>
    </row>
    <row r="51" spans="5:5">
      <c r="E51" s="21" t="s">
        <v>200</v>
      </c>
    </row>
    <row r="52" spans="5:5">
      <c r="E52" s="21" t="s">
        <v>201</v>
      </c>
    </row>
    <row r="54" spans="5:5">
      <c r="E54" s="21" t="s">
        <v>32</v>
      </c>
    </row>
    <row r="55" spans="5:5">
      <c r="E55" s="21" t="s">
        <v>203</v>
      </c>
    </row>
    <row r="56" spans="5:5">
      <c r="E56" s="21" t="s">
        <v>204</v>
      </c>
    </row>
    <row r="57" spans="5:5">
      <c r="E57" s="21" t="s">
        <v>205</v>
      </c>
    </row>
    <row r="58" spans="5:5">
      <c r="E58" s="21" t="s">
        <v>33</v>
      </c>
    </row>
    <row r="59" spans="5:5">
      <c r="E59" s="21" t="s">
        <v>206</v>
      </c>
    </row>
    <row r="60" spans="5:5">
      <c r="E60" s="21" t="s">
        <v>207</v>
      </c>
    </row>
    <row r="61" spans="5:5">
      <c r="E61" s="21" t="s">
        <v>208</v>
      </c>
    </row>
    <row r="62" spans="5:5">
      <c r="E62" s="21" t="s">
        <v>34</v>
      </c>
    </row>
    <row r="63" spans="5:5">
      <c r="E63" s="21" t="s">
        <v>202</v>
      </c>
    </row>
    <row r="65" spans="2:5" ht="30">
      <c r="B65" s="27" t="s">
        <v>178</v>
      </c>
    </row>
    <row r="66" spans="2:5" ht="13.5" thickBot="1"/>
    <row r="67" spans="2:5" ht="30.75" thickBot="1">
      <c r="B67" s="125" t="s">
        <v>630</v>
      </c>
      <c r="C67" s="126" t="s">
        <v>631</v>
      </c>
    </row>
    <row r="68" spans="2:5" ht="30">
      <c r="B68" s="143" t="s">
        <v>57</v>
      </c>
      <c r="C68" s="144" t="s">
        <v>616</v>
      </c>
      <c r="E68" s="21" t="s">
        <v>0</v>
      </c>
    </row>
    <row r="69" spans="2:5" ht="30">
      <c r="B69" s="122" t="s">
        <v>48</v>
      </c>
      <c r="C69" s="120" t="s">
        <v>617</v>
      </c>
    </row>
    <row r="70" spans="2:5" ht="30">
      <c r="B70" s="122" t="s">
        <v>46</v>
      </c>
      <c r="C70" s="120" t="s">
        <v>47</v>
      </c>
      <c r="E70" s="21" t="s">
        <v>177</v>
      </c>
    </row>
    <row r="71" spans="2:5" ht="30">
      <c r="B71" s="122" t="s">
        <v>632</v>
      </c>
      <c r="C71" s="120" t="s">
        <v>39</v>
      </c>
    </row>
    <row r="72" spans="2:5" ht="15">
      <c r="B72" s="122" t="s">
        <v>49</v>
      </c>
      <c r="C72" s="120" t="s">
        <v>50</v>
      </c>
      <c r="E72" s="21" t="s">
        <v>40</v>
      </c>
    </row>
    <row r="73" spans="2:5" ht="30">
      <c r="B73" s="122" t="s">
        <v>633</v>
      </c>
      <c r="C73" s="120" t="s">
        <v>42</v>
      </c>
    </row>
    <row r="74" spans="2:5" ht="30">
      <c r="B74" s="122" t="s">
        <v>150</v>
      </c>
      <c r="C74" s="120" t="s">
        <v>151</v>
      </c>
    </row>
    <row r="75" spans="2:5" ht="30">
      <c r="B75" s="122" t="s">
        <v>66</v>
      </c>
      <c r="C75" s="120" t="s">
        <v>67</v>
      </c>
    </row>
    <row r="76" spans="2:5" ht="30">
      <c r="B76" s="122" t="s">
        <v>84</v>
      </c>
      <c r="C76" s="120" t="s">
        <v>618</v>
      </c>
    </row>
    <row r="77" spans="2:5" ht="30">
      <c r="B77" s="122" t="s">
        <v>70</v>
      </c>
      <c r="C77" s="120" t="s">
        <v>71</v>
      </c>
    </row>
    <row r="78" spans="2:5" ht="30">
      <c r="B78" s="122" t="s">
        <v>112</v>
      </c>
      <c r="C78" s="120" t="s">
        <v>619</v>
      </c>
    </row>
    <row r="79" spans="2:5" ht="30">
      <c r="B79" s="122" t="s">
        <v>58</v>
      </c>
      <c r="C79" s="120" t="s">
        <v>620</v>
      </c>
    </row>
    <row r="80" spans="2:5" ht="30">
      <c r="B80" s="122" t="s">
        <v>113</v>
      </c>
      <c r="C80" s="120" t="s">
        <v>621</v>
      </c>
    </row>
    <row r="81" spans="2:3" ht="60">
      <c r="B81" s="122" t="s">
        <v>144</v>
      </c>
      <c r="C81" s="120" t="s">
        <v>145</v>
      </c>
    </row>
    <row r="82" spans="2:3" ht="30">
      <c r="B82" s="122" t="s">
        <v>53</v>
      </c>
      <c r="C82" s="120" t="s">
        <v>54</v>
      </c>
    </row>
    <row r="83" spans="2:3" ht="30">
      <c r="B83" s="122" t="s">
        <v>55</v>
      </c>
      <c r="C83" s="120" t="s">
        <v>56</v>
      </c>
    </row>
    <row r="84" spans="2:3" ht="45">
      <c r="B84" s="122" t="s">
        <v>80</v>
      </c>
      <c r="C84" s="120" t="s">
        <v>81</v>
      </c>
    </row>
    <row r="85" spans="2:3" ht="30">
      <c r="B85" s="122" t="s">
        <v>51</v>
      </c>
      <c r="C85" s="120" t="s">
        <v>52</v>
      </c>
    </row>
    <row r="86" spans="2:3" ht="30">
      <c r="B86" s="122" t="s">
        <v>634</v>
      </c>
      <c r="C86" s="120" t="s">
        <v>44</v>
      </c>
    </row>
    <row r="87" spans="2:3" ht="30">
      <c r="B87" s="122" t="s">
        <v>62</v>
      </c>
      <c r="C87" s="120" t="s">
        <v>63</v>
      </c>
    </row>
    <row r="88" spans="2:3" ht="45">
      <c r="B88" s="122" t="s">
        <v>82</v>
      </c>
      <c r="C88" s="120" t="s">
        <v>83</v>
      </c>
    </row>
    <row r="89" spans="2:3" ht="30">
      <c r="B89" s="122" t="s">
        <v>76</v>
      </c>
      <c r="C89" s="120" t="s">
        <v>77</v>
      </c>
    </row>
    <row r="90" spans="2:3" ht="30">
      <c r="B90" s="122" t="s">
        <v>78</v>
      </c>
      <c r="C90" s="120" t="s">
        <v>79</v>
      </c>
    </row>
    <row r="91" spans="2:3" ht="30">
      <c r="B91" s="122" t="s">
        <v>72</v>
      </c>
      <c r="C91" s="120" t="s">
        <v>73</v>
      </c>
    </row>
    <row r="92" spans="2:3" ht="30">
      <c r="B92" s="122" t="s">
        <v>35</v>
      </c>
      <c r="C92" s="120" t="s">
        <v>622</v>
      </c>
    </row>
    <row r="93" spans="2:3" ht="45">
      <c r="B93" s="122" t="s">
        <v>635</v>
      </c>
      <c r="C93" s="120" t="s">
        <v>45</v>
      </c>
    </row>
    <row r="94" spans="2:3" ht="60">
      <c r="B94" s="122" t="s">
        <v>36</v>
      </c>
      <c r="C94" s="120" t="s">
        <v>623</v>
      </c>
    </row>
    <row r="95" spans="2:3" ht="45">
      <c r="B95" s="122" t="s">
        <v>37</v>
      </c>
      <c r="C95" s="120" t="s">
        <v>624</v>
      </c>
    </row>
    <row r="96" spans="2:3" ht="75">
      <c r="B96" s="122" t="s">
        <v>38</v>
      </c>
      <c r="C96" s="120" t="s">
        <v>625</v>
      </c>
    </row>
    <row r="97" spans="2:3" ht="15">
      <c r="B97" s="122" t="s">
        <v>125</v>
      </c>
      <c r="C97" s="120" t="s">
        <v>126</v>
      </c>
    </row>
    <row r="98" spans="2:3" ht="45">
      <c r="B98" s="122" t="s">
        <v>127</v>
      </c>
      <c r="C98" s="120" t="s">
        <v>128</v>
      </c>
    </row>
    <row r="99" spans="2:3" ht="15">
      <c r="B99" s="122" t="s">
        <v>129</v>
      </c>
      <c r="C99" s="120" t="s">
        <v>130</v>
      </c>
    </row>
    <row r="100" spans="2:3" ht="15">
      <c r="B100" s="122" t="s">
        <v>131</v>
      </c>
      <c r="C100" s="120" t="s">
        <v>25</v>
      </c>
    </row>
    <row r="101" spans="2:3" ht="15">
      <c r="B101" s="122" t="s">
        <v>132</v>
      </c>
      <c r="C101" s="120" t="s">
        <v>133</v>
      </c>
    </row>
    <row r="102" spans="2:3" ht="30">
      <c r="B102" s="122" t="s">
        <v>134</v>
      </c>
      <c r="C102" s="120" t="s">
        <v>135</v>
      </c>
    </row>
    <row r="103" spans="2:3" ht="15">
      <c r="B103" s="122" t="s">
        <v>60</v>
      </c>
      <c r="C103" s="120" t="s">
        <v>61</v>
      </c>
    </row>
    <row r="104" spans="2:3" ht="15">
      <c r="B104" s="122" t="s">
        <v>98</v>
      </c>
      <c r="C104" s="120" t="s">
        <v>99</v>
      </c>
    </row>
    <row r="105" spans="2:3" ht="15">
      <c r="B105" s="122" t="s">
        <v>102</v>
      </c>
      <c r="C105" s="120" t="s">
        <v>103</v>
      </c>
    </row>
    <row r="106" spans="2:3" ht="30">
      <c r="B106" s="122" t="s">
        <v>87</v>
      </c>
      <c r="C106" s="120" t="s">
        <v>88</v>
      </c>
    </row>
    <row r="107" spans="2:3" ht="30">
      <c r="B107" s="122" t="s">
        <v>138</v>
      </c>
      <c r="C107" s="120" t="s">
        <v>139</v>
      </c>
    </row>
    <row r="108" spans="2:3" ht="15">
      <c r="B108" s="122" t="s">
        <v>636</v>
      </c>
      <c r="C108" s="120" t="s">
        <v>140</v>
      </c>
    </row>
    <row r="109" spans="2:3" ht="30">
      <c r="B109" s="122" t="s">
        <v>94</v>
      </c>
      <c r="C109" s="120" t="s">
        <v>95</v>
      </c>
    </row>
    <row r="110" spans="2:3" ht="15">
      <c r="B110" s="122" t="s">
        <v>96</v>
      </c>
      <c r="C110" s="120" t="s">
        <v>97</v>
      </c>
    </row>
    <row r="111" spans="2:3" ht="45">
      <c r="B111" s="122" t="s">
        <v>108</v>
      </c>
      <c r="C111" s="120" t="s">
        <v>109</v>
      </c>
    </row>
    <row r="112" spans="2:3" ht="15">
      <c r="B112" s="122" t="s">
        <v>110</v>
      </c>
      <c r="C112" s="120" t="s">
        <v>111</v>
      </c>
    </row>
    <row r="113" spans="2:3" ht="30">
      <c r="B113" s="122" t="s">
        <v>68</v>
      </c>
      <c r="C113" s="120" t="s">
        <v>69</v>
      </c>
    </row>
    <row r="114" spans="2:3" ht="30">
      <c r="B114" s="122" t="s">
        <v>114</v>
      </c>
      <c r="C114" s="120" t="s">
        <v>115</v>
      </c>
    </row>
    <row r="115" spans="2:3" ht="30">
      <c r="B115" s="122" t="s">
        <v>116</v>
      </c>
      <c r="C115" s="120" t="s">
        <v>117</v>
      </c>
    </row>
    <row r="116" spans="2:3" ht="30">
      <c r="B116" s="122" t="s">
        <v>118</v>
      </c>
      <c r="C116" s="120" t="s">
        <v>119</v>
      </c>
    </row>
    <row r="117" spans="2:3" ht="30">
      <c r="B117" s="122" t="s">
        <v>64</v>
      </c>
      <c r="C117" s="120" t="s">
        <v>626</v>
      </c>
    </row>
    <row r="118" spans="2:3" ht="15">
      <c r="B118" s="122" t="s">
        <v>41</v>
      </c>
      <c r="C118" s="120" t="s">
        <v>637</v>
      </c>
    </row>
    <row r="119" spans="2:3" ht="30">
      <c r="B119" s="122" t="s">
        <v>120</v>
      </c>
      <c r="C119" s="120" t="s">
        <v>121</v>
      </c>
    </row>
    <row r="120" spans="2:3" ht="15">
      <c r="B120" s="122" t="s">
        <v>100</v>
      </c>
      <c r="C120" s="120" t="s">
        <v>101</v>
      </c>
    </row>
    <row r="121" spans="2:3" ht="30">
      <c r="B121" s="122" t="s">
        <v>91</v>
      </c>
      <c r="C121" s="120" t="s">
        <v>92</v>
      </c>
    </row>
    <row r="122" spans="2:3" ht="45">
      <c r="B122" s="122" t="s">
        <v>526</v>
      </c>
      <c r="C122" s="120" t="s">
        <v>122</v>
      </c>
    </row>
    <row r="123" spans="2:3" ht="15">
      <c r="B123" s="122" t="s">
        <v>123</v>
      </c>
      <c r="C123" s="120" t="s">
        <v>124</v>
      </c>
    </row>
    <row r="124" spans="2:3" ht="15">
      <c r="B124" s="122" t="s">
        <v>104</v>
      </c>
      <c r="C124" s="120" t="s">
        <v>105</v>
      </c>
    </row>
    <row r="125" spans="2:3" ht="30">
      <c r="B125" s="122" t="s">
        <v>43</v>
      </c>
      <c r="C125" s="120" t="s">
        <v>627</v>
      </c>
    </row>
    <row r="126" spans="2:3" ht="30">
      <c r="B126" s="122" t="s">
        <v>59</v>
      </c>
      <c r="C126" s="120" t="s">
        <v>628</v>
      </c>
    </row>
    <row r="127" spans="2:3" ht="15">
      <c r="B127" s="122" t="s">
        <v>89</v>
      </c>
      <c r="C127" s="120" t="s">
        <v>90</v>
      </c>
    </row>
    <row r="128" spans="2:3" ht="15">
      <c r="B128" s="122" t="s">
        <v>638</v>
      </c>
      <c r="C128" s="120" t="s">
        <v>93</v>
      </c>
    </row>
    <row r="129" spans="2:3" ht="15">
      <c r="B129" s="122" t="s">
        <v>106</v>
      </c>
      <c r="C129" s="120" t="s">
        <v>107</v>
      </c>
    </row>
    <row r="130" spans="2:3" ht="15">
      <c r="B130" s="122" t="s">
        <v>383</v>
      </c>
      <c r="C130" s="120" t="s">
        <v>629</v>
      </c>
    </row>
    <row r="131" spans="2:3" ht="45">
      <c r="B131" s="123" t="s">
        <v>639</v>
      </c>
      <c r="C131" s="120" t="s">
        <v>141</v>
      </c>
    </row>
    <row r="132" spans="2:3" ht="30">
      <c r="B132" s="122" t="s">
        <v>74</v>
      </c>
      <c r="C132" s="120" t="s">
        <v>75</v>
      </c>
    </row>
    <row r="133" spans="2:3" ht="45">
      <c r="B133" s="122" t="s">
        <v>146</v>
      </c>
      <c r="C133" s="120" t="s">
        <v>147</v>
      </c>
    </row>
    <row r="134" spans="2:3" ht="45">
      <c r="B134" s="122" t="s">
        <v>148</v>
      </c>
      <c r="C134" s="120" t="s">
        <v>149</v>
      </c>
    </row>
    <row r="135" spans="2:3" ht="15">
      <c r="B135" s="122" t="s">
        <v>142</v>
      </c>
      <c r="C135" s="120" t="s">
        <v>143</v>
      </c>
    </row>
    <row r="136" spans="2:3" ht="15">
      <c r="B136" s="122" t="s">
        <v>136</v>
      </c>
      <c r="C136" s="120" t="s">
        <v>137</v>
      </c>
    </row>
    <row r="137" spans="2:3" ht="15">
      <c r="B137" s="122" t="s">
        <v>85</v>
      </c>
      <c r="C137" s="120" t="s">
        <v>86</v>
      </c>
    </row>
    <row r="138" spans="2:3" ht="15">
      <c r="B138" s="168" t="s">
        <v>726</v>
      </c>
      <c r="C138" s="169" t="s">
        <v>727</v>
      </c>
    </row>
    <row r="139" spans="2:3" ht="15">
      <c r="B139" s="168" t="s">
        <v>725</v>
      </c>
      <c r="C139" s="169" t="s">
        <v>728</v>
      </c>
    </row>
    <row r="140" spans="2:3" ht="30.75" thickBot="1">
      <c r="B140" s="124" t="s">
        <v>65</v>
      </c>
      <c r="C140" s="121" t="s">
        <v>724</v>
      </c>
    </row>
    <row r="141" spans="2:3">
      <c r="B141" s="9"/>
    </row>
    <row r="144" spans="2:3" ht="30">
      <c r="B144" s="27" t="s">
        <v>388</v>
      </c>
    </row>
    <row r="145" spans="2:7" ht="30">
      <c r="B145" s="27"/>
    </row>
    <row r="146" spans="2:7" ht="75.75" customHeight="1">
      <c r="C146" s="193" t="s">
        <v>531</v>
      </c>
      <c r="D146" s="193"/>
      <c r="E146" s="193"/>
      <c r="F146" s="193"/>
      <c r="G146" s="193"/>
    </row>
    <row r="147" spans="2:7" ht="196.5" customHeight="1">
      <c r="C147" s="194" t="s">
        <v>739</v>
      </c>
      <c r="D147" s="195"/>
      <c r="E147" s="195"/>
      <c r="F147" s="195"/>
      <c r="G147" s="195"/>
    </row>
    <row r="149" spans="2:7">
      <c r="C149" s="21" t="s">
        <v>0</v>
      </c>
    </row>
    <row r="151" spans="2:7">
      <c r="C151" s="21" t="s">
        <v>169</v>
      </c>
    </row>
    <row r="153" spans="2:7">
      <c r="C153" s="21" t="s">
        <v>152</v>
      </c>
    </row>
    <row r="154" spans="2:7">
      <c r="C154" s="21" t="s">
        <v>153</v>
      </c>
    </row>
    <row r="157" spans="2:7" ht="30">
      <c r="B157" s="27" t="s">
        <v>389</v>
      </c>
    </row>
    <row r="158" spans="2:7" ht="12" customHeight="1">
      <c r="B158" s="27"/>
    </row>
    <row r="159" spans="2:7">
      <c r="C159" s="21" t="s">
        <v>174</v>
      </c>
    </row>
    <row r="160" spans="2:7">
      <c r="C160" s="25"/>
    </row>
    <row r="162" spans="2:8">
      <c r="C162" s="21" t="s">
        <v>0</v>
      </c>
    </row>
    <row r="164" spans="2:8">
      <c r="C164" s="21" t="s">
        <v>173</v>
      </c>
    </row>
    <row r="166" spans="2:8">
      <c r="C166" s="21" t="s">
        <v>175</v>
      </c>
    </row>
    <row r="170" spans="2:8">
      <c r="F170" s="25"/>
    </row>
    <row r="172" spans="2:8" ht="30">
      <c r="B172" s="27" t="s">
        <v>391</v>
      </c>
    </row>
    <row r="173" spans="2:8" ht="13.5" thickBot="1"/>
    <row r="174" spans="2:8" ht="77.25" thickBot="1">
      <c r="B174" s="130" t="s">
        <v>548</v>
      </c>
      <c r="C174" s="131" t="s">
        <v>642</v>
      </c>
      <c r="D174" s="131" t="s">
        <v>643</v>
      </c>
      <c r="E174" s="131" t="s">
        <v>687</v>
      </c>
      <c r="F174" s="132" t="s">
        <v>688</v>
      </c>
      <c r="H174" s="14" t="s">
        <v>532</v>
      </c>
    </row>
    <row r="175" spans="2:8" ht="31.5">
      <c r="B175" s="111" t="s">
        <v>644</v>
      </c>
      <c r="C175" s="112">
        <v>1</v>
      </c>
      <c r="D175" s="112" t="s">
        <v>645</v>
      </c>
      <c r="E175" s="133">
        <v>7000000</v>
      </c>
      <c r="F175" s="127"/>
      <c r="H175" s="22"/>
    </row>
    <row r="176" spans="2:8" ht="15.75">
      <c r="B176" s="113" t="s">
        <v>644</v>
      </c>
      <c r="C176" s="114">
        <v>2</v>
      </c>
      <c r="D176" s="114" t="s">
        <v>646</v>
      </c>
      <c r="E176" s="134">
        <v>17500000</v>
      </c>
      <c r="F176" s="128"/>
      <c r="H176" s="21" t="s">
        <v>170</v>
      </c>
    </row>
    <row r="177" spans="2:8" ht="15.75">
      <c r="B177" s="113" t="s">
        <v>644</v>
      </c>
      <c r="C177" s="114">
        <v>3</v>
      </c>
      <c r="D177" s="114" t="s">
        <v>647</v>
      </c>
      <c r="E177" s="134">
        <v>17500000</v>
      </c>
      <c r="F177" s="128"/>
    </row>
    <row r="178" spans="2:8" ht="31.5">
      <c r="B178" s="113" t="s">
        <v>648</v>
      </c>
      <c r="C178" s="114">
        <v>1</v>
      </c>
      <c r="D178" s="114" t="s">
        <v>649</v>
      </c>
      <c r="E178" s="134">
        <v>33500000</v>
      </c>
      <c r="F178" s="128"/>
      <c r="H178" s="21" t="s">
        <v>154</v>
      </c>
    </row>
    <row r="179" spans="2:8" ht="31.5">
      <c r="B179" s="113" t="s">
        <v>648</v>
      </c>
      <c r="C179" s="114">
        <v>2</v>
      </c>
      <c r="D179" s="114" t="s">
        <v>650</v>
      </c>
      <c r="E179" s="134">
        <v>20000000</v>
      </c>
      <c r="F179" s="128"/>
      <c r="H179" s="21" t="s">
        <v>155</v>
      </c>
    </row>
    <row r="180" spans="2:8" ht="31.5">
      <c r="B180" s="113" t="s">
        <v>651</v>
      </c>
      <c r="C180" s="114">
        <v>1</v>
      </c>
      <c r="D180" s="114" t="s">
        <v>652</v>
      </c>
      <c r="E180" s="134" t="s">
        <v>357</v>
      </c>
      <c r="F180" s="128">
        <v>1500</v>
      </c>
      <c r="H180" s="21" t="s">
        <v>156</v>
      </c>
    </row>
    <row r="181" spans="2:8" ht="31.5">
      <c r="B181" s="113" t="s">
        <v>651</v>
      </c>
      <c r="C181" s="114">
        <v>2</v>
      </c>
      <c r="D181" s="114" t="s">
        <v>653</v>
      </c>
      <c r="E181" s="134">
        <v>28000000</v>
      </c>
      <c r="F181" s="128"/>
      <c r="H181" s="21" t="s">
        <v>527</v>
      </c>
    </row>
    <row r="182" spans="2:8" ht="31.5">
      <c r="B182" s="113" t="s">
        <v>654</v>
      </c>
      <c r="C182" s="114">
        <v>1</v>
      </c>
      <c r="D182" s="114" t="s">
        <v>655</v>
      </c>
      <c r="E182" s="134" t="s">
        <v>357</v>
      </c>
      <c r="F182" s="128">
        <v>1500</v>
      </c>
      <c r="H182" s="21" t="s">
        <v>528</v>
      </c>
    </row>
    <row r="183" spans="2:8" ht="31.5">
      <c r="B183" s="113" t="s">
        <v>654</v>
      </c>
      <c r="C183" s="114">
        <v>2</v>
      </c>
      <c r="D183" s="114" t="s">
        <v>653</v>
      </c>
      <c r="E183" s="134">
        <v>28000000</v>
      </c>
      <c r="F183" s="128"/>
    </row>
    <row r="184" spans="2:8" ht="31.5">
      <c r="B184" s="113" t="s">
        <v>656</v>
      </c>
      <c r="C184" s="114">
        <v>1</v>
      </c>
      <c r="D184" s="114" t="s">
        <v>657</v>
      </c>
      <c r="E184" s="134">
        <v>14000000</v>
      </c>
      <c r="F184" s="128"/>
      <c r="H184" s="63" t="s">
        <v>533</v>
      </c>
    </row>
    <row r="185" spans="2:8" ht="127.5">
      <c r="B185" s="113" t="s">
        <v>656</v>
      </c>
      <c r="C185" s="114">
        <v>2</v>
      </c>
      <c r="D185" s="114" t="s">
        <v>658</v>
      </c>
      <c r="E185" s="134">
        <v>25500000</v>
      </c>
      <c r="F185" s="128"/>
      <c r="H185" s="14" t="s">
        <v>534</v>
      </c>
    </row>
    <row r="186" spans="2:8" ht="31.5">
      <c r="B186" s="113" t="s">
        <v>659</v>
      </c>
      <c r="C186" s="114">
        <v>1</v>
      </c>
      <c r="D186" s="114" t="s">
        <v>660</v>
      </c>
      <c r="E186" s="134">
        <v>25500000</v>
      </c>
      <c r="F186" s="128"/>
    </row>
    <row r="187" spans="2:8" ht="31.5">
      <c r="B187" s="113" t="s">
        <v>659</v>
      </c>
      <c r="C187" s="114">
        <v>2</v>
      </c>
      <c r="D187" s="114" t="s">
        <v>661</v>
      </c>
      <c r="E187" s="134">
        <v>35500000</v>
      </c>
      <c r="F187" s="128"/>
    </row>
    <row r="188" spans="2:8" ht="15.75">
      <c r="B188" s="113" t="s">
        <v>662</v>
      </c>
      <c r="C188" s="114">
        <v>1</v>
      </c>
      <c r="D188" s="114" t="s">
        <v>663</v>
      </c>
      <c r="E188" s="134">
        <v>14000000</v>
      </c>
      <c r="F188" s="128"/>
    </row>
    <row r="189" spans="2:8" ht="31.5">
      <c r="B189" s="113" t="s">
        <v>662</v>
      </c>
      <c r="C189" s="114">
        <v>2</v>
      </c>
      <c r="D189" s="114" t="s">
        <v>664</v>
      </c>
      <c r="E189" s="134">
        <v>35500000</v>
      </c>
      <c r="F189" s="128"/>
    </row>
    <row r="190" spans="2:8" ht="47.25">
      <c r="B190" s="113" t="s">
        <v>662</v>
      </c>
      <c r="C190" s="114">
        <v>3</v>
      </c>
      <c r="D190" s="114" t="s">
        <v>665</v>
      </c>
      <c r="E190" s="134">
        <v>35500000</v>
      </c>
      <c r="F190" s="128"/>
    </row>
    <row r="191" spans="2:8" ht="31.5">
      <c r="B191" s="113" t="s">
        <v>662</v>
      </c>
      <c r="C191" s="114">
        <v>4</v>
      </c>
      <c r="D191" s="114" t="s">
        <v>666</v>
      </c>
      <c r="E191" s="134">
        <v>35500000</v>
      </c>
      <c r="F191" s="128"/>
    </row>
    <row r="192" spans="2:8" ht="31.5">
      <c r="B192" s="113" t="s">
        <v>667</v>
      </c>
      <c r="C192" s="114">
        <v>1</v>
      </c>
      <c r="D192" s="114" t="s">
        <v>668</v>
      </c>
      <c r="E192" s="134">
        <v>25500000</v>
      </c>
      <c r="F192" s="128"/>
    </row>
    <row r="193" spans="2:6" ht="31.5">
      <c r="B193" s="113" t="s">
        <v>667</v>
      </c>
      <c r="C193" s="114">
        <v>2</v>
      </c>
      <c r="D193" s="114" t="s">
        <v>669</v>
      </c>
      <c r="E193" s="134" t="s">
        <v>357</v>
      </c>
      <c r="F193" s="128">
        <v>150</v>
      </c>
    </row>
    <row r="194" spans="2:6" ht="47.25">
      <c r="B194" s="113" t="s">
        <v>670</v>
      </c>
      <c r="C194" s="114">
        <v>1</v>
      </c>
      <c r="D194" s="114" t="s">
        <v>671</v>
      </c>
      <c r="E194" s="134" t="s">
        <v>357</v>
      </c>
      <c r="F194" s="128">
        <v>500</v>
      </c>
    </row>
    <row r="195" spans="2:6" ht="15.75">
      <c r="B195" s="113" t="s">
        <v>670</v>
      </c>
      <c r="C195" s="114">
        <v>2</v>
      </c>
      <c r="D195" s="114" t="s">
        <v>672</v>
      </c>
      <c r="E195" s="134" t="s">
        <v>357</v>
      </c>
      <c r="F195" s="128">
        <v>1500</v>
      </c>
    </row>
    <row r="196" spans="2:6" ht="31.5">
      <c r="B196" s="113" t="s">
        <v>670</v>
      </c>
      <c r="C196" s="114">
        <v>3</v>
      </c>
      <c r="D196" s="114" t="s">
        <v>673</v>
      </c>
      <c r="E196" s="134" t="s">
        <v>357</v>
      </c>
      <c r="F196" s="128">
        <v>1000</v>
      </c>
    </row>
    <row r="197" spans="2:6" ht="63">
      <c r="B197" s="113" t="s">
        <v>670</v>
      </c>
      <c r="C197" s="114">
        <v>4</v>
      </c>
      <c r="D197" s="114" t="s">
        <v>674</v>
      </c>
      <c r="E197" s="134" t="s">
        <v>357</v>
      </c>
      <c r="F197" s="128">
        <v>1000</v>
      </c>
    </row>
    <row r="198" spans="2:6" ht="15.75">
      <c r="B198" s="113" t="s">
        <v>675</v>
      </c>
      <c r="C198" s="114">
        <v>1</v>
      </c>
      <c r="D198" s="114" t="s">
        <v>676</v>
      </c>
      <c r="E198" s="134">
        <v>19000000</v>
      </c>
      <c r="F198" s="128"/>
    </row>
    <row r="199" spans="2:6" ht="31.5">
      <c r="B199" s="113" t="s">
        <v>675</v>
      </c>
      <c r="C199" s="114">
        <v>2</v>
      </c>
      <c r="D199" s="114" t="s">
        <v>677</v>
      </c>
      <c r="E199" s="134" t="s">
        <v>357</v>
      </c>
      <c r="F199" s="128">
        <v>500</v>
      </c>
    </row>
    <row r="200" spans="2:6" ht="31.5">
      <c r="B200" s="113" t="s">
        <v>678</v>
      </c>
      <c r="C200" s="114">
        <v>1</v>
      </c>
      <c r="D200" s="114" t="s">
        <v>679</v>
      </c>
      <c r="E200" s="134">
        <v>14000000</v>
      </c>
      <c r="F200" s="128"/>
    </row>
    <row r="201" spans="2:6" ht="16.5" thickBot="1">
      <c r="B201" s="115" t="s">
        <v>678</v>
      </c>
      <c r="C201" s="116">
        <v>2</v>
      </c>
      <c r="D201" s="116" t="s">
        <v>680</v>
      </c>
      <c r="E201" s="135">
        <v>35500000</v>
      </c>
      <c r="F201" s="129"/>
    </row>
    <row r="202" spans="2:6">
      <c r="D202" s="14"/>
    </row>
    <row r="203" spans="2:6">
      <c r="D203" s="14"/>
    </row>
    <row r="205" spans="2:6" ht="30">
      <c r="B205" s="27" t="s">
        <v>176</v>
      </c>
    </row>
    <row r="206" spans="2:6" ht="13.5" thickBot="1"/>
    <row r="207" spans="2:6" ht="26.25" thickBot="1">
      <c r="B207" s="141" t="s">
        <v>630</v>
      </c>
      <c r="C207" s="142" t="s">
        <v>631</v>
      </c>
      <c r="E207" s="21" t="s">
        <v>157</v>
      </c>
    </row>
    <row r="208" spans="2:6" ht="38.25">
      <c r="B208" s="149" t="s">
        <v>158</v>
      </c>
      <c r="C208" s="150" t="s">
        <v>159</v>
      </c>
    </row>
    <row r="209" spans="2:6" ht="25.5">
      <c r="B209" s="145" t="s">
        <v>160</v>
      </c>
      <c r="C209" s="146" t="s">
        <v>161</v>
      </c>
      <c r="E209" s="24" t="s">
        <v>162</v>
      </c>
    </row>
    <row r="210" spans="2:6" ht="25.5">
      <c r="B210" s="145" t="s">
        <v>165</v>
      </c>
      <c r="C210" s="146" t="s">
        <v>166</v>
      </c>
      <c r="E210" s="21" t="s">
        <v>734</v>
      </c>
    </row>
    <row r="211" spans="2:6" ht="26.25" thickBot="1">
      <c r="B211" s="147" t="s">
        <v>163</v>
      </c>
      <c r="C211" s="148" t="s">
        <v>164</v>
      </c>
    </row>
    <row r="212" spans="2:6">
      <c r="E212" s="21" t="s">
        <v>0</v>
      </c>
    </row>
    <row r="214" spans="2:6">
      <c r="E214" s="21" t="s">
        <v>171</v>
      </c>
    </row>
    <row r="216" spans="2:6">
      <c r="E216" s="21" t="s">
        <v>167</v>
      </c>
    </row>
    <row r="217" spans="2:6">
      <c r="E217" s="21" t="s">
        <v>168</v>
      </c>
    </row>
    <row r="222" spans="2:6">
      <c r="B222" s="25"/>
      <c r="F222" s="22"/>
    </row>
    <row r="223" spans="2:6">
      <c r="B223" s="25"/>
      <c r="F223" s="22"/>
    </row>
    <row r="224" spans="2:6">
      <c r="B224" s="26"/>
      <c r="F224" s="22"/>
    </row>
    <row r="225" spans="2:6">
      <c r="B225" s="25"/>
      <c r="F225" s="22"/>
    </row>
    <row r="226" spans="2:6">
      <c r="B226" s="25"/>
      <c r="F226" s="22"/>
    </row>
    <row r="227" spans="2:6">
      <c r="B227" s="25"/>
    </row>
    <row r="228" spans="2:6">
      <c r="B228" s="25"/>
    </row>
    <row r="229" spans="2:6">
      <c r="B229" s="25"/>
    </row>
    <row r="230" spans="2:6">
      <c r="B230" s="25"/>
    </row>
    <row r="231" spans="2:6">
      <c r="B231" s="25"/>
    </row>
    <row r="232" spans="2:6">
      <c r="B232" s="25"/>
    </row>
    <row r="233" spans="2:6">
      <c r="B233" s="25"/>
    </row>
  </sheetData>
  <mergeCells count="7">
    <mergeCell ref="C146:G146"/>
    <mergeCell ref="C147:G147"/>
    <mergeCell ref="C6:D6"/>
    <mergeCell ref="C26:D26"/>
    <mergeCell ref="C21:D21"/>
    <mergeCell ref="C16:D16"/>
    <mergeCell ref="C11:D11"/>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EU157"/>
  <sheetViews>
    <sheetView workbookViewId="0"/>
  </sheetViews>
  <sheetFormatPr defaultRowHeight="15"/>
  <cols>
    <col min="1" max="1" width="18.42578125" bestFit="1" customWidth="1"/>
    <col min="2" max="2" width="10" bestFit="1" customWidth="1"/>
    <col min="3" max="3" width="29" customWidth="1"/>
    <col min="4" max="4" width="39" bestFit="1" customWidth="1"/>
    <col min="5" max="5" width="13.7109375" bestFit="1" customWidth="1"/>
    <col min="6" max="7" width="18.5703125" bestFit="1" customWidth="1"/>
    <col min="10" max="10" width="16" bestFit="1" customWidth="1"/>
    <col min="74" max="74" width="34" bestFit="1" customWidth="1"/>
  </cols>
  <sheetData>
    <row r="1" spans="1:151">
      <c r="B1" t="s">
        <v>361</v>
      </c>
      <c r="C1" t="s">
        <v>361</v>
      </c>
      <c r="D1" t="s">
        <v>361</v>
      </c>
      <c r="E1" t="s">
        <v>361</v>
      </c>
      <c r="F1" t="s">
        <v>361</v>
      </c>
      <c r="G1" t="s">
        <v>361</v>
      </c>
      <c r="H1" t="s">
        <v>361</v>
      </c>
      <c r="I1" t="s">
        <v>361</v>
      </c>
      <c r="J1" t="s">
        <v>361</v>
      </c>
      <c r="K1" t="s">
        <v>361</v>
      </c>
      <c r="L1" t="s">
        <v>361</v>
      </c>
      <c r="M1" t="s">
        <v>361</v>
      </c>
      <c r="N1" t="s">
        <v>361</v>
      </c>
      <c r="O1" t="s">
        <v>361</v>
      </c>
      <c r="P1" t="s">
        <v>361</v>
      </c>
      <c r="Q1" t="s">
        <v>361</v>
      </c>
      <c r="R1" t="s">
        <v>361</v>
      </c>
      <c r="S1" t="s">
        <v>361</v>
      </c>
      <c r="T1" t="s">
        <v>361</v>
      </c>
      <c r="U1" t="s">
        <v>361</v>
      </c>
      <c r="V1" t="s">
        <v>361</v>
      </c>
      <c r="W1" t="s">
        <v>361</v>
      </c>
      <c r="X1" t="s">
        <v>361</v>
      </c>
      <c r="Y1" t="s">
        <v>361</v>
      </c>
      <c r="Z1" t="s">
        <v>361</v>
      </c>
      <c r="AA1" t="s">
        <v>361</v>
      </c>
      <c r="AB1" t="s">
        <v>361</v>
      </c>
      <c r="AC1" t="s">
        <v>361</v>
      </c>
      <c r="AD1" t="s">
        <v>361</v>
      </c>
      <c r="AE1" t="s">
        <v>361</v>
      </c>
      <c r="AF1" t="s">
        <v>361</v>
      </c>
      <c r="AG1" t="s">
        <v>361</v>
      </c>
      <c r="AH1" t="s">
        <v>361</v>
      </c>
      <c r="AI1" t="s">
        <v>361</v>
      </c>
      <c r="AJ1" t="s">
        <v>361</v>
      </c>
      <c r="AK1" t="s">
        <v>361</v>
      </c>
      <c r="AL1" t="s">
        <v>361</v>
      </c>
      <c r="AM1" t="s">
        <v>361</v>
      </c>
      <c r="AN1" t="s">
        <v>361</v>
      </c>
      <c r="AO1" t="s">
        <v>361</v>
      </c>
      <c r="AP1" t="s">
        <v>361</v>
      </c>
      <c r="AQ1" t="s">
        <v>361</v>
      </c>
      <c r="AR1" t="s">
        <v>361</v>
      </c>
      <c r="AS1" t="s">
        <v>361</v>
      </c>
      <c r="AT1" t="s">
        <v>361</v>
      </c>
      <c r="AU1" t="s">
        <v>361</v>
      </c>
      <c r="AV1" t="s">
        <v>361</v>
      </c>
      <c r="AW1" t="s">
        <v>361</v>
      </c>
      <c r="AX1" t="s">
        <v>361</v>
      </c>
      <c r="AY1" t="s">
        <v>361</v>
      </c>
      <c r="AZ1" t="s">
        <v>361</v>
      </c>
      <c r="BA1" t="s">
        <v>361</v>
      </c>
      <c r="BB1" t="s">
        <v>361</v>
      </c>
      <c r="BC1" t="s">
        <v>361</v>
      </c>
      <c r="BD1" t="s">
        <v>361</v>
      </c>
      <c r="BE1" t="s">
        <v>361</v>
      </c>
      <c r="BF1" t="s">
        <v>361</v>
      </c>
      <c r="BG1" t="s">
        <v>361</v>
      </c>
      <c r="BH1" t="s">
        <v>361</v>
      </c>
      <c r="BI1" t="s">
        <v>361</v>
      </c>
      <c r="BJ1" t="s">
        <v>361</v>
      </c>
      <c r="BK1" t="s">
        <v>361</v>
      </c>
      <c r="BL1" t="s">
        <v>361</v>
      </c>
      <c r="BM1" t="s">
        <v>361</v>
      </c>
      <c r="BN1" t="s">
        <v>361</v>
      </c>
      <c r="BO1" t="s">
        <v>361</v>
      </c>
      <c r="BP1" t="s">
        <v>361</v>
      </c>
      <c r="BQ1" t="s">
        <v>361</v>
      </c>
      <c r="BR1" t="s">
        <v>361</v>
      </c>
      <c r="BS1" t="s">
        <v>361</v>
      </c>
      <c r="BT1" t="s">
        <v>361</v>
      </c>
      <c r="BU1" t="s">
        <v>361</v>
      </c>
      <c r="BV1" t="s">
        <v>361</v>
      </c>
      <c r="BW1" t="s">
        <v>361</v>
      </c>
      <c r="BX1" t="s">
        <v>361</v>
      </c>
      <c r="BY1" t="s">
        <v>361</v>
      </c>
      <c r="BZ1" t="s">
        <v>361</v>
      </c>
      <c r="CA1" t="s">
        <v>361</v>
      </c>
      <c r="CB1" t="s">
        <v>361</v>
      </c>
      <c r="CC1" t="s">
        <v>361</v>
      </c>
      <c r="CD1" t="s">
        <v>361</v>
      </c>
      <c r="CE1" t="s">
        <v>361</v>
      </c>
      <c r="CF1" t="s">
        <v>361</v>
      </c>
      <c r="CG1" t="s">
        <v>361</v>
      </c>
      <c r="CH1" t="s">
        <v>361</v>
      </c>
      <c r="CI1" t="s">
        <v>361</v>
      </c>
      <c r="CJ1" t="s">
        <v>361</v>
      </c>
      <c r="CK1" t="s">
        <v>361</v>
      </c>
      <c r="CL1" t="s">
        <v>361</v>
      </c>
      <c r="CM1" t="s">
        <v>361</v>
      </c>
      <c r="CN1" t="s">
        <v>361</v>
      </c>
      <c r="CO1" t="s">
        <v>361</v>
      </c>
      <c r="CP1" t="s">
        <v>361</v>
      </c>
      <c r="CQ1" t="s">
        <v>361</v>
      </c>
      <c r="CR1" t="s">
        <v>361</v>
      </c>
      <c r="CS1" t="s">
        <v>361</v>
      </c>
      <c r="CT1" t="s">
        <v>361</v>
      </c>
      <c r="CU1" t="s">
        <v>361</v>
      </c>
      <c r="CV1" t="s">
        <v>361</v>
      </c>
      <c r="CW1" t="s">
        <v>361</v>
      </c>
      <c r="CX1" t="s">
        <v>361</v>
      </c>
      <c r="CY1" t="s">
        <v>361</v>
      </c>
      <c r="CZ1" t="s">
        <v>361</v>
      </c>
      <c r="DA1" t="s">
        <v>361</v>
      </c>
      <c r="DB1" t="s">
        <v>361</v>
      </c>
      <c r="DC1" t="s">
        <v>361</v>
      </c>
      <c r="DD1" t="s">
        <v>361</v>
      </c>
      <c r="DE1" t="s">
        <v>361</v>
      </c>
      <c r="DF1" t="s">
        <v>361</v>
      </c>
      <c r="DG1" t="s">
        <v>361</v>
      </c>
      <c r="DH1" t="s">
        <v>361</v>
      </c>
      <c r="DI1" t="s">
        <v>361</v>
      </c>
      <c r="DJ1" t="s">
        <v>361</v>
      </c>
      <c r="DK1" t="s">
        <v>361</v>
      </c>
      <c r="DL1" t="s">
        <v>361</v>
      </c>
      <c r="DM1" t="s">
        <v>361</v>
      </c>
      <c r="DN1" t="s">
        <v>361</v>
      </c>
      <c r="DO1" t="s">
        <v>361</v>
      </c>
      <c r="DP1" t="s">
        <v>361</v>
      </c>
      <c r="DQ1" t="s">
        <v>361</v>
      </c>
      <c r="DR1" t="s">
        <v>361</v>
      </c>
      <c r="DS1" t="s">
        <v>361</v>
      </c>
      <c r="DT1" t="s">
        <v>361</v>
      </c>
      <c r="DU1" t="s">
        <v>361</v>
      </c>
      <c r="DV1" t="s">
        <v>361</v>
      </c>
      <c r="DW1" t="s">
        <v>361</v>
      </c>
      <c r="DX1" t="s">
        <v>361</v>
      </c>
      <c r="DY1" t="s">
        <v>361</v>
      </c>
      <c r="DZ1" t="s">
        <v>361</v>
      </c>
      <c r="EA1" t="s">
        <v>361</v>
      </c>
      <c r="EB1" t="s">
        <v>361</v>
      </c>
      <c r="EC1" t="s">
        <v>361</v>
      </c>
      <c r="ED1" t="s">
        <v>361</v>
      </c>
      <c r="EE1" t="s">
        <v>361</v>
      </c>
      <c r="EF1" t="s">
        <v>361</v>
      </c>
      <c r="EG1" t="s">
        <v>361</v>
      </c>
      <c r="EH1" t="s">
        <v>361</v>
      </c>
      <c r="EI1" t="s">
        <v>361</v>
      </c>
      <c r="EJ1" t="s">
        <v>361</v>
      </c>
      <c r="EK1" t="s">
        <v>361</v>
      </c>
      <c r="EL1" t="s">
        <v>361</v>
      </c>
      <c r="EM1" t="s">
        <v>361</v>
      </c>
      <c r="EN1" t="s">
        <v>361</v>
      </c>
      <c r="EO1" t="s">
        <v>361</v>
      </c>
      <c r="EP1" t="s">
        <v>361</v>
      </c>
      <c r="EQ1" t="s">
        <v>361</v>
      </c>
      <c r="ER1" t="s">
        <v>361</v>
      </c>
      <c r="ES1" t="s">
        <v>361</v>
      </c>
      <c r="ET1" t="s">
        <v>361</v>
      </c>
      <c r="EU1" t="s">
        <v>361</v>
      </c>
    </row>
    <row r="2" spans="1:151" s="1" customFormat="1">
      <c r="A2" s="110" t="s">
        <v>613</v>
      </c>
      <c r="B2" s="2" t="s">
        <v>386</v>
      </c>
      <c r="C2" s="2" t="s">
        <v>387</v>
      </c>
      <c r="D2" s="2" t="s">
        <v>574</v>
      </c>
      <c r="E2" s="44" t="s">
        <v>319</v>
      </c>
      <c r="F2" s="44" t="s">
        <v>575</v>
      </c>
      <c r="G2" s="48" t="s">
        <v>576</v>
      </c>
      <c r="H2" s="2" t="s">
        <v>577</v>
      </c>
      <c r="I2" s="2" t="s">
        <v>578</v>
      </c>
      <c r="J2" s="45" t="s">
        <v>579</v>
      </c>
      <c r="K2" s="50" t="s">
        <v>580</v>
      </c>
      <c r="L2" s="2" t="s">
        <v>581</v>
      </c>
      <c r="M2" s="2" t="s">
        <v>398</v>
      </c>
      <c r="N2" s="3" t="s">
        <v>399</v>
      </c>
      <c r="O2" s="3" t="s">
        <v>400</v>
      </c>
      <c r="P2" s="2" t="s">
        <v>582</v>
      </c>
      <c r="Q2" s="2" t="s">
        <v>583</v>
      </c>
      <c r="R2" s="2" t="s">
        <v>584</v>
      </c>
      <c r="S2" s="2" t="s">
        <v>585</v>
      </c>
      <c r="T2" s="1" t="s">
        <v>586</v>
      </c>
      <c r="U2" s="44" t="s">
        <v>587</v>
      </c>
      <c r="V2" s="2" t="s">
        <v>588</v>
      </c>
      <c r="W2" s="45" t="s">
        <v>589</v>
      </c>
      <c r="X2" s="46" t="s">
        <v>590</v>
      </c>
      <c r="Y2" s="2" t="s">
        <v>591</v>
      </c>
      <c r="Z2" s="47" t="s">
        <v>409</v>
      </c>
      <c r="AA2" s="2" t="s">
        <v>592</v>
      </c>
      <c r="AB2" s="47" t="s">
        <v>593</v>
      </c>
      <c r="AC2" s="47" t="s">
        <v>594</v>
      </c>
      <c r="AD2" s="1" t="s">
        <v>316</v>
      </c>
      <c r="AE2" s="51" t="s">
        <v>218</v>
      </c>
      <c r="AF2" s="44" t="s">
        <v>595</v>
      </c>
      <c r="AG2" s="2" t="s">
        <v>414</v>
      </c>
      <c r="AH2" s="2" t="s">
        <v>370</v>
      </c>
      <c r="AI2" s="2" t="s">
        <v>415</v>
      </c>
      <c r="AJ2" s="2" t="s">
        <v>219</v>
      </c>
      <c r="AK2" s="2" t="s">
        <v>596</v>
      </c>
      <c r="AL2" s="47" t="s">
        <v>417</v>
      </c>
      <c r="AM2" s="2" t="s">
        <v>597</v>
      </c>
      <c r="AN2" s="47" t="s">
        <v>598</v>
      </c>
      <c r="AO2" s="2" t="s">
        <v>599</v>
      </c>
      <c r="AP2" s="1" t="s">
        <v>600</v>
      </c>
      <c r="AQ2" s="50" t="s">
        <v>601</v>
      </c>
      <c r="AR2" s="2" t="s">
        <v>602</v>
      </c>
      <c r="AS2" s="2" t="s">
        <v>603</v>
      </c>
      <c r="AT2" s="2" t="s">
        <v>244</v>
      </c>
      <c r="AU2" s="45" t="s">
        <v>320</v>
      </c>
      <c r="AV2" s="45" t="s">
        <v>321</v>
      </c>
      <c r="AW2" s="45" t="s">
        <v>322</v>
      </c>
      <c r="AX2" s="2" t="s">
        <v>245</v>
      </c>
      <c r="AY2" s="2" t="s">
        <v>246</v>
      </c>
      <c r="AZ2" s="2" t="s">
        <v>247</v>
      </c>
      <c r="BA2" s="2" t="s">
        <v>248</v>
      </c>
      <c r="BB2" s="44" t="s">
        <v>323</v>
      </c>
      <c r="BC2" s="2" t="s">
        <v>249</v>
      </c>
      <c r="BD2" s="2" t="s">
        <v>250</v>
      </c>
      <c r="BE2" s="2" t="s">
        <v>251</v>
      </c>
      <c r="BF2" s="2" t="s">
        <v>252</v>
      </c>
      <c r="BG2" s="2" t="s">
        <v>253</v>
      </c>
      <c r="BH2" s="2" t="s">
        <v>254</v>
      </c>
      <c r="BI2" s="2" t="s">
        <v>255</v>
      </c>
      <c r="BJ2" s="2" t="s">
        <v>256</v>
      </c>
      <c r="BK2" s="45" t="s">
        <v>324</v>
      </c>
      <c r="BL2" s="45" t="s">
        <v>325</v>
      </c>
      <c r="BM2" s="45" t="s">
        <v>326</v>
      </c>
      <c r="BN2" s="2" t="s">
        <v>257</v>
      </c>
      <c r="BO2" s="2" t="s">
        <v>258</v>
      </c>
      <c r="BP2" s="2" t="s">
        <v>259</v>
      </c>
      <c r="BQ2" s="2" t="s">
        <v>260</v>
      </c>
      <c r="BR2" s="44" t="s">
        <v>327</v>
      </c>
      <c r="BS2" s="2" t="s">
        <v>261</v>
      </c>
      <c r="BT2" s="2" t="s">
        <v>262</v>
      </c>
      <c r="BU2" s="2" t="s">
        <v>263</v>
      </c>
      <c r="BV2" s="2" t="s">
        <v>264</v>
      </c>
      <c r="BW2" s="2" t="s">
        <v>265</v>
      </c>
      <c r="BX2" s="2" t="s">
        <v>266</v>
      </c>
      <c r="BY2" s="2" t="s">
        <v>267</v>
      </c>
      <c r="BZ2" s="2" t="s">
        <v>268</v>
      </c>
      <c r="CA2" s="45" t="s">
        <v>328</v>
      </c>
      <c r="CB2" s="45" t="s">
        <v>329</v>
      </c>
      <c r="CC2" s="45" t="s">
        <v>330</v>
      </c>
      <c r="CD2" s="2" t="s">
        <v>269</v>
      </c>
      <c r="CE2" s="2" t="s">
        <v>270</v>
      </c>
      <c r="CF2" s="2" t="s">
        <v>271</v>
      </c>
      <c r="CG2" s="2" t="s">
        <v>272</v>
      </c>
      <c r="CH2" s="44" t="s">
        <v>331</v>
      </c>
      <c r="CI2" s="2" t="s">
        <v>273</v>
      </c>
      <c r="CJ2" s="2" t="s">
        <v>274</v>
      </c>
      <c r="CK2" s="2" t="s">
        <v>275</v>
      </c>
      <c r="CL2" s="2" t="s">
        <v>276</v>
      </c>
      <c r="CM2" s="2" t="s">
        <v>277</v>
      </c>
      <c r="CN2" s="2" t="s">
        <v>278</v>
      </c>
      <c r="CO2" s="2" t="s">
        <v>279</v>
      </c>
      <c r="CP2" s="2" t="s">
        <v>280</v>
      </c>
      <c r="CQ2" s="45" t="s">
        <v>332</v>
      </c>
      <c r="CR2" s="45" t="s">
        <v>333</v>
      </c>
      <c r="CS2" s="45" t="s">
        <v>334</v>
      </c>
      <c r="CT2" s="2" t="s">
        <v>281</v>
      </c>
      <c r="CU2" s="2" t="s">
        <v>282</v>
      </c>
      <c r="CV2" s="2" t="s">
        <v>283</v>
      </c>
      <c r="CW2" s="2" t="s">
        <v>284</v>
      </c>
      <c r="CX2" s="44" t="s">
        <v>335</v>
      </c>
      <c r="CY2" s="2" t="s">
        <v>285</v>
      </c>
      <c r="CZ2" s="2" t="s">
        <v>286</v>
      </c>
      <c r="DA2" s="2" t="s">
        <v>287</v>
      </c>
      <c r="DB2" s="2" t="s">
        <v>288</v>
      </c>
      <c r="DC2" s="2" t="s">
        <v>289</v>
      </c>
      <c r="DD2" s="2" t="s">
        <v>290</v>
      </c>
      <c r="DE2" s="2" t="s">
        <v>291</v>
      </c>
      <c r="DF2" s="2" t="s">
        <v>292</v>
      </c>
      <c r="DG2" s="45" t="s">
        <v>336</v>
      </c>
      <c r="DH2" s="45" t="s">
        <v>337</v>
      </c>
      <c r="DI2" s="45" t="s">
        <v>338</v>
      </c>
      <c r="DJ2" s="2" t="s">
        <v>293</v>
      </c>
      <c r="DK2" s="2" t="s">
        <v>294</v>
      </c>
      <c r="DL2" s="2" t="s">
        <v>295</v>
      </c>
      <c r="DM2" s="2" t="s">
        <v>296</v>
      </c>
      <c r="DN2" s="44" t="s">
        <v>339</v>
      </c>
      <c r="DO2" s="2" t="s">
        <v>297</v>
      </c>
      <c r="DP2" s="2" t="s">
        <v>298</v>
      </c>
      <c r="DQ2" s="2" t="s">
        <v>299</v>
      </c>
      <c r="DR2" s="2" t="s">
        <v>300</v>
      </c>
      <c r="DS2" s="2" t="s">
        <v>301</v>
      </c>
      <c r="DT2" s="2" t="s">
        <v>302</v>
      </c>
      <c r="DU2" s="2" t="s">
        <v>303</v>
      </c>
      <c r="DV2" s="2" t="s">
        <v>304</v>
      </c>
      <c r="DW2" s="45" t="s">
        <v>340</v>
      </c>
      <c r="DX2" s="45" t="s">
        <v>341</v>
      </c>
      <c r="DY2" s="45" t="s">
        <v>342</v>
      </c>
      <c r="DZ2" s="2" t="s">
        <v>305</v>
      </c>
      <c r="EA2" s="2" t="s">
        <v>306</v>
      </c>
      <c r="EB2" s="2" t="s">
        <v>307</v>
      </c>
      <c r="EC2" s="2" t="s">
        <v>308</v>
      </c>
      <c r="ED2" s="44" t="s">
        <v>343</v>
      </c>
      <c r="EE2" s="2" t="s">
        <v>309</v>
      </c>
      <c r="EF2" s="2" t="s">
        <v>310</v>
      </c>
      <c r="EG2" s="2" t="s">
        <v>311</v>
      </c>
      <c r="EH2" s="2" t="s">
        <v>312</v>
      </c>
      <c r="EI2" s="2" t="s">
        <v>313</v>
      </c>
      <c r="EJ2" s="2" t="s">
        <v>314</v>
      </c>
      <c r="EK2" s="2" t="s">
        <v>315</v>
      </c>
      <c r="EL2" s="1" t="s">
        <v>317</v>
      </c>
      <c r="EM2" s="47" t="s">
        <v>606</v>
      </c>
      <c r="EN2" s="49" t="s">
        <v>607</v>
      </c>
      <c r="EO2" s="44" t="s">
        <v>608</v>
      </c>
      <c r="EP2" s="51" t="s">
        <v>318</v>
      </c>
      <c r="EQ2" s="51" t="s">
        <v>609</v>
      </c>
      <c r="ER2" s="49" t="s">
        <v>610</v>
      </c>
      <c r="ES2" s="2" t="s">
        <v>498</v>
      </c>
      <c r="ET2" s="51" t="s">
        <v>367</v>
      </c>
      <c r="EU2" s="1" t="s">
        <v>612</v>
      </c>
    </row>
    <row r="3" spans="1:151" s="107" customFormat="1">
      <c r="A3" s="52" t="s">
        <v>614</v>
      </c>
      <c r="B3" s="107" t="s">
        <v>386</v>
      </c>
      <c r="C3" s="107" t="s">
        <v>392</v>
      </c>
      <c r="D3" s="107" t="s">
        <v>393</v>
      </c>
      <c r="E3" s="108"/>
      <c r="F3" s="108" t="s">
        <v>394</v>
      </c>
      <c r="G3" s="108"/>
      <c r="H3" s="107" t="s">
        <v>395</v>
      </c>
      <c r="I3" s="107" t="s">
        <v>396</v>
      </c>
      <c r="J3" s="108"/>
      <c r="K3" s="108"/>
      <c r="L3" s="107" t="s">
        <v>397</v>
      </c>
      <c r="M3" s="107" t="s">
        <v>398</v>
      </c>
      <c r="N3" s="107" t="s">
        <v>399</v>
      </c>
      <c r="O3" s="107" t="s">
        <v>400</v>
      </c>
      <c r="P3" s="109" t="s">
        <v>401</v>
      </c>
      <c r="Q3" s="109" t="s">
        <v>402</v>
      </c>
      <c r="R3" s="109" t="s">
        <v>403</v>
      </c>
      <c r="S3" s="107" t="s">
        <v>404</v>
      </c>
      <c r="T3" s="107" t="s">
        <v>405</v>
      </c>
      <c r="U3" s="108"/>
      <c r="V3" s="107" t="s">
        <v>406</v>
      </c>
      <c r="W3" s="108"/>
      <c r="X3" s="107" t="s">
        <v>407</v>
      </c>
      <c r="Y3" s="107" t="s">
        <v>408</v>
      </c>
      <c r="Z3" s="107" t="s">
        <v>409</v>
      </c>
      <c r="AA3" s="107" t="s">
        <v>410</v>
      </c>
      <c r="AB3" s="107" t="s">
        <v>411</v>
      </c>
      <c r="AC3" s="107" t="s">
        <v>412</v>
      </c>
      <c r="AD3" s="107" t="s">
        <v>413</v>
      </c>
      <c r="AE3" s="107" t="s">
        <v>218</v>
      </c>
      <c r="AF3" s="108"/>
      <c r="AG3" s="107" t="s">
        <v>414</v>
      </c>
      <c r="AH3" s="107" t="s">
        <v>370</v>
      </c>
      <c r="AI3" s="107" t="s">
        <v>415</v>
      </c>
      <c r="AJ3" s="107" t="s">
        <v>219</v>
      </c>
      <c r="AK3" s="107" t="s">
        <v>416</v>
      </c>
      <c r="AL3" s="107" t="s">
        <v>417</v>
      </c>
      <c r="AM3" s="107" t="s">
        <v>418</v>
      </c>
      <c r="AN3" s="107" t="s">
        <v>419</v>
      </c>
      <c r="AO3" s="107" t="s">
        <v>420</v>
      </c>
      <c r="AP3" s="107" t="s">
        <v>421</v>
      </c>
      <c r="AQ3" s="108"/>
      <c r="AR3" s="107" t="s">
        <v>422</v>
      </c>
      <c r="AS3" s="107" t="s">
        <v>423</v>
      </c>
      <c r="AT3" s="109" t="s">
        <v>424</v>
      </c>
      <c r="AU3" s="108"/>
      <c r="AV3" s="108"/>
      <c r="AW3" s="108"/>
      <c r="AX3" s="109" t="s">
        <v>425</v>
      </c>
      <c r="AY3" s="109" t="s">
        <v>426</v>
      </c>
      <c r="AZ3" s="109" t="s">
        <v>427</v>
      </c>
      <c r="BA3" s="109" t="s">
        <v>428</v>
      </c>
      <c r="BB3" s="108"/>
      <c r="BC3" s="109" t="s">
        <v>429</v>
      </c>
      <c r="BD3" s="107" t="s">
        <v>430</v>
      </c>
      <c r="BE3" s="107" t="s">
        <v>431</v>
      </c>
      <c r="BF3" s="107" t="s">
        <v>432</v>
      </c>
      <c r="BG3" s="107" t="s">
        <v>433</v>
      </c>
      <c r="BH3" s="107" t="s">
        <v>434</v>
      </c>
      <c r="BI3" s="107" t="s">
        <v>435</v>
      </c>
      <c r="BJ3" s="107" t="s">
        <v>436</v>
      </c>
      <c r="BK3" s="108"/>
      <c r="BL3" s="108"/>
      <c r="BM3" s="108"/>
      <c r="BN3" s="107" t="s">
        <v>437</v>
      </c>
      <c r="BO3" s="107" t="s">
        <v>438</v>
      </c>
      <c r="BP3" s="107" t="s">
        <v>439</v>
      </c>
      <c r="BQ3" s="107" t="s">
        <v>440</v>
      </c>
      <c r="BR3" s="108"/>
      <c r="BS3" s="107" t="s">
        <v>441</v>
      </c>
      <c r="BT3" s="107" t="s">
        <v>442</v>
      </c>
      <c r="BU3" s="107" t="s">
        <v>443</v>
      </c>
      <c r="BV3" s="107" t="s">
        <v>444</v>
      </c>
      <c r="BW3" s="107" t="s">
        <v>445</v>
      </c>
      <c r="BX3" s="107" t="s">
        <v>446</v>
      </c>
      <c r="BY3" s="107" t="s">
        <v>447</v>
      </c>
      <c r="BZ3" s="107" t="s">
        <v>448</v>
      </c>
      <c r="CA3" s="108"/>
      <c r="CB3" s="108"/>
      <c r="CC3" s="108"/>
      <c r="CD3" s="107" t="s">
        <v>449</v>
      </c>
      <c r="CE3" s="107" t="s">
        <v>450</v>
      </c>
      <c r="CF3" s="107" t="s">
        <v>451</v>
      </c>
      <c r="CG3" s="107" t="s">
        <v>452</v>
      </c>
      <c r="CH3" s="108"/>
      <c r="CI3" s="107" t="s">
        <v>453</v>
      </c>
      <c r="CJ3" s="107" t="s">
        <v>454</v>
      </c>
      <c r="CK3" s="107" t="s">
        <v>455</v>
      </c>
      <c r="CL3" s="107" t="s">
        <v>456</v>
      </c>
      <c r="CM3" s="107" t="s">
        <v>457</v>
      </c>
      <c r="CN3" s="107" t="s">
        <v>458</v>
      </c>
      <c r="CO3" s="107" t="s">
        <v>459</v>
      </c>
      <c r="CP3" s="107" t="s">
        <v>460</v>
      </c>
      <c r="CQ3" s="108"/>
      <c r="CR3" s="108"/>
      <c r="CS3" s="108"/>
      <c r="CT3" s="107" t="s">
        <v>461</v>
      </c>
      <c r="CU3" s="107" t="s">
        <v>462</v>
      </c>
      <c r="CV3" s="107" t="s">
        <v>463</v>
      </c>
      <c r="CW3" s="107" t="s">
        <v>464</v>
      </c>
      <c r="CX3" s="108"/>
      <c r="CY3" s="107" t="s">
        <v>465</v>
      </c>
      <c r="CZ3" s="107" t="s">
        <v>466</v>
      </c>
      <c r="DA3" s="107" t="s">
        <v>467</v>
      </c>
      <c r="DB3" s="107" t="s">
        <v>468</v>
      </c>
      <c r="DC3" s="107" t="s">
        <v>469</v>
      </c>
      <c r="DD3" s="107" t="s">
        <v>470</v>
      </c>
      <c r="DE3" s="107" t="s">
        <v>471</v>
      </c>
      <c r="DF3" s="109" t="s">
        <v>472</v>
      </c>
      <c r="DG3" s="108"/>
      <c r="DH3" s="108"/>
      <c r="DI3" s="108"/>
      <c r="DJ3" s="109" t="s">
        <v>473</v>
      </c>
      <c r="DK3" s="109" t="s">
        <v>474</v>
      </c>
      <c r="DL3" s="109" t="s">
        <v>475</v>
      </c>
      <c r="DM3" s="109" t="s">
        <v>476</v>
      </c>
      <c r="DN3" s="108"/>
      <c r="DO3" s="109" t="s">
        <v>477</v>
      </c>
      <c r="DP3" s="107" t="s">
        <v>478</v>
      </c>
      <c r="DQ3" s="107" t="s">
        <v>479</v>
      </c>
      <c r="DR3" s="107" t="s">
        <v>480</v>
      </c>
      <c r="DS3" s="107" t="s">
        <v>481</v>
      </c>
      <c r="DT3" s="107" t="s">
        <v>482</v>
      </c>
      <c r="DU3" s="107" t="s">
        <v>483</v>
      </c>
      <c r="DV3" s="107" t="s">
        <v>484</v>
      </c>
      <c r="DW3" s="108"/>
      <c r="DX3" s="108"/>
      <c r="DY3" s="108"/>
      <c r="DZ3" s="107" t="s">
        <v>485</v>
      </c>
      <c r="EA3" s="107" t="s">
        <v>486</v>
      </c>
      <c r="EB3" s="107" t="s">
        <v>487</v>
      </c>
      <c r="EC3" s="107" t="s">
        <v>488</v>
      </c>
      <c r="ED3" s="108"/>
      <c r="EE3" s="107" t="s">
        <v>489</v>
      </c>
      <c r="EF3" s="107" t="s">
        <v>490</v>
      </c>
      <c r="EG3" s="107" t="s">
        <v>491</v>
      </c>
      <c r="EH3" s="107" t="s">
        <v>492</v>
      </c>
      <c r="EI3" s="107" t="s">
        <v>493</v>
      </c>
      <c r="EJ3" s="107" t="s">
        <v>494</v>
      </c>
      <c r="EK3" s="107" t="s">
        <v>495</v>
      </c>
      <c r="EL3" s="107" t="s">
        <v>496</v>
      </c>
      <c r="EM3" s="107" t="s">
        <v>372</v>
      </c>
      <c r="EN3" s="108"/>
      <c r="EO3" s="108"/>
      <c r="EP3" s="107" t="s">
        <v>497</v>
      </c>
      <c r="EQ3" s="107" t="s">
        <v>376</v>
      </c>
      <c r="ER3" s="108"/>
      <c r="ES3" s="107" t="s">
        <v>498</v>
      </c>
      <c r="ET3" s="107" t="s">
        <v>367</v>
      </c>
      <c r="EU3" s="109" t="s">
        <v>235</v>
      </c>
    </row>
    <row r="4" spans="1:151" s="53" customFormat="1"/>
    <row r="6" spans="1:151" ht="15.75" thickBot="1"/>
    <row r="7" spans="1:151" ht="15.75" thickBot="1">
      <c r="B7" s="54" t="s">
        <v>344</v>
      </c>
      <c r="C7" s="55" t="s">
        <v>209</v>
      </c>
      <c r="D7" s="55" t="s">
        <v>210</v>
      </c>
      <c r="E7" s="55" t="s">
        <v>211</v>
      </c>
      <c r="F7" s="173" t="s">
        <v>529</v>
      </c>
    </row>
    <row r="8" spans="1:151" ht="15.75" thickBot="1">
      <c r="B8" s="34">
        <v>1</v>
      </c>
      <c r="C8" s="35" t="s">
        <v>386</v>
      </c>
      <c r="D8" s="35" t="s">
        <v>386</v>
      </c>
      <c r="E8" s="35" t="str">
        <f>IF(ISBLANK(D8)=TRUE,"Yes","NO")</f>
        <v>NO</v>
      </c>
      <c r="F8" s="170">
        <v>1</v>
      </c>
      <c r="H8" s="56" t="s">
        <v>215</v>
      </c>
      <c r="I8" s="57" t="s">
        <v>216</v>
      </c>
      <c r="J8" s="58" t="s">
        <v>217</v>
      </c>
    </row>
    <row r="9" spans="1:151">
      <c r="B9" s="36">
        <v>2</v>
      </c>
      <c r="C9" s="5" t="s">
        <v>387</v>
      </c>
      <c r="D9" s="5" t="s">
        <v>392</v>
      </c>
      <c r="E9" s="5" t="str">
        <f t="shared" ref="E9:E72" si="0">IF(ISBLANK(D9)=TRUE,"Yes","NO")</f>
        <v>NO</v>
      </c>
      <c r="F9" s="171">
        <v>2</v>
      </c>
      <c r="H9" s="28" t="s">
        <v>212</v>
      </c>
      <c r="I9" s="32">
        <f>COUNTIF($E$8:$E$157,H9)</f>
        <v>35</v>
      </c>
      <c r="J9" s="33">
        <f>I9/$I$11</f>
        <v>0.23333333333333334</v>
      </c>
    </row>
    <row r="10" spans="1:151" ht="15.75" thickBot="1">
      <c r="B10" s="36">
        <v>3</v>
      </c>
      <c r="C10" s="5" t="s">
        <v>574</v>
      </c>
      <c r="D10" s="5" t="s">
        <v>393</v>
      </c>
      <c r="E10" s="5" t="str">
        <f t="shared" si="0"/>
        <v>NO</v>
      </c>
      <c r="F10" s="171">
        <v>3</v>
      </c>
      <c r="H10" s="29" t="s">
        <v>213</v>
      </c>
      <c r="I10" s="30">
        <f>COUNTIF($E$8:$E$157,H10)</f>
        <v>115</v>
      </c>
      <c r="J10" s="31">
        <f>I10/$I$11</f>
        <v>0.76666666666666672</v>
      </c>
    </row>
    <row r="11" spans="1:151" ht="15.75" thickBot="1">
      <c r="B11" s="36">
        <v>4</v>
      </c>
      <c r="C11" s="4" t="s">
        <v>319</v>
      </c>
      <c r="D11" s="5"/>
      <c r="E11" s="5" t="str">
        <f t="shared" si="0"/>
        <v>Yes</v>
      </c>
      <c r="F11" s="171">
        <v>4</v>
      </c>
      <c r="H11" s="56" t="s">
        <v>214</v>
      </c>
      <c r="I11" s="57">
        <f>SUM(I9:I10)</f>
        <v>150</v>
      </c>
      <c r="J11" s="59">
        <f>I11/$I$11</f>
        <v>1</v>
      </c>
    </row>
    <row r="12" spans="1:151">
      <c r="B12" s="36">
        <v>5</v>
      </c>
      <c r="C12" s="5" t="s">
        <v>575</v>
      </c>
      <c r="D12" s="5" t="s">
        <v>394</v>
      </c>
      <c r="E12" s="5" t="str">
        <f t="shared" si="0"/>
        <v>NO</v>
      </c>
      <c r="F12" s="171">
        <v>5</v>
      </c>
    </row>
    <row r="13" spans="1:151">
      <c r="B13" s="36">
        <v>6</v>
      </c>
      <c r="C13" s="5" t="s">
        <v>576</v>
      </c>
      <c r="D13" s="5"/>
      <c r="E13" s="5" t="str">
        <f t="shared" si="0"/>
        <v>Yes</v>
      </c>
      <c r="F13" s="171">
        <v>6</v>
      </c>
    </row>
    <row r="14" spans="1:151">
      <c r="B14" s="36">
        <v>7</v>
      </c>
      <c r="C14" s="5" t="s">
        <v>577</v>
      </c>
      <c r="D14" s="5" t="s">
        <v>395</v>
      </c>
      <c r="E14" s="5" t="str">
        <f t="shared" si="0"/>
        <v>NO</v>
      </c>
      <c r="F14" s="171">
        <v>7</v>
      </c>
    </row>
    <row r="15" spans="1:151">
      <c r="B15" s="36">
        <v>8</v>
      </c>
      <c r="C15" s="5" t="s">
        <v>578</v>
      </c>
      <c r="D15" s="5" t="s">
        <v>396</v>
      </c>
      <c r="E15" s="5" t="str">
        <f t="shared" si="0"/>
        <v>NO</v>
      </c>
      <c r="F15" s="171">
        <v>8</v>
      </c>
    </row>
    <row r="16" spans="1:151">
      <c r="B16" s="36">
        <v>9</v>
      </c>
      <c r="C16" s="5" t="s">
        <v>579</v>
      </c>
      <c r="D16" s="5"/>
      <c r="E16" s="5" t="str">
        <f t="shared" si="0"/>
        <v>Yes</v>
      </c>
      <c r="F16" s="171">
        <v>9</v>
      </c>
    </row>
    <row r="17" spans="2:6">
      <c r="B17" s="36">
        <v>10</v>
      </c>
      <c r="C17" s="5" t="s">
        <v>580</v>
      </c>
      <c r="D17" s="5"/>
      <c r="E17" s="5" t="str">
        <f t="shared" si="0"/>
        <v>Yes</v>
      </c>
      <c r="F17" s="171">
        <v>10</v>
      </c>
    </row>
    <row r="18" spans="2:6">
      <c r="B18" s="36">
        <v>11</v>
      </c>
      <c r="C18" s="5" t="s">
        <v>581</v>
      </c>
      <c r="D18" s="5" t="s">
        <v>397</v>
      </c>
      <c r="E18" s="5" t="str">
        <f t="shared" si="0"/>
        <v>NO</v>
      </c>
      <c r="F18" s="171">
        <v>11</v>
      </c>
    </row>
    <row r="19" spans="2:6">
      <c r="B19" s="36">
        <v>12</v>
      </c>
      <c r="C19" s="6" t="s">
        <v>398</v>
      </c>
      <c r="D19" s="5" t="s">
        <v>398</v>
      </c>
      <c r="E19" s="5" t="str">
        <f t="shared" si="0"/>
        <v>NO</v>
      </c>
      <c r="F19" s="171">
        <v>12</v>
      </c>
    </row>
    <row r="20" spans="2:6">
      <c r="B20" s="36">
        <v>13</v>
      </c>
      <c r="C20" s="6" t="s">
        <v>399</v>
      </c>
      <c r="D20" s="5" t="s">
        <v>399</v>
      </c>
      <c r="E20" s="5" t="str">
        <f t="shared" si="0"/>
        <v>NO</v>
      </c>
      <c r="F20" s="171">
        <v>13</v>
      </c>
    </row>
    <row r="21" spans="2:6">
      <c r="B21" s="36">
        <v>14</v>
      </c>
      <c r="C21" s="6" t="s">
        <v>400</v>
      </c>
      <c r="D21" s="5" t="s">
        <v>400</v>
      </c>
      <c r="E21" s="5" t="str">
        <f t="shared" si="0"/>
        <v>NO</v>
      </c>
      <c r="F21" s="171">
        <v>14</v>
      </c>
    </row>
    <row r="22" spans="2:6">
      <c r="B22" s="36">
        <v>15</v>
      </c>
      <c r="C22" s="6" t="s">
        <v>582</v>
      </c>
      <c r="D22" s="5" t="s">
        <v>401</v>
      </c>
      <c r="E22" s="5" t="str">
        <f t="shared" si="0"/>
        <v>NO</v>
      </c>
      <c r="F22" s="171">
        <v>15</v>
      </c>
    </row>
    <row r="23" spans="2:6">
      <c r="B23" s="36">
        <v>16</v>
      </c>
      <c r="C23" s="5" t="s">
        <v>583</v>
      </c>
      <c r="D23" s="5" t="s">
        <v>402</v>
      </c>
      <c r="E23" s="5" t="str">
        <f t="shared" si="0"/>
        <v>NO</v>
      </c>
      <c r="F23" s="171">
        <v>16</v>
      </c>
    </row>
    <row r="24" spans="2:6">
      <c r="B24" s="36">
        <v>17</v>
      </c>
      <c r="C24" s="5" t="s">
        <v>584</v>
      </c>
      <c r="D24" s="5" t="s">
        <v>403</v>
      </c>
      <c r="E24" s="5" t="str">
        <f t="shared" si="0"/>
        <v>NO</v>
      </c>
      <c r="F24" s="171">
        <v>17</v>
      </c>
    </row>
    <row r="25" spans="2:6">
      <c r="B25" s="36">
        <v>18</v>
      </c>
      <c r="C25" s="5" t="s">
        <v>585</v>
      </c>
      <c r="D25" s="5" t="s">
        <v>404</v>
      </c>
      <c r="E25" s="5" t="str">
        <f t="shared" si="0"/>
        <v>NO</v>
      </c>
      <c r="F25" s="171">
        <v>18</v>
      </c>
    </row>
    <row r="26" spans="2:6">
      <c r="B26" s="36">
        <v>19</v>
      </c>
      <c r="C26" s="5" t="s">
        <v>586</v>
      </c>
      <c r="D26" s="5" t="s">
        <v>405</v>
      </c>
      <c r="E26" s="5" t="str">
        <f t="shared" si="0"/>
        <v>NO</v>
      </c>
      <c r="F26" s="171">
        <v>19</v>
      </c>
    </row>
    <row r="27" spans="2:6">
      <c r="B27" s="36">
        <v>20</v>
      </c>
      <c r="C27" s="4" t="s">
        <v>587</v>
      </c>
      <c r="D27" s="5"/>
      <c r="E27" s="5" t="str">
        <f t="shared" si="0"/>
        <v>Yes</v>
      </c>
      <c r="F27" s="171">
        <v>20</v>
      </c>
    </row>
    <row r="28" spans="2:6">
      <c r="B28" s="36">
        <v>21</v>
      </c>
      <c r="C28" s="4" t="s">
        <v>588</v>
      </c>
      <c r="D28" s="5" t="s">
        <v>406</v>
      </c>
      <c r="E28" s="5" t="str">
        <f t="shared" si="0"/>
        <v>NO</v>
      </c>
      <c r="F28" s="171">
        <v>21</v>
      </c>
    </row>
    <row r="29" spans="2:6">
      <c r="B29" s="36">
        <v>22</v>
      </c>
      <c r="C29" s="5" t="s">
        <v>589</v>
      </c>
      <c r="D29" s="5"/>
      <c r="E29" s="5" t="str">
        <f t="shared" si="0"/>
        <v>Yes</v>
      </c>
      <c r="F29" s="171">
        <v>22</v>
      </c>
    </row>
    <row r="30" spans="2:6">
      <c r="B30" s="36">
        <v>23</v>
      </c>
      <c r="C30" s="5" t="s">
        <v>590</v>
      </c>
      <c r="D30" s="5" t="s">
        <v>407</v>
      </c>
      <c r="E30" s="5" t="str">
        <f t="shared" si="0"/>
        <v>NO</v>
      </c>
      <c r="F30" s="171">
        <v>23</v>
      </c>
    </row>
    <row r="31" spans="2:6">
      <c r="B31" s="36">
        <v>24</v>
      </c>
      <c r="C31" s="60" t="s">
        <v>591</v>
      </c>
      <c r="D31" s="5" t="s">
        <v>408</v>
      </c>
      <c r="E31" s="5" t="str">
        <f t="shared" si="0"/>
        <v>NO</v>
      </c>
      <c r="F31" s="171">
        <v>24</v>
      </c>
    </row>
    <row r="32" spans="2:6">
      <c r="B32" s="36">
        <v>25</v>
      </c>
      <c r="C32" s="5" t="s">
        <v>409</v>
      </c>
      <c r="D32" s="5" t="s">
        <v>409</v>
      </c>
      <c r="E32" s="5" t="str">
        <f t="shared" si="0"/>
        <v>NO</v>
      </c>
      <c r="F32" s="171">
        <v>25</v>
      </c>
    </row>
    <row r="33" spans="2:6">
      <c r="B33" s="36">
        <v>26</v>
      </c>
      <c r="C33" s="61" t="s">
        <v>592</v>
      </c>
      <c r="D33" s="5" t="s">
        <v>410</v>
      </c>
      <c r="E33" s="5" t="str">
        <f t="shared" si="0"/>
        <v>NO</v>
      </c>
      <c r="F33" s="171">
        <v>26</v>
      </c>
    </row>
    <row r="34" spans="2:6">
      <c r="B34" s="36">
        <v>27</v>
      </c>
      <c r="C34" s="5" t="s">
        <v>593</v>
      </c>
      <c r="D34" s="5" t="s">
        <v>411</v>
      </c>
      <c r="E34" s="5" t="str">
        <f t="shared" si="0"/>
        <v>NO</v>
      </c>
      <c r="F34" s="171">
        <v>27</v>
      </c>
    </row>
    <row r="35" spans="2:6">
      <c r="B35" s="36">
        <v>28</v>
      </c>
      <c r="C35" s="61" t="s">
        <v>594</v>
      </c>
      <c r="D35" s="5" t="s">
        <v>412</v>
      </c>
      <c r="E35" s="5" t="str">
        <f t="shared" si="0"/>
        <v>NO</v>
      </c>
      <c r="F35" s="171">
        <v>28</v>
      </c>
    </row>
    <row r="36" spans="2:6">
      <c r="B36" s="36">
        <v>29</v>
      </c>
      <c r="C36" s="5" t="s">
        <v>316</v>
      </c>
      <c r="D36" s="5" t="s">
        <v>413</v>
      </c>
      <c r="E36" s="5" t="str">
        <f t="shared" si="0"/>
        <v>NO</v>
      </c>
      <c r="F36" s="171">
        <v>29</v>
      </c>
    </row>
    <row r="37" spans="2:6">
      <c r="B37" s="36">
        <v>30</v>
      </c>
      <c r="C37" s="61" t="s">
        <v>218</v>
      </c>
      <c r="D37" s="5" t="s">
        <v>218</v>
      </c>
      <c r="E37" s="5" t="str">
        <f t="shared" si="0"/>
        <v>NO</v>
      </c>
      <c r="F37" s="171">
        <v>30</v>
      </c>
    </row>
    <row r="38" spans="2:6">
      <c r="B38" s="36">
        <v>31</v>
      </c>
      <c r="C38" s="61" t="s">
        <v>595</v>
      </c>
      <c r="D38" s="5"/>
      <c r="E38" s="5" t="str">
        <f t="shared" si="0"/>
        <v>Yes</v>
      </c>
      <c r="F38" s="171">
        <v>31</v>
      </c>
    </row>
    <row r="39" spans="2:6">
      <c r="B39" s="36">
        <v>32</v>
      </c>
      <c r="C39" s="4" t="s">
        <v>414</v>
      </c>
      <c r="D39" s="5" t="s">
        <v>414</v>
      </c>
      <c r="E39" s="5" t="str">
        <f t="shared" si="0"/>
        <v>NO</v>
      </c>
      <c r="F39" s="171">
        <v>32</v>
      </c>
    </row>
    <row r="40" spans="2:6">
      <c r="B40" s="36">
        <v>33</v>
      </c>
      <c r="C40" s="7" t="s">
        <v>370</v>
      </c>
      <c r="D40" s="5" t="s">
        <v>370</v>
      </c>
      <c r="E40" s="5" t="str">
        <f t="shared" si="0"/>
        <v>NO</v>
      </c>
      <c r="F40" s="171">
        <v>33</v>
      </c>
    </row>
    <row r="41" spans="2:6">
      <c r="B41" s="36">
        <v>34</v>
      </c>
      <c r="C41" s="7" t="s">
        <v>415</v>
      </c>
      <c r="D41" s="5" t="s">
        <v>415</v>
      </c>
      <c r="E41" s="5" t="str">
        <f t="shared" si="0"/>
        <v>NO</v>
      </c>
      <c r="F41" s="171">
        <v>34</v>
      </c>
    </row>
    <row r="42" spans="2:6">
      <c r="B42" s="36">
        <v>35</v>
      </c>
      <c r="C42" s="7" t="s">
        <v>219</v>
      </c>
      <c r="D42" s="5" t="s">
        <v>219</v>
      </c>
      <c r="E42" s="5" t="str">
        <f t="shared" si="0"/>
        <v>NO</v>
      </c>
      <c r="F42" s="171">
        <v>35</v>
      </c>
    </row>
    <row r="43" spans="2:6">
      <c r="B43" s="36">
        <v>36</v>
      </c>
      <c r="C43" s="4" t="s">
        <v>596</v>
      </c>
      <c r="D43" s="5" t="s">
        <v>416</v>
      </c>
      <c r="E43" s="5" t="str">
        <f t="shared" si="0"/>
        <v>NO</v>
      </c>
      <c r="F43" s="171">
        <v>36</v>
      </c>
    </row>
    <row r="44" spans="2:6">
      <c r="B44" s="36">
        <v>37</v>
      </c>
      <c r="C44" s="5" t="s">
        <v>417</v>
      </c>
      <c r="D44" s="5" t="s">
        <v>417</v>
      </c>
      <c r="E44" s="5" t="str">
        <f t="shared" si="0"/>
        <v>NO</v>
      </c>
      <c r="F44" s="171">
        <v>37</v>
      </c>
    </row>
    <row r="45" spans="2:6">
      <c r="B45" s="36">
        <v>38</v>
      </c>
      <c r="C45" s="5" t="s">
        <v>597</v>
      </c>
      <c r="D45" s="5" t="s">
        <v>418</v>
      </c>
      <c r="E45" s="5" t="str">
        <f t="shared" si="0"/>
        <v>NO</v>
      </c>
      <c r="F45" s="171">
        <v>38</v>
      </c>
    </row>
    <row r="46" spans="2:6">
      <c r="B46" s="36">
        <v>39</v>
      </c>
      <c r="C46" s="5" t="s">
        <v>598</v>
      </c>
      <c r="D46" s="5" t="s">
        <v>419</v>
      </c>
      <c r="E46" s="5" t="str">
        <f t="shared" si="0"/>
        <v>NO</v>
      </c>
      <c r="F46" s="171">
        <v>39</v>
      </c>
    </row>
    <row r="47" spans="2:6">
      <c r="B47" s="36">
        <v>40</v>
      </c>
      <c r="C47" s="5" t="s">
        <v>599</v>
      </c>
      <c r="D47" s="5" t="s">
        <v>420</v>
      </c>
      <c r="E47" s="5" t="str">
        <f t="shared" si="0"/>
        <v>NO</v>
      </c>
      <c r="F47" s="171">
        <v>40</v>
      </c>
    </row>
    <row r="48" spans="2:6">
      <c r="B48" s="36">
        <v>41</v>
      </c>
      <c r="C48" s="5" t="s">
        <v>600</v>
      </c>
      <c r="D48" s="5" t="s">
        <v>421</v>
      </c>
      <c r="E48" s="5" t="str">
        <f t="shared" si="0"/>
        <v>NO</v>
      </c>
      <c r="F48" s="171">
        <v>41</v>
      </c>
    </row>
    <row r="49" spans="2:6">
      <c r="B49" s="36">
        <v>42</v>
      </c>
      <c r="C49" s="61" t="s">
        <v>601</v>
      </c>
      <c r="D49" s="5"/>
      <c r="E49" s="5" t="str">
        <f t="shared" si="0"/>
        <v>Yes</v>
      </c>
      <c r="F49" s="171">
        <v>42</v>
      </c>
    </row>
    <row r="50" spans="2:6">
      <c r="B50" s="36">
        <v>43</v>
      </c>
      <c r="C50" s="5" t="s">
        <v>602</v>
      </c>
      <c r="D50" s="5" t="s">
        <v>422</v>
      </c>
      <c r="E50" s="5" t="str">
        <f t="shared" si="0"/>
        <v>NO</v>
      </c>
      <c r="F50" s="171">
        <v>43</v>
      </c>
    </row>
    <row r="51" spans="2:6">
      <c r="B51" s="36">
        <v>44</v>
      </c>
      <c r="C51" s="61" t="s">
        <v>603</v>
      </c>
      <c r="D51" s="5" t="s">
        <v>423</v>
      </c>
      <c r="E51" s="5" t="str">
        <f t="shared" si="0"/>
        <v>NO</v>
      </c>
      <c r="F51" s="171">
        <v>44</v>
      </c>
    </row>
    <row r="52" spans="2:6">
      <c r="B52" s="36">
        <v>45</v>
      </c>
      <c r="C52" s="5" t="s">
        <v>244</v>
      </c>
      <c r="D52" s="5" t="s">
        <v>424</v>
      </c>
      <c r="E52" s="5" t="str">
        <f t="shared" si="0"/>
        <v>NO</v>
      </c>
      <c r="F52" s="171">
        <v>45</v>
      </c>
    </row>
    <row r="53" spans="2:6">
      <c r="B53" s="36">
        <v>46</v>
      </c>
      <c r="C53" s="4" t="s">
        <v>320</v>
      </c>
      <c r="D53" s="5"/>
      <c r="E53" s="5" t="str">
        <f t="shared" si="0"/>
        <v>Yes</v>
      </c>
      <c r="F53" s="171">
        <v>46</v>
      </c>
    </row>
    <row r="54" spans="2:6">
      <c r="B54" s="36">
        <v>47</v>
      </c>
      <c r="C54" s="4" t="s">
        <v>321</v>
      </c>
      <c r="D54" s="5"/>
      <c r="E54" s="5" t="str">
        <f t="shared" si="0"/>
        <v>Yes</v>
      </c>
      <c r="F54" s="171">
        <v>47</v>
      </c>
    </row>
    <row r="55" spans="2:6">
      <c r="B55" s="36">
        <v>48</v>
      </c>
      <c r="C55" s="5" t="s">
        <v>322</v>
      </c>
      <c r="D55" s="5"/>
      <c r="E55" s="5" t="str">
        <f t="shared" si="0"/>
        <v>Yes</v>
      </c>
      <c r="F55" s="171">
        <v>48</v>
      </c>
    </row>
    <row r="56" spans="2:6">
      <c r="B56" s="36">
        <v>49</v>
      </c>
      <c r="C56" s="5" t="s">
        <v>245</v>
      </c>
      <c r="D56" s="5" t="s">
        <v>425</v>
      </c>
      <c r="E56" s="5" t="str">
        <f t="shared" si="0"/>
        <v>NO</v>
      </c>
      <c r="F56" s="171">
        <v>49</v>
      </c>
    </row>
    <row r="57" spans="2:6">
      <c r="B57" s="36">
        <v>50</v>
      </c>
      <c r="C57" s="5" t="s">
        <v>246</v>
      </c>
      <c r="D57" s="5" t="s">
        <v>426</v>
      </c>
      <c r="E57" s="5" t="str">
        <f t="shared" si="0"/>
        <v>NO</v>
      </c>
      <c r="F57" s="171">
        <v>50</v>
      </c>
    </row>
    <row r="58" spans="2:6">
      <c r="B58" s="36">
        <v>51</v>
      </c>
      <c r="C58" s="5" t="s">
        <v>247</v>
      </c>
      <c r="D58" s="5" t="s">
        <v>427</v>
      </c>
      <c r="E58" s="5" t="str">
        <f t="shared" si="0"/>
        <v>NO</v>
      </c>
      <c r="F58" s="171">
        <v>51</v>
      </c>
    </row>
    <row r="59" spans="2:6">
      <c r="B59" s="36">
        <v>52</v>
      </c>
      <c r="C59" s="5" t="s">
        <v>248</v>
      </c>
      <c r="D59" s="5" t="s">
        <v>428</v>
      </c>
      <c r="E59" s="5" t="str">
        <f t="shared" si="0"/>
        <v>NO</v>
      </c>
      <c r="F59" s="171">
        <v>52</v>
      </c>
    </row>
    <row r="60" spans="2:6">
      <c r="B60" s="36">
        <v>53</v>
      </c>
      <c r="C60" s="5" t="s">
        <v>323</v>
      </c>
      <c r="D60" s="5"/>
      <c r="E60" s="5" t="str">
        <f t="shared" si="0"/>
        <v>Yes</v>
      </c>
      <c r="F60" s="171">
        <v>53</v>
      </c>
    </row>
    <row r="61" spans="2:6">
      <c r="B61" s="36">
        <v>54</v>
      </c>
      <c r="C61" s="5" t="s">
        <v>249</v>
      </c>
      <c r="D61" s="5" t="s">
        <v>429</v>
      </c>
      <c r="E61" s="5" t="str">
        <f t="shared" si="0"/>
        <v>NO</v>
      </c>
      <c r="F61" s="171">
        <v>54</v>
      </c>
    </row>
    <row r="62" spans="2:6">
      <c r="B62" s="36">
        <v>55</v>
      </c>
      <c r="C62" s="5" t="s">
        <v>250</v>
      </c>
      <c r="D62" s="5" t="s">
        <v>430</v>
      </c>
      <c r="E62" s="5" t="str">
        <f t="shared" si="0"/>
        <v>NO</v>
      </c>
      <c r="F62" s="171">
        <v>55</v>
      </c>
    </row>
    <row r="63" spans="2:6">
      <c r="B63" s="36">
        <v>56</v>
      </c>
      <c r="C63" s="5" t="s">
        <v>251</v>
      </c>
      <c r="D63" s="5" t="s">
        <v>431</v>
      </c>
      <c r="E63" s="5" t="str">
        <f t="shared" si="0"/>
        <v>NO</v>
      </c>
      <c r="F63" s="171">
        <v>56</v>
      </c>
    </row>
    <row r="64" spans="2:6">
      <c r="B64" s="36">
        <v>57</v>
      </c>
      <c r="C64" s="5" t="s">
        <v>252</v>
      </c>
      <c r="D64" s="5" t="s">
        <v>432</v>
      </c>
      <c r="E64" s="5" t="str">
        <f t="shared" si="0"/>
        <v>NO</v>
      </c>
      <c r="F64" s="171">
        <v>57</v>
      </c>
    </row>
    <row r="65" spans="2:6">
      <c r="B65" s="36">
        <v>58</v>
      </c>
      <c r="C65" s="5" t="s">
        <v>253</v>
      </c>
      <c r="D65" s="5" t="s">
        <v>433</v>
      </c>
      <c r="E65" s="5" t="str">
        <f t="shared" si="0"/>
        <v>NO</v>
      </c>
      <c r="F65" s="171">
        <v>58</v>
      </c>
    </row>
    <row r="66" spans="2:6">
      <c r="B66" s="36">
        <v>59</v>
      </c>
      <c r="C66" s="5" t="s">
        <v>254</v>
      </c>
      <c r="D66" s="5" t="s">
        <v>434</v>
      </c>
      <c r="E66" s="5" t="str">
        <f t="shared" si="0"/>
        <v>NO</v>
      </c>
      <c r="F66" s="171">
        <v>59</v>
      </c>
    </row>
    <row r="67" spans="2:6">
      <c r="B67" s="36">
        <v>60</v>
      </c>
      <c r="C67" s="5" t="s">
        <v>255</v>
      </c>
      <c r="D67" s="5" t="s">
        <v>435</v>
      </c>
      <c r="E67" s="5" t="str">
        <f t="shared" si="0"/>
        <v>NO</v>
      </c>
      <c r="F67" s="171">
        <v>60</v>
      </c>
    </row>
    <row r="68" spans="2:6">
      <c r="B68" s="36">
        <v>61</v>
      </c>
      <c r="C68" s="5" t="s">
        <v>256</v>
      </c>
      <c r="D68" s="5" t="s">
        <v>436</v>
      </c>
      <c r="E68" s="5" t="str">
        <f t="shared" si="0"/>
        <v>NO</v>
      </c>
      <c r="F68" s="171">
        <v>61</v>
      </c>
    </row>
    <row r="69" spans="2:6">
      <c r="B69" s="36">
        <v>62</v>
      </c>
      <c r="C69" s="5" t="s">
        <v>324</v>
      </c>
      <c r="D69" s="5"/>
      <c r="E69" s="5" t="str">
        <f t="shared" si="0"/>
        <v>Yes</v>
      </c>
      <c r="F69" s="171">
        <v>62</v>
      </c>
    </row>
    <row r="70" spans="2:6">
      <c r="B70" s="36">
        <v>63</v>
      </c>
      <c r="C70" s="5" t="s">
        <v>325</v>
      </c>
      <c r="D70" s="5"/>
      <c r="E70" s="5" t="str">
        <f t="shared" si="0"/>
        <v>Yes</v>
      </c>
      <c r="F70" s="171">
        <v>63</v>
      </c>
    </row>
    <row r="71" spans="2:6">
      <c r="B71" s="36">
        <v>64</v>
      </c>
      <c r="C71" s="5" t="s">
        <v>326</v>
      </c>
      <c r="D71" s="5"/>
      <c r="E71" s="5" t="str">
        <f t="shared" si="0"/>
        <v>Yes</v>
      </c>
      <c r="F71" s="171">
        <v>64</v>
      </c>
    </row>
    <row r="72" spans="2:6">
      <c r="B72" s="36">
        <v>65</v>
      </c>
      <c r="C72" s="5" t="s">
        <v>257</v>
      </c>
      <c r="D72" s="5" t="s">
        <v>437</v>
      </c>
      <c r="E72" s="5" t="str">
        <f t="shared" si="0"/>
        <v>NO</v>
      </c>
      <c r="F72" s="171">
        <v>65</v>
      </c>
    </row>
    <row r="73" spans="2:6">
      <c r="B73" s="36">
        <v>66</v>
      </c>
      <c r="C73" s="5" t="s">
        <v>258</v>
      </c>
      <c r="D73" s="5" t="s">
        <v>438</v>
      </c>
      <c r="E73" s="5" t="str">
        <f t="shared" ref="E73:E136" si="1">IF(ISBLANK(D73)=TRUE,"Yes","NO")</f>
        <v>NO</v>
      </c>
      <c r="F73" s="171">
        <v>66</v>
      </c>
    </row>
    <row r="74" spans="2:6">
      <c r="B74" s="36">
        <v>67</v>
      </c>
      <c r="C74" s="4" t="s">
        <v>259</v>
      </c>
      <c r="D74" s="5" t="s">
        <v>439</v>
      </c>
      <c r="E74" s="5" t="str">
        <f t="shared" si="1"/>
        <v>NO</v>
      </c>
      <c r="F74" s="171">
        <v>67</v>
      </c>
    </row>
    <row r="75" spans="2:6">
      <c r="B75" s="36">
        <v>68</v>
      </c>
      <c r="C75" s="5" t="s">
        <v>260</v>
      </c>
      <c r="D75" s="5" t="s">
        <v>440</v>
      </c>
      <c r="E75" s="5" t="str">
        <f t="shared" si="1"/>
        <v>NO</v>
      </c>
      <c r="F75" s="171">
        <v>68</v>
      </c>
    </row>
    <row r="76" spans="2:6">
      <c r="B76" s="36">
        <v>69</v>
      </c>
      <c r="C76" s="5" t="s">
        <v>327</v>
      </c>
      <c r="D76" s="5"/>
      <c r="E76" s="5" t="str">
        <f t="shared" si="1"/>
        <v>Yes</v>
      </c>
      <c r="F76" s="171">
        <v>69</v>
      </c>
    </row>
    <row r="77" spans="2:6">
      <c r="B77" s="36">
        <v>70</v>
      </c>
      <c r="C77" s="5" t="s">
        <v>261</v>
      </c>
      <c r="D77" s="5" t="s">
        <v>441</v>
      </c>
      <c r="E77" s="5" t="str">
        <f t="shared" si="1"/>
        <v>NO</v>
      </c>
      <c r="F77" s="171">
        <v>70</v>
      </c>
    </row>
    <row r="78" spans="2:6">
      <c r="B78" s="36">
        <v>71</v>
      </c>
      <c r="C78" s="5" t="s">
        <v>262</v>
      </c>
      <c r="D78" s="5" t="s">
        <v>442</v>
      </c>
      <c r="E78" s="5" t="str">
        <f t="shared" si="1"/>
        <v>NO</v>
      </c>
      <c r="F78" s="171">
        <v>71</v>
      </c>
    </row>
    <row r="79" spans="2:6">
      <c r="B79" s="36">
        <v>72</v>
      </c>
      <c r="C79" s="5" t="s">
        <v>263</v>
      </c>
      <c r="D79" s="5" t="s">
        <v>443</v>
      </c>
      <c r="E79" s="5" t="str">
        <f t="shared" si="1"/>
        <v>NO</v>
      </c>
      <c r="F79" s="171">
        <v>72</v>
      </c>
    </row>
    <row r="80" spans="2:6">
      <c r="B80" s="36">
        <v>73</v>
      </c>
      <c r="C80" s="5" t="s">
        <v>264</v>
      </c>
      <c r="D80" s="5" t="s">
        <v>444</v>
      </c>
      <c r="E80" s="5" t="str">
        <f t="shared" si="1"/>
        <v>NO</v>
      </c>
      <c r="F80" s="171">
        <v>73</v>
      </c>
    </row>
    <row r="81" spans="2:6">
      <c r="B81" s="36">
        <v>74</v>
      </c>
      <c r="C81" s="5" t="s">
        <v>265</v>
      </c>
      <c r="D81" s="5" t="s">
        <v>445</v>
      </c>
      <c r="E81" s="5" t="str">
        <f t="shared" si="1"/>
        <v>NO</v>
      </c>
      <c r="F81" s="171">
        <v>74</v>
      </c>
    </row>
    <row r="82" spans="2:6">
      <c r="B82" s="36">
        <v>75</v>
      </c>
      <c r="C82" s="5" t="s">
        <v>266</v>
      </c>
      <c r="D82" s="5" t="s">
        <v>446</v>
      </c>
      <c r="E82" s="5" t="str">
        <f t="shared" si="1"/>
        <v>NO</v>
      </c>
      <c r="F82" s="171">
        <v>75</v>
      </c>
    </row>
    <row r="83" spans="2:6">
      <c r="B83" s="36">
        <v>76</v>
      </c>
      <c r="C83" s="5" t="s">
        <v>267</v>
      </c>
      <c r="D83" s="5" t="s">
        <v>447</v>
      </c>
      <c r="E83" s="5" t="str">
        <f t="shared" si="1"/>
        <v>NO</v>
      </c>
      <c r="F83" s="171">
        <v>76</v>
      </c>
    </row>
    <row r="84" spans="2:6">
      <c r="B84" s="36">
        <v>77</v>
      </c>
      <c r="C84" s="5" t="s">
        <v>268</v>
      </c>
      <c r="D84" s="5" t="s">
        <v>448</v>
      </c>
      <c r="E84" s="5" t="str">
        <f t="shared" si="1"/>
        <v>NO</v>
      </c>
      <c r="F84" s="171">
        <v>77</v>
      </c>
    </row>
    <row r="85" spans="2:6">
      <c r="B85" s="36">
        <v>78</v>
      </c>
      <c r="C85" s="5" t="s">
        <v>328</v>
      </c>
      <c r="D85" s="5"/>
      <c r="E85" s="5" t="str">
        <f t="shared" si="1"/>
        <v>Yes</v>
      </c>
      <c r="F85" s="171">
        <v>78</v>
      </c>
    </row>
    <row r="86" spans="2:6">
      <c r="B86" s="36">
        <v>79</v>
      </c>
      <c r="C86" s="5" t="s">
        <v>329</v>
      </c>
      <c r="D86" s="5"/>
      <c r="E86" s="5" t="str">
        <f t="shared" si="1"/>
        <v>Yes</v>
      </c>
      <c r="F86" s="171">
        <v>79</v>
      </c>
    </row>
    <row r="87" spans="2:6">
      <c r="B87" s="36">
        <v>80</v>
      </c>
      <c r="C87" s="5" t="s">
        <v>330</v>
      </c>
      <c r="D87" s="5"/>
      <c r="E87" s="5" t="str">
        <f t="shared" si="1"/>
        <v>Yes</v>
      </c>
      <c r="F87" s="171">
        <v>80</v>
      </c>
    </row>
    <row r="88" spans="2:6">
      <c r="B88" s="36">
        <v>81</v>
      </c>
      <c r="C88" s="5" t="s">
        <v>269</v>
      </c>
      <c r="D88" s="5" t="s">
        <v>449</v>
      </c>
      <c r="E88" s="5" t="str">
        <f t="shared" si="1"/>
        <v>NO</v>
      </c>
      <c r="F88" s="171">
        <v>81</v>
      </c>
    </row>
    <row r="89" spans="2:6">
      <c r="B89" s="36">
        <v>82</v>
      </c>
      <c r="C89" s="5" t="s">
        <v>270</v>
      </c>
      <c r="D89" s="5" t="s">
        <v>450</v>
      </c>
      <c r="E89" s="5" t="str">
        <f t="shared" si="1"/>
        <v>NO</v>
      </c>
      <c r="F89" s="171">
        <v>82</v>
      </c>
    </row>
    <row r="90" spans="2:6">
      <c r="B90" s="36">
        <v>83</v>
      </c>
      <c r="C90" s="4" t="s">
        <v>271</v>
      </c>
      <c r="D90" s="5" t="s">
        <v>451</v>
      </c>
      <c r="E90" s="5" t="str">
        <f t="shared" si="1"/>
        <v>NO</v>
      </c>
      <c r="F90" s="171">
        <v>83</v>
      </c>
    </row>
    <row r="91" spans="2:6">
      <c r="B91" s="36">
        <v>84</v>
      </c>
      <c r="C91" s="5" t="s">
        <v>272</v>
      </c>
      <c r="D91" s="5" t="s">
        <v>452</v>
      </c>
      <c r="E91" s="5" t="str">
        <f t="shared" si="1"/>
        <v>NO</v>
      </c>
      <c r="F91" s="171">
        <v>84</v>
      </c>
    </row>
    <row r="92" spans="2:6">
      <c r="B92" s="36">
        <v>85</v>
      </c>
      <c r="C92" s="5" t="s">
        <v>331</v>
      </c>
      <c r="D92" s="5"/>
      <c r="E92" s="5" t="str">
        <f t="shared" si="1"/>
        <v>Yes</v>
      </c>
      <c r="F92" s="171">
        <v>85</v>
      </c>
    </row>
    <row r="93" spans="2:6">
      <c r="B93" s="36">
        <v>86</v>
      </c>
      <c r="C93" s="5" t="s">
        <v>273</v>
      </c>
      <c r="D93" s="5" t="s">
        <v>453</v>
      </c>
      <c r="E93" s="5" t="str">
        <f t="shared" si="1"/>
        <v>NO</v>
      </c>
      <c r="F93" s="171">
        <v>86</v>
      </c>
    </row>
    <row r="94" spans="2:6">
      <c r="B94" s="36">
        <v>87</v>
      </c>
      <c r="C94" s="5" t="s">
        <v>274</v>
      </c>
      <c r="D94" s="5" t="s">
        <v>454</v>
      </c>
      <c r="E94" s="5" t="str">
        <f t="shared" si="1"/>
        <v>NO</v>
      </c>
      <c r="F94" s="171">
        <v>87</v>
      </c>
    </row>
    <row r="95" spans="2:6">
      <c r="B95" s="36">
        <v>88</v>
      </c>
      <c r="C95" s="5" t="s">
        <v>275</v>
      </c>
      <c r="D95" s="5" t="s">
        <v>455</v>
      </c>
      <c r="E95" s="5" t="str">
        <f t="shared" si="1"/>
        <v>NO</v>
      </c>
      <c r="F95" s="171">
        <v>88</v>
      </c>
    </row>
    <row r="96" spans="2:6">
      <c r="B96" s="36">
        <v>89</v>
      </c>
      <c r="C96" s="5" t="s">
        <v>276</v>
      </c>
      <c r="D96" s="5" t="s">
        <v>456</v>
      </c>
      <c r="E96" s="5" t="str">
        <f t="shared" si="1"/>
        <v>NO</v>
      </c>
      <c r="F96" s="171">
        <v>89</v>
      </c>
    </row>
    <row r="97" spans="2:6">
      <c r="B97" s="36">
        <v>90</v>
      </c>
      <c r="C97" s="5" t="s">
        <v>277</v>
      </c>
      <c r="D97" s="5" t="s">
        <v>457</v>
      </c>
      <c r="E97" s="5" t="str">
        <f t="shared" si="1"/>
        <v>NO</v>
      </c>
      <c r="F97" s="171">
        <v>90</v>
      </c>
    </row>
    <row r="98" spans="2:6">
      <c r="B98" s="36">
        <v>91</v>
      </c>
      <c r="C98" s="5" t="s">
        <v>278</v>
      </c>
      <c r="D98" s="5" t="s">
        <v>458</v>
      </c>
      <c r="E98" s="5" t="str">
        <f t="shared" si="1"/>
        <v>NO</v>
      </c>
      <c r="F98" s="171">
        <v>91</v>
      </c>
    </row>
    <row r="99" spans="2:6">
      <c r="B99" s="36">
        <v>92</v>
      </c>
      <c r="C99" s="5" t="s">
        <v>279</v>
      </c>
      <c r="D99" s="5" t="s">
        <v>459</v>
      </c>
      <c r="E99" s="5" t="str">
        <f t="shared" si="1"/>
        <v>NO</v>
      </c>
      <c r="F99" s="171">
        <v>92</v>
      </c>
    </row>
    <row r="100" spans="2:6">
      <c r="B100" s="36">
        <v>93</v>
      </c>
      <c r="C100" s="5" t="s">
        <v>280</v>
      </c>
      <c r="D100" s="5" t="s">
        <v>460</v>
      </c>
      <c r="E100" s="5" t="str">
        <f t="shared" si="1"/>
        <v>NO</v>
      </c>
      <c r="F100" s="171">
        <v>93</v>
      </c>
    </row>
    <row r="101" spans="2:6">
      <c r="B101" s="36">
        <v>94</v>
      </c>
      <c r="C101" s="5" t="s">
        <v>332</v>
      </c>
      <c r="D101" s="5"/>
      <c r="E101" s="5" t="str">
        <f t="shared" si="1"/>
        <v>Yes</v>
      </c>
      <c r="F101" s="171">
        <v>94</v>
      </c>
    </row>
    <row r="102" spans="2:6">
      <c r="B102" s="36">
        <v>95</v>
      </c>
      <c r="C102" s="5" t="s">
        <v>333</v>
      </c>
      <c r="D102" s="5"/>
      <c r="E102" s="5" t="str">
        <f t="shared" si="1"/>
        <v>Yes</v>
      </c>
      <c r="F102" s="171">
        <v>95</v>
      </c>
    </row>
    <row r="103" spans="2:6">
      <c r="B103" s="36">
        <v>96</v>
      </c>
      <c r="C103" s="5" t="s">
        <v>334</v>
      </c>
      <c r="D103" s="5"/>
      <c r="E103" s="5" t="str">
        <f t="shared" si="1"/>
        <v>Yes</v>
      </c>
      <c r="F103" s="171">
        <v>96</v>
      </c>
    </row>
    <row r="104" spans="2:6">
      <c r="B104" s="36">
        <v>97</v>
      </c>
      <c r="C104" s="5" t="s">
        <v>281</v>
      </c>
      <c r="D104" s="5" t="s">
        <v>461</v>
      </c>
      <c r="E104" s="5" t="str">
        <f t="shared" si="1"/>
        <v>NO</v>
      </c>
      <c r="F104" s="171">
        <v>97</v>
      </c>
    </row>
    <row r="105" spans="2:6">
      <c r="B105" s="36">
        <v>98</v>
      </c>
      <c r="C105" s="5" t="s">
        <v>282</v>
      </c>
      <c r="D105" s="5" t="s">
        <v>462</v>
      </c>
      <c r="E105" s="5" t="str">
        <f t="shared" si="1"/>
        <v>NO</v>
      </c>
      <c r="F105" s="171">
        <v>98</v>
      </c>
    </row>
    <row r="106" spans="2:6">
      <c r="B106" s="36">
        <v>99</v>
      </c>
      <c r="C106" s="4" t="s">
        <v>283</v>
      </c>
      <c r="D106" s="5" t="s">
        <v>463</v>
      </c>
      <c r="E106" s="5" t="str">
        <f t="shared" si="1"/>
        <v>NO</v>
      </c>
      <c r="F106" s="171">
        <v>99</v>
      </c>
    </row>
    <row r="107" spans="2:6">
      <c r="B107" s="36">
        <v>100</v>
      </c>
      <c r="C107" s="5" t="s">
        <v>284</v>
      </c>
      <c r="D107" s="5" t="s">
        <v>464</v>
      </c>
      <c r="E107" s="5" t="str">
        <f t="shared" si="1"/>
        <v>NO</v>
      </c>
      <c r="F107" s="171">
        <v>100</v>
      </c>
    </row>
    <row r="108" spans="2:6">
      <c r="B108" s="36">
        <v>101</v>
      </c>
      <c r="C108" s="5" t="s">
        <v>335</v>
      </c>
      <c r="D108" s="5"/>
      <c r="E108" s="5" t="str">
        <f t="shared" si="1"/>
        <v>Yes</v>
      </c>
      <c r="F108" s="171">
        <v>101</v>
      </c>
    </row>
    <row r="109" spans="2:6">
      <c r="B109" s="36">
        <v>102</v>
      </c>
      <c r="C109" s="5" t="s">
        <v>285</v>
      </c>
      <c r="D109" s="5" t="s">
        <v>465</v>
      </c>
      <c r="E109" s="5" t="str">
        <f t="shared" si="1"/>
        <v>NO</v>
      </c>
      <c r="F109" s="171">
        <v>102</v>
      </c>
    </row>
    <row r="110" spans="2:6">
      <c r="B110" s="36">
        <v>103</v>
      </c>
      <c r="C110" s="5" t="s">
        <v>286</v>
      </c>
      <c r="D110" s="5" t="s">
        <v>466</v>
      </c>
      <c r="E110" s="5" t="str">
        <f t="shared" si="1"/>
        <v>NO</v>
      </c>
      <c r="F110" s="171">
        <v>103</v>
      </c>
    </row>
    <row r="111" spans="2:6">
      <c r="B111" s="36">
        <v>104</v>
      </c>
      <c r="C111" s="5" t="s">
        <v>287</v>
      </c>
      <c r="D111" s="5" t="s">
        <v>467</v>
      </c>
      <c r="E111" s="5" t="str">
        <f t="shared" si="1"/>
        <v>NO</v>
      </c>
      <c r="F111" s="171">
        <v>104</v>
      </c>
    </row>
    <row r="112" spans="2:6">
      <c r="B112" s="36">
        <v>105</v>
      </c>
      <c r="C112" s="5" t="s">
        <v>288</v>
      </c>
      <c r="D112" s="5" t="s">
        <v>468</v>
      </c>
      <c r="E112" s="5" t="str">
        <f t="shared" si="1"/>
        <v>NO</v>
      </c>
      <c r="F112" s="171">
        <v>105</v>
      </c>
    </row>
    <row r="113" spans="2:6">
      <c r="B113" s="36">
        <v>106</v>
      </c>
      <c r="C113" s="5" t="s">
        <v>289</v>
      </c>
      <c r="D113" s="5" t="s">
        <v>469</v>
      </c>
      <c r="E113" s="5" t="str">
        <f t="shared" si="1"/>
        <v>NO</v>
      </c>
      <c r="F113" s="171">
        <v>106</v>
      </c>
    </row>
    <row r="114" spans="2:6">
      <c r="B114" s="36">
        <v>107</v>
      </c>
      <c r="C114" s="5" t="s">
        <v>290</v>
      </c>
      <c r="D114" s="5" t="s">
        <v>470</v>
      </c>
      <c r="E114" s="5" t="str">
        <f t="shared" si="1"/>
        <v>NO</v>
      </c>
      <c r="F114" s="171">
        <v>107</v>
      </c>
    </row>
    <row r="115" spans="2:6">
      <c r="B115" s="36">
        <v>108</v>
      </c>
      <c r="C115" s="5" t="s">
        <v>291</v>
      </c>
      <c r="D115" s="5" t="s">
        <v>471</v>
      </c>
      <c r="E115" s="5" t="str">
        <f t="shared" si="1"/>
        <v>NO</v>
      </c>
      <c r="F115" s="171">
        <v>108</v>
      </c>
    </row>
    <row r="116" spans="2:6">
      <c r="B116" s="36">
        <v>109</v>
      </c>
      <c r="C116" s="5" t="s">
        <v>292</v>
      </c>
      <c r="D116" s="5" t="s">
        <v>472</v>
      </c>
      <c r="E116" s="5" t="str">
        <f t="shared" si="1"/>
        <v>NO</v>
      </c>
      <c r="F116" s="171">
        <v>109</v>
      </c>
    </row>
    <row r="117" spans="2:6">
      <c r="B117" s="36">
        <v>110</v>
      </c>
      <c r="C117" s="5" t="s">
        <v>336</v>
      </c>
      <c r="D117" s="5"/>
      <c r="E117" s="5" t="str">
        <f t="shared" si="1"/>
        <v>Yes</v>
      </c>
      <c r="F117" s="171">
        <v>110</v>
      </c>
    </row>
    <row r="118" spans="2:6">
      <c r="B118" s="36">
        <v>111</v>
      </c>
      <c r="C118" s="5" t="s">
        <v>337</v>
      </c>
      <c r="D118" s="5"/>
      <c r="E118" s="5" t="str">
        <f t="shared" si="1"/>
        <v>Yes</v>
      </c>
      <c r="F118" s="171">
        <v>111</v>
      </c>
    </row>
    <row r="119" spans="2:6">
      <c r="B119" s="36">
        <v>112</v>
      </c>
      <c r="C119" s="5" t="s">
        <v>338</v>
      </c>
      <c r="D119" s="5"/>
      <c r="E119" s="5" t="str">
        <f t="shared" si="1"/>
        <v>Yes</v>
      </c>
      <c r="F119" s="171">
        <v>112</v>
      </c>
    </row>
    <row r="120" spans="2:6">
      <c r="B120" s="36">
        <v>113</v>
      </c>
      <c r="C120" s="5" t="s">
        <v>293</v>
      </c>
      <c r="D120" s="5" t="s">
        <v>473</v>
      </c>
      <c r="E120" s="5" t="str">
        <f t="shared" si="1"/>
        <v>NO</v>
      </c>
      <c r="F120" s="171">
        <v>113</v>
      </c>
    </row>
    <row r="121" spans="2:6">
      <c r="B121" s="36">
        <v>114</v>
      </c>
      <c r="C121" s="5" t="s">
        <v>294</v>
      </c>
      <c r="D121" s="5" t="s">
        <v>474</v>
      </c>
      <c r="E121" s="5" t="str">
        <f t="shared" si="1"/>
        <v>NO</v>
      </c>
      <c r="F121" s="171">
        <v>114</v>
      </c>
    </row>
    <row r="122" spans="2:6">
      <c r="B122" s="36">
        <v>115</v>
      </c>
      <c r="C122" s="4" t="s">
        <v>295</v>
      </c>
      <c r="D122" s="5" t="s">
        <v>475</v>
      </c>
      <c r="E122" s="5" t="str">
        <f t="shared" si="1"/>
        <v>NO</v>
      </c>
      <c r="F122" s="171">
        <v>115</v>
      </c>
    </row>
    <row r="123" spans="2:6">
      <c r="B123" s="36">
        <v>116</v>
      </c>
      <c r="C123" s="5" t="s">
        <v>296</v>
      </c>
      <c r="D123" s="5" t="s">
        <v>476</v>
      </c>
      <c r="E123" s="5" t="str">
        <f t="shared" si="1"/>
        <v>NO</v>
      </c>
      <c r="F123" s="171">
        <v>116</v>
      </c>
    </row>
    <row r="124" spans="2:6">
      <c r="B124" s="36">
        <v>117</v>
      </c>
      <c r="C124" s="5" t="s">
        <v>339</v>
      </c>
      <c r="D124" s="5"/>
      <c r="E124" s="5" t="str">
        <f t="shared" si="1"/>
        <v>Yes</v>
      </c>
      <c r="F124" s="171">
        <v>117</v>
      </c>
    </row>
    <row r="125" spans="2:6">
      <c r="B125" s="36">
        <v>118</v>
      </c>
      <c r="C125" s="5" t="s">
        <v>297</v>
      </c>
      <c r="D125" s="5" t="s">
        <v>477</v>
      </c>
      <c r="E125" s="5" t="str">
        <f t="shared" si="1"/>
        <v>NO</v>
      </c>
      <c r="F125" s="171">
        <v>118</v>
      </c>
    </row>
    <row r="126" spans="2:6">
      <c r="B126" s="36">
        <v>119</v>
      </c>
      <c r="C126" s="5" t="s">
        <v>298</v>
      </c>
      <c r="D126" s="5" t="s">
        <v>478</v>
      </c>
      <c r="E126" s="5" t="str">
        <f t="shared" si="1"/>
        <v>NO</v>
      </c>
      <c r="F126" s="171">
        <v>119</v>
      </c>
    </row>
    <row r="127" spans="2:6">
      <c r="B127" s="36">
        <v>120</v>
      </c>
      <c r="C127" s="5" t="s">
        <v>299</v>
      </c>
      <c r="D127" s="5" t="s">
        <v>479</v>
      </c>
      <c r="E127" s="5" t="str">
        <f t="shared" si="1"/>
        <v>NO</v>
      </c>
      <c r="F127" s="171">
        <v>120</v>
      </c>
    </row>
    <row r="128" spans="2:6">
      <c r="B128" s="36">
        <v>121</v>
      </c>
      <c r="C128" s="5" t="s">
        <v>300</v>
      </c>
      <c r="D128" s="5" t="s">
        <v>480</v>
      </c>
      <c r="E128" s="5" t="str">
        <f t="shared" si="1"/>
        <v>NO</v>
      </c>
      <c r="F128" s="171">
        <v>121</v>
      </c>
    </row>
    <row r="129" spans="2:6">
      <c r="B129" s="36">
        <v>122</v>
      </c>
      <c r="C129" s="5" t="s">
        <v>301</v>
      </c>
      <c r="D129" s="5" t="s">
        <v>481</v>
      </c>
      <c r="E129" s="5" t="str">
        <f t="shared" si="1"/>
        <v>NO</v>
      </c>
      <c r="F129" s="171">
        <v>122</v>
      </c>
    </row>
    <row r="130" spans="2:6">
      <c r="B130" s="36">
        <v>123</v>
      </c>
      <c r="C130" s="5" t="s">
        <v>302</v>
      </c>
      <c r="D130" s="5" t="s">
        <v>482</v>
      </c>
      <c r="E130" s="5" t="str">
        <f t="shared" si="1"/>
        <v>NO</v>
      </c>
      <c r="F130" s="171">
        <v>123</v>
      </c>
    </row>
    <row r="131" spans="2:6">
      <c r="B131" s="36">
        <v>124</v>
      </c>
      <c r="C131" s="5" t="s">
        <v>303</v>
      </c>
      <c r="D131" s="5" t="s">
        <v>483</v>
      </c>
      <c r="E131" s="5" t="str">
        <f t="shared" si="1"/>
        <v>NO</v>
      </c>
      <c r="F131" s="171">
        <v>124</v>
      </c>
    </row>
    <row r="132" spans="2:6">
      <c r="B132" s="36">
        <v>125</v>
      </c>
      <c r="C132" s="5" t="s">
        <v>304</v>
      </c>
      <c r="D132" s="5" t="s">
        <v>484</v>
      </c>
      <c r="E132" s="5" t="str">
        <f t="shared" si="1"/>
        <v>NO</v>
      </c>
      <c r="F132" s="171">
        <v>125</v>
      </c>
    </row>
    <row r="133" spans="2:6">
      <c r="B133" s="36">
        <v>126</v>
      </c>
      <c r="C133" s="5" t="s">
        <v>340</v>
      </c>
      <c r="D133" s="5"/>
      <c r="E133" s="5" t="str">
        <f t="shared" si="1"/>
        <v>Yes</v>
      </c>
      <c r="F133" s="171">
        <v>126</v>
      </c>
    </row>
    <row r="134" spans="2:6">
      <c r="B134" s="36">
        <v>127</v>
      </c>
      <c r="C134" s="5" t="s">
        <v>341</v>
      </c>
      <c r="D134" s="5"/>
      <c r="E134" s="5" t="str">
        <f t="shared" si="1"/>
        <v>Yes</v>
      </c>
      <c r="F134" s="171">
        <v>127</v>
      </c>
    </row>
    <row r="135" spans="2:6">
      <c r="B135" s="36">
        <v>128</v>
      </c>
      <c r="C135" s="5" t="s">
        <v>342</v>
      </c>
      <c r="D135" s="5"/>
      <c r="E135" s="5" t="str">
        <f t="shared" si="1"/>
        <v>Yes</v>
      </c>
      <c r="F135" s="171">
        <v>128</v>
      </c>
    </row>
    <row r="136" spans="2:6">
      <c r="B136" s="36">
        <v>129</v>
      </c>
      <c r="C136" s="5" t="s">
        <v>305</v>
      </c>
      <c r="D136" s="5" t="s">
        <v>485</v>
      </c>
      <c r="E136" s="5" t="str">
        <f t="shared" si="1"/>
        <v>NO</v>
      </c>
      <c r="F136" s="171">
        <v>129</v>
      </c>
    </row>
    <row r="137" spans="2:6">
      <c r="B137" s="36">
        <v>130</v>
      </c>
      <c r="C137" s="5" t="s">
        <v>306</v>
      </c>
      <c r="D137" s="5" t="s">
        <v>486</v>
      </c>
      <c r="E137" s="5" t="str">
        <f t="shared" ref="E137:E157" si="2">IF(ISBLANK(D137)=TRUE,"Yes","NO")</f>
        <v>NO</v>
      </c>
      <c r="F137" s="171">
        <v>130</v>
      </c>
    </row>
    <row r="138" spans="2:6">
      <c r="B138" s="36">
        <v>131</v>
      </c>
      <c r="C138" s="4" t="s">
        <v>307</v>
      </c>
      <c r="D138" s="5" t="s">
        <v>487</v>
      </c>
      <c r="E138" s="5" t="str">
        <f t="shared" si="2"/>
        <v>NO</v>
      </c>
      <c r="F138" s="171">
        <v>131</v>
      </c>
    </row>
    <row r="139" spans="2:6">
      <c r="B139" s="36">
        <v>132</v>
      </c>
      <c r="C139" s="5" t="s">
        <v>308</v>
      </c>
      <c r="D139" s="5" t="s">
        <v>488</v>
      </c>
      <c r="E139" s="5" t="str">
        <f t="shared" si="2"/>
        <v>NO</v>
      </c>
      <c r="F139" s="171">
        <v>132</v>
      </c>
    </row>
    <row r="140" spans="2:6">
      <c r="B140" s="36">
        <v>133</v>
      </c>
      <c r="C140" s="5" t="s">
        <v>343</v>
      </c>
      <c r="D140" s="5"/>
      <c r="E140" s="5" t="str">
        <f t="shared" si="2"/>
        <v>Yes</v>
      </c>
      <c r="F140" s="171">
        <v>133</v>
      </c>
    </row>
    <row r="141" spans="2:6">
      <c r="B141" s="36">
        <v>134</v>
      </c>
      <c r="C141" s="5" t="s">
        <v>309</v>
      </c>
      <c r="D141" s="5" t="s">
        <v>489</v>
      </c>
      <c r="E141" s="5" t="str">
        <f t="shared" si="2"/>
        <v>NO</v>
      </c>
      <c r="F141" s="171">
        <v>134</v>
      </c>
    </row>
    <row r="142" spans="2:6">
      <c r="B142" s="36">
        <v>135</v>
      </c>
      <c r="C142" s="5" t="s">
        <v>310</v>
      </c>
      <c r="D142" s="5" t="s">
        <v>490</v>
      </c>
      <c r="E142" s="5" t="str">
        <f t="shared" si="2"/>
        <v>NO</v>
      </c>
      <c r="F142" s="171">
        <v>135</v>
      </c>
    </row>
    <row r="143" spans="2:6">
      <c r="B143" s="36">
        <v>136</v>
      </c>
      <c r="C143" s="5" t="s">
        <v>311</v>
      </c>
      <c r="D143" s="5" t="s">
        <v>491</v>
      </c>
      <c r="E143" s="5" t="str">
        <f t="shared" si="2"/>
        <v>NO</v>
      </c>
      <c r="F143" s="171">
        <v>136</v>
      </c>
    </row>
    <row r="144" spans="2:6">
      <c r="B144" s="36">
        <v>137</v>
      </c>
      <c r="C144" s="5" t="s">
        <v>312</v>
      </c>
      <c r="D144" s="5" t="s">
        <v>492</v>
      </c>
      <c r="E144" s="5" t="str">
        <f t="shared" si="2"/>
        <v>NO</v>
      </c>
      <c r="F144" s="171">
        <v>137</v>
      </c>
    </row>
    <row r="145" spans="2:6">
      <c r="B145" s="36">
        <v>138</v>
      </c>
      <c r="C145" s="5" t="s">
        <v>313</v>
      </c>
      <c r="D145" s="5" t="s">
        <v>493</v>
      </c>
      <c r="E145" s="5" t="str">
        <f t="shared" si="2"/>
        <v>NO</v>
      </c>
      <c r="F145" s="171">
        <v>138</v>
      </c>
    </row>
    <row r="146" spans="2:6">
      <c r="B146" s="36">
        <v>139</v>
      </c>
      <c r="C146" s="5" t="s">
        <v>314</v>
      </c>
      <c r="D146" s="5" t="s">
        <v>494</v>
      </c>
      <c r="E146" s="5" t="str">
        <f t="shared" si="2"/>
        <v>NO</v>
      </c>
      <c r="F146" s="171">
        <v>139</v>
      </c>
    </row>
    <row r="147" spans="2:6">
      <c r="B147" s="36">
        <v>140</v>
      </c>
      <c r="C147" s="5" t="s">
        <v>315</v>
      </c>
      <c r="D147" s="5" t="s">
        <v>495</v>
      </c>
      <c r="E147" s="5" t="str">
        <f t="shared" si="2"/>
        <v>NO</v>
      </c>
      <c r="F147" s="171">
        <v>140</v>
      </c>
    </row>
    <row r="148" spans="2:6">
      <c r="B148" s="36">
        <v>141</v>
      </c>
      <c r="C148" s="5" t="s">
        <v>317</v>
      </c>
      <c r="D148" s="5" t="s">
        <v>496</v>
      </c>
      <c r="E148" s="5" t="str">
        <f t="shared" si="2"/>
        <v>NO</v>
      </c>
      <c r="F148" s="171">
        <v>141</v>
      </c>
    </row>
    <row r="149" spans="2:6">
      <c r="B149" s="36">
        <v>142</v>
      </c>
      <c r="C149" s="5" t="s">
        <v>606</v>
      </c>
      <c r="D149" s="5" t="s">
        <v>372</v>
      </c>
      <c r="E149" s="5" t="str">
        <f t="shared" si="2"/>
        <v>NO</v>
      </c>
      <c r="F149" s="171">
        <v>142</v>
      </c>
    </row>
    <row r="150" spans="2:6">
      <c r="B150" s="36">
        <v>143</v>
      </c>
      <c r="C150" s="5" t="s">
        <v>607</v>
      </c>
      <c r="D150" s="5"/>
      <c r="E150" s="5" t="str">
        <f t="shared" si="2"/>
        <v>Yes</v>
      </c>
      <c r="F150" s="171">
        <v>143</v>
      </c>
    </row>
    <row r="151" spans="2:6">
      <c r="B151" s="36">
        <v>144</v>
      </c>
      <c r="C151" s="5" t="s">
        <v>608</v>
      </c>
      <c r="D151" s="5"/>
      <c r="E151" s="5" t="str">
        <f t="shared" si="2"/>
        <v>Yes</v>
      </c>
      <c r="F151" s="171">
        <v>144</v>
      </c>
    </row>
    <row r="152" spans="2:6">
      <c r="B152" s="36">
        <v>145</v>
      </c>
      <c r="C152" s="5" t="s">
        <v>318</v>
      </c>
      <c r="D152" s="5" t="s">
        <v>497</v>
      </c>
      <c r="E152" s="5" t="str">
        <f t="shared" si="2"/>
        <v>NO</v>
      </c>
      <c r="F152" s="171">
        <v>145</v>
      </c>
    </row>
    <row r="153" spans="2:6">
      <c r="B153" s="36">
        <v>146</v>
      </c>
      <c r="C153" s="5" t="s">
        <v>609</v>
      </c>
      <c r="D153" s="5" t="s">
        <v>376</v>
      </c>
      <c r="E153" s="5" t="str">
        <f t="shared" si="2"/>
        <v>NO</v>
      </c>
      <c r="F153" s="171">
        <v>146</v>
      </c>
    </row>
    <row r="154" spans="2:6">
      <c r="B154" s="36">
        <v>147</v>
      </c>
      <c r="C154" s="4" t="s">
        <v>610</v>
      </c>
      <c r="D154" s="5"/>
      <c r="E154" s="5" t="str">
        <f t="shared" si="2"/>
        <v>Yes</v>
      </c>
      <c r="F154" s="171">
        <v>147</v>
      </c>
    </row>
    <row r="155" spans="2:6">
      <c r="B155" s="36">
        <v>148</v>
      </c>
      <c r="C155" s="5" t="s">
        <v>498</v>
      </c>
      <c r="D155" s="5" t="s">
        <v>498</v>
      </c>
      <c r="E155" s="5" t="str">
        <f t="shared" si="2"/>
        <v>NO</v>
      </c>
      <c r="F155" s="171">
        <v>148</v>
      </c>
    </row>
    <row r="156" spans="2:6">
      <c r="B156" s="36">
        <v>149</v>
      </c>
      <c r="C156" s="5" t="s">
        <v>367</v>
      </c>
      <c r="D156" s="5" t="s">
        <v>367</v>
      </c>
      <c r="E156" s="5" t="str">
        <f t="shared" si="2"/>
        <v>NO</v>
      </c>
      <c r="F156" s="171">
        <v>149</v>
      </c>
    </row>
    <row r="157" spans="2:6" ht="15.75" thickBot="1">
      <c r="B157" s="37">
        <v>150</v>
      </c>
      <c r="C157" s="38" t="s">
        <v>612</v>
      </c>
      <c r="D157" s="38" t="s">
        <v>235</v>
      </c>
      <c r="E157" s="38" t="str">
        <f t="shared" si="2"/>
        <v>NO</v>
      </c>
      <c r="F157" s="172">
        <v>150</v>
      </c>
    </row>
  </sheetData>
  <phoneticPr fontId="8" type="noConversion"/>
  <conditionalFormatting sqref="B8:F157">
    <cfRule type="expression" dxfId="0" priority="6">
      <formula>($E8="Yes")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G9"/>
  <sheetViews>
    <sheetView workbookViewId="0">
      <selection activeCell="H19" sqref="H19"/>
    </sheetView>
  </sheetViews>
  <sheetFormatPr defaultRowHeight="15"/>
  <sheetData>
    <row r="3" spans="2:7">
      <c r="B3" t="s">
        <v>349</v>
      </c>
      <c r="G3" t="s">
        <v>540</v>
      </c>
    </row>
    <row r="4" spans="2:7">
      <c r="B4" t="s">
        <v>222</v>
      </c>
      <c r="G4" t="s">
        <v>541</v>
      </c>
    </row>
    <row r="5" spans="2:7">
      <c r="B5" t="s">
        <v>223</v>
      </c>
      <c r="G5" t="s">
        <v>542</v>
      </c>
    </row>
    <row r="6" spans="2:7">
      <c r="B6" t="s">
        <v>221</v>
      </c>
      <c r="G6" t="s">
        <v>543</v>
      </c>
    </row>
    <row r="7" spans="2:7">
      <c r="B7" t="s">
        <v>234</v>
      </c>
      <c r="G7" t="s">
        <v>544</v>
      </c>
    </row>
    <row r="8" spans="2:7">
      <c r="B8" t="s">
        <v>224</v>
      </c>
    </row>
    <row r="9" spans="2:7">
      <c r="B9" t="s">
        <v>723</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Change Log</vt:lpstr>
      <vt:lpstr>Data Element Mapping</vt:lpstr>
      <vt:lpstr>STRING Clarification</vt:lpstr>
      <vt:lpstr>To-Be</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2014-05-08T16:58:08Z</dcterms:modified>
</cp:coreProperties>
</file>