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4526"/>
  <workbookPr autoCompressPictures="0"/>
  <bookViews>
    <workbookView xWindow="840" yWindow="400" windowWidth="20400" windowHeight="8940" tabRatio="775" activeTab="1"/>
  </bookViews>
  <sheets>
    <sheet name="Change Log" sheetId="18" r:id="rId1"/>
    <sheet name="Data Element Mapping" sheetId="4" r:id="rId2"/>
    <sheet name="STRING Clarification" sheetId="6" r:id="rId3"/>
    <sheet name="To-Be" sheetId="3" r:id="rId4"/>
    <sheet name="Drop Down List" sheetId="10" r:id="rId5"/>
  </sheets>
  <definedNames>
    <definedName name="_xlnm._FilterDatabase" localSheetId="0" hidden="1">'Change Log'!$B$2:$F$2</definedName>
    <definedName name="_xlnm._FilterDatabase" localSheetId="1" hidden="1">'Data Element Mapping'!$A$4:$R$304</definedName>
    <definedName name="MandatoryOptional">'Drop Down List'!$B$3:$B$9</definedName>
    <definedName name="XML_Sections">'Drop Down List'!$G$3:$G$7</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Q27" i="4" l="1"/>
  <c r="P27" i="4"/>
  <c r="O27" i="4"/>
  <c r="B27" i="4"/>
  <c r="Q14" i="4"/>
  <c r="P14" i="4"/>
  <c r="O14" i="4"/>
  <c r="B14" i="4"/>
  <c r="Q12" i="4"/>
  <c r="P12" i="4"/>
  <c r="O12" i="4"/>
  <c r="B12" i="4"/>
  <c r="Q13" i="4"/>
  <c r="P13" i="4"/>
  <c r="O13" i="4"/>
  <c r="B13" i="4"/>
  <c r="Q11" i="4"/>
  <c r="P11" i="4"/>
  <c r="O11" i="4"/>
  <c r="B11" i="4"/>
  <c r="Q261" i="4"/>
  <c r="P261" i="4"/>
  <c r="O261" i="4"/>
  <c r="B261" i="4"/>
  <c r="B200" i="4"/>
  <c r="Q200" i="4"/>
  <c r="P200" i="4"/>
  <c r="O200" i="4"/>
  <c r="O9" i="4"/>
  <c r="P9" i="4"/>
  <c r="Q9" i="4"/>
  <c r="O10" i="4"/>
  <c r="P10" i="4"/>
  <c r="Q10" i="4"/>
  <c r="O15" i="4"/>
  <c r="P15" i="4"/>
  <c r="Q15" i="4"/>
  <c r="O16" i="4"/>
  <c r="P16" i="4"/>
  <c r="Q16" i="4"/>
  <c r="O17" i="4"/>
  <c r="P17" i="4"/>
  <c r="Q17" i="4"/>
  <c r="O18" i="4"/>
  <c r="P18" i="4"/>
  <c r="Q18" i="4"/>
  <c r="O19" i="4"/>
  <c r="P19" i="4"/>
  <c r="Q19" i="4"/>
  <c r="O20" i="4"/>
  <c r="P20" i="4"/>
  <c r="Q20" i="4"/>
  <c r="O21" i="4"/>
  <c r="P21" i="4"/>
  <c r="Q21" i="4"/>
  <c r="O22" i="4"/>
  <c r="P22" i="4"/>
  <c r="Q22" i="4"/>
  <c r="O23" i="4"/>
  <c r="P23" i="4"/>
  <c r="Q23" i="4"/>
  <c r="O24" i="4"/>
  <c r="P24" i="4"/>
  <c r="Q24" i="4"/>
  <c r="O25" i="4"/>
  <c r="P25" i="4"/>
  <c r="Q25" i="4"/>
  <c r="O26" i="4"/>
  <c r="P26" i="4"/>
  <c r="Q26" i="4"/>
  <c r="O28" i="4"/>
  <c r="P28" i="4"/>
  <c r="Q28" i="4"/>
  <c r="O29" i="4"/>
  <c r="P29" i="4"/>
  <c r="Q29" i="4"/>
  <c r="O30" i="4"/>
  <c r="P30" i="4"/>
  <c r="Q30" i="4"/>
  <c r="O31" i="4"/>
  <c r="P31" i="4"/>
  <c r="Q31" i="4"/>
  <c r="O32" i="4"/>
  <c r="P32" i="4"/>
  <c r="Q32" i="4"/>
  <c r="O33" i="4"/>
  <c r="P33" i="4"/>
  <c r="Q33" i="4"/>
  <c r="O34" i="4"/>
  <c r="P34" i="4"/>
  <c r="Q34" i="4"/>
  <c r="O36" i="4"/>
  <c r="P36" i="4"/>
  <c r="Q36" i="4"/>
  <c r="O37" i="4"/>
  <c r="P37" i="4"/>
  <c r="Q37" i="4"/>
  <c r="O38" i="4"/>
  <c r="P38" i="4"/>
  <c r="Q38" i="4"/>
  <c r="O40" i="4"/>
  <c r="P40" i="4"/>
  <c r="Q40" i="4"/>
  <c r="O42" i="4"/>
  <c r="P42" i="4"/>
  <c r="Q42" i="4"/>
  <c r="O43" i="4"/>
  <c r="P43" i="4"/>
  <c r="Q43" i="4"/>
  <c r="O44" i="4"/>
  <c r="P44" i="4"/>
  <c r="Q44" i="4"/>
  <c r="O45" i="4"/>
  <c r="P45" i="4"/>
  <c r="Q45" i="4"/>
  <c r="O46" i="4"/>
  <c r="P46" i="4"/>
  <c r="Q46" i="4"/>
  <c r="O47" i="4"/>
  <c r="P47" i="4"/>
  <c r="Q47" i="4"/>
  <c r="O48" i="4"/>
  <c r="P48" i="4"/>
  <c r="Q48" i="4"/>
  <c r="O49" i="4"/>
  <c r="P49" i="4"/>
  <c r="Q49" i="4"/>
  <c r="O50" i="4"/>
  <c r="P50" i="4"/>
  <c r="Q50" i="4"/>
  <c r="O51" i="4"/>
  <c r="P51" i="4"/>
  <c r="Q51" i="4"/>
  <c r="O201" i="4"/>
  <c r="P201" i="4"/>
  <c r="Q201" i="4"/>
  <c r="O202" i="4"/>
  <c r="P202" i="4"/>
  <c r="Q202" i="4"/>
  <c r="O203" i="4"/>
  <c r="P203" i="4"/>
  <c r="Q203" i="4"/>
  <c r="O204" i="4"/>
  <c r="P204" i="4"/>
  <c r="Q204" i="4"/>
  <c r="O205" i="4"/>
  <c r="P205" i="4"/>
  <c r="Q205" i="4"/>
  <c r="O206" i="4"/>
  <c r="P206" i="4"/>
  <c r="Q206" i="4"/>
  <c r="O207" i="4"/>
  <c r="P207" i="4"/>
  <c r="Q207" i="4"/>
  <c r="O208" i="4"/>
  <c r="P208" i="4"/>
  <c r="Q208" i="4"/>
  <c r="O209" i="4"/>
  <c r="P209" i="4"/>
  <c r="Q209" i="4"/>
  <c r="O210" i="4"/>
  <c r="P210" i="4"/>
  <c r="Q210" i="4"/>
  <c r="O211" i="4"/>
  <c r="P211" i="4"/>
  <c r="Q211" i="4"/>
  <c r="O212" i="4"/>
  <c r="P212" i="4"/>
  <c r="Q212" i="4"/>
  <c r="O213" i="4"/>
  <c r="P213" i="4"/>
  <c r="Q213" i="4"/>
  <c r="O214" i="4"/>
  <c r="P214" i="4"/>
  <c r="Q214" i="4"/>
  <c r="O215" i="4"/>
  <c r="P215" i="4"/>
  <c r="Q215" i="4"/>
  <c r="O216" i="4"/>
  <c r="P216" i="4"/>
  <c r="Q216" i="4"/>
  <c r="O226" i="4"/>
  <c r="P226" i="4"/>
  <c r="Q226" i="4"/>
  <c r="O227" i="4"/>
  <c r="P227" i="4"/>
  <c r="Q227" i="4"/>
  <c r="O254" i="4"/>
  <c r="P254" i="4"/>
  <c r="Q254" i="4"/>
  <c r="O255" i="4"/>
  <c r="P255" i="4"/>
  <c r="Q255" i="4"/>
  <c r="O256" i="4"/>
  <c r="P256" i="4"/>
  <c r="Q256" i="4"/>
  <c r="O258" i="4"/>
  <c r="P258" i="4"/>
  <c r="Q258" i="4"/>
  <c r="O260" i="4"/>
  <c r="P260" i="4"/>
  <c r="Q260" i="4"/>
  <c r="O263" i="4"/>
  <c r="P263" i="4"/>
  <c r="Q263" i="4"/>
  <c r="O264" i="4"/>
  <c r="P264" i="4"/>
  <c r="Q264" i="4"/>
  <c r="O265" i="4"/>
  <c r="P265" i="4"/>
  <c r="Q265" i="4"/>
  <c r="O266" i="4"/>
  <c r="P266" i="4"/>
  <c r="Q266" i="4"/>
  <c r="O267" i="4"/>
  <c r="P267" i="4"/>
  <c r="Q267" i="4"/>
  <c r="O268" i="4"/>
  <c r="P268" i="4"/>
  <c r="Q268" i="4"/>
  <c r="O269" i="4"/>
  <c r="P269" i="4"/>
  <c r="Q269" i="4"/>
  <c r="O270" i="4"/>
  <c r="P270" i="4"/>
  <c r="Q270" i="4"/>
  <c r="O271" i="4"/>
  <c r="P271" i="4"/>
  <c r="Q271" i="4"/>
  <c r="O304" i="4"/>
  <c r="P304" i="4"/>
  <c r="Q304" i="4"/>
  <c r="O8" i="4"/>
  <c r="P8" i="4"/>
  <c r="Q8" i="4"/>
  <c r="B7" i="4"/>
  <c r="B8" i="4"/>
  <c r="B9" i="4"/>
  <c r="B10" i="4"/>
  <c r="B15" i="4"/>
  <c r="B16" i="4"/>
  <c r="B17" i="4"/>
  <c r="B18" i="4"/>
  <c r="B19" i="4"/>
  <c r="B20" i="4"/>
  <c r="B21" i="4"/>
  <c r="B22" i="4"/>
  <c r="B23" i="4"/>
  <c r="B24" i="4"/>
  <c r="B25" i="4"/>
  <c r="B26"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8" i="3"/>
  <c r="Q6" i="4"/>
  <c r="P6" i="4"/>
  <c r="O6" i="4"/>
  <c r="Q5" i="4"/>
  <c r="P5" i="4"/>
  <c r="O5" i="4"/>
  <c r="Q7" i="4"/>
  <c r="P7" i="4"/>
  <c r="O7" i="4"/>
  <c r="B6" i="4"/>
  <c r="B5" i="4"/>
  <c r="E9" i="3"/>
  <c r="I10" i="3"/>
  <c r="I9" i="3"/>
  <c r="I11" i="3"/>
  <c r="J11" i="3"/>
  <c r="J10" i="3"/>
  <c r="J9" i="3"/>
  <c r="N303" i="4"/>
  <c r="N302" i="4"/>
  <c r="N301" i="4"/>
  <c r="N300" i="4"/>
  <c r="N299" i="4"/>
  <c r="N298" i="4"/>
  <c r="N297" i="4"/>
  <c r="N296" i="4"/>
  <c r="N295" i="4"/>
  <c r="N294" i="4"/>
  <c r="N293" i="4"/>
  <c r="N292" i="4"/>
  <c r="N291" i="4"/>
  <c r="N290" i="4"/>
  <c r="N289" i="4"/>
  <c r="N288" i="4"/>
  <c r="N287" i="4"/>
  <c r="N286" i="4"/>
  <c r="N285" i="4"/>
  <c r="N284" i="4"/>
  <c r="N283" i="4"/>
  <c r="N282" i="4"/>
  <c r="N281" i="4"/>
  <c r="N280" i="4"/>
  <c r="N279" i="4"/>
  <c r="N278" i="4"/>
  <c r="N277" i="4"/>
  <c r="N276" i="4"/>
  <c r="N275" i="4"/>
  <c r="N274" i="4"/>
  <c r="N273" i="4"/>
  <c r="N272" i="4"/>
  <c r="N225" i="4"/>
  <c r="N224" i="4"/>
  <c r="N223" i="4"/>
  <c r="N222" i="4"/>
  <c r="N221" i="4"/>
  <c r="N220" i="4"/>
  <c r="N219" i="4"/>
  <c r="N218" i="4"/>
  <c r="N217" i="4"/>
  <c r="N252" i="4"/>
  <c r="N251" i="4"/>
  <c r="N250" i="4"/>
  <c r="N249" i="4"/>
  <c r="N248" i="4"/>
  <c r="N247" i="4"/>
  <c r="N246" i="4"/>
  <c r="N245" i="4"/>
  <c r="N244" i="4"/>
  <c r="N243" i="4"/>
  <c r="N242" i="4"/>
  <c r="N241" i="4"/>
  <c r="N240" i="4"/>
  <c r="N239" i="4"/>
  <c r="N238" i="4"/>
  <c r="N237" i="4"/>
  <c r="N236" i="4"/>
  <c r="N235" i="4"/>
  <c r="N234" i="4"/>
  <c r="N233" i="4"/>
  <c r="N232" i="4"/>
  <c r="N231" i="4"/>
  <c r="N230" i="4"/>
  <c r="N229" i="4"/>
  <c r="N228" i="4"/>
  <c r="N172" i="4"/>
  <c r="N171" i="4"/>
  <c r="N170" i="4"/>
  <c r="N169" i="4"/>
  <c r="N168" i="4"/>
  <c r="N167" i="4"/>
  <c r="N166" i="4"/>
  <c r="N165" i="4"/>
  <c r="N164" i="4"/>
  <c r="N163" i="4"/>
  <c r="N162" i="4"/>
  <c r="N161" i="4"/>
  <c r="N160" i="4"/>
  <c r="N159" i="4"/>
  <c r="N158" i="4"/>
  <c r="N157" i="4"/>
  <c r="N156" i="4"/>
  <c r="N155" i="4"/>
  <c r="N154" i="4"/>
  <c r="N153" i="4"/>
  <c r="N152" i="4"/>
  <c r="N151" i="4"/>
  <c r="N150" i="4"/>
  <c r="N149" i="4"/>
  <c r="N148" i="4"/>
  <c r="N147" i="4"/>
  <c r="N146" i="4"/>
  <c r="N145" i="4"/>
  <c r="N144" i="4"/>
  <c r="N143" i="4"/>
  <c r="N142" i="4"/>
  <c r="N141" i="4"/>
  <c r="N140" i="4"/>
  <c r="N139" i="4"/>
  <c r="N138" i="4"/>
  <c r="N137" i="4"/>
  <c r="N136" i="4"/>
  <c r="N135" i="4"/>
  <c r="N134" i="4"/>
  <c r="N133" i="4"/>
  <c r="N132" i="4"/>
  <c r="N131" i="4"/>
  <c r="N130" i="4"/>
  <c r="N129" i="4"/>
  <c r="N128" i="4"/>
  <c r="N127" i="4"/>
  <c r="N126" i="4"/>
  <c r="N125" i="4"/>
  <c r="N124" i="4"/>
  <c r="N123" i="4"/>
  <c r="N122" i="4"/>
  <c r="N121" i="4"/>
  <c r="N120" i="4"/>
  <c r="N119" i="4"/>
  <c r="N118" i="4"/>
  <c r="N117" i="4"/>
  <c r="N116" i="4"/>
  <c r="N115" i="4"/>
  <c r="N114" i="4"/>
  <c r="N113" i="4"/>
  <c r="N112" i="4"/>
  <c r="N111" i="4"/>
  <c r="N110" i="4"/>
  <c r="N109" i="4"/>
  <c r="N108" i="4"/>
  <c r="N107" i="4"/>
  <c r="N106" i="4"/>
  <c r="N105" i="4"/>
  <c r="N104" i="4"/>
  <c r="N103" i="4"/>
  <c r="N102" i="4"/>
  <c r="N101" i="4"/>
  <c r="N100" i="4"/>
  <c r="N99" i="4"/>
  <c r="N98" i="4"/>
  <c r="N97" i="4"/>
  <c r="N96" i="4"/>
  <c r="N95" i="4"/>
  <c r="N94" i="4"/>
  <c r="N93" i="4"/>
  <c r="N92" i="4"/>
  <c r="N91" i="4"/>
  <c r="N90" i="4"/>
  <c r="N89" i="4"/>
  <c r="N88" i="4"/>
  <c r="N87" i="4"/>
  <c r="N86" i="4"/>
  <c r="N85" i="4"/>
  <c r="N84" i="4"/>
  <c r="N83" i="4"/>
  <c r="N82" i="4"/>
  <c r="N81" i="4"/>
  <c r="N80" i="4"/>
  <c r="N79" i="4"/>
  <c r="N78" i="4"/>
  <c r="N77" i="4"/>
  <c r="N76" i="4"/>
  <c r="N75" i="4"/>
  <c r="N74" i="4"/>
  <c r="N73" i="4"/>
  <c r="N72" i="4"/>
  <c r="N71" i="4"/>
  <c r="N70" i="4"/>
  <c r="N69" i="4"/>
  <c r="N68" i="4"/>
  <c r="N67" i="4"/>
  <c r="N66" i="4"/>
  <c r="N65" i="4"/>
  <c r="N64" i="4"/>
  <c r="N63" i="4"/>
  <c r="N62" i="4"/>
  <c r="N61" i="4"/>
  <c r="N60" i="4"/>
  <c r="N59" i="4"/>
  <c r="N58" i="4"/>
  <c r="N57" i="4"/>
  <c r="N56" i="4"/>
  <c r="N55" i="4"/>
  <c r="N54" i="4"/>
  <c r="N53" i="4"/>
  <c r="N52" i="4"/>
  <c r="N257" i="4"/>
  <c r="N41" i="4"/>
  <c r="N199" i="4"/>
  <c r="N198" i="4"/>
  <c r="N197" i="4"/>
  <c r="N196" i="4"/>
  <c r="N195" i="4"/>
  <c r="N194" i="4"/>
  <c r="N193" i="4"/>
  <c r="N192" i="4"/>
  <c r="N191" i="4"/>
  <c r="N190" i="4"/>
  <c r="N189" i="4"/>
  <c r="N188" i="4"/>
  <c r="N187" i="4"/>
  <c r="N186" i="4"/>
  <c r="N185" i="4"/>
  <c r="N184" i="4"/>
  <c r="N183" i="4"/>
  <c r="N182" i="4"/>
  <c r="N181" i="4"/>
  <c r="N180" i="4"/>
  <c r="N179" i="4"/>
  <c r="N178" i="4"/>
  <c r="N177" i="4"/>
  <c r="N176" i="4"/>
  <c r="N175" i="4"/>
  <c r="N174" i="4"/>
  <c r="N173" i="4"/>
  <c r="N253" i="4"/>
  <c r="N39" i="4"/>
  <c r="N35" i="4"/>
  <c r="N262" i="4"/>
  <c r="N259" i="4"/>
  <c r="Q262" i="4"/>
  <c r="P262" i="4"/>
  <c r="O262" i="4"/>
  <c r="Q173" i="4"/>
  <c r="P173" i="4"/>
  <c r="O173" i="4"/>
  <c r="Q185" i="4"/>
  <c r="P185" i="4"/>
  <c r="O185" i="4"/>
  <c r="Q197" i="4"/>
  <c r="P197" i="4"/>
  <c r="O197" i="4"/>
  <c r="Q55" i="4"/>
  <c r="P55" i="4"/>
  <c r="O55" i="4"/>
  <c r="Q63" i="4"/>
  <c r="P63" i="4"/>
  <c r="O63" i="4"/>
  <c r="Q71" i="4"/>
  <c r="P71" i="4"/>
  <c r="O71" i="4"/>
  <c r="Q79" i="4"/>
  <c r="P79" i="4"/>
  <c r="O79" i="4"/>
  <c r="Q91" i="4"/>
  <c r="P91" i="4"/>
  <c r="O91" i="4"/>
  <c r="Q95" i="4"/>
  <c r="P95" i="4"/>
  <c r="O95" i="4"/>
  <c r="Q107" i="4"/>
  <c r="P107" i="4"/>
  <c r="O107" i="4"/>
  <c r="Q111" i="4"/>
  <c r="P111" i="4"/>
  <c r="O111" i="4"/>
  <c r="Q123" i="4"/>
  <c r="P123" i="4"/>
  <c r="O123" i="4"/>
  <c r="Q127" i="4"/>
  <c r="P127" i="4"/>
  <c r="O127" i="4"/>
  <c r="Q131" i="4"/>
  <c r="P131" i="4"/>
  <c r="O131" i="4"/>
  <c r="Q143" i="4"/>
  <c r="P143" i="4"/>
  <c r="O143" i="4"/>
  <c r="Q147" i="4"/>
  <c r="P147" i="4"/>
  <c r="O147" i="4"/>
  <c r="Q151" i="4"/>
  <c r="P151" i="4"/>
  <c r="O151" i="4"/>
  <c r="Q155" i="4"/>
  <c r="P155" i="4"/>
  <c r="O155" i="4"/>
  <c r="Q159" i="4"/>
  <c r="P159" i="4"/>
  <c r="O159" i="4"/>
  <c r="Q163" i="4"/>
  <c r="P163" i="4"/>
  <c r="O163" i="4"/>
  <c r="Q167" i="4"/>
  <c r="P167" i="4"/>
  <c r="O167" i="4"/>
  <c r="Q171" i="4"/>
  <c r="P171" i="4"/>
  <c r="O171" i="4"/>
  <c r="Q230" i="4"/>
  <c r="P230" i="4"/>
  <c r="O230" i="4"/>
  <c r="Q234" i="4"/>
  <c r="P234" i="4"/>
  <c r="O234" i="4"/>
  <c r="Q238" i="4"/>
  <c r="P238" i="4"/>
  <c r="O238" i="4"/>
  <c r="Q242" i="4"/>
  <c r="P242" i="4"/>
  <c r="O242" i="4"/>
  <c r="Q246" i="4"/>
  <c r="P246" i="4"/>
  <c r="O246" i="4"/>
  <c r="Q250" i="4"/>
  <c r="P250" i="4"/>
  <c r="O250" i="4"/>
  <c r="Q218" i="4"/>
  <c r="P218" i="4"/>
  <c r="O218" i="4"/>
  <c r="Q222" i="4"/>
  <c r="P222" i="4"/>
  <c r="O222" i="4"/>
  <c r="Q272" i="4"/>
  <c r="P272" i="4"/>
  <c r="O272" i="4"/>
  <c r="Q276" i="4"/>
  <c r="P276" i="4"/>
  <c r="O276" i="4"/>
  <c r="Q280" i="4"/>
  <c r="P280" i="4"/>
  <c r="O280" i="4"/>
  <c r="Q284" i="4"/>
  <c r="P284" i="4"/>
  <c r="O284" i="4"/>
  <c r="Q288" i="4"/>
  <c r="P288" i="4"/>
  <c r="O288" i="4"/>
  <c r="Q292" i="4"/>
  <c r="P292" i="4"/>
  <c r="O292" i="4"/>
  <c r="Q296" i="4"/>
  <c r="P296" i="4"/>
  <c r="O296" i="4"/>
  <c r="Q300" i="4"/>
  <c r="P300" i="4"/>
  <c r="O300" i="4"/>
  <c r="Q259" i="4"/>
  <c r="P259" i="4"/>
  <c r="O259" i="4"/>
  <c r="Q253" i="4"/>
  <c r="P253" i="4"/>
  <c r="O253" i="4"/>
  <c r="Q176" i="4"/>
  <c r="P176" i="4"/>
  <c r="O176" i="4"/>
  <c r="Q180" i="4"/>
  <c r="P180" i="4"/>
  <c r="O180" i="4"/>
  <c r="Q184" i="4"/>
  <c r="P184" i="4"/>
  <c r="O184" i="4"/>
  <c r="Q188" i="4"/>
  <c r="P188" i="4"/>
  <c r="O188" i="4"/>
  <c r="Q192" i="4"/>
  <c r="P192" i="4"/>
  <c r="O192" i="4"/>
  <c r="Q196" i="4"/>
  <c r="P196" i="4"/>
  <c r="O196" i="4"/>
  <c r="Q41" i="4"/>
  <c r="P41" i="4"/>
  <c r="O41" i="4"/>
  <c r="Q54" i="4"/>
  <c r="P54" i="4"/>
  <c r="O54" i="4"/>
  <c r="Q58" i="4"/>
  <c r="P58" i="4"/>
  <c r="O58" i="4"/>
  <c r="Q62" i="4"/>
  <c r="P62" i="4"/>
  <c r="O62" i="4"/>
  <c r="Q66" i="4"/>
  <c r="P66" i="4"/>
  <c r="O66" i="4"/>
  <c r="Q70" i="4"/>
  <c r="P70" i="4"/>
  <c r="O70" i="4"/>
  <c r="Q74" i="4"/>
  <c r="P74" i="4"/>
  <c r="O74" i="4"/>
  <c r="Q78" i="4"/>
  <c r="P78" i="4"/>
  <c r="O78" i="4"/>
  <c r="Q82" i="4"/>
  <c r="P82" i="4"/>
  <c r="O82" i="4"/>
  <c r="Q86" i="4"/>
  <c r="P86" i="4"/>
  <c r="O86" i="4"/>
  <c r="Q90" i="4"/>
  <c r="P90" i="4"/>
  <c r="O90" i="4"/>
  <c r="Q94" i="4"/>
  <c r="P94" i="4"/>
  <c r="O94" i="4"/>
  <c r="Q98" i="4"/>
  <c r="P98" i="4"/>
  <c r="O98" i="4"/>
  <c r="Q102" i="4"/>
  <c r="P102" i="4"/>
  <c r="O102" i="4"/>
  <c r="Q106" i="4"/>
  <c r="P106" i="4"/>
  <c r="O106" i="4"/>
  <c r="Q110" i="4"/>
  <c r="P110" i="4"/>
  <c r="O110" i="4"/>
  <c r="Q114" i="4"/>
  <c r="P114" i="4"/>
  <c r="O114" i="4"/>
  <c r="Q118" i="4"/>
  <c r="P118" i="4"/>
  <c r="O118" i="4"/>
  <c r="Q122" i="4"/>
  <c r="P122" i="4"/>
  <c r="O122" i="4"/>
  <c r="Q126" i="4"/>
  <c r="P126" i="4"/>
  <c r="O126" i="4"/>
  <c r="Q130" i="4"/>
  <c r="P130" i="4"/>
  <c r="O130" i="4"/>
  <c r="Q134" i="4"/>
  <c r="P134" i="4"/>
  <c r="O134" i="4"/>
  <c r="Q138" i="4"/>
  <c r="P138" i="4"/>
  <c r="O138" i="4"/>
  <c r="Q142" i="4"/>
  <c r="P142" i="4"/>
  <c r="O142" i="4"/>
  <c r="Q146" i="4"/>
  <c r="P146" i="4"/>
  <c r="O146" i="4"/>
  <c r="Q150" i="4"/>
  <c r="P150" i="4"/>
  <c r="O150" i="4"/>
  <c r="Q154" i="4"/>
  <c r="P154" i="4"/>
  <c r="O154" i="4"/>
  <c r="Q158" i="4"/>
  <c r="P158" i="4"/>
  <c r="O158" i="4"/>
  <c r="Q162" i="4"/>
  <c r="P162" i="4"/>
  <c r="O162" i="4"/>
  <c r="Q166" i="4"/>
  <c r="P166" i="4"/>
  <c r="O166" i="4"/>
  <c r="Q170" i="4"/>
  <c r="P170" i="4"/>
  <c r="O170" i="4"/>
  <c r="Q229" i="4"/>
  <c r="P229" i="4"/>
  <c r="O229" i="4"/>
  <c r="Q233" i="4"/>
  <c r="P233" i="4"/>
  <c r="O233" i="4"/>
  <c r="Q237" i="4"/>
  <c r="P237" i="4"/>
  <c r="O237" i="4"/>
  <c r="Q241" i="4"/>
  <c r="P241" i="4"/>
  <c r="O241" i="4"/>
  <c r="Q245" i="4"/>
  <c r="P245" i="4"/>
  <c r="O245" i="4"/>
  <c r="Q249" i="4"/>
  <c r="P249" i="4"/>
  <c r="O249" i="4"/>
  <c r="Q217" i="4"/>
  <c r="P217" i="4"/>
  <c r="O217" i="4"/>
  <c r="Q221" i="4"/>
  <c r="P221" i="4"/>
  <c r="O221" i="4"/>
  <c r="Q225" i="4"/>
  <c r="P225" i="4"/>
  <c r="O225" i="4"/>
  <c r="Q275" i="4"/>
  <c r="P275" i="4"/>
  <c r="O275" i="4"/>
  <c r="Q279" i="4"/>
  <c r="P279" i="4"/>
  <c r="O279" i="4"/>
  <c r="Q283" i="4"/>
  <c r="P283" i="4"/>
  <c r="O283" i="4"/>
  <c r="Q287" i="4"/>
  <c r="P287" i="4"/>
  <c r="O287" i="4"/>
  <c r="Q291" i="4"/>
  <c r="P291" i="4"/>
  <c r="O291" i="4"/>
  <c r="Q295" i="4"/>
  <c r="P295" i="4"/>
  <c r="O295" i="4"/>
  <c r="Q299" i="4"/>
  <c r="P299" i="4"/>
  <c r="O299" i="4"/>
  <c r="Q303" i="4"/>
  <c r="P303" i="4"/>
  <c r="O303" i="4"/>
  <c r="Q181" i="4"/>
  <c r="P181" i="4"/>
  <c r="O181" i="4"/>
  <c r="Q193" i="4"/>
  <c r="P193" i="4"/>
  <c r="O193" i="4"/>
  <c r="Q257" i="4"/>
  <c r="P257" i="4"/>
  <c r="O257" i="4"/>
  <c r="Q67" i="4"/>
  <c r="P67" i="4"/>
  <c r="O67" i="4"/>
  <c r="Q83" i="4"/>
  <c r="P83" i="4"/>
  <c r="O83" i="4"/>
  <c r="Q103" i="4"/>
  <c r="P103" i="4"/>
  <c r="O103" i="4"/>
  <c r="Q119" i="4"/>
  <c r="P119" i="4"/>
  <c r="O119" i="4"/>
  <c r="Q139" i="4"/>
  <c r="P139" i="4"/>
  <c r="O139" i="4"/>
  <c r="Q39" i="4"/>
  <c r="P39" i="4"/>
  <c r="O39" i="4"/>
  <c r="Q175" i="4"/>
  <c r="P175" i="4"/>
  <c r="O175" i="4"/>
  <c r="Q179" i="4"/>
  <c r="P179" i="4"/>
  <c r="O179" i="4"/>
  <c r="Q183" i="4"/>
  <c r="P183" i="4"/>
  <c r="O183" i="4"/>
  <c r="Q187" i="4"/>
  <c r="P187" i="4"/>
  <c r="O187" i="4"/>
  <c r="Q191" i="4"/>
  <c r="P191" i="4"/>
  <c r="O191" i="4"/>
  <c r="Q195" i="4"/>
  <c r="P195" i="4"/>
  <c r="O195" i="4"/>
  <c r="Q199" i="4"/>
  <c r="P199" i="4"/>
  <c r="O199" i="4"/>
  <c r="Q53" i="4"/>
  <c r="P53" i="4"/>
  <c r="O53" i="4"/>
  <c r="Q57" i="4"/>
  <c r="P57" i="4"/>
  <c r="O57" i="4"/>
  <c r="Q61" i="4"/>
  <c r="P61" i="4"/>
  <c r="O61" i="4"/>
  <c r="Q65" i="4"/>
  <c r="P65" i="4"/>
  <c r="O65" i="4"/>
  <c r="Q69" i="4"/>
  <c r="P69" i="4"/>
  <c r="O69" i="4"/>
  <c r="Q73" i="4"/>
  <c r="P73" i="4"/>
  <c r="O73" i="4"/>
  <c r="Q77" i="4"/>
  <c r="P77" i="4"/>
  <c r="O77" i="4"/>
  <c r="Q81" i="4"/>
  <c r="P81" i="4"/>
  <c r="O81" i="4"/>
  <c r="Q85" i="4"/>
  <c r="P85" i="4"/>
  <c r="O85" i="4"/>
  <c r="Q89" i="4"/>
  <c r="P89" i="4"/>
  <c r="O89" i="4"/>
  <c r="Q93" i="4"/>
  <c r="P93" i="4"/>
  <c r="O93" i="4"/>
  <c r="Q97" i="4"/>
  <c r="P97" i="4"/>
  <c r="O97" i="4"/>
  <c r="Q101" i="4"/>
  <c r="P101" i="4"/>
  <c r="O101" i="4"/>
  <c r="Q105" i="4"/>
  <c r="P105" i="4"/>
  <c r="O105" i="4"/>
  <c r="Q109" i="4"/>
  <c r="P109" i="4"/>
  <c r="O109" i="4"/>
  <c r="Q113" i="4"/>
  <c r="P113" i="4"/>
  <c r="O113" i="4"/>
  <c r="Q117" i="4"/>
  <c r="P117" i="4"/>
  <c r="O117" i="4"/>
  <c r="Q121" i="4"/>
  <c r="P121" i="4"/>
  <c r="O121" i="4"/>
  <c r="Q125" i="4"/>
  <c r="P125" i="4"/>
  <c r="O125" i="4"/>
  <c r="Q129" i="4"/>
  <c r="P129" i="4"/>
  <c r="O129" i="4"/>
  <c r="Q133" i="4"/>
  <c r="P133" i="4"/>
  <c r="O133" i="4"/>
  <c r="Q137" i="4"/>
  <c r="P137" i="4"/>
  <c r="O137" i="4"/>
  <c r="Q141" i="4"/>
  <c r="P141" i="4"/>
  <c r="O141" i="4"/>
  <c r="Q145" i="4"/>
  <c r="P145" i="4"/>
  <c r="O145" i="4"/>
  <c r="Q149" i="4"/>
  <c r="P149" i="4"/>
  <c r="O149" i="4"/>
  <c r="Q153" i="4"/>
  <c r="P153" i="4"/>
  <c r="O153" i="4"/>
  <c r="Q157" i="4"/>
  <c r="P157" i="4"/>
  <c r="O157" i="4"/>
  <c r="Q161" i="4"/>
  <c r="P161" i="4"/>
  <c r="O161" i="4"/>
  <c r="Q165" i="4"/>
  <c r="P165" i="4"/>
  <c r="O165" i="4"/>
  <c r="Q169" i="4"/>
  <c r="P169" i="4"/>
  <c r="O169" i="4"/>
  <c r="Q228" i="4"/>
  <c r="P228" i="4"/>
  <c r="O228" i="4"/>
  <c r="Q232" i="4"/>
  <c r="P232" i="4"/>
  <c r="O232" i="4"/>
  <c r="Q236" i="4"/>
  <c r="P236" i="4"/>
  <c r="O236" i="4"/>
  <c r="Q240" i="4"/>
  <c r="P240" i="4"/>
  <c r="O240" i="4"/>
  <c r="Q244" i="4"/>
  <c r="P244" i="4"/>
  <c r="O244" i="4"/>
  <c r="Q248" i="4"/>
  <c r="P248" i="4"/>
  <c r="O248" i="4"/>
  <c r="Q252" i="4"/>
  <c r="P252" i="4"/>
  <c r="O252" i="4"/>
  <c r="Q220" i="4"/>
  <c r="P220" i="4"/>
  <c r="O220" i="4"/>
  <c r="Q224" i="4"/>
  <c r="P224" i="4"/>
  <c r="O224" i="4"/>
  <c r="Q274" i="4"/>
  <c r="P274" i="4"/>
  <c r="O274" i="4"/>
  <c r="Q278" i="4"/>
  <c r="P278" i="4"/>
  <c r="O278" i="4"/>
  <c r="Q282" i="4"/>
  <c r="P282" i="4"/>
  <c r="O282" i="4"/>
  <c r="Q286" i="4"/>
  <c r="P286" i="4"/>
  <c r="O286" i="4"/>
  <c r="Q290" i="4"/>
  <c r="P290" i="4"/>
  <c r="O290" i="4"/>
  <c r="Q294" i="4"/>
  <c r="P294" i="4"/>
  <c r="O294" i="4"/>
  <c r="Q298" i="4"/>
  <c r="P298" i="4"/>
  <c r="O298" i="4"/>
  <c r="Q302" i="4"/>
  <c r="P302" i="4"/>
  <c r="O302" i="4"/>
  <c r="Q177" i="4"/>
  <c r="P177" i="4"/>
  <c r="O177" i="4"/>
  <c r="Q189" i="4"/>
  <c r="P189" i="4"/>
  <c r="O189" i="4"/>
  <c r="Q59" i="4"/>
  <c r="P59" i="4"/>
  <c r="O59" i="4"/>
  <c r="Q75" i="4"/>
  <c r="P75" i="4"/>
  <c r="O75" i="4"/>
  <c r="Q87" i="4"/>
  <c r="P87" i="4"/>
  <c r="O87" i="4"/>
  <c r="Q99" i="4"/>
  <c r="P99" i="4"/>
  <c r="O99" i="4"/>
  <c r="Q115" i="4"/>
  <c r="P115" i="4"/>
  <c r="O115" i="4"/>
  <c r="Q135" i="4"/>
  <c r="P135" i="4"/>
  <c r="O135" i="4"/>
  <c r="Q35" i="4"/>
  <c r="P35" i="4"/>
  <c r="O35" i="4"/>
  <c r="Q174" i="4"/>
  <c r="P174" i="4"/>
  <c r="O174" i="4"/>
  <c r="Q178" i="4"/>
  <c r="P178" i="4"/>
  <c r="O178" i="4"/>
  <c r="Q182" i="4"/>
  <c r="P182" i="4"/>
  <c r="O182" i="4"/>
  <c r="Q186" i="4"/>
  <c r="P186" i="4"/>
  <c r="O186" i="4"/>
  <c r="Q190" i="4"/>
  <c r="P190" i="4"/>
  <c r="O190" i="4"/>
  <c r="Q194" i="4"/>
  <c r="P194" i="4"/>
  <c r="O194" i="4"/>
  <c r="Q198" i="4"/>
  <c r="P198" i="4"/>
  <c r="O198" i="4"/>
  <c r="Q52" i="4"/>
  <c r="P52" i="4"/>
  <c r="O52" i="4"/>
  <c r="Q56" i="4"/>
  <c r="P56" i="4"/>
  <c r="O56" i="4"/>
  <c r="Q60" i="4"/>
  <c r="P60" i="4"/>
  <c r="O60" i="4"/>
  <c r="Q64" i="4"/>
  <c r="P64" i="4"/>
  <c r="O64" i="4"/>
  <c r="Q68" i="4"/>
  <c r="P68" i="4"/>
  <c r="O68" i="4"/>
  <c r="Q72" i="4"/>
  <c r="P72" i="4"/>
  <c r="O72" i="4"/>
  <c r="Q76" i="4"/>
  <c r="P76" i="4"/>
  <c r="O76" i="4"/>
  <c r="Q80" i="4"/>
  <c r="P80" i="4"/>
  <c r="O80" i="4"/>
  <c r="Q84" i="4"/>
  <c r="P84" i="4"/>
  <c r="O84" i="4"/>
  <c r="Q88" i="4"/>
  <c r="P88" i="4"/>
  <c r="O88" i="4"/>
  <c r="Q92" i="4"/>
  <c r="P92" i="4"/>
  <c r="O92" i="4"/>
  <c r="Q96" i="4"/>
  <c r="P96" i="4"/>
  <c r="O96" i="4"/>
  <c r="Q100" i="4"/>
  <c r="P100" i="4"/>
  <c r="O100" i="4"/>
  <c r="Q104" i="4"/>
  <c r="P104" i="4"/>
  <c r="O104" i="4"/>
  <c r="Q108" i="4"/>
  <c r="P108" i="4"/>
  <c r="O108" i="4"/>
  <c r="Q112" i="4"/>
  <c r="P112" i="4"/>
  <c r="O112" i="4"/>
  <c r="Q116" i="4"/>
  <c r="P116" i="4"/>
  <c r="O116" i="4"/>
  <c r="Q120" i="4"/>
  <c r="P120" i="4"/>
  <c r="O120" i="4"/>
  <c r="Q124" i="4"/>
  <c r="P124" i="4"/>
  <c r="O124" i="4"/>
  <c r="Q128" i="4"/>
  <c r="P128" i="4"/>
  <c r="O128" i="4"/>
  <c r="Q132" i="4"/>
  <c r="P132" i="4"/>
  <c r="O132" i="4"/>
  <c r="Q136" i="4"/>
  <c r="P136" i="4"/>
  <c r="O136" i="4"/>
  <c r="Q140" i="4"/>
  <c r="P140" i="4"/>
  <c r="O140" i="4"/>
  <c r="Q144" i="4"/>
  <c r="P144" i="4"/>
  <c r="O144" i="4"/>
  <c r="Q148" i="4"/>
  <c r="P148" i="4"/>
  <c r="O148" i="4"/>
  <c r="Q152" i="4"/>
  <c r="P152" i="4"/>
  <c r="O152" i="4"/>
  <c r="Q156" i="4"/>
  <c r="P156" i="4"/>
  <c r="O156" i="4"/>
  <c r="Q160" i="4"/>
  <c r="P160" i="4"/>
  <c r="O160" i="4"/>
  <c r="Q164" i="4"/>
  <c r="P164" i="4"/>
  <c r="O164" i="4"/>
  <c r="Q168" i="4"/>
  <c r="P168" i="4"/>
  <c r="O168" i="4"/>
  <c r="Q172" i="4"/>
  <c r="P172" i="4"/>
  <c r="O172" i="4"/>
  <c r="Q231" i="4"/>
  <c r="P231" i="4"/>
  <c r="O231" i="4"/>
  <c r="Q235" i="4"/>
  <c r="P235" i="4"/>
  <c r="O235" i="4"/>
  <c r="Q239" i="4"/>
  <c r="P239" i="4"/>
  <c r="O239" i="4"/>
  <c r="Q243" i="4"/>
  <c r="P243" i="4"/>
  <c r="O243" i="4"/>
  <c r="Q247" i="4"/>
  <c r="P247" i="4"/>
  <c r="O247" i="4"/>
  <c r="Q251" i="4"/>
  <c r="P251" i="4"/>
  <c r="O251" i="4"/>
  <c r="Q219" i="4"/>
  <c r="P219" i="4"/>
  <c r="O219" i="4"/>
  <c r="Q223" i="4"/>
  <c r="P223" i="4"/>
  <c r="O223" i="4"/>
  <c r="Q273" i="4"/>
  <c r="P273" i="4"/>
  <c r="O273" i="4"/>
  <c r="Q277" i="4"/>
  <c r="P277" i="4"/>
  <c r="O277" i="4"/>
  <c r="Q281" i="4"/>
  <c r="P281" i="4"/>
  <c r="O281" i="4"/>
  <c r="Q285" i="4"/>
  <c r="P285" i="4"/>
  <c r="O285" i="4"/>
  <c r="Q289" i="4"/>
  <c r="P289" i="4"/>
  <c r="O289" i="4"/>
  <c r="Q293" i="4"/>
  <c r="P293" i="4"/>
  <c r="O293" i="4"/>
  <c r="Q297" i="4"/>
  <c r="P297" i="4"/>
  <c r="O297" i="4"/>
  <c r="Q301" i="4"/>
  <c r="P301" i="4"/>
  <c r="O301" i="4"/>
</calcChain>
</file>

<file path=xl/sharedStrings.xml><?xml version="1.0" encoding="utf-8"?>
<sst xmlns="http://schemas.openxmlformats.org/spreadsheetml/2006/main" count="4244" uniqueCount="980">
  <si>
    <t>Breakdown of the string and example below:</t>
  </si>
  <si>
    <t>SAM Numerics Code String</t>
  </si>
  <si>
    <t>*SAM Numerics explanation:</t>
  </si>
  <si>
    <t xml:space="preserve">SAM Numerics are various SAM values that are further defined as noted below. </t>
  </si>
  <si>
    <t>Local Avg. Number of Employees (max. 999,999)</t>
  </si>
  <si>
    <t>Local Avg. Annual Revenue (max. 999,999,999,999)</t>
  </si>
  <si>
    <t>SAM NUMERICS CODE STRING: Holds X related 'Metrics' groups.</t>
  </si>
  <si>
    <t>Total Assets from 4th qtr, preceding year</t>
  </si>
  <si>
    <t>Total MWH, preceding fiscal year, all affiliates</t>
  </si>
  <si>
    <t>Bbl/day, Oper. Atmos. Crude Oil Distil. capacity</t>
  </si>
  <si>
    <t>Bonding Levels for Disaster Relief Registry</t>
  </si>
  <si>
    <t>Construction Bonding Level, Per Contract (dollars)</t>
  </si>
  <si>
    <t>1239 = Location Employees Value</t>
  </si>
  <si>
    <t>Construction Bonding Level, Aggregate (dollars)</t>
  </si>
  <si>
    <t>BK1 = Total Assets from 4th qtr, preceding year</t>
  </si>
  <si>
    <t>Service Bonding Level, Per Contract (dollars)</t>
  </si>
  <si>
    <t>220000 = Total Assets Value</t>
  </si>
  <si>
    <t>Service Bonding Level, Aggregate (dollars)</t>
  </si>
  <si>
    <t>SAM Disaster Response String</t>
  </si>
  <si>
    <t>*SAM Disaster Response explanation:</t>
  </si>
  <si>
    <t>Any area</t>
  </si>
  <si>
    <t>SAM Disaster Response contains various SAM values that are further defined as noted below.</t>
  </si>
  <si>
    <t>STA</t>
  </si>
  <si>
    <t>State</t>
  </si>
  <si>
    <t>CTY</t>
  </si>
  <si>
    <t>County</t>
  </si>
  <si>
    <t>MSA</t>
  </si>
  <si>
    <t>Metropolitan Service Area</t>
  </si>
  <si>
    <t>The first three positions of a Disaster Response represent an area serviced code, followed by an</t>
  </si>
  <si>
    <t>area code. State area codes are two positions, County area codes are five positions and</t>
  </si>
  <si>
    <t>Metropolitan Service Area area codes are four positions. An area serviced code of "ANY" will not</t>
  </si>
  <si>
    <t xml:space="preserve">be followed by an area code. </t>
  </si>
  <si>
    <t>CTY = County code</t>
  </si>
  <si>
    <t>MSA = Metropolitan Service Area code</t>
  </si>
  <si>
    <t>STA = State code</t>
  </si>
  <si>
    <t>8W</t>
  </si>
  <si>
    <t>8E</t>
  </si>
  <si>
    <t>8C</t>
  </si>
  <si>
    <t>8D</t>
  </si>
  <si>
    <t>U.S. Local Government</t>
  </si>
  <si>
    <t>Position1 = Business Type Code == "8W" , "A7" , "A8"</t>
  </si>
  <si>
    <t>1A</t>
  </si>
  <si>
    <t>Foreign Owned and Located</t>
  </si>
  <si>
    <t>G3</t>
  </si>
  <si>
    <t>Minority Owned Business</t>
  </si>
  <si>
    <t>Self Certified Small Disadvantaged Business</t>
  </si>
  <si>
    <t>2F</t>
  </si>
  <si>
    <t>U.S. State Government</t>
  </si>
  <si>
    <t>2R</t>
  </si>
  <si>
    <t>3I</t>
  </si>
  <si>
    <t>Tribal Government</t>
  </si>
  <si>
    <t>A2</t>
  </si>
  <si>
    <t>Woman Owned Business</t>
  </si>
  <si>
    <t>A3</t>
  </si>
  <si>
    <t>Labor Surplus Area Firm</t>
  </si>
  <si>
    <t>A5</t>
  </si>
  <si>
    <t>Veteran Owned Business</t>
  </si>
  <si>
    <t>A7</t>
  </si>
  <si>
    <t>A8</t>
  </si>
  <si>
    <t>G5</t>
  </si>
  <si>
    <t>C6</t>
  </si>
  <si>
    <t>Municipality</t>
  </si>
  <si>
    <t>FR</t>
  </si>
  <si>
    <t>Asian-Pacific American Owned</t>
  </si>
  <si>
    <t>HB</t>
  </si>
  <si>
    <t>G9</t>
  </si>
  <si>
    <t>LJ</t>
  </si>
  <si>
    <t>Limited Liability Company</t>
  </si>
  <si>
    <t>M8</t>
  </si>
  <si>
    <t>Educational Institution</t>
  </si>
  <si>
    <t>MF</t>
  </si>
  <si>
    <t>Manufacturer of Goods</t>
  </si>
  <si>
    <t>NB</t>
  </si>
  <si>
    <t>Native American Owned</t>
  </si>
  <si>
    <t>OW</t>
  </si>
  <si>
    <t>American Indian Owned</t>
  </si>
  <si>
    <t>OY</t>
  </si>
  <si>
    <t>Black American Owned</t>
  </si>
  <si>
    <t>PI</t>
  </si>
  <si>
    <t>Hispanic American Owned</t>
  </si>
  <si>
    <t>QF</t>
  </si>
  <si>
    <t>Service Disabled Veteran Owned Business</t>
  </si>
  <si>
    <t>QZ</t>
  </si>
  <si>
    <t>Subcontinent Asian (Asian-Indian) American Owned</t>
  </si>
  <si>
    <t>XS</t>
  </si>
  <si>
    <t>TR</t>
  </si>
  <si>
    <t>Airport Authority</t>
  </si>
  <si>
    <t>UD</t>
  </si>
  <si>
    <t>Council of Governments</t>
  </si>
  <si>
    <t>BZ</t>
  </si>
  <si>
    <t>Foundation</t>
  </si>
  <si>
    <t>GW</t>
  </si>
  <si>
    <t>Hispanic Servicing Institution</t>
  </si>
  <si>
    <t>Hospital</t>
  </si>
  <si>
    <t>KM</t>
  </si>
  <si>
    <t>Planning Commission</t>
  </si>
  <si>
    <t>T4</t>
  </si>
  <si>
    <t>Port Authority</t>
  </si>
  <si>
    <t>H6</t>
  </si>
  <si>
    <t>School District</t>
  </si>
  <si>
    <t>ZW</t>
  </si>
  <si>
    <t>School of Forestry</t>
  </si>
  <si>
    <t>TW</t>
  </si>
  <si>
    <t>Transit Authority</t>
  </si>
  <si>
    <t>QU</t>
  </si>
  <si>
    <t>Veterinary College</t>
  </si>
  <si>
    <t>FY</t>
  </si>
  <si>
    <t>Veterinary Hospital</t>
  </si>
  <si>
    <t>H2</t>
  </si>
  <si>
    <t>Community Development Corporation</t>
  </si>
  <si>
    <t>6D</t>
  </si>
  <si>
    <t>Domestic Shelter</t>
  </si>
  <si>
    <t>2X</t>
  </si>
  <si>
    <t>2U</t>
  </si>
  <si>
    <t>G6</t>
  </si>
  <si>
    <t>1862 Land Grant College</t>
  </si>
  <si>
    <t>G7</t>
  </si>
  <si>
    <t>1890 Land Grant College</t>
  </si>
  <si>
    <t>G8</t>
  </si>
  <si>
    <t>1994 Land Grant College</t>
  </si>
  <si>
    <t>1R</t>
  </si>
  <si>
    <t>Private University or College</t>
  </si>
  <si>
    <t>State Controlled Institution of Higher Learning</t>
  </si>
  <si>
    <t>HS</t>
  </si>
  <si>
    <t>Tribal College</t>
  </si>
  <si>
    <t>NG</t>
  </si>
  <si>
    <t>Federal Agency</t>
  </si>
  <si>
    <t>QW</t>
  </si>
  <si>
    <t>Federally Funded Research and Development Corp</t>
  </si>
  <si>
    <t>C8</t>
  </si>
  <si>
    <t>City</t>
  </si>
  <si>
    <t>C7</t>
  </si>
  <si>
    <t>ZR</t>
  </si>
  <si>
    <t>Inter-municipal</t>
  </si>
  <si>
    <t>MG</t>
  </si>
  <si>
    <t>Local Government Owned</t>
  </si>
  <si>
    <t>FO</t>
  </si>
  <si>
    <t>Township</t>
  </si>
  <si>
    <t>8B</t>
  </si>
  <si>
    <t>Housing Authorities Public/Tribal</t>
  </si>
  <si>
    <t>Interstate Entity</t>
  </si>
  <si>
    <t>Alaskan Native Corporation Owned Firm</t>
  </si>
  <si>
    <t>1B</t>
  </si>
  <si>
    <t>Tribally Owned Firm</t>
  </si>
  <si>
    <t>HK</t>
  </si>
  <si>
    <t>Community Development Corporation Owned Firm</t>
  </si>
  <si>
    <t>XY</t>
  </si>
  <si>
    <t>Indian Tribe (Federally Recognized)</t>
  </si>
  <si>
    <t>8U</t>
  </si>
  <si>
    <t>Native Hawaiian Organization Owned Firm</t>
  </si>
  <si>
    <t>1D</t>
  </si>
  <si>
    <t>Small Agricultural Cooperative</t>
  </si>
  <si>
    <t>Position1 = NAICS Code == "237990" , "541340"</t>
  </si>
  <si>
    <t>Position2 = Small Business Indication == "N" , "N"</t>
  </si>
  <si>
    <t>Position1 = NAICS Code == "115310" , "541330"</t>
  </si>
  <si>
    <t>Position2 = NAICS Exception 1 == "Y" , "N"</t>
  </si>
  <si>
    <t>Position3 = NAICS Exception 1 == "N" , "Y"</t>
  </si>
  <si>
    <t>SBA Certification String: Holds X program participation and expiration dates</t>
  </si>
  <si>
    <t xml:space="preserve">A4  </t>
  </si>
  <si>
    <t>SBA Certified Small Disadvantaged Business</t>
  </si>
  <si>
    <t xml:space="preserve">A6  </t>
  </si>
  <si>
    <t>SBA Certified 8A Program Participant</t>
  </si>
  <si>
    <t>The first 2 positions of SBA Certifications is an SBA Business Code followed by an expiration date</t>
  </si>
  <si>
    <t xml:space="preserve">XX  </t>
  </si>
  <si>
    <t>SBA Certified Hub Zone Firm</t>
  </si>
  <si>
    <t xml:space="preserve">JT  </t>
  </si>
  <si>
    <t>SBA Certified 8A Joint Venture</t>
  </si>
  <si>
    <t xml:space="preserve">Position1 = Business Type Code == "A4" , "A6" </t>
  </si>
  <si>
    <t>Position2 = SBA Cert Expiration Date == "20110101" , "20110102"</t>
  </si>
  <si>
    <t>"… ~237990N~541340N~ …"</t>
  </si>
  <si>
    <t>"… ~115310YN  ~541330NYY ~ …"</t>
  </si>
  <si>
    <t>". . . ~A420110101~A620110102~. . ."</t>
  </si>
  <si>
    <t>~ Separated</t>
  </si>
  <si>
    <t>"… ~Y159~Y161~Y162~Y163~Y179~Y222~Z200~Z300~ …"</t>
  </si>
  <si>
    <t xml:space="preserve">PSC CODE; Repeat X times to correspond with counter.  </t>
  </si>
  <si>
    <t>Position1 = PSC Code == "Y159", "Y161", "Y162", "Y163", "Y179", "Y222", "Z200", "Z300"</t>
  </si>
  <si>
    <t>SBA Business Types String</t>
  </si>
  <si>
    <t>". . . ~8W~A7~A8~. . ."</t>
  </si>
  <si>
    <t>Bus Type String</t>
  </si>
  <si>
    <t>CODE_TYPE</t>
  </si>
  <si>
    <t>LS</t>
  </si>
  <si>
    <t>Not Used</t>
  </si>
  <si>
    <t>BK</t>
  </si>
  <si>
    <t>PG</t>
  </si>
  <si>
    <t>PT</t>
  </si>
  <si>
    <t>BL</t>
  </si>
  <si>
    <t>Sequence Number</t>
  </si>
  <si>
    <t>Description</t>
  </si>
  <si>
    <t xml:space="preserve">The first 2 positions of SAM Numerics is a numeric identification code, followed by a set of '^' delimited numbers that fill four positions.  </t>
  </si>
  <si>
    <t>". . . ~BL^30000000^15000000^30000000^15000000~LS^42^5000000^0^0~PG^1^0^0^0~ . . ."</t>
  </si>
  <si>
    <t>Position1 = Code Type == "BL" , "LS", "PG"</t>
  </si>
  <si>
    <t>Position2 = Value For Sequence #1        == "30000000" , "42", "1"</t>
  </si>
  <si>
    <t>Position4 = Value For Sequence #1        == "30000000" , "42", "0"</t>
  </si>
  <si>
    <t>Position3 = Value For Sequence #2        == "15000000" , "42", "0"</t>
  </si>
  <si>
    <t>Position4 = Value For Sequence #        == "30000000" , "42", "0"</t>
  </si>
  <si>
    <t>Local Size numbers</t>
  </si>
  <si>
    <t>SBA NAICS Banking Size Addl data</t>
  </si>
  <si>
    <t>SBA NAICS Power Gen. Addl data</t>
  </si>
  <si>
    <t>SBA NAICS Petroleum Addl data</t>
  </si>
  <si>
    <t>"CTYFL051~CTYFL085~CTYFL099~MSA2700~MSA2710~MSA8960~STAFL"</t>
  </si>
  <si>
    <t>Position1 = Type Code == "CTY" , "CTY", "CTY", "MSA" , "MSA", "MSA", "STA"</t>
  </si>
  <si>
    <t>Position2 = Area Code == "FL051" , "FL085" , "FL099", "2700", "2710", "8960", "FL"</t>
  </si>
  <si>
    <t>FL = Florida (Per STATE_List.csv)</t>
  </si>
  <si>
    <t>FL051 = Pasco</t>
  </si>
  <si>
    <t>FL085 = Sarasota</t>
  </si>
  <si>
    <t>FL099 = Fairfield</t>
  </si>
  <si>
    <t>2700 = Fort Myers-Cape Coral, FL</t>
  </si>
  <si>
    <t>2710 = Fort Pierce-Port Stlucie, FL</t>
  </si>
  <si>
    <t>8960 = West Palm Beach-Boca Raton, FL</t>
  </si>
  <si>
    <t>DEPT OF DEFENSE</t>
  </si>
  <si>
    <t>DEPT OF THE ARMY</t>
  </si>
  <si>
    <t>To-Be Name</t>
  </si>
  <si>
    <t>As-Is Name</t>
  </si>
  <si>
    <t>New in to-be?</t>
  </si>
  <si>
    <t>Yes</t>
  </si>
  <si>
    <t>NO</t>
  </si>
  <si>
    <t>Total</t>
  </si>
  <si>
    <t>New?</t>
  </si>
  <si>
    <t>Count</t>
  </si>
  <si>
    <t>Percent</t>
  </si>
  <si>
    <t>BUS TYPE STRING</t>
  </si>
  <si>
    <t>PSC CODE STRING</t>
  </si>
  <si>
    <t>Mandatory to enter if entity is registering for all awards, not collected for Grants,  or IGT</t>
  </si>
  <si>
    <t>Mandatory to enter plus-4 information if the DUNS has multiple bank accounts.</t>
  </si>
  <si>
    <t>Optional</t>
  </si>
  <si>
    <t>Mandatory (All Awards/Grants)</t>
  </si>
  <si>
    <t>Mandatory (IGT Only)</t>
  </si>
  <si>
    <t>Optional (IGT Only)</t>
  </si>
  <si>
    <t>Mandatory to be present if the entity has opted out of public search.</t>
  </si>
  <si>
    <t>Mandatory to be present if the entity has a Headquarters on file with D&amp;B</t>
  </si>
  <si>
    <t>Mandatory to be present if the entity has a Domestic Parent on file with D&amp;B</t>
  </si>
  <si>
    <t>Mandatory to be present if the entity has a Global Ultimate Parent on file with D&amp;B</t>
  </si>
  <si>
    <t>Mandatory if "Country of Incorporation" us United States</t>
  </si>
  <si>
    <t>Mandatory if entity is DoD</t>
  </si>
  <si>
    <t>Mandatory if Entity is US Government</t>
  </si>
  <si>
    <t>Mandatory for US Entities</t>
  </si>
  <si>
    <t>Mandatory for US/Canada Entities</t>
  </si>
  <si>
    <t>Mandatory if Country is US</t>
  </si>
  <si>
    <t>Mandatory if Country is not US</t>
  </si>
  <si>
    <t>Mandatory if US/Canada Entity</t>
  </si>
  <si>
    <t>If Counter is greater than "0000" string is mandatory</t>
  </si>
  <si>
    <t>Optional (All Awards/Grants)</t>
  </si>
  <si>
    <t>END-OF-RECORD INDICATOR = "!end"</t>
  </si>
  <si>
    <t>Z2</t>
  </si>
  <si>
    <t>Floor 5</t>
  </si>
  <si>
    <t>5555551212</t>
  </si>
  <si>
    <t>1111</t>
  </si>
  <si>
    <t>9876543211</t>
  </si>
  <si>
    <t>unclesam@sam.gov</t>
  </si>
  <si>
    <t>18TH Floor</t>
  </si>
  <si>
    <t>20036</t>
  </si>
  <si>
    <t>HQ PARENT CITY</t>
  </si>
  <si>
    <t>HQ PARENT POSTAL CODE</t>
  </si>
  <si>
    <t>DOMESTIC PARENT POC (DM)</t>
  </si>
  <si>
    <t>DOMESTIC PARENT CITY</t>
  </si>
  <si>
    <t>DOMESTIC PARENT POSTAL CODE</t>
  </si>
  <si>
    <t>GLOBAL PARENT CITY</t>
  </si>
  <si>
    <t>GLOBAL PARENT POSTAL CODE</t>
  </si>
  <si>
    <t>GOVT BUS POC FIRST NAME</t>
  </si>
  <si>
    <t>GOVT BUS POC ST ADD 1</t>
  </si>
  <si>
    <t>GOVT BUS POC ST ADD 2</t>
  </si>
  <si>
    <t xml:space="preserve">GOVT BUS POC CITY </t>
  </si>
  <si>
    <t>GOVT BUS POC ZIP/POSTAL CODE</t>
  </si>
  <si>
    <t>GOVT BUS POC COUNTRY CODE</t>
  </si>
  <si>
    <t>GOVT BUS POC STATE OR PROVINCE</t>
  </si>
  <si>
    <t>GOVT BUS POC U.S. PHONE</t>
  </si>
  <si>
    <t>GOVT BUS POC U.S. PHONE EXT</t>
  </si>
  <si>
    <t>GOVT BUS POC NON-U.S. PHONE</t>
  </si>
  <si>
    <t>GOVT BUS POC FAX U.S. ONLY</t>
  </si>
  <si>
    <t xml:space="preserve">GOVT BUS POC EMAIL </t>
  </si>
  <si>
    <t>ALT GOVT BUS POC FIRST NAME</t>
  </si>
  <si>
    <t>ALT GOVT BUS POC ST ADD 1</t>
  </si>
  <si>
    <t>ALT GOVT BUS POC ST ADD 2</t>
  </si>
  <si>
    <t xml:space="preserve">ALT GOVT BUS POC CITY </t>
  </si>
  <si>
    <t>ALT GOVT BUS POC ZIP/POSTAL CODE</t>
  </si>
  <si>
    <t>ALT GOVT BUS POC COUNTRY CODE</t>
  </si>
  <si>
    <t>ALT GOVT BUS POC STATE OR PROVINCE</t>
  </si>
  <si>
    <t>ALT GOVT BUS POC U.S. PHONE</t>
  </si>
  <si>
    <t>ALT GOVT BUS POC U.S. PHONE EXT</t>
  </si>
  <si>
    <t>ALT GOVT BUS POC NON-U.S. PHONE</t>
  </si>
  <si>
    <t>ALT GOVT BUS POC FAX U.S. ONLY</t>
  </si>
  <si>
    <t xml:space="preserve">ALT GOVT BUS POC EMAIL </t>
  </si>
  <si>
    <t>PAST PERF POC POC  FIRST NAME</t>
  </si>
  <si>
    <t>PAST PERF POC ST ADD 1</t>
  </si>
  <si>
    <t>PAST PERF POC ST ADD 2</t>
  </si>
  <si>
    <t xml:space="preserve">PAST PERF POC CITY </t>
  </si>
  <si>
    <t>PAST PERF POC ZIP/POSTAL CODE</t>
  </si>
  <si>
    <t>PAST PERF POC COUNTRY CODE</t>
  </si>
  <si>
    <t>PAST PERF POC STATE OR PROVINCE</t>
  </si>
  <si>
    <t>PAST PERF POC U.S. PHONE</t>
  </si>
  <si>
    <t>PAST PERF POC U.S. PHONE EXT</t>
  </si>
  <si>
    <t>PAST PERF POC NON-U.S. PHONE</t>
  </si>
  <si>
    <t>PAST PERF POC FAX U.S. ONLY</t>
  </si>
  <si>
    <t xml:space="preserve">PAST PERF POC EMAIL </t>
  </si>
  <si>
    <t>ALT PAST PERF POC FIRST NAME</t>
  </si>
  <si>
    <t>ALT PAST PERF POC ST ADD 1</t>
  </si>
  <si>
    <t>ALT PAST PERF POC ST ADD 2</t>
  </si>
  <si>
    <t xml:space="preserve">ALT PAST PERF POC CITY </t>
  </si>
  <si>
    <t>ALT PAST PERF POC ZIP/POSTAL CODE</t>
  </si>
  <si>
    <t>ALT PAST PERF POC COUNTRY CODE</t>
  </si>
  <si>
    <t>ALT PAST PERF POC STATE OR PROVINCE</t>
  </si>
  <si>
    <t>ALT PAST PERF POC U.S. PHONE</t>
  </si>
  <si>
    <t>ALT PAST PERF POC U.S. PHONE EXT</t>
  </si>
  <si>
    <t>ALT PAST PERF POC NON-U.S. PHONE</t>
  </si>
  <si>
    <t>ALT PAST PERF POC FAX U.S. ONLY</t>
  </si>
  <si>
    <t xml:space="preserve">ALT PAST PERF POC EMAIL </t>
  </si>
  <si>
    <t>ELEC BUS POC FIRST NAME</t>
  </si>
  <si>
    <t>ELEC BUS POC ST ADD 1</t>
  </si>
  <si>
    <t>ELEC BUS POC ST ADD 2</t>
  </si>
  <si>
    <t xml:space="preserve">ELEC BUS POC CITY </t>
  </si>
  <si>
    <t>ELEC BUS POC ZIP/POSTAL CODE</t>
  </si>
  <si>
    <t>ELEC BUS POC COUNTRY CODE</t>
  </si>
  <si>
    <t>ELEC BUS POC STATE OR PROVINCE</t>
  </si>
  <si>
    <t>ELEC BUS POC U.S. PHONE</t>
  </si>
  <si>
    <t>ELEC BUS POC U.S. PHONE EXT</t>
  </si>
  <si>
    <t>ELEC BUS POC NON-U.S. PHONE</t>
  </si>
  <si>
    <t>ELEC BUS POC FAX U.S. ONLY</t>
  </si>
  <si>
    <t>ELEC BUS POC EMAIL</t>
  </si>
  <si>
    <t>ALT ELEC POC BUS POC FIRST NAME</t>
  </si>
  <si>
    <t>ALT ELEC POC BUS ST ADD 1</t>
  </si>
  <si>
    <t>ALT ELEC POC BUS ST ADD 2</t>
  </si>
  <si>
    <t xml:space="preserve">ALT ELEC POC BUS CITY </t>
  </si>
  <si>
    <t>ALT ELEC POC BUS ZIP/POSTAL CODE</t>
  </si>
  <si>
    <t>ALT ELEC POC BUS COUNTRY CODE</t>
  </si>
  <si>
    <t>ALT ELEC POC BUS STATE OR PROVINCE</t>
  </si>
  <si>
    <t>ALT ELEC POC BUS U.S. PHONE</t>
  </si>
  <si>
    <t>ALT ELEC POC BUS U.S. PHONE EXT</t>
  </si>
  <si>
    <t>ALT ELEC POC BUS NON-U.S. PHONE</t>
  </si>
  <si>
    <t>ALT ELEC POC BUS FAX U.S. ONLY</t>
  </si>
  <si>
    <t xml:space="preserve">ALT ELEC POC BUS EMAIL </t>
  </si>
  <si>
    <t>PARTY PERFORMING CERTIFICATION POC FIRST NAME</t>
  </si>
  <si>
    <t>PARTY PERFORMING CERTIFICATION POC U.S. PHONE</t>
  </si>
  <si>
    <t>PARTY PERFORMING CERTIFICATION POC U.S. PHONE EXT</t>
  </si>
  <si>
    <t>PARTY PERFORMING CERTIFICATION POC NON-U.S. PHONE</t>
  </si>
  <si>
    <t>PARTY PERFORMING CERTIFICATION POC FAX U.S. ONLY</t>
  </si>
  <si>
    <t>PARTY PERFORMING CERTIFICATION POC EMAIL</t>
  </si>
  <si>
    <t>SOLE PROPRIETORSHIP POC FIRST NAME</t>
  </si>
  <si>
    <t>SOLE PROPRIETORSHIP POC U.S. PHONE</t>
  </si>
  <si>
    <t>SOLE PROPRIETORSHIP POC U.S. PHONE EXT</t>
  </si>
  <si>
    <t>SOLE PROPRIETORSHIP POC NON-U.S. PHONE</t>
  </si>
  <si>
    <t>SOLE PROPRIETORSHIP POC FAX U.S. ONLY</t>
  </si>
  <si>
    <t xml:space="preserve">SOLE PROPRIETORSHIP POC EMAIL </t>
  </si>
  <si>
    <t>ACCOUNTS RECEIVABLE POC U.S. PHONE</t>
  </si>
  <si>
    <t>ACCOUNTS RECEIVABLE POC U.S. PHONE EXT</t>
  </si>
  <si>
    <t>ACCOUNTS RECEIVABLE POC NON-U.S. PHONE</t>
  </si>
  <si>
    <t>ACCOUNTS RECEIVABLE POC FAX U.S. ONLY</t>
  </si>
  <si>
    <t xml:space="preserve">ACCOUNTS RECEIVABLE POC EMAIL </t>
  </si>
  <si>
    <t>BUSINESS TYPE COUNTER</t>
  </si>
  <si>
    <t>NAICS EXCEPTION COUNTER</t>
  </si>
  <si>
    <t>SBA BUSINESS TYPES COUNTER</t>
  </si>
  <si>
    <t>SAM NUMERICS COUNTER</t>
  </si>
  <si>
    <t>EDI (Y/N)</t>
  </si>
  <si>
    <t>DODAAC</t>
  </si>
  <si>
    <t>GOVT BUS POC MIDDLE INITIAL</t>
  </si>
  <si>
    <t>GOVT BUS POC LAST NAME</t>
  </si>
  <si>
    <t>GOVT BUS POC TITLE</t>
  </si>
  <si>
    <t>GOVT BUS POC ZIP CODE +4</t>
  </si>
  <si>
    <t>ALT GOVT BUS POC MIDDLE INITIAL</t>
  </si>
  <si>
    <t>ALT GOVT BUS POC LAST NAME</t>
  </si>
  <si>
    <t>ALT GOVT BUS POC TITLE</t>
  </si>
  <si>
    <t>ALT GOVT BUS POC ZIP CODE +4</t>
  </si>
  <si>
    <t>PAST PERF POC POC  MIDDLE INITIAL</t>
  </si>
  <si>
    <t>PAST PERF POC POC  LAST NAME</t>
  </si>
  <si>
    <t>PAST PERF POC POC  TITLE</t>
  </si>
  <si>
    <t>PAST PERF POC ZIP CODE +4</t>
  </si>
  <si>
    <t>ALT PAST PERF POC MIDDLE INITIAL</t>
  </si>
  <si>
    <t>ALT PAST PERF POC LAST NAME</t>
  </si>
  <si>
    <t>ALT PAST PERF POC TITLE</t>
  </si>
  <si>
    <t>ALT PAST PERF POC ZIP CODE +4</t>
  </si>
  <si>
    <t>ELEC BUS POC MIDDLE INITIAL</t>
  </si>
  <si>
    <t>ELEC BUS POC LAST NAME</t>
  </si>
  <si>
    <t>ELEC BUS POC TITLE</t>
  </si>
  <si>
    <t>ELEC BUS POC ZIP CODE +4</t>
  </si>
  <si>
    <t>ALT ELEC POC BUS POC MIDDLE INITIAL</t>
  </si>
  <si>
    <t>ALT ELEC POC BUS POC LAST NAME</t>
  </si>
  <si>
    <t>ALT ELEC POC BUS POC TITLE</t>
  </si>
  <si>
    <t>ALT ELEC POC BUS ZIP CODE +4</t>
  </si>
  <si>
    <t>PARTY PERFORMING CERTIFICATION POC MIDDLE INITIAL</t>
  </si>
  <si>
    <t>PARTY PERFORMING CERTIFICATION POC LAST NAME</t>
  </si>
  <si>
    <t>PARTY PERFORMING CERTIFICATION POC TITLE</t>
  </si>
  <si>
    <t>PARTY PERFORMING CERTIFICATION POC BUS ST ADD 1</t>
  </si>
  <si>
    <t>PARTY PERFORMING CERTIFICATION POC BUS ST ADD 2</t>
  </si>
  <si>
    <t xml:space="preserve">PARTY PERFORMING CERTIFICATION POC BUS CITY </t>
  </si>
  <si>
    <t>PARTY PERFORMING CERTIFICATION POC BUS ZIP/POSTAL CODE</t>
  </si>
  <si>
    <t>PARTY PERFORMING CERTIFICATION POC BUS ZIP CODE +4</t>
  </si>
  <si>
    <t>PARTY PERFORMING CERTIFICATION POC BUS COUNTRY CODE</t>
  </si>
  <si>
    <t>PARTY PERFORMING CERTIFICATION POC BUS STATE OR PROVINCE</t>
  </si>
  <si>
    <t>SOLE PROPRIETORSHIP POC MIDDLE INITIAL</t>
  </si>
  <si>
    <t>SOLE PROPRIETORSHIP POC LAST NAME</t>
  </si>
  <si>
    <t>SOLE PROPRIETORSHIP POC TITLE</t>
  </si>
  <si>
    <t>ACCOUNTS RECEIVABLE POC TITLE</t>
  </si>
  <si>
    <t>ACCOUNTS PAYABLE POC TITLE</t>
  </si>
  <si>
    <t>ACCOUNTS PAYABLE POC ST ADD 1</t>
  </si>
  <si>
    <t>ACCOUNTS PAYABLE POC ST ADD 2</t>
  </si>
  <si>
    <t>ACCOUNTS PAYABLE POC ZIP/POSTAL CODE</t>
  </si>
  <si>
    <t>ACCOUNTS PAYABLE POC ZIP CODE +4</t>
  </si>
  <si>
    <t>ACCOUNTS PAYABLE POC STATE OR PROVINCE</t>
  </si>
  <si>
    <t>ACCOUNTS PAYABLE POC U.S. PHONE</t>
  </si>
  <si>
    <t>ACCOUNTS PAYABLE POC U.S. PHONE EXT</t>
  </si>
  <si>
    <t>ACCOUNTS PAYABLE POC NON-U.S. PHONE</t>
  </si>
  <si>
    <t>ACCOUNTS PAYABLE POC FAX U.S. ONLY</t>
  </si>
  <si>
    <t>EDI POC FIRST NAME</t>
  </si>
  <si>
    <t>EDI POC MIDDLE INITIAL</t>
  </si>
  <si>
    <t>EDI POC LAST NAME</t>
  </si>
  <si>
    <t>EDI POC TITLE</t>
  </si>
  <si>
    <t>EDI POC U.S. PHONE</t>
  </si>
  <si>
    <t>EDI POC U.S. PHONE EXT</t>
  </si>
  <si>
    <t>EDI POC NON-U.S. PHONE</t>
  </si>
  <si>
    <t>EDI POC FAX U.S. ONLY</t>
  </si>
  <si>
    <t xml:space="preserve">EDI POC EMAIL </t>
  </si>
  <si>
    <t>ELIMINATIONS POC TITLE</t>
  </si>
  <si>
    <t>ELIMINATIONS POC ST ADD 1</t>
  </si>
  <si>
    <t>ELIMINATIONS POC ST ADD 2</t>
  </si>
  <si>
    <t>ELIMINATIONS POC ZIP/POSTAL CODE</t>
  </si>
  <si>
    <t>ELIMINATIONS POC ZIP CODE +4</t>
  </si>
  <si>
    <t>ELIMINATIONS POC STATE OR PROVINCE</t>
  </si>
  <si>
    <t>ELIMINATIONS POC U.S. PHONE</t>
  </si>
  <si>
    <t>ELIMINATIONS POC U.S. PHONE EXT</t>
  </si>
  <si>
    <t>ELIMINATIONS POC NON-U.S. PHONE</t>
  </si>
  <si>
    <t>ELIMINATIONS POC FAX U.S. ONLY</t>
  </si>
  <si>
    <t>SALES POC TITLE</t>
  </si>
  <si>
    <t>SALES POC ST ADD 1</t>
  </si>
  <si>
    <t>SALES POC ST ADD 2</t>
  </si>
  <si>
    <t>SALES POC ZIP/POSTAL CODE</t>
  </si>
  <si>
    <t>SALES POC ZIP CODE +4</t>
  </si>
  <si>
    <t>SALES POC STATE OR PROVINCE</t>
  </si>
  <si>
    <t>SALES POC U.S. PHONE</t>
  </si>
  <si>
    <t>SALES POC U.S. PHONE EXT</t>
  </si>
  <si>
    <t>SALES POC NON-U.S. PHONE</t>
  </si>
  <si>
    <t>SALES POC FAX U.S. ONLY</t>
  </si>
  <si>
    <t>#</t>
  </si>
  <si>
    <t>Sensitivity</t>
  </si>
  <si>
    <t>Datatype</t>
  </si>
  <si>
    <t>Data Format</t>
  </si>
  <si>
    <t>Cleanup Rules</t>
  </si>
  <si>
    <t>Mandatory</t>
  </si>
  <si>
    <t>Substitution for Mandatory</t>
  </si>
  <si>
    <t>Sample Values</t>
  </si>
  <si>
    <t>CSV or XML?</t>
  </si>
  <si>
    <t>Sensitivity Level</t>
  </si>
  <si>
    <t>STRING</t>
  </si>
  <si>
    <t>Yes/No</t>
  </si>
  <si>
    <t>BOTH</t>
  </si>
  <si>
    <t>FOUO</t>
  </si>
  <si>
    <t/>
  </si>
  <si>
    <t>Numeric</t>
  </si>
  <si>
    <t>Sensitive</t>
  </si>
  <si>
    <t>6123431567</t>
  </si>
  <si>
    <t>CSV</t>
  </si>
  <si>
    <t xml:space="preserve">BL^30000000^15000000^30000000^15000000~LS^42^5000000^0^0~PG^1^0^0^0 </t>
  </si>
  <si>
    <t>CCR NUMERICS CODE STRING</t>
  </si>
  <si>
    <t>Public</t>
  </si>
  <si>
    <t>M, F, or E</t>
  </si>
  <si>
    <t>Y or N</t>
  </si>
  <si>
    <t>0 or 1</t>
  </si>
  <si>
    <t>800 NICOLLET MALL STE 1222213</t>
  </si>
  <si>
    <t>APT B</t>
  </si>
  <si>
    <t>111127222</t>
  </si>
  <si>
    <t>006213111</t>
  </si>
  <si>
    <t>Kleinschmidt, Inc</t>
  </si>
  <si>
    <t xml:space="preserve">MMDD </t>
  </si>
  <si>
    <t>NOAM</t>
  </si>
  <si>
    <t>CTYFL051~CTYFL085~CTYFL099~MSA2700~MSA2710~MSA8960~STAFL</t>
  </si>
  <si>
    <t>DISASTER RESPONSE STRING</t>
  </si>
  <si>
    <t>23~27~2X~8E~8W~A2~FR~HQ~LJ~VW</t>
  </si>
  <si>
    <t>02</t>
  </si>
  <si>
    <t>333611Y~333612N~333613Y~334513Y~334519Y~541330Y~541340YN~541490Y~541511Y~541519Y~541690Y~541712Y~811219Y~811310Y</t>
  </si>
  <si>
    <t>NAICS CODE STRING</t>
  </si>
  <si>
    <t xml:space="preserve">237990Y   ~541330Y   ~541712Y   </t>
  </si>
  <si>
    <t>NAICS EXCEPTIONS STRING</t>
  </si>
  <si>
    <t>JOLLY COMPANY</t>
  </si>
  <si>
    <t>016211234</t>
  </si>
  <si>
    <t>HQ PARENT ST ADD 1</t>
  </si>
  <si>
    <t>HQ PARENT ST ADD 2</t>
  </si>
  <si>
    <t>551111012</t>
  </si>
  <si>
    <t>DOMESTIC PARENT ST ADD 1</t>
  </si>
  <si>
    <t>DOMESTIC PARENT ST ADD 2</t>
  </si>
  <si>
    <t>GLOBAL PARENT ST ADD 1</t>
  </si>
  <si>
    <t>GLOBAL PARENT ST ADD 2</t>
  </si>
  <si>
    <t>Y159~Y161~Y162~Y163~Y179~Y222~Z200~Z300</t>
  </si>
  <si>
    <t>4307</t>
  </si>
  <si>
    <t>A420191108~A620191108</t>
  </si>
  <si>
    <t>SBA CERTIFICATION STRING</t>
  </si>
  <si>
    <t>DODF2K3AJ</t>
  </si>
  <si>
    <t>Merica</t>
  </si>
  <si>
    <t>Mr</t>
  </si>
  <si>
    <t>123 Main Street</t>
  </si>
  <si>
    <t>Sam</t>
  </si>
  <si>
    <t>Arlington</t>
  </si>
  <si>
    <t>HQ</t>
  </si>
  <si>
    <t>X</t>
  </si>
  <si>
    <t>ELIMINATIONS POC EMAIL</t>
  </si>
  <si>
    <t>ELIMINATIONS POC FIRST NAME</t>
  </si>
  <si>
    <t>ELIMINATIONS POC LAST NAME</t>
  </si>
  <si>
    <t>ELIMINATIONS POC MIDDLE INITIAL</t>
  </si>
  <si>
    <t>ELIMINATIONS POC CITY</t>
  </si>
  <si>
    <t>ELIMINATIONS POC COUNTRY CODE</t>
  </si>
  <si>
    <t>SALES POC EMAIL</t>
  </si>
  <si>
    <t>SALES POC FIRST NAME</t>
  </si>
  <si>
    <t>SALES POC LAST NAME</t>
  </si>
  <si>
    <t>SALES POC MIDDLE INITIAL</t>
  </si>
  <si>
    <t>SALES POC CITY</t>
  </si>
  <si>
    <t>SALES POC COUNTRY CODE</t>
  </si>
  <si>
    <t>ACCOUNTS RECEIVABLE POC FIRST NAME</t>
  </si>
  <si>
    <t>ACCOUNTS RECEIVABLE POC LAST NAME</t>
  </si>
  <si>
    <t>ACCOUNTS RECEIVABLE POC MIDDLE INITIAL</t>
  </si>
  <si>
    <t>ACCOUNTS PAYABLE POC EMAIL</t>
  </si>
  <si>
    <t>ACCOUNTS PAYABLE POC FIRST NAME</t>
  </si>
  <si>
    <t>ACCOUNTS PAYABLE POC LAST NAME</t>
  </si>
  <si>
    <t>ACCOUNTS PAYABLE POC MIDDLE INITIAL</t>
  </si>
  <si>
    <t>ACCOUNTS PAYABLE POC CITY</t>
  </si>
  <si>
    <t>ACCOUNTS PAYABLE POC COUNTRY CODE</t>
  </si>
  <si>
    <t>DoD</t>
  </si>
  <si>
    <t>M</t>
  </si>
  <si>
    <t>DUNS</t>
  </si>
  <si>
    <t>DUNS+4</t>
  </si>
  <si>
    <t>NAICS Code String</t>
  </si>
  <si>
    <t>PSC Code String</t>
  </si>
  <si>
    <t>MPIN</t>
  </si>
  <si>
    <t>NAICS Exception String</t>
  </si>
  <si>
    <t>DUNS-PLUS4</t>
  </si>
  <si>
    <t xml:space="preserve">CAGE CODE </t>
  </si>
  <si>
    <t xml:space="preserve">CCR EXTRACT CODE </t>
  </si>
  <si>
    <t>REGISTRATION DATE (mmddccyy)</t>
  </si>
  <si>
    <t>RENEWAL DATE (mmddccyy)</t>
  </si>
  <si>
    <t>LEGAL BUS NAME</t>
  </si>
  <si>
    <t>DBA NAME</t>
  </si>
  <si>
    <t>COMPANY DIVISION</t>
  </si>
  <si>
    <t>DIVISION NUMBER</t>
  </si>
  <si>
    <t>ST ADD (1)</t>
  </si>
  <si>
    <t>ST ADD (2)</t>
  </si>
  <si>
    <t>CITY</t>
  </si>
  <si>
    <t>STATE OR PROVINCE</t>
  </si>
  <si>
    <t>POSTAL CODE</t>
  </si>
  <si>
    <t>COUNTRY CODE</t>
  </si>
  <si>
    <t>BUS START DATE (mmddccyy)</t>
  </si>
  <si>
    <t>FISCAL YEAR END CLOSE DATE (mmdd)</t>
  </si>
  <si>
    <t>CO SECURITY LEVEL</t>
  </si>
  <si>
    <t>EMPLOYEE SECURITY LEVEL</t>
  </si>
  <si>
    <t>CORPORATE URL</t>
  </si>
  <si>
    <t>ORGANIZATIONAL TYPE</t>
  </si>
  <si>
    <t>STATE OF INC</t>
  </si>
  <si>
    <t>COUNTRY OF INC</t>
  </si>
  <si>
    <t xml:space="preserve">BUS TYPE COUNTER  </t>
  </si>
  <si>
    <t>NAICS CODE COUNTER</t>
  </si>
  <si>
    <t>PSC CODE COUNTER</t>
  </si>
  <si>
    <t>CREDIT CARD (y/n)</t>
  </si>
  <si>
    <t>CORRESPONDENCE FLAG</t>
  </si>
  <si>
    <t>MAILING ADD ST ADD (1)</t>
  </si>
  <si>
    <t>MAILING ADD ST ADD (2)</t>
  </si>
  <si>
    <t xml:space="preserve">MAILING ADD CITY </t>
  </si>
  <si>
    <t xml:space="preserve">MAILING ADD POSTAL CODE </t>
  </si>
  <si>
    <t>MAILING ADD COUNTRY CODE</t>
  </si>
  <si>
    <t>MAILING ADD STATE OR PROVINCE</t>
  </si>
  <si>
    <t>GOVT BUS POC  (60)</t>
  </si>
  <si>
    <t>GOVT BUS ST ADD (1)</t>
  </si>
  <si>
    <t>GOVT BUS ST ADD (2)</t>
  </si>
  <si>
    <t xml:space="preserve">GOVT BUS CITY </t>
  </si>
  <si>
    <t xml:space="preserve">GOVT BUS POSTAL CODE </t>
  </si>
  <si>
    <t>GOVT BUS COUNTRY CODE</t>
  </si>
  <si>
    <t>GOVT BUS STATE OR PROVINCE</t>
  </si>
  <si>
    <t>GOVT BUS U.S. PHONE</t>
  </si>
  <si>
    <t>GOVT BUS U.S. PHONE EXT</t>
  </si>
  <si>
    <t>GOVT BUS NON-U.S. PHONE</t>
  </si>
  <si>
    <t>GOVT BUS FAX U.S. ONLY</t>
  </si>
  <si>
    <t xml:space="preserve">GOVT BUS EMAIL </t>
  </si>
  <si>
    <t>ALT GOVT BUS POC  (60)</t>
  </si>
  <si>
    <t>ALT GOVT BUS ST ADD (1)</t>
  </si>
  <si>
    <t>ALT GOVT BUS ST ADD (2)</t>
  </si>
  <si>
    <t xml:space="preserve">ALT GOVT BUS CITY </t>
  </si>
  <si>
    <t xml:space="preserve">ALT GOVT BUS POSTAL CODE </t>
  </si>
  <si>
    <t>ALT GOVT BUS COUNTRY CODE</t>
  </si>
  <si>
    <t>ALT GOVT BUS STATE OR PROVINCE</t>
  </si>
  <si>
    <t>ALT GOVT BUS U.S. PHONE</t>
  </si>
  <si>
    <t>ALT GOVT BUS U.S. PHONE EXT</t>
  </si>
  <si>
    <t>ALT GOVT BUS NON-U.S. PHONE</t>
  </si>
  <si>
    <t>ALT GOVT BUS FAX U.S. ONLY</t>
  </si>
  <si>
    <t xml:space="preserve">ALT GOVT BUS EMAIL </t>
  </si>
  <si>
    <t>PAST PERF POC  (R2)</t>
  </si>
  <si>
    <t>PAST PERF ST ADD (1)</t>
  </si>
  <si>
    <t>PAST PERF ST ADD (2)</t>
  </si>
  <si>
    <t xml:space="preserve">PAST PERF CITY </t>
  </si>
  <si>
    <t xml:space="preserve">PAST PERF POSTAL CODE </t>
  </si>
  <si>
    <t>PAST PERF COUNTRY CODE</t>
  </si>
  <si>
    <t>PAST PERF STATE OR PROVINCE</t>
  </si>
  <si>
    <t>PAST PERF U.S. PHONE</t>
  </si>
  <si>
    <t>PAST PERF U.S. PHONE EXT</t>
  </si>
  <si>
    <t>PAST PERF NON-U.S. PHONE</t>
  </si>
  <si>
    <t>PAST PERF FAX U.S. ONLY</t>
  </si>
  <si>
    <t xml:space="preserve">PAST PERF EMAIL </t>
  </si>
  <si>
    <t>ALT PAST PERF POC  (R2)</t>
  </si>
  <si>
    <t>ALT PAST PERF ST ADD (1)</t>
  </si>
  <si>
    <t>ALT PAST PERF ST ADD (2)</t>
  </si>
  <si>
    <t xml:space="preserve">ALT PAST PERF CITY </t>
  </si>
  <si>
    <t xml:space="preserve">ALT PAST PERF POSTAL CODE </t>
  </si>
  <si>
    <t>ALT PAST PERF COUNTRY CODE</t>
  </si>
  <si>
    <t>ALT PAST PERF STATE OR PROVINCE</t>
  </si>
  <si>
    <t>ALT PAST PERF U.S. PHONE</t>
  </si>
  <si>
    <t>ALT PAST PERF U.S. PHONE EXT</t>
  </si>
  <si>
    <t>ALT PAST PERF NON-U.S. PHONE</t>
  </si>
  <si>
    <t>ALT PAST PERF FAX U.S. ONLY</t>
  </si>
  <si>
    <t xml:space="preserve">ALT PAST PERF EMAIL </t>
  </si>
  <si>
    <t>ELEC BUS POC  (ZR)</t>
  </si>
  <si>
    <t>ELEC BUS ST ADD (1)</t>
  </si>
  <si>
    <t>ELEC BUS ST ADD (2)</t>
  </si>
  <si>
    <t xml:space="preserve">ELEC BUS CITY </t>
  </si>
  <si>
    <t xml:space="preserve">ELEC BUS POSTAL CODE </t>
  </si>
  <si>
    <t>ELEC BUS COUNTRY CODE</t>
  </si>
  <si>
    <t>ELEC BUS STATE OR PROVINCE</t>
  </si>
  <si>
    <t>ELEC BUS U.S. PHONE</t>
  </si>
  <si>
    <t>ELEC BUS U.S. PHONE EXT</t>
  </si>
  <si>
    <t>ELEC BUS NON-U.S. PHONE</t>
  </si>
  <si>
    <t>ELEC BUS FAX U.S. ONLY</t>
  </si>
  <si>
    <t>ELEC BUS EMAIL</t>
  </si>
  <si>
    <t>ALT ELEC BUS POC  (ZR)</t>
  </si>
  <si>
    <t>ALT ELEC BUS ST ADD (1)</t>
  </si>
  <si>
    <t>ALT ELEC BUS ST ADD (2)</t>
  </si>
  <si>
    <t xml:space="preserve">ALT ELEC BUS CITY </t>
  </si>
  <si>
    <t xml:space="preserve">ALT ELEC BUS POSTAL CODE </t>
  </si>
  <si>
    <t>ALT ELEC BUS COUNTRY CODE</t>
  </si>
  <si>
    <t>ALT ELEC BUS STATE OR PROVINCE</t>
  </si>
  <si>
    <t>ALT ELEC BUS U.S. PHONE</t>
  </si>
  <si>
    <t>ALT ELEC BUS U.S. PHONE EXT</t>
  </si>
  <si>
    <t>ALT ELEC BUS NON-U.S. PHONE</t>
  </si>
  <si>
    <t>ALT ELEC BUS FAX U.S. ONLY</t>
  </si>
  <si>
    <t xml:space="preserve">ALT ELEC BUS EMAIL </t>
  </si>
  <si>
    <t>CERTIFIER POC  (CE)</t>
  </si>
  <si>
    <t>CERTIFIER U.S. PHONE</t>
  </si>
  <si>
    <t>CERTIFIER U.S. PHONE EXT</t>
  </si>
  <si>
    <t>CERTIFIER NON-U.S. PHONE</t>
  </si>
  <si>
    <t>CERTIFIER FAX U.S. ONLY</t>
  </si>
  <si>
    <t>CERTIFIER EMAIL</t>
  </si>
  <si>
    <t>OWNER INFO POC  (OW)</t>
  </si>
  <si>
    <t>OWNER INFO U.S. PHONE</t>
  </si>
  <si>
    <t>OWNER INFO U.S. PHONE EXT</t>
  </si>
  <si>
    <t>OWNER INFO NON-U.S. PHONE</t>
  </si>
  <si>
    <t>OWNER INFO FAX U.S. ONLY</t>
  </si>
  <si>
    <t xml:space="preserve">OWNER INFO EMAIL </t>
  </si>
  <si>
    <t>HEADQUARTER PARENT POC  (HQ)</t>
  </si>
  <si>
    <t>HQ PARENT DUNS NUMBER</t>
  </si>
  <si>
    <t>HQ PARENT ST ADD (1)</t>
  </si>
  <si>
    <t>HQ PARENT ST ADD (2)</t>
  </si>
  <si>
    <t xml:space="preserve">HQ PARENT CITY </t>
  </si>
  <si>
    <t xml:space="preserve">HQ PARENT POSTAL CODE </t>
  </si>
  <si>
    <t>HQ PARENT COUNTRY CODE</t>
  </si>
  <si>
    <t>HQ PARENT STATE OR PROVINCE</t>
  </si>
  <si>
    <t>HQ PARENT PHONE</t>
  </si>
  <si>
    <t>DOMESTIC PARENT POC  (DM)</t>
  </si>
  <si>
    <t>DOMESTIC PARENT DUNS NUMBER</t>
  </si>
  <si>
    <t>DOMESTIC PARENT ST ADD (1)</t>
  </si>
  <si>
    <t>DOMESTIC PARENT ST ADD (2)</t>
  </si>
  <si>
    <t xml:space="preserve">DOMESTIC PARENT CITY </t>
  </si>
  <si>
    <t xml:space="preserve">DOMESTIC PARENT POSTAL CODE </t>
  </si>
  <si>
    <t>DOMESTIC PARENT COUNTRY CODE</t>
  </si>
  <si>
    <t>DOMESTIC PARENT STATE OR PROVINCE</t>
  </si>
  <si>
    <t>DOMESTIC PARENT PHONE</t>
  </si>
  <si>
    <t>GLOBAL PARENT POC  (GL)</t>
  </si>
  <si>
    <t>GLOBAL PARENT DUNS NUMBER</t>
  </si>
  <si>
    <t>GLOBAL PARENT ST ADD (1)</t>
  </si>
  <si>
    <t>GLOBAL PARENT ST ADD (2)</t>
  </si>
  <si>
    <t xml:space="preserve">GLOBAL PARENT CITY </t>
  </si>
  <si>
    <t xml:space="preserve">GLOBAL PARENT POSTAL CODE </t>
  </si>
  <si>
    <t>GLOBAL PARENT COUNTRY CODE</t>
  </si>
  <si>
    <t>GLOBAL PARENT STATE OR PROVINCE</t>
  </si>
  <si>
    <t>GLOBAL PARENT PHONE</t>
  </si>
  <si>
    <t>DNB MONITORING LAST UPDATED</t>
  </si>
  <si>
    <t>DNB MONITORING STATUS</t>
  </si>
  <si>
    <t>DNB MONITORING CORP NAME</t>
  </si>
  <si>
    <t>DNB MONITORING DBA</t>
  </si>
  <si>
    <t>DNB MONITORING ST ADD (1)</t>
  </si>
  <si>
    <t>DNB MONITORING ST ADD (2)</t>
  </si>
  <si>
    <t xml:space="preserve">DNB MONITORING CITY </t>
  </si>
  <si>
    <t xml:space="preserve">DNB MONITORING POSTAL CODE </t>
  </si>
  <si>
    <t>DNB MONITORING COUNTRY CODE</t>
  </si>
  <si>
    <t>DNB MONITORING STATE OR PROVINCE</t>
  </si>
  <si>
    <t>EDI (y/n)</t>
  </si>
  <si>
    <t>AVG NUMBER OF EMPLOYEES</t>
  </si>
  <si>
    <t>ANNUAL RECEIPTS</t>
  </si>
  <si>
    <t>ACCOUNTS REC POC (AF)</t>
  </si>
  <si>
    <t>ACCOUNTS REC U.S. PHONE</t>
  </si>
  <si>
    <t>ACCOUNTS REC U.S. PHONE EXT</t>
  </si>
  <si>
    <t>ACCOUNTS REC NON-U.S. PHONE</t>
  </si>
  <si>
    <t>ACCOUNTS REC FAX U.S. ONLY</t>
  </si>
  <si>
    <t>ACCOUNTS REC EMAIL</t>
  </si>
  <si>
    <t>NAICS EXCEPTIONS COUNTER</t>
  </si>
  <si>
    <t>SBA CERTIFICATION COUNTER</t>
  </si>
  <si>
    <t>CCR NUMERICS COUNTER</t>
  </si>
  <si>
    <t>DISASTER RESPONSE COUNTER</t>
  </si>
  <si>
    <t>1E5G9</t>
  </si>
  <si>
    <t>A</t>
  </si>
  <si>
    <t>U.S. BANCORP</t>
  </si>
  <si>
    <t>U.S. BANK GOVERNMENT SERVICES</t>
  </si>
  <si>
    <t>MINNEAPOLIS</t>
  </si>
  <si>
    <t>MN</t>
  </si>
  <si>
    <t>USA</t>
  </si>
  <si>
    <t>1231</t>
  </si>
  <si>
    <t>http://www.usbank.com</t>
  </si>
  <si>
    <t>2L</t>
  </si>
  <si>
    <t>0002</t>
  </si>
  <si>
    <t>N</t>
  </si>
  <si>
    <t>WASHINGTON</t>
  </si>
  <si>
    <t>DC</t>
  </si>
  <si>
    <t>U</t>
  </si>
  <si>
    <t>0001</t>
  </si>
  <si>
    <t>!end</t>
  </si>
  <si>
    <t>214 TRYON ST, 27TH FLR</t>
  </si>
  <si>
    <t>PIEDMONT VAN LANES INC</t>
  </si>
  <si>
    <t>801 W YOUNG AVE</t>
  </si>
  <si>
    <t>1700000</t>
  </si>
  <si>
    <t>Y</t>
  </si>
  <si>
    <t>4080 MALLARD DR</t>
  </si>
  <si>
    <t>0003</t>
  </si>
  <si>
    <t>0004</t>
  </si>
  <si>
    <t>0005</t>
  </si>
  <si>
    <t>STOKO SKIN CARE</t>
  </si>
  <si>
    <t>8003340242</t>
  </si>
  <si>
    <t>VA</t>
  </si>
  <si>
    <t>94</t>
  </si>
  <si>
    <t>92267</t>
  </si>
  <si>
    <t>ANY</t>
  </si>
  <si>
    <t>0008</t>
  </si>
  <si>
    <t>99999</t>
  </si>
  <si>
    <t>OH</t>
  </si>
  <si>
    <t>Position4 = NAICS Exception 1 == NULL " " , "Y"</t>
  </si>
  <si>
    <t>Position5 = NAICS Exception 1 == NULL " " , NULL " "</t>
  </si>
  <si>
    <t>Order for Vlookup</t>
  </si>
  <si>
    <t>Column Order</t>
  </si>
  <si>
    <t>NAICS CODE; Repeat X times to correspond with counter.  The letter next to the NAICS code is the Small Business indicator (Y/N/E).  Please note that in the legacy Extracts, there were 2 spaces after each NAICS code.  In the legacy extracts, the second Y/N character identified emerging small business status.  Emerging Small business is no longer an SBA business type and is thus no longer collected in SAM or the to-be Extracts</t>
  </si>
  <si>
    <t>There are 12 NAICS codes with possible size exceptions.  And there are from two to four exceptions  for each of these NAICS codes.  The first 6 digits (1st position) of NAICS EXCEPTIONS is the NAICS code, followed by a ‘Y’, ‘N’ or NULL in each of the next four positions. Note that in this string a NULL value is denoted by a space rather than the word "NULL".  The values of the string are outlined below within the quotation marks.   Breakdown of the string and example below:</t>
  </si>
  <si>
    <t>How the NAICS Exception String Works:</t>
  </si>
  <si>
    <t>The NAICS Exception string is utilized when one of the NAICS Codes in the table to the left is used.  When one of these NAICS Codes is present, the NAICS String will have an "E" rather than the normal "Y" or "N" response.  This is to direct the user to look at the NAICS Exception String.  Every NAICS Code that has an exception has betwwen 1 and 4 exceptions, as outlined in the table.
The first exception (1) is always the Y/N answer General Base NAICS Business Size standard.  This is the Y/N answer tha would have been in the NAICS String, had the NAICS not have been an Exception NAICS.  The remaining exceptions are the exceptions for the specific industry sectors.</t>
  </si>
  <si>
    <t>5555-55555555555</t>
  </si>
  <si>
    <t>YYYYMMDD</t>
  </si>
  <si>
    <t>19800301</t>
  </si>
  <si>
    <t>20120720</t>
  </si>
  <si>
    <t>20131021</t>
  </si>
  <si>
    <t>20020409</t>
  </si>
  <si>
    <t>W96F31</t>
  </si>
  <si>
    <t>1 - &lt;entityIdentification&gt;</t>
  </si>
  <si>
    <t>2 - &lt;coreData&gt;</t>
  </si>
  <si>
    <t>3 - &lt;assertions&gt;</t>
  </si>
  <si>
    <t>4 - &lt;repsAndCerts&gt;</t>
  </si>
  <si>
    <t>5 - &lt;pointsOfContact&gt;</t>
  </si>
  <si>
    <t>Enumeration</t>
  </si>
  <si>
    <t>Z1 - Federal Assistance Awards
Z2 - All Awards
Z3 - IGT-Only
Z4 - Federal Assistance Awards &amp; IGT
Z5 - All Awards &amp; IGT</t>
  </si>
  <si>
    <t>See SAM To-Be String Clarification TAB</t>
  </si>
  <si>
    <t>NAICS Code</t>
  </si>
  <si>
    <t>D or Null</t>
  </si>
  <si>
    <t>D</t>
  </si>
  <si>
    <t>Max Length</t>
  </si>
  <si>
    <t>Data Element</t>
  </si>
  <si>
    <t>Extract/XML Type</t>
  </si>
  <si>
    <t>Definition</t>
  </si>
  <si>
    <t>See SAM Functional Data Dictionary</t>
  </si>
  <si>
    <t>Monthly File:
A - Active - Send the Complete Record.
E - Expired - Send the Complete Record.
Daily File:
1 - Deleted/Deactivated Record - Send DUNS, DUNS+4, CAGE Code, DODAAC, SAM Extract Code.
2 - New Active Record - Send the Complete Record.
3 - Updated Active Record - Send the Complete Record.
4 - Expired Record - DUNS, DUNS+4, CAGE Code, DODAAC, SAM Extract Code.</t>
  </si>
  <si>
    <t>The date the initial entity registration was submitted, this date will not change.</t>
  </si>
  <si>
    <t>The date that the registration was last updated.  This can change while not updating the activation date for many reasons, such as POC changes, reference data changes, or SAM Technical Team database changes.</t>
  </si>
  <si>
    <t>The date that the registration was made active.  In many cases this can differ from the date that the registration was submitted due to the time it takes for CAGE/TIN Validation.</t>
  </si>
  <si>
    <t>The date the registration is set to expire.  This date is 365 days after the user submitted the registration.  This is different than the way that CCR assigned the expiration date.  CCR assigned the expiration date 365 days from when the entity was made active.</t>
  </si>
  <si>
    <t>DoD - Entity exists within DoD
Federal - Entity exists within a Department that is not DoD</t>
  </si>
  <si>
    <t>This data element identifies a Federal Government Entity as  either a 'DoD' entity or a 'Federal' Entity</t>
  </si>
  <si>
    <t>The four digit code that identifies the Department ID for the Federal Government Entity.  The Department codes were originally sourced from FPDS and the NIST/FIPS 800-87 Document.</t>
  </si>
  <si>
    <t>The four digit code that identifies the Agency ID for the Federal Government Entity.  The Agency codes were originally sourced from FPDS and the NIST/FIPS 800-87 Document.</t>
  </si>
  <si>
    <t>The two-digit Agency/Department code derived from the Treasury Index.</t>
  </si>
  <si>
    <t>The functional name that corresponds with the Department Code.</t>
  </si>
  <si>
    <t>The functional name that corresponds with the Agency Code.</t>
  </si>
  <si>
    <t>The code that identifies the office within the SAM hierarchy.  For DoD entities this is the DoDAAC.  For non-DoD entities this is an up-to 6 digit identifier that uniquely identifies the office within a specific Government Agency.  These codes exist independently of the DUNS number and CAGE Code.  These codes were originally sourced from FPDS.</t>
  </si>
  <si>
    <t>Identifier that serves to demarcate the end of each individual record in the extract file.</t>
  </si>
  <si>
    <t>Four digit identifier that provides the number of business types to be provided in the business type String.</t>
  </si>
  <si>
    <t>Four digit identifier that provides the number of NAICS Codes to be provided in the NAICS Code String.</t>
  </si>
  <si>
    <t>Four digit identifier that provides the number of PSC Codes to be provided in the PSC Code String.</t>
  </si>
  <si>
    <t>Four digit identifier that provides the number of NAICS Exceptions to be provided in the NAICS Exception String.</t>
  </si>
  <si>
    <t>Four digit identifier that provides the number of SBA Business Types to be provided in the SBA Business Types String.</t>
  </si>
  <si>
    <t>Four digit identifier that provides the number of Numeric Types Types to be provided in the SAM Numerics Code String.</t>
  </si>
  <si>
    <t>Four digit identifier that provides the number of Disaster Response Types to be provided in the Disaster Response String.</t>
  </si>
  <si>
    <t>Tilde (~) delimited string that includes all of the entity's business type information.  For more information on the business types, See the SAM To-Be String Clarification TAB</t>
  </si>
  <si>
    <t>Tilde (~) delimited string that includes all of the entity's NAICS information.  For more information on the NAICS Code String, See the SAM To-Be String Clarification TAB</t>
  </si>
  <si>
    <t>Tilde (~) delimited string that includes all of the entity's PSC information.  For more information on the PSC Code String, See the SAM To-Be String Clarification TAB</t>
  </si>
  <si>
    <t>Tilde (~) delimited string that includes exception informaiton for any NAICS Codes that the user has selected that has exceptions.  For more information on the NAICS Exception String, See the SAM To-Be String Clarification TAB</t>
  </si>
  <si>
    <t>Tilde (~) delimited string that includes SBA business type  and expiration informationas provided to SAM by SBA.  For more information on the SBA Business Types String, See the SAM To-Be String Clarification TAB</t>
  </si>
  <si>
    <t>Tilde (~) and caret (^) delimited string that includes Numerics data as collected in the assertions page of the SAM Registration. For more information on the SAM Numerics Code String, See the SAM To-Be String Clarification TAB</t>
  </si>
  <si>
    <t>Tilde (~) and caret (^) delimited string that includes Disaster Response data as collected in the assertions page of the SAM Registration. For more information on the Disaster Response String, See the SAM To-Be String Clarification TAB</t>
  </si>
  <si>
    <t>CAGE CODE</t>
  </si>
  <si>
    <t>SAM EXTRACT CODE</t>
  </si>
  <si>
    <t>PURPOSE OF REGISTRATION</t>
  </si>
  <si>
    <t>REGISTRATION DATE</t>
  </si>
  <si>
    <t>EXPIRATION DATE</t>
  </si>
  <si>
    <t>LAST UPDATE DATE</t>
  </si>
  <si>
    <t>ACTIVATION DATE</t>
  </si>
  <si>
    <t>LEGAL BUSINESS NAME</t>
  </si>
  <si>
    <t>SAM ADDRESS 1</t>
  </si>
  <si>
    <t>SAM ADDRESS 2</t>
  </si>
  <si>
    <t>SAM CITY</t>
  </si>
  <si>
    <t>SAM PROVINCE OR STATE</t>
  </si>
  <si>
    <t>SAM ZIP/POSTAL CODE</t>
  </si>
  <si>
    <t>SAM ZIP CODE +4</t>
  </si>
  <si>
    <t>SAM COUNTRY CODE</t>
  </si>
  <si>
    <t>SAM CONGRESSIONAL DISTRICT</t>
  </si>
  <si>
    <t>BUSINESS START DATE</t>
  </si>
  <si>
    <t>FISCAL YEAR END CLOSE DATE</t>
  </si>
  <si>
    <t>COMPANY SECURITY LEVEL</t>
  </si>
  <si>
    <t>HIGHEST EMPLOYEE SECURITY LEVEL</t>
  </si>
  <si>
    <t>ENTITY STRUCTURE</t>
  </si>
  <si>
    <t>STATE OF INCORPORATION</t>
  </si>
  <si>
    <t>COUNTRY OF INCORPORATION</t>
  </si>
  <si>
    <t>AGENCY BUSINESS PURPOSE</t>
  </si>
  <si>
    <t>PRIMARY NAICS</t>
  </si>
  <si>
    <t>CREDIT CARD USAGE</t>
  </si>
  <si>
    <t>MAILING ADDRESS LINE 1</t>
  </si>
  <si>
    <t>MAILING ADDRESS LINE 2</t>
  </si>
  <si>
    <t>MAILING ADDRESS CITY</t>
  </si>
  <si>
    <t>MAILING ADDRESS ZIP/POSTAL CODE</t>
  </si>
  <si>
    <t>MAILING ADDRESS ZIP CODE +4</t>
  </si>
  <si>
    <t>MAILING ADDRESS COUNTRY</t>
  </si>
  <si>
    <t>MAILING ADDRESS STATE OR PROVINCE</t>
  </si>
  <si>
    <t>D&amp;B OUT OF BUSINESS INDICATOR</t>
  </si>
  <si>
    <t>D&amp;B MONITORING LAST UPDATED</t>
  </si>
  <si>
    <t>D&amp;B MONITORING STATUS</t>
  </si>
  <si>
    <t>D&amp;B MONITORING LEGAL BUSINESS NAME</t>
  </si>
  <si>
    <t>D&amp;B MONITORING DBA</t>
  </si>
  <si>
    <t>D&amp;B MONITORING ADDRESS 1</t>
  </si>
  <si>
    <t>D&amp;B MONITORING ADDRESS 2</t>
  </si>
  <si>
    <t>D&amp;B MONITORING CITY</t>
  </si>
  <si>
    <t>D&amp;B MONITORING POSTAL CODE</t>
  </si>
  <si>
    <t>D&amp;B MONITORING COUNTRY CODE</t>
  </si>
  <si>
    <t>D&amp;B MONITORING STATE OR PROVINCE</t>
  </si>
  <si>
    <t>EDI VAN PROVIDER</t>
  </si>
  <si>
    <t>ISA QUALIFIER</t>
  </si>
  <si>
    <t>ISA IDENTIFIER</t>
  </si>
  <si>
    <t>FUNCTIONAL GROUP IDENTIFIER</t>
  </si>
  <si>
    <t>820S REQUEST FLAG</t>
  </si>
  <si>
    <t>TAX IDENTIFIER TYPE</t>
  </si>
  <si>
    <t>AVERAGE NUMBER OF EMPLOYEES</t>
  </si>
  <si>
    <t>AVERAGE ANNUAL REVENUE</t>
  </si>
  <si>
    <t>NAICS EXCEPTION STRING</t>
  </si>
  <si>
    <t>DELINQUENT FEDERAL DEBT FLAG</t>
  </si>
  <si>
    <t>EXCLUSION STATUS FLAG</t>
  </si>
  <si>
    <t>SBA BUSINESS TYPES STRING</t>
  </si>
  <si>
    <t>SAM NUMERICS CODE STRING</t>
  </si>
  <si>
    <t>NO PUBLIC DISPLAY FLAG</t>
  </si>
  <si>
    <t>ANNUAL IGT REVENUE</t>
  </si>
  <si>
    <t>SOURCE</t>
  </si>
  <si>
    <t>DEPARTMENT CODE</t>
  </si>
  <si>
    <t>HIERARCHY DEPARTMENT CODE</t>
  </si>
  <si>
    <t>HIERARCHY DEPARTMENT NAME</t>
  </si>
  <si>
    <t>HIERARCHY AGENCY CODE</t>
  </si>
  <si>
    <t>HIERARCHY AGENCY NAME</t>
  </si>
  <si>
    <t>HIERARCHY OFFICE CODE</t>
  </si>
  <si>
    <t>END OF RECORD INDICATOR</t>
  </si>
  <si>
    <t>SAM Data Elements</t>
  </si>
  <si>
    <t>CCR Data Elements</t>
  </si>
  <si>
    <t>This is the Physical Address for the entity.  See SAM Functional Data Dictionary for more information.</t>
  </si>
  <si>
    <t>1 - Buyer
2 - Seller
3 - Buyer and Seller</t>
  </si>
  <si>
    <t>AbilityOne Non Profit Agency</t>
  </si>
  <si>
    <t>U.S Federal Government</t>
  </si>
  <si>
    <t>Subchapter S Corporation</t>
  </si>
  <si>
    <t>For Profit Organization</t>
  </si>
  <si>
    <t>Non-Profit Organization</t>
  </si>
  <si>
    <t>Other Not For Profit Organization</t>
  </si>
  <si>
    <t>Woman Owned Small Business</t>
  </si>
  <si>
    <t>Economically Disadvantaged Women Small Owned Business</t>
  </si>
  <si>
    <t>Joint Venture Women Owned Small Business</t>
  </si>
  <si>
    <t>Joint Venture Economically Disadvantaged Women Small Owned Business</t>
  </si>
  <si>
    <t>Historically Black College or University</t>
  </si>
  <si>
    <t>Alaskan Native Servicing Institution</t>
  </si>
  <si>
    <t>Native Hawaiian Servicing Institution</t>
  </si>
  <si>
    <t>DOT Certified DBE</t>
  </si>
  <si>
    <t>Business Type Code</t>
  </si>
  <si>
    <t>Business Type Name</t>
  </si>
  <si>
    <t>12</t>
  </si>
  <si>
    <t>20</t>
  </si>
  <si>
    <t>23</t>
  </si>
  <si>
    <t>27</t>
  </si>
  <si>
    <t>86</t>
  </si>
  <si>
    <t>Minority Institution</t>
  </si>
  <si>
    <t>80</t>
  </si>
  <si>
    <t>05</t>
  </si>
  <si>
    <t>90 -  Government Non-Classified
92 -  Government Confidential
93 -  Government Secret
94 -  Government Top Secret</t>
  </si>
  <si>
    <t>M - US Mail
F - FAX
E - Email</t>
  </si>
  <si>
    <t>2J  - Sole Proprietorship 
2K  - Partnership or Limited Liability Partnership
2L  - Corporate Entity (Not Tax Exempt) 
8H  - Corporate Entity (Tax Exempt) 
2A  - U.S. Government Entity 
CY  - Country - Foreign Government 
X6  - International Organization 
ZZ - Other</t>
  </si>
  <si>
    <t>Exception #</t>
  </si>
  <si>
    <t>NAICS Exception Description</t>
  </si>
  <si>
    <t>115310</t>
  </si>
  <si>
    <t xml:space="preserve">General Size Standard for Support Activities for Forestry  </t>
  </si>
  <si>
    <t>Exception for Forest Fire Suppression</t>
  </si>
  <si>
    <t>Exception for Fuels Management Services</t>
  </si>
  <si>
    <t>237990</t>
  </si>
  <si>
    <t>General Size Standard for Other Heavy and Civil Engineering Construction</t>
  </si>
  <si>
    <t>Exception for Dredging and Surface Cleanup Activities</t>
  </si>
  <si>
    <t>481211</t>
  </si>
  <si>
    <t>General Size Standard for Nonscheduled Chartered Passenger Air Transportation</t>
  </si>
  <si>
    <t>Exception for Offshore Marine Air Transportation Services</t>
  </si>
  <si>
    <t>481212</t>
  </si>
  <si>
    <t xml:space="preserve">General Size Standard for Nonscheduled Chartered Freight Air Transportation  </t>
  </si>
  <si>
    <t>488510</t>
  </si>
  <si>
    <t>General Size Standard for Freight Transportation Arrangement</t>
  </si>
  <si>
    <t>Exception for Non‑Vessel Owning Common Carriers and Household Goods Forwarders</t>
  </si>
  <si>
    <t>531190</t>
  </si>
  <si>
    <t>General Size Standard for Lessors of Other Real Estate Property</t>
  </si>
  <si>
    <t>Exception for Leasing of Building Space to Federal Government by Owners</t>
  </si>
  <si>
    <t>541330</t>
  </si>
  <si>
    <t>General Size Standard for Engineering Services</t>
  </si>
  <si>
    <t>Exception for Military and Aerospace Equipment and Military Weapons</t>
  </si>
  <si>
    <t>Exception for Contracts and Subcontracts for Engineering Services Awarded Under the National Energy Policy Act of 1992</t>
  </si>
  <si>
    <t>Exception for Marine Engineering and Naval Architecture</t>
  </si>
  <si>
    <t>541519</t>
  </si>
  <si>
    <t>General Size Standard for Other Computer Related Services</t>
  </si>
  <si>
    <t>Exception for Information Technology Value Added Resellers</t>
  </si>
  <si>
    <t>541712</t>
  </si>
  <si>
    <t xml:space="preserve">General Size Standard for Research and Development in the Physical, Engineering, and Life Sciences (except Biotechnology) </t>
  </si>
  <si>
    <t>Exception for Aircraft</t>
  </si>
  <si>
    <t>Exception for Aircraft Parts, and Auxiliary Equipment, and Aircraft Engine Parts</t>
  </si>
  <si>
    <t>Exception for Space Vehicles and Guided Missiles, their Propulsion Units, their Propulsion Units Parts, and their Auxiliary Equipment and Parts</t>
  </si>
  <si>
    <t>562910</t>
  </si>
  <si>
    <t>General Size Standard for Remediation Services</t>
  </si>
  <si>
    <t>Exception for Environmental Remediation Services</t>
  </si>
  <si>
    <t>611519</t>
  </si>
  <si>
    <t>General Size Standard for Other Technical and Trade Schools</t>
  </si>
  <si>
    <t>Exception for Job Corps Centers</t>
  </si>
  <si>
    <t>Type Code</t>
  </si>
  <si>
    <t>Type Description</t>
  </si>
  <si>
    <t>WHICH SAM EXTRACT/XML IS THE ELEMENT IN?</t>
  </si>
  <si>
    <t>Shared XML and Web Service Details</t>
  </si>
  <si>
    <t>Extract Specific Data</t>
  </si>
  <si>
    <t>Single character code that defines the status of the record being sent in the extract.</t>
  </si>
  <si>
    <t>Size Standard in dollars</t>
  </si>
  <si>
    <t>Size standard in number of employees</t>
  </si>
  <si>
    <t>See SAM To-Be String Clarification TAB
Y - Yes
N - No
E - Exception</t>
  </si>
  <si>
    <t>SAM Data Element List</t>
  </si>
  <si>
    <t>SAM DATA ELEMENT LIST</t>
  </si>
  <si>
    <t>Y or Null</t>
  </si>
  <si>
    <t>NPDY or null</t>
  </si>
  <si>
    <t>NPDY - User has opted out of public website searches
Null Value - User has not opted out of public website searches</t>
  </si>
  <si>
    <t>NPDY</t>
  </si>
  <si>
    <t>Update Version</t>
  </si>
  <si>
    <t>Data Element/Section/What was updated?</t>
  </si>
  <si>
    <t>Details</t>
  </si>
  <si>
    <t>Updated By</t>
  </si>
  <si>
    <t xml:space="preserve">TAX IDENTIFIER TYPE
TAX IDENTIFIER Number
</t>
  </si>
  <si>
    <t>Changed TIN information "Mandatory" column to reflect that the column is mandatory for US entities.  The TIN information is not mandatory for Foreign or IGT-Only entities.</t>
  </si>
  <si>
    <t>Adam Stansifer</t>
  </si>
  <si>
    <t xml:space="preserve">Added the definition of the data element to the mapping document:
Tax Identifier Type  - This data element identifies whether the Tax Identifier provided in the "Tax Identifier Number" column is either an SSN (1) or a TIN (2).  </t>
  </si>
  <si>
    <t>Added the definition of the data element to the mapping document:
Annual IGT Revenue - This data element details the amount of revenue the Intra-Governmental Transfer (IGT) entity receives via IGT transactions in a given year.</t>
  </si>
  <si>
    <t>Added V2 and VW business types to the list of business types.</t>
  </si>
  <si>
    <t>Removed Business Types CY and ZZ from the "Business Type String" information since these are only used in the "Entity Structure" column.</t>
  </si>
  <si>
    <t>CHANGE LOG</t>
  </si>
  <si>
    <t>Added changelog information to the overall mapping document.</t>
  </si>
  <si>
    <t>Updated enumerations for this data element.  The web services send True/False values while the extracts send out Y/Null values.</t>
  </si>
  <si>
    <t>Made this POC an optional POC since some entities do not have information for these columns.</t>
  </si>
  <si>
    <t>REGISTRATION DATE
LAST UPDATE DATE
AUTHORIZATION DATE</t>
  </si>
  <si>
    <t>Updated the Web Service data element format to include the proper date format:  YYYY-MM-DD HH:MM:SS (ex 2005-12-08 00:00:00)</t>
  </si>
  <si>
    <t>EXPIRATION DATE
ACTIVATION DATE
BUSINESS START DATE</t>
  </si>
  <si>
    <t>Updated the Web Service data element format to include the proper date format:  YYYY-MM-DD (ex 2005-12-08)</t>
  </si>
  <si>
    <t>D&amp;B OUT OF BUSINESS INDICATOR
D&amp;B MONITORING LAST UPDATED
D&amp;B MONITORING STATUS
D&amp;B MONITORING LEGAL BUSINESS NAME
D&amp;B MONITORING DBA
D&amp;B MONITORING ADDRESS 1
D&amp;B MONITORING ADDRESS 2
D&amp;B MONITORING CITY
D&amp;B MONITORING POSTAL CODE
D&amp;B MONITORING COUNTRY CODE
D&amp;B MONITORING STATE OR PROVINCE</t>
  </si>
  <si>
    <t>Updated the D&amp;B Monitoring information to optional.</t>
  </si>
  <si>
    <t>DILENQUENT FEDERAL DEBT FLAG</t>
  </si>
  <si>
    <t>Added the "Null" value to the enumeration list.
Changed the data element use case to optional</t>
  </si>
  <si>
    <t>Changed the data element use case to optional</t>
  </si>
  <si>
    <t>Changed the use case for this data element to optional</t>
  </si>
  <si>
    <t>Added the definition of the data element to the mapping document:
This flag indicates whether an entity has an exclusion record. If this flag is set to “D”, this will indicate that the registrant has an exclusion record.  A non-entry will indicate that this registrant's DUNS number does not have an exclusion record.</t>
  </si>
  <si>
    <t>STRING CLARIFICATION TAB</t>
  </si>
  <si>
    <t>Removed maximum length information from this tab.  All max length information should be inferred by the mapping tab.</t>
  </si>
  <si>
    <t>Mandatory for US Entities.  Optional for Foreign and IGT-only Entities</t>
  </si>
  <si>
    <t>Annual IGT Revenue - This data element details the amount of revenue the Intra-Governmental Transfer (IGT) entity receives via IGT transactions in a given year.</t>
  </si>
  <si>
    <t>Other Than One of the Proceeding</t>
  </si>
  <si>
    <t>VW</t>
  </si>
  <si>
    <t>V2</t>
  </si>
  <si>
    <t>Grants</t>
  </si>
  <si>
    <t>Contracts and Grants</t>
  </si>
  <si>
    <t>PARTY PERFORMING CERTIFICATION POC FIRST NAME
PARTY PERFORMING CERTIFICATION POC MIDDLE INITIAL
PARTY PERFORMING CERTIFICATION POC LAST NAME
PARTY PERFORMING CERTIFICATION POC TITLE
PARTY PERFORMING CERTIFICATION POC BUS ST ADD 1
PARTY PERFORMING CERTIFICATION POC BUS ST ADD 2
PARTY PERFORMING CERTIFICATION POC BUS CITY 
PARTY PERFORMING CERTIFICATION POC BUS ZIP/POSTAL CODE
PARTY PERFORMING CERTIFICATION POC BUS ZIP CODE +4
PARTY PERFORMING CERTIFICATION POC BUS COUNTRY CODE
PARTY PERFORMING CERTIFICATION POC BUS STATE OR PROVINCE
PARTY PERFORMING CERTIFICATION POC U.S. PHONE
PARTY PERFORMING CERTIFICATION POC U.S. PHONE EXT
PARTY PERFORMING CERTIFICATION POC NON-U.S. PHONE
PARTY PERFORMING CERTIFICATION POC FAX U.S. ONLY
PARTY PERFORMING CERTIFICATION POC EMAIL</t>
  </si>
  <si>
    <t>Y, N, Null</t>
  </si>
  <si>
    <t>Y - The entity has a dilenquent federal debt
N - The entity no longer has a dilenquent federal debt
Null - The entity has not received federal debt information or is not applicable for delinquent federal debt</t>
  </si>
  <si>
    <t>This flag indicates whether an entity has an exclusion record. If this flag is set to “D”, this will indicate that the registrant has an exclusion record.  A non-entry will indicate that this registrant's DUNS number does not have an exclusion record.</t>
  </si>
  <si>
    <t>LS1 = Local Avg. Number of Employees</t>
  </si>
  <si>
    <t xml:space="preserve"> in YYYYMMDD format.</t>
  </si>
  <si>
    <t>Added the definition of the data element to the mapping document:
This data element identifies what business purpose that the IGT registration (Purpose of Registration Z3, Z4, Z5) has registered for.  The potential values represent Buyer, Seller, Buyer &amp; Seller.</t>
  </si>
  <si>
    <t>Changed the enumeration on the extract mapping document to represent the values "NPDY" or Null
The web services still populates "Y" or Null</t>
  </si>
  <si>
    <t>Added information about NAICS codes that do not have SBA size standards.  These NAICS codes will be sent with a blank space " " in place of the normal Y/N/E answer.</t>
  </si>
  <si>
    <t>This data element identifies what business purpose that the IGT registration (Purpose of Registration Z3, Z4, Z5) has registered for.  The potential values represent Buyer, Seller, Buyer &amp; Seller.</t>
  </si>
  <si>
    <t>Please note:  The following NAICS codes do not have any size standards with SBA and therefore there will be no Y/N/E answer for the small business status associated with the NAICS codes below.  These NAICS codes will be sent with a blank space " " in place of the Y/N/E answer:
112130, 233110, 233210, 233220, 233310, 233320, 234110, 234120, 234910, 234920, 234930, 234990, 235110, 235210, 235310, 235410, 235420, 235430, 235510, 235520, 235610, 235710, 235810, 235910, 235920, 235930, 235940, 235950, 235990, 339111, 421110, 421120, 421130, 421140, 421210, 421220, 421310, 421320, 421330, 421390, 421410, 421420, 421430, 421440, 421450, 421460, 421490, 421510, 421520, 421610, 421620, 421690, 421710, 421720, 421730, 421740, 421810, 421820, 421830, 421840, 421850, 421860, 421910, 421920, 421930, 421940, 421990, 422110, 422120, 422130, 422210, 422310, 422320, 422330, 422340, 422410, 422420, 422430, 422440, 422450, 422460, 422470, 422480, 422490, 422510, 422520, 422590, 422610, 422690, 422710, 422720, 422810, 422820, 422910, 422920, 422930, 422940, 422950, 422990, 452110, 454110, 513111, 513112, 513120, 513210, 513220, 513310, 513321, 513322, 513330, 513340, 513390, 514110, 514120, 514191, 514199, 514210, 516110, 517211, 517212, 517310, 517510, 517910, 518111, 518112, 521110, 521110, 525930, 541120, 541710, 551114, 561310, 814110, 921110, 921120, 921130, 921140, 921150, 921190, 922110, 922120, 922130, 922140, 922150, 922160, 922190, 923110, 923120, 923130, 923140, 924110, 924120, 925110, 925120, 926110, 926120, 926130, 926140, 926150, 927110, 928110, 928120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</si>
</sst>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
    <numFmt numFmtId="165" formatCode="&quot;$&quot;#,##0.00"/>
    <numFmt numFmtId="166" formatCode="#,##0&quot; &quot;;&quot;(&quot;#,##0&quot;)&quot;"/>
  </numFmts>
  <fonts count="16" x14ac:knownFonts="1">
    <font>
      <sz val="11"/>
      <color theme="1"/>
      <name val="Calibri"/>
      <family val="2"/>
      <scheme val="minor"/>
    </font>
    <font>
      <sz val="10"/>
      <name val="Arial"/>
      <family val="2"/>
    </font>
    <font>
      <b/>
      <sz val="10"/>
      <name val="Arial"/>
      <family val="2"/>
    </font>
    <font>
      <i/>
      <sz val="10"/>
      <name val="Arial"/>
      <family val="2"/>
    </font>
    <font>
      <b/>
      <sz val="14"/>
      <name val="Arial"/>
      <family val="2"/>
    </font>
    <font>
      <b/>
      <sz val="10"/>
      <color indexed="9"/>
      <name val="Arial"/>
      <family val="2"/>
    </font>
    <font>
      <b/>
      <sz val="24"/>
      <name val="Arial"/>
      <family val="2"/>
    </font>
    <font>
      <sz val="11"/>
      <color indexed="8"/>
      <name val="Calibri"/>
      <family val="2"/>
    </font>
    <font>
      <sz val="8"/>
      <name val="Calibri"/>
      <family val="2"/>
    </font>
    <font>
      <b/>
      <sz val="11"/>
      <color theme="0"/>
      <name val="Calibri"/>
      <family val="2"/>
      <scheme val="minor"/>
    </font>
    <font>
      <b/>
      <sz val="11"/>
      <color theme="1"/>
      <name val="Calibri"/>
      <family val="2"/>
      <scheme val="minor"/>
    </font>
    <font>
      <sz val="11"/>
      <name val="Calibri"/>
      <family val="2"/>
      <scheme val="minor"/>
    </font>
    <font>
      <sz val="11"/>
      <color theme="1"/>
      <name val="Calibri"/>
      <family val="2"/>
      <scheme val="minor"/>
    </font>
    <font>
      <sz val="12"/>
      <color rgb="FF000000"/>
      <name val="Calibri"/>
      <family val="2"/>
    </font>
    <font>
      <b/>
      <sz val="12"/>
      <color theme="0"/>
      <name val="Calibri"/>
      <family val="2"/>
    </font>
    <font>
      <b/>
      <sz val="10"/>
      <color theme="0"/>
      <name val="Arial"/>
      <family val="2"/>
    </font>
  </fonts>
  <fills count="14">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4"/>
        <bgColor indexed="64"/>
      </patternFill>
    </fill>
    <fill>
      <patternFill patternType="solid">
        <fgColor indexed="18"/>
        <bgColor indexed="64"/>
      </patternFill>
    </fill>
    <fill>
      <patternFill patternType="solid">
        <fgColor indexed="23"/>
        <bgColor indexed="64"/>
      </patternFill>
    </fill>
    <fill>
      <patternFill patternType="solid">
        <fgColor indexed="46"/>
        <bgColor indexed="64"/>
      </patternFill>
    </fill>
    <fill>
      <patternFill patternType="solid">
        <fgColor indexed="45"/>
        <bgColor indexed="64"/>
      </patternFill>
    </fill>
    <fill>
      <patternFill patternType="solid">
        <fgColor rgb="FFFFFF00"/>
        <bgColor indexed="64"/>
      </patternFill>
    </fill>
    <fill>
      <patternFill patternType="solid">
        <fgColor theme="3"/>
        <bgColor indexed="64"/>
      </patternFill>
    </fill>
    <fill>
      <patternFill patternType="solid">
        <fgColor rgb="FFCCFFCC"/>
        <bgColor indexed="64"/>
      </patternFill>
    </fill>
    <fill>
      <patternFill patternType="solid">
        <fgColor theme="4" tint="0.59999389629810485"/>
        <bgColor indexed="64"/>
      </patternFill>
    </fill>
    <fill>
      <patternFill patternType="solid">
        <fgColor theme="5" tint="0.59999389629810485"/>
        <bgColor indexed="64"/>
      </patternFill>
    </fill>
  </fills>
  <borders count="40">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thick">
        <color auto="1"/>
      </top>
      <bottom style="thick">
        <color auto="1"/>
      </bottom>
      <diagonal/>
    </border>
    <border>
      <left style="thick">
        <color auto="1"/>
      </left>
      <right style="medium">
        <color auto="1"/>
      </right>
      <top style="medium">
        <color auto="1"/>
      </top>
      <bottom/>
      <diagonal/>
    </border>
    <border>
      <left style="medium">
        <color auto="1"/>
      </left>
      <right style="medium">
        <color auto="1"/>
      </right>
      <top style="medium">
        <color auto="1"/>
      </top>
      <bottom/>
      <diagonal/>
    </border>
    <border>
      <left style="medium">
        <color auto="1"/>
      </left>
      <right/>
      <top style="medium">
        <color auto="1"/>
      </top>
      <bottom/>
      <diagonal/>
    </border>
    <border>
      <left style="medium">
        <color auto="1"/>
      </left>
      <right style="thick">
        <color auto="1"/>
      </right>
      <top style="medium">
        <color auto="1"/>
      </top>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ck">
        <color auto="1"/>
      </right>
      <top style="thick">
        <color auto="1"/>
      </top>
      <bottom style="thick">
        <color auto="1"/>
      </bottom>
      <diagonal/>
    </border>
    <border>
      <left/>
      <right/>
      <top style="thick">
        <color auto="1"/>
      </top>
      <bottom style="medium">
        <color auto="1"/>
      </bottom>
      <diagonal/>
    </border>
    <border>
      <left/>
      <right style="thick">
        <color auto="1"/>
      </right>
      <top style="thick">
        <color auto="1"/>
      </top>
      <bottom style="medium">
        <color auto="1"/>
      </bottom>
      <diagonal/>
    </border>
    <border>
      <left style="thin">
        <color auto="1"/>
      </left>
      <right style="thin">
        <color auto="1"/>
      </right>
      <top style="thick">
        <color auto="1"/>
      </top>
      <bottom/>
      <diagonal/>
    </border>
    <border>
      <left style="thick">
        <color auto="1"/>
      </left>
      <right/>
      <top style="thick">
        <color auto="1"/>
      </top>
      <bottom/>
      <diagonal/>
    </border>
    <border>
      <left/>
      <right/>
      <top style="thick">
        <color auto="1"/>
      </top>
      <bottom/>
      <diagonal/>
    </border>
    <border>
      <left style="thick">
        <color auto="1"/>
      </left>
      <right style="thin">
        <color auto="1"/>
      </right>
      <top style="thick">
        <color auto="1"/>
      </top>
      <bottom/>
      <diagonal/>
    </border>
    <border>
      <left style="thin">
        <color auto="1"/>
      </left>
      <right/>
      <top style="thick">
        <color auto="1"/>
      </top>
      <bottom/>
      <diagonal/>
    </border>
    <border>
      <left style="medium">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thick">
        <color auto="1"/>
      </top>
      <bottom style="medium">
        <color auto="1"/>
      </bottom>
      <diagonal/>
    </border>
    <border>
      <left style="thin">
        <color auto="1"/>
      </left>
      <right style="medium">
        <color auto="1"/>
      </right>
      <top style="medium">
        <color auto="1"/>
      </top>
      <bottom/>
      <diagonal/>
    </border>
  </borders>
  <cellStyleXfs count="4">
    <xf numFmtId="0" fontId="0" fillId="0" borderId="0"/>
    <xf numFmtId="0" fontId="1" fillId="0" borderId="0"/>
    <xf numFmtId="9" fontId="7" fillId="0" borderId="0" applyFont="0" applyFill="0" applyBorder="0" applyAlignment="0" applyProtection="0"/>
    <xf numFmtId="43" fontId="12" fillId="0" borderId="0" applyFont="0" applyFill="0" applyBorder="0" applyAlignment="0" applyProtection="0"/>
  </cellStyleXfs>
  <cellXfs count="200">
    <xf numFmtId="0" fontId="0" fillId="0" borderId="0" xfId="0"/>
    <xf numFmtId="0" fontId="0" fillId="0" borderId="0" xfId="0" applyFill="1" applyBorder="1"/>
    <xf numFmtId="0" fontId="0" fillId="0" borderId="0" xfId="0" applyFont="1" applyFill="1" applyBorder="1"/>
    <xf numFmtId="0" fontId="0" fillId="0" borderId="0" xfId="0" applyFont="1" applyFill="1" applyBorder="1" applyAlignment="1">
      <alignment horizontal="left" vertical="top"/>
    </xf>
    <xf numFmtId="0" fontId="0" fillId="0" borderId="4" xfId="0" applyFill="1" applyBorder="1"/>
    <xf numFmtId="0" fontId="0" fillId="0" borderId="4" xfId="0" applyFont="1" applyFill="1" applyBorder="1"/>
    <xf numFmtId="0" fontId="0" fillId="0" borderId="4" xfId="0" applyFont="1" applyFill="1" applyBorder="1" applyAlignment="1">
      <alignment horizontal="left" vertical="top"/>
    </xf>
    <xf numFmtId="0" fontId="0" fillId="0" borderId="4" xfId="0" applyFont="1" applyFill="1" applyBorder="1" applyAlignment="1"/>
    <xf numFmtId="0" fontId="2" fillId="0" borderId="0" xfId="1" applyFont="1" applyAlignment="1">
      <alignment horizontal="left"/>
    </xf>
    <xf numFmtId="0" fontId="1" fillId="0" borderId="0" xfId="1" applyAlignment="1">
      <alignment horizontal="left"/>
    </xf>
    <xf numFmtId="0" fontId="3" fillId="0" borderId="0" xfId="1" applyFont="1" applyAlignment="1">
      <alignment horizontal="left" vertical="top"/>
    </xf>
    <xf numFmtId="0" fontId="1" fillId="0" borderId="0" xfId="1" applyAlignment="1">
      <alignment horizontal="left" vertical="top"/>
    </xf>
    <xf numFmtId="0" fontId="1" fillId="0" borderId="0" xfId="1" applyFont="1" applyAlignment="1">
      <alignment horizontal="left" vertical="top"/>
    </xf>
    <xf numFmtId="0" fontId="1" fillId="0" borderId="0" xfId="1"/>
    <xf numFmtId="0" fontId="1" fillId="0" borderId="0" xfId="1" applyAlignment="1">
      <alignment wrapText="1"/>
    </xf>
    <xf numFmtId="0" fontId="5" fillId="5" borderId="7" xfId="1" applyFont="1" applyFill="1" applyBorder="1" applyAlignment="1">
      <alignment horizontal="center" vertical="center"/>
    </xf>
    <xf numFmtId="0" fontId="5" fillId="5" borderId="8" xfId="1" applyFont="1" applyFill="1" applyBorder="1" applyAlignment="1">
      <alignment horizontal="center" vertical="center"/>
    </xf>
    <xf numFmtId="0" fontId="5" fillId="5" borderId="9" xfId="1" applyFont="1" applyFill="1" applyBorder="1" applyAlignment="1">
      <alignment horizontal="center" vertical="center"/>
    </xf>
    <xf numFmtId="0" fontId="5" fillId="5" borderId="10" xfId="1" applyFont="1" applyFill="1" applyBorder="1" applyAlignment="1">
      <alignment horizontal="center" vertical="center" wrapText="1"/>
    </xf>
    <xf numFmtId="0" fontId="1" fillId="7" borderId="0" xfId="1" applyFill="1"/>
    <xf numFmtId="0" fontId="1" fillId="0" borderId="0" xfId="1" applyFill="1"/>
    <xf numFmtId="0" fontId="1" fillId="0" borderId="0" xfId="1" applyAlignment="1"/>
    <xf numFmtId="0" fontId="1" fillId="0" borderId="0" xfId="1" applyNumberFormat="1" applyAlignment="1"/>
    <xf numFmtId="0" fontId="6" fillId="0" borderId="0" xfId="1" applyFont="1" applyAlignment="1"/>
    <xf numFmtId="0" fontId="1" fillId="0" borderId="0" xfId="1" applyFont="1" applyAlignment="1"/>
    <xf numFmtId="0" fontId="1" fillId="0" borderId="0" xfId="1" applyFill="1" applyAlignment="1"/>
    <xf numFmtId="0" fontId="1" fillId="0" borderId="0" xfId="1" applyFill="1" applyAlignment="1">
      <alignment horizontal="left"/>
    </xf>
    <xf numFmtId="0" fontId="6" fillId="0" borderId="0" xfId="1" applyFont="1" applyFill="1" applyAlignment="1"/>
    <xf numFmtId="0" fontId="0" fillId="0" borderId="13" xfId="0" applyBorder="1"/>
    <xf numFmtId="0" fontId="0" fillId="0" borderId="14" xfId="0" applyBorder="1"/>
    <xf numFmtId="0" fontId="0" fillId="0" borderId="12" xfId="0" applyBorder="1"/>
    <xf numFmtId="164" fontId="0" fillId="0" borderId="15" xfId="2" applyNumberFormat="1" applyFont="1" applyBorder="1"/>
    <xf numFmtId="0" fontId="0" fillId="0" borderId="16" xfId="0" applyBorder="1"/>
    <xf numFmtId="164" fontId="0" fillId="0" borderId="17" xfId="2" applyNumberFormat="1" applyFont="1" applyBorder="1"/>
    <xf numFmtId="0" fontId="0" fillId="0" borderId="21" xfId="0" applyFont="1" applyFill="1" applyBorder="1"/>
    <xf numFmtId="0" fontId="0" fillId="0" borderId="22" xfId="0" applyFont="1" applyFill="1" applyBorder="1"/>
    <xf numFmtId="0" fontId="0" fillId="0" borderId="3" xfId="0" applyFont="1" applyFill="1" applyBorder="1"/>
    <xf numFmtId="0" fontId="0" fillId="0" borderId="23" xfId="0" applyFont="1" applyFill="1" applyBorder="1"/>
    <xf numFmtId="0" fontId="0" fillId="0" borderId="25" xfId="0" applyFont="1" applyFill="1" applyBorder="1"/>
    <xf numFmtId="0" fontId="3" fillId="0" borderId="22" xfId="1" applyFont="1" applyFill="1" applyBorder="1" applyAlignment="1">
      <alignment horizontal="left" vertical="top"/>
    </xf>
    <xf numFmtId="0" fontId="1" fillId="0" borderId="22" xfId="1" applyFont="1" applyFill="1" applyBorder="1" applyAlignment="1">
      <alignment horizontal="left" vertical="top"/>
    </xf>
    <xf numFmtId="49" fontId="1" fillId="0" borderId="4" xfId="1" applyNumberFormat="1" applyFont="1" applyFill="1" applyBorder="1" applyAlignment="1">
      <alignment horizontal="left" vertical="top"/>
    </xf>
    <xf numFmtId="0" fontId="1" fillId="0" borderId="25" xfId="1" applyFont="1" applyFill="1" applyBorder="1" applyAlignment="1">
      <alignment horizontal="left" vertical="top"/>
    </xf>
    <xf numFmtId="0" fontId="1" fillId="0" borderId="3" xfId="1" applyFont="1" applyBorder="1" applyAlignment="1">
      <alignment horizontal="left" vertical="top"/>
    </xf>
    <xf numFmtId="0" fontId="0" fillId="9" borderId="0" xfId="0" applyFill="1"/>
    <xf numFmtId="0" fontId="0" fillId="9" borderId="0" xfId="0" applyFont="1" applyFill="1" applyBorder="1"/>
    <xf numFmtId="0" fontId="11" fillId="0" borderId="0" xfId="0" applyFont="1" applyFill="1" applyBorder="1" applyAlignment="1">
      <alignment vertical="top"/>
    </xf>
    <xf numFmtId="0" fontId="11" fillId="0" borderId="0" xfId="0" applyFont="1" applyFill="1" applyBorder="1" applyAlignment="1">
      <alignment horizontal="left" vertical="top"/>
    </xf>
    <xf numFmtId="0" fontId="0" fillId="9" borderId="0" xfId="0" applyFont="1" applyFill="1" applyBorder="1" applyAlignment="1"/>
    <xf numFmtId="0" fontId="11" fillId="9" borderId="0" xfId="0" applyFont="1" applyFill="1" applyBorder="1" applyAlignment="1">
      <alignment horizontal="left" vertical="top"/>
    </xf>
    <xf numFmtId="0" fontId="0" fillId="9" borderId="0" xfId="0" applyFill="1" applyBorder="1"/>
    <xf numFmtId="0" fontId="0" fillId="0" borderId="0" xfId="0" applyFill="1" applyBorder="1" applyAlignment="1"/>
    <xf numFmtId="0" fontId="10" fillId="0" borderId="0" xfId="0" applyFont="1"/>
    <xf numFmtId="0" fontId="10" fillId="0" borderId="0" xfId="0" applyFont="1" applyFill="1"/>
    <xf numFmtId="0" fontId="9" fillId="10" borderId="1" xfId="0" applyFont="1" applyFill="1" applyBorder="1"/>
    <xf numFmtId="0" fontId="9" fillId="10" borderId="2" xfId="0" applyFont="1" applyFill="1" applyBorder="1"/>
    <xf numFmtId="0" fontId="9" fillId="10" borderId="18" xfId="0" applyFont="1" applyFill="1" applyBorder="1" applyAlignment="1">
      <alignment horizontal="center"/>
    </xf>
    <xf numFmtId="0" fontId="9" fillId="10" borderId="19" xfId="0" applyFont="1" applyFill="1" applyBorder="1" applyAlignment="1">
      <alignment horizontal="center"/>
    </xf>
    <xf numFmtId="0" fontId="9" fillId="10" borderId="20" xfId="0" applyFont="1" applyFill="1" applyBorder="1" applyAlignment="1">
      <alignment horizontal="center"/>
    </xf>
    <xf numFmtId="164" fontId="9" fillId="10" borderId="20" xfId="2" applyNumberFormat="1" applyFont="1" applyFill="1" applyBorder="1" applyAlignment="1">
      <alignment horizontal="center"/>
    </xf>
    <xf numFmtId="0" fontId="11" fillId="0" borderId="4" xfId="0" applyFont="1" applyFill="1" applyBorder="1" applyAlignment="1">
      <alignment vertical="top"/>
    </xf>
    <xf numFmtId="0" fontId="11" fillId="0" borderId="4" xfId="0" applyFont="1" applyFill="1" applyBorder="1" applyAlignment="1">
      <alignment horizontal="left" vertical="top"/>
    </xf>
    <xf numFmtId="0" fontId="5" fillId="5" borderId="8" xfId="1" applyFont="1" applyFill="1" applyBorder="1" applyAlignment="1">
      <alignment horizontal="center" vertical="center" wrapText="1"/>
    </xf>
    <xf numFmtId="0" fontId="2" fillId="0" borderId="0" xfId="1" applyFont="1" applyAlignment="1"/>
    <xf numFmtId="0" fontId="1" fillId="0" borderId="3" xfId="1" applyFont="1" applyFill="1" applyBorder="1" applyAlignment="1">
      <alignment horizontal="left" vertical="top" wrapText="1"/>
    </xf>
    <xf numFmtId="0" fontId="3" fillId="0" borderId="4" xfId="1" applyFont="1" applyFill="1" applyBorder="1" applyAlignment="1">
      <alignment horizontal="left" vertical="top"/>
    </xf>
    <xf numFmtId="0" fontId="1" fillId="0" borderId="4" xfId="1" applyFont="1" applyFill="1" applyBorder="1" applyAlignment="1">
      <alignment horizontal="left" vertical="top"/>
    </xf>
    <xf numFmtId="0" fontId="2" fillId="0" borderId="4" xfId="1" applyFont="1" applyFill="1" applyBorder="1" applyAlignment="1">
      <alignment horizontal="center" vertical="center"/>
    </xf>
    <xf numFmtId="49" fontId="1" fillId="0" borderId="4" xfId="1" applyNumberFormat="1" applyFont="1" applyBorder="1" applyAlignment="1">
      <alignment horizontal="left" vertical="top"/>
    </xf>
    <xf numFmtId="0" fontId="1" fillId="0" borderId="3" xfId="1" applyFont="1" applyFill="1" applyBorder="1" applyAlignment="1">
      <alignment horizontal="left" vertical="top"/>
    </xf>
    <xf numFmtId="0" fontId="3" fillId="0" borderId="4" xfId="1" applyFont="1" applyBorder="1" applyAlignment="1">
      <alignment horizontal="left" vertical="top"/>
    </xf>
    <xf numFmtId="0" fontId="1" fillId="0" borderId="4" xfId="1" applyFont="1" applyBorder="1" applyAlignment="1">
      <alignment horizontal="left" vertical="top"/>
    </xf>
    <xf numFmtId="0" fontId="1" fillId="0" borderId="4" xfId="1" applyFont="1" applyFill="1" applyBorder="1" applyAlignment="1">
      <alignment horizontal="left" vertical="top" wrapText="1"/>
    </xf>
    <xf numFmtId="0" fontId="3" fillId="0" borderId="4" xfId="1" applyFont="1" applyFill="1" applyBorder="1" applyAlignment="1">
      <alignment horizontal="left" vertical="top" wrapText="1"/>
    </xf>
    <xf numFmtId="0" fontId="1" fillId="0" borderId="23" xfId="1" applyFont="1" applyFill="1" applyBorder="1" applyAlignment="1">
      <alignment horizontal="left" vertical="top"/>
    </xf>
    <xf numFmtId="0" fontId="1" fillId="0" borderId="21" xfId="1" applyFont="1" applyFill="1" applyBorder="1" applyAlignment="1">
      <alignment horizontal="left" vertical="top"/>
    </xf>
    <xf numFmtId="0" fontId="3" fillId="0" borderId="25" xfId="1" applyFont="1" applyBorder="1" applyAlignment="1">
      <alignment horizontal="left" vertical="top"/>
    </xf>
    <xf numFmtId="49" fontId="1" fillId="0" borderId="22" xfId="1" applyNumberFormat="1" applyFont="1" applyBorder="1" applyAlignment="1">
      <alignment horizontal="left" vertical="top"/>
    </xf>
    <xf numFmtId="0" fontId="1" fillId="0" borderId="4" xfId="1" applyFont="1" applyBorder="1" applyAlignment="1">
      <alignment horizontal="left" vertical="top" wrapText="1"/>
    </xf>
    <xf numFmtId="0" fontId="5" fillId="6" borderId="33" xfId="1" applyFont="1" applyFill="1" applyBorder="1" applyAlignment="1">
      <alignment horizontal="center" vertical="center" wrapText="1"/>
    </xf>
    <xf numFmtId="0" fontId="5" fillId="6" borderId="34" xfId="1" applyFont="1" applyFill="1" applyBorder="1" applyAlignment="1">
      <alignment horizontal="center" vertical="center" wrapText="1"/>
    </xf>
    <xf numFmtId="0" fontId="5" fillId="6" borderId="30" xfId="1" applyFont="1" applyFill="1" applyBorder="1" applyAlignment="1">
      <alignment horizontal="center" vertical="center" wrapText="1"/>
    </xf>
    <xf numFmtId="0" fontId="1" fillId="0" borderId="4" xfId="1" applyFill="1" applyBorder="1" applyAlignment="1">
      <alignment horizontal="left" vertical="top"/>
    </xf>
    <xf numFmtId="0" fontId="1" fillId="0" borderId="4" xfId="1" applyBorder="1" applyAlignment="1">
      <alignment horizontal="left" vertical="top"/>
    </xf>
    <xf numFmtId="0" fontId="1" fillId="0" borderId="22" xfId="1" applyFill="1" applyBorder="1" applyAlignment="1">
      <alignment horizontal="left" vertical="top"/>
    </xf>
    <xf numFmtId="0" fontId="2" fillId="0" borderId="22" xfId="1" applyFont="1" applyFill="1" applyBorder="1" applyAlignment="1">
      <alignment horizontal="center" vertical="center"/>
    </xf>
    <xf numFmtId="0" fontId="2" fillId="0" borderId="24" xfId="1" applyFont="1" applyFill="1" applyBorder="1" applyAlignment="1">
      <alignment horizontal="center" vertical="center"/>
    </xf>
    <xf numFmtId="0" fontId="2" fillId="0" borderId="5" xfId="1" applyFont="1" applyFill="1" applyBorder="1" applyAlignment="1">
      <alignment horizontal="center" vertical="center"/>
    </xf>
    <xf numFmtId="0" fontId="3" fillId="0" borderId="25" xfId="1" applyFont="1" applyFill="1" applyBorder="1" applyAlignment="1">
      <alignment horizontal="left" vertical="top"/>
    </xf>
    <xf numFmtId="0" fontId="1" fillId="0" borderId="25" xfId="1" applyFill="1" applyBorder="1" applyAlignment="1">
      <alignment horizontal="left" vertical="top"/>
    </xf>
    <xf numFmtId="0" fontId="2" fillId="0" borderId="25" xfId="1" applyFont="1" applyFill="1" applyBorder="1" applyAlignment="1">
      <alignment horizontal="center" vertical="center"/>
    </xf>
    <xf numFmtId="0" fontId="2" fillId="0" borderId="26" xfId="1" applyFont="1" applyFill="1" applyBorder="1" applyAlignment="1">
      <alignment horizontal="center" vertical="center"/>
    </xf>
    <xf numFmtId="0" fontId="1" fillId="11" borderId="36" xfId="1" applyFont="1" applyFill="1" applyBorder="1" applyAlignment="1">
      <alignment horizontal="left" vertical="top" wrapText="1"/>
    </xf>
    <xf numFmtId="0" fontId="1" fillId="11" borderId="11" xfId="1" applyFont="1" applyFill="1" applyBorder="1" applyAlignment="1">
      <alignment horizontal="left" vertical="top" wrapText="1"/>
    </xf>
    <xf numFmtId="0" fontId="1" fillId="11" borderId="37" xfId="1" applyFont="1" applyFill="1" applyBorder="1" applyAlignment="1">
      <alignment horizontal="left" vertical="top" wrapText="1"/>
    </xf>
    <xf numFmtId="0" fontId="1" fillId="0" borderId="21" xfId="1" applyFill="1" applyBorder="1" applyAlignment="1">
      <alignment horizontal="left" vertical="top"/>
    </xf>
    <xf numFmtId="0" fontId="1" fillId="0" borderId="3" xfId="1" applyFill="1" applyBorder="1" applyAlignment="1">
      <alignment horizontal="left" vertical="top"/>
    </xf>
    <xf numFmtId="0" fontId="1" fillId="0" borderId="3" xfId="1" applyBorder="1" applyAlignment="1">
      <alignment horizontal="left" vertical="top"/>
    </xf>
    <xf numFmtId="0" fontId="1" fillId="0" borderId="23" xfId="1" applyFill="1" applyBorder="1" applyAlignment="1">
      <alignment horizontal="left" vertical="top"/>
    </xf>
    <xf numFmtId="0" fontId="1" fillId="0" borderId="4" xfId="1" applyNumberFormat="1" applyFont="1" applyBorder="1" applyAlignment="1">
      <alignment horizontal="left" vertical="top"/>
    </xf>
    <xf numFmtId="1" fontId="1" fillId="0" borderId="4" xfId="1" applyNumberFormat="1" applyFont="1" applyFill="1" applyBorder="1" applyAlignment="1">
      <alignment horizontal="left" vertical="top"/>
    </xf>
    <xf numFmtId="49" fontId="1" fillId="0" borderId="25" xfId="1" applyNumberFormat="1" applyFont="1" applyBorder="1" applyAlignment="1">
      <alignment horizontal="left" vertical="top"/>
    </xf>
    <xf numFmtId="0" fontId="2" fillId="2" borderId="35" xfId="1" applyFont="1" applyFill="1" applyBorder="1" applyAlignment="1">
      <alignment horizontal="center"/>
    </xf>
    <xf numFmtId="0" fontId="5" fillId="5" borderId="9" xfId="1" applyFont="1" applyFill="1" applyBorder="1" applyAlignment="1">
      <alignment horizontal="center" vertical="center" wrapText="1"/>
    </xf>
    <xf numFmtId="0" fontId="3" fillId="0" borderId="22" xfId="1" applyFont="1" applyFill="1" applyBorder="1" applyAlignment="1">
      <alignment horizontal="left" vertical="top" wrapText="1"/>
    </xf>
    <xf numFmtId="0" fontId="3" fillId="0" borderId="4" xfId="1" applyFont="1" applyBorder="1" applyAlignment="1">
      <alignment horizontal="left" vertical="top" wrapText="1"/>
    </xf>
    <xf numFmtId="0" fontId="3" fillId="0" borderId="25" xfId="1" applyFont="1" applyBorder="1" applyAlignment="1">
      <alignment horizontal="left" vertical="top" wrapText="1"/>
    </xf>
    <xf numFmtId="0" fontId="0" fillId="0" borderId="0" xfId="0" applyFont="1"/>
    <xf numFmtId="0" fontId="0" fillId="9" borderId="0" xfId="0" applyFont="1" applyFill="1"/>
    <xf numFmtId="0" fontId="0" fillId="0" borderId="0" xfId="0" applyFont="1" applyFill="1"/>
    <xf numFmtId="0" fontId="10" fillId="0" borderId="0" xfId="0" applyFont="1" applyFill="1" applyBorder="1"/>
    <xf numFmtId="0" fontId="13" fillId="0" borderId="21" xfId="0" applyFont="1" applyBorder="1" applyAlignment="1">
      <alignment horizontal="left" vertical="top" wrapText="1"/>
    </xf>
    <xf numFmtId="0" fontId="13" fillId="0" borderId="22" xfId="0" applyFont="1" applyBorder="1" applyAlignment="1">
      <alignment horizontal="left" vertical="top" wrapText="1"/>
    </xf>
    <xf numFmtId="0" fontId="13" fillId="0" borderId="3" xfId="0" applyFont="1" applyBorder="1" applyAlignment="1">
      <alignment horizontal="left" vertical="top" wrapText="1"/>
    </xf>
    <xf numFmtId="0" fontId="13" fillId="0" borderId="4" xfId="0" applyFont="1" applyBorder="1" applyAlignment="1">
      <alignment horizontal="left" vertical="top" wrapText="1"/>
    </xf>
    <xf numFmtId="0" fontId="13" fillId="0" borderId="23" xfId="0" applyFont="1" applyBorder="1" applyAlignment="1">
      <alignment horizontal="left" vertical="top" wrapText="1"/>
    </xf>
    <xf numFmtId="0" fontId="13" fillId="0" borderId="25" xfId="0" applyFont="1" applyBorder="1" applyAlignment="1">
      <alignment horizontal="left" vertical="top" wrapText="1"/>
    </xf>
    <xf numFmtId="0" fontId="0" fillId="0" borderId="21" xfId="0" applyBorder="1" applyAlignment="1">
      <alignment wrapText="1"/>
    </xf>
    <xf numFmtId="0" fontId="0" fillId="0" borderId="5" xfId="0" applyBorder="1" applyAlignment="1">
      <alignment wrapText="1"/>
    </xf>
    <xf numFmtId="0" fontId="0" fillId="0" borderId="26" xfId="0" applyBorder="1" applyAlignment="1">
      <alignment wrapText="1"/>
    </xf>
    <xf numFmtId="0" fontId="0" fillId="0" borderId="5" xfId="0" applyBorder="1" applyAlignment="1">
      <alignment vertical="top" wrapText="1"/>
    </xf>
    <xf numFmtId="0" fontId="0" fillId="0" borderId="26" xfId="0" applyBorder="1" applyAlignment="1">
      <alignment vertical="top" wrapText="1"/>
    </xf>
    <xf numFmtId="0" fontId="0" fillId="0" borderId="3" xfId="0" applyBorder="1" applyAlignment="1">
      <alignment vertical="top" wrapText="1"/>
    </xf>
    <xf numFmtId="49" fontId="0" fillId="0" borderId="3" xfId="0" applyNumberFormat="1" applyBorder="1" applyAlignment="1">
      <alignment vertical="top" wrapText="1"/>
    </xf>
    <xf numFmtId="0" fontId="0" fillId="0" borderId="23" xfId="0" applyBorder="1" applyAlignment="1">
      <alignment vertical="top" wrapText="1"/>
    </xf>
    <xf numFmtId="0" fontId="9" fillId="10" borderId="18" xfId="0" applyFont="1" applyFill="1" applyBorder="1" applyAlignment="1">
      <alignment horizontal="center" vertical="center" wrapText="1"/>
    </xf>
    <xf numFmtId="0" fontId="9" fillId="10" borderId="20" xfId="0" applyFont="1" applyFill="1" applyBorder="1" applyAlignment="1">
      <alignment horizontal="center" vertical="center" wrapText="1"/>
    </xf>
    <xf numFmtId="166" fontId="13" fillId="0" borderId="24" xfId="3" applyNumberFormat="1" applyFont="1" applyBorder="1" applyAlignment="1">
      <alignment horizontal="right" vertical="top" wrapText="1"/>
    </xf>
    <xf numFmtId="166" fontId="13" fillId="0" borderId="5" xfId="3" applyNumberFormat="1" applyFont="1" applyBorder="1" applyAlignment="1">
      <alignment horizontal="right" vertical="top" wrapText="1"/>
    </xf>
    <xf numFmtId="166" fontId="13" fillId="0" borderId="26" xfId="3" applyNumberFormat="1" applyFont="1" applyBorder="1" applyAlignment="1">
      <alignment horizontal="right" vertical="top" wrapText="1"/>
    </xf>
    <xf numFmtId="0" fontId="14" fillId="10" borderId="18" xfId="0" applyFont="1" applyFill="1" applyBorder="1" applyAlignment="1">
      <alignment horizontal="center" vertical="center" wrapText="1"/>
    </xf>
    <xf numFmtId="0" fontId="14" fillId="10" borderId="19" xfId="0" applyFont="1" applyFill="1" applyBorder="1" applyAlignment="1">
      <alignment horizontal="center" vertical="center" wrapText="1"/>
    </xf>
    <xf numFmtId="0" fontId="14" fillId="10" borderId="20" xfId="0" applyFont="1" applyFill="1" applyBorder="1" applyAlignment="1">
      <alignment horizontal="center" vertical="center" wrapText="1"/>
    </xf>
    <xf numFmtId="165" fontId="13" fillId="0" borderId="22" xfId="0" applyNumberFormat="1" applyFont="1" applyBorder="1" applyAlignment="1">
      <alignment horizontal="right" vertical="top" wrapText="1"/>
    </xf>
    <xf numFmtId="165" fontId="13" fillId="0" borderId="4" xfId="0" applyNumberFormat="1" applyFont="1" applyBorder="1" applyAlignment="1">
      <alignment horizontal="right" vertical="top" wrapText="1"/>
    </xf>
    <xf numFmtId="165" fontId="13" fillId="0" borderId="25" xfId="0" applyNumberFormat="1" applyFont="1" applyBorder="1" applyAlignment="1">
      <alignment horizontal="right" vertical="top" wrapText="1"/>
    </xf>
    <xf numFmtId="0" fontId="9" fillId="10" borderId="19" xfId="0" applyFont="1" applyFill="1" applyBorder="1" applyAlignment="1">
      <alignment horizontal="center" vertical="center" wrapText="1"/>
    </xf>
    <xf numFmtId="0" fontId="0" fillId="0" borderId="3" xfId="0" applyBorder="1" applyAlignment="1">
      <alignment wrapText="1"/>
    </xf>
    <xf numFmtId="0" fontId="0" fillId="0" borderId="4" xfId="0" applyBorder="1" applyAlignment="1">
      <alignment wrapText="1"/>
    </xf>
    <xf numFmtId="0" fontId="0" fillId="0" borderId="23" xfId="0" applyBorder="1" applyAlignment="1">
      <alignment wrapText="1"/>
    </xf>
    <xf numFmtId="0" fontId="0" fillId="0" borderId="25" xfId="0" applyBorder="1" applyAlignment="1">
      <alignment wrapText="1"/>
    </xf>
    <xf numFmtId="0" fontId="15" fillId="10" borderId="18" xfId="1" applyFont="1" applyFill="1" applyBorder="1" applyAlignment="1">
      <alignment horizontal="center" vertical="center" wrapText="1"/>
    </xf>
    <xf numFmtId="0" fontId="15" fillId="10" borderId="20" xfId="1" applyFont="1" applyFill="1" applyBorder="1" applyAlignment="1">
      <alignment horizontal="center" vertical="center" wrapText="1"/>
    </xf>
    <xf numFmtId="0" fontId="0" fillId="0" borderId="13" xfId="0" applyBorder="1" applyAlignment="1">
      <alignment vertical="top" wrapText="1"/>
    </xf>
    <xf numFmtId="0" fontId="0" fillId="0" borderId="17" xfId="0" applyBorder="1" applyAlignment="1">
      <alignment vertical="top" wrapText="1"/>
    </xf>
    <xf numFmtId="0" fontId="1" fillId="0" borderId="3" xfId="1" applyBorder="1" applyAlignment="1">
      <alignment horizontal="left" vertical="top" wrapText="1"/>
    </xf>
    <xf numFmtId="0" fontId="1" fillId="0" borderId="5" xfId="1" applyBorder="1" applyAlignment="1">
      <alignment horizontal="left" vertical="top" wrapText="1"/>
    </xf>
    <xf numFmtId="0" fontId="1" fillId="0" borderId="23" xfId="1" applyBorder="1" applyAlignment="1">
      <alignment horizontal="left" vertical="top" wrapText="1"/>
    </xf>
    <xf numFmtId="0" fontId="1" fillId="0" borderId="26" xfId="1" applyBorder="1" applyAlignment="1">
      <alignment horizontal="left" vertical="top" wrapText="1"/>
    </xf>
    <xf numFmtId="0" fontId="1" fillId="0" borderId="13" xfId="1" applyBorder="1" applyAlignment="1">
      <alignment horizontal="left" vertical="top" wrapText="1"/>
    </xf>
    <xf numFmtId="0" fontId="1" fillId="0" borderId="17" xfId="1" applyBorder="1" applyAlignment="1">
      <alignment horizontal="left" vertical="top" wrapText="1"/>
    </xf>
    <xf numFmtId="0" fontId="2" fillId="13" borderId="35" xfId="1" applyFont="1" applyFill="1" applyBorder="1" applyAlignment="1">
      <alignment horizontal="center" vertical="center"/>
    </xf>
    <xf numFmtId="0" fontId="1" fillId="0" borderId="21" xfId="1" applyFont="1" applyBorder="1" applyAlignment="1">
      <alignment vertical="top" wrapText="1"/>
    </xf>
    <xf numFmtId="0" fontId="1" fillId="0" borderId="24" xfId="1" applyFont="1" applyBorder="1" applyAlignment="1">
      <alignment vertical="top" wrapText="1"/>
    </xf>
    <xf numFmtId="0" fontId="1" fillId="0" borderId="3" xfId="1" applyFont="1" applyBorder="1" applyAlignment="1">
      <alignment vertical="top" wrapText="1"/>
    </xf>
    <xf numFmtId="0" fontId="1" fillId="0" borderId="5" xfId="1" applyFont="1" applyBorder="1" applyAlignment="1">
      <alignment vertical="top" wrapText="1"/>
    </xf>
    <xf numFmtId="0" fontId="1" fillId="0" borderId="23" xfId="1" applyFont="1" applyBorder="1" applyAlignment="1">
      <alignment vertical="top" wrapText="1"/>
    </xf>
    <xf numFmtId="0" fontId="1" fillId="0" borderId="26" xfId="1" applyFont="1" applyBorder="1" applyAlignment="1">
      <alignment vertical="top" wrapText="1"/>
    </xf>
    <xf numFmtId="0" fontId="0" fillId="0" borderId="4" xfId="0" applyBorder="1" applyAlignment="1">
      <alignment horizontal="left" vertical="top" wrapText="1"/>
    </xf>
    <xf numFmtId="0" fontId="0" fillId="0" borderId="3" xfId="0" applyBorder="1" applyAlignment="1">
      <alignment horizontal="left" vertical="top"/>
    </xf>
    <xf numFmtId="0" fontId="0" fillId="0" borderId="5" xfId="0" applyBorder="1" applyAlignment="1">
      <alignment horizontal="left" vertical="top"/>
    </xf>
    <xf numFmtId="0" fontId="0" fillId="0" borderId="25" xfId="0" applyBorder="1" applyAlignment="1">
      <alignment horizontal="left" vertical="top" wrapText="1"/>
    </xf>
    <xf numFmtId="0" fontId="0" fillId="0" borderId="26" xfId="0" applyBorder="1" applyAlignment="1">
      <alignment horizontal="left" vertical="top"/>
    </xf>
    <xf numFmtId="0" fontId="0" fillId="0" borderId="0" xfId="0" applyAlignment="1">
      <alignment wrapText="1"/>
    </xf>
    <xf numFmtId="0" fontId="1" fillId="0" borderId="0" xfId="1" applyAlignment="1">
      <alignment horizontal="left" vertical="top" wrapText="1"/>
    </xf>
    <xf numFmtId="0" fontId="1" fillId="0" borderId="22" xfId="1" applyFont="1" applyFill="1" applyBorder="1" applyAlignment="1">
      <alignment horizontal="left" vertical="top" wrapText="1"/>
    </xf>
    <xf numFmtId="49" fontId="1" fillId="0" borderId="4" xfId="1" applyNumberFormat="1" applyFont="1" applyBorder="1" applyAlignment="1">
      <alignment horizontal="left" vertical="top" wrapText="1"/>
    </xf>
    <xf numFmtId="0" fontId="1" fillId="0" borderId="25" xfId="1" applyFont="1" applyFill="1" applyBorder="1" applyAlignment="1">
      <alignment horizontal="lef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24" xfId="0" applyFont="1" applyFill="1" applyBorder="1"/>
    <xf numFmtId="0" fontId="0" fillId="0" borderId="5" xfId="0" applyFont="1" applyFill="1" applyBorder="1"/>
    <xf numFmtId="0" fontId="0" fillId="0" borderId="26" xfId="0" applyFont="1" applyFill="1" applyBorder="1"/>
    <xf numFmtId="0" fontId="9" fillId="10" borderId="39" xfId="0" applyFont="1" applyFill="1" applyBorder="1"/>
    <xf numFmtId="0" fontId="9" fillId="10" borderId="1" xfId="0" applyFont="1" applyFill="1" applyBorder="1" applyAlignment="1">
      <alignment horizontal="center" vertical="center"/>
    </xf>
    <xf numFmtId="0" fontId="9" fillId="10" borderId="2" xfId="0" applyFont="1" applyFill="1" applyBorder="1" applyAlignment="1">
      <alignment horizontal="center" vertical="center" wrapText="1"/>
    </xf>
    <xf numFmtId="0" fontId="9" fillId="10" borderId="39" xfId="0" applyFont="1" applyFill="1" applyBorder="1" applyAlignment="1">
      <alignment horizontal="center" vertical="center" wrapText="1"/>
    </xf>
    <xf numFmtId="0" fontId="0" fillId="0" borderId="21" xfId="0" applyFill="1" applyBorder="1" applyAlignment="1">
      <alignment horizontal="left" vertical="top"/>
    </xf>
    <xf numFmtId="0" fontId="0" fillId="0" borderId="22" xfId="0" applyBorder="1" applyAlignment="1">
      <alignment horizontal="left" vertical="top" wrapText="1"/>
    </xf>
    <xf numFmtId="0" fontId="0" fillId="0" borderId="24" xfId="0" applyBorder="1" applyAlignment="1">
      <alignment horizontal="left" vertical="top"/>
    </xf>
    <xf numFmtId="0" fontId="0" fillId="0" borderId="3" xfId="0" applyFill="1" applyBorder="1" applyAlignment="1">
      <alignment horizontal="left" vertical="top"/>
    </xf>
    <xf numFmtId="0" fontId="0" fillId="0" borderId="23" xfId="0" applyFill="1" applyBorder="1" applyAlignment="1">
      <alignment horizontal="left" vertical="top"/>
    </xf>
    <xf numFmtId="0" fontId="2" fillId="8" borderId="33" xfId="1" applyFont="1" applyFill="1" applyBorder="1" applyAlignment="1">
      <alignment horizontal="center" wrapText="1"/>
    </xf>
    <xf numFmtId="0" fontId="2" fillId="8" borderId="30" xfId="1" applyFont="1" applyFill="1" applyBorder="1" applyAlignment="1">
      <alignment horizontal="center" wrapText="1"/>
    </xf>
    <xf numFmtId="0" fontId="4" fillId="3" borderId="31" xfId="1" applyFont="1" applyFill="1" applyBorder="1" applyAlignment="1">
      <alignment horizontal="center"/>
    </xf>
    <xf numFmtId="0" fontId="4" fillId="3" borderId="32" xfId="1" applyFont="1" applyFill="1" applyBorder="1" applyAlignment="1">
      <alignment horizontal="center"/>
    </xf>
    <xf numFmtId="0" fontId="4" fillId="3" borderId="6" xfId="1" applyFont="1" applyFill="1" applyBorder="1" applyAlignment="1">
      <alignment horizontal="center"/>
    </xf>
    <xf numFmtId="0" fontId="4" fillId="3" borderId="27" xfId="1" applyFont="1" applyFill="1" applyBorder="1" applyAlignment="1">
      <alignment horizontal="center"/>
    </xf>
    <xf numFmtId="0" fontId="2" fillId="4" borderId="34" xfId="1" applyFont="1" applyFill="1" applyBorder="1" applyAlignment="1">
      <alignment horizontal="center"/>
    </xf>
    <xf numFmtId="0" fontId="2" fillId="4" borderId="32" xfId="1" applyFont="1" applyFill="1" applyBorder="1" applyAlignment="1">
      <alignment horizontal="center"/>
    </xf>
    <xf numFmtId="0" fontId="2" fillId="12" borderId="38" xfId="1" applyFont="1" applyFill="1" applyBorder="1" applyAlignment="1">
      <alignment horizontal="center"/>
    </xf>
    <xf numFmtId="0" fontId="2" fillId="12" borderId="28" xfId="1" applyFont="1" applyFill="1" applyBorder="1" applyAlignment="1">
      <alignment horizontal="center"/>
    </xf>
    <xf numFmtId="0" fontId="2" fillId="12" borderId="29" xfId="1" applyFont="1" applyFill="1" applyBorder="1" applyAlignment="1">
      <alignment horizontal="center"/>
    </xf>
    <xf numFmtId="0" fontId="1" fillId="0" borderId="0" xfId="1" applyAlignment="1">
      <alignment horizontal="left" vertical="top" wrapText="1"/>
    </xf>
    <xf numFmtId="0" fontId="1" fillId="0" borderId="0" xfId="1" applyFill="1" applyAlignment="1">
      <alignment horizontal="left" vertical="top" wrapText="1"/>
    </xf>
    <xf numFmtId="0" fontId="1" fillId="0" borderId="0" xfId="1" applyFill="1" applyAlignment="1">
      <alignment horizontal="left" vertical="top"/>
    </xf>
    <xf numFmtId="0" fontId="0" fillId="0" borderId="22" xfId="0" applyBorder="1" applyAlignment="1">
      <alignment horizontal="left" wrapText="1"/>
    </xf>
    <xf numFmtId="0" fontId="0" fillId="0" borderId="24" xfId="0" applyBorder="1" applyAlignment="1">
      <alignment horizontal="left" wrapText="1"/>
    </xf>
    <xf numFmtId="0" fontId="0" fillId="0" borderId="4" xfId="0" applyBorder="1" applyAlignment="1">
      <alignment horizontal="left" wrapText="1"/>
    </xf>
    <xf numFmtId="0" fontId="0" fillId="0" borderId="5" xfId="0" applyBorder="1" applyAlignment="1">
      <alignment horizontal="left" wrapText="1"/>
    </xf>
  </cellXfs>
  <cellStyles count="4">
    <cellStyle name="Comma" xfId="3" builtinId="3"/>
    <cellStyle name="Normal" xfId="0" builtinId="0"/>
    <cellStyle name="Normal 2" xfId="1"/>
    <cellStyle name="Percent" xfId="2" builtinId="5"/>
  </cellStyles>
  <dxfs count="3">
    <dxf>
      <fill>
        <patternFill>
          <bgColor rgb="FFFFFF00"/>
        </patternFill>
      </fill>
    </dxf>
    <dxf>
      <font>
        <b/>
        <i val="0"/>
      </font>
      <fill>
        <patternFill>
          <bgColor theme="4" tint="0.39994506668294322"/>
        </patternFill>
      </fill>
    </dxf>
    <dxf>
      <font>
        <b/>
        <i val="0"/>
      </font>
      <fill>
        <patternFill>
          <bgColor theme="4" tint="0.39994506668294322"/>
        </patternFill>
      </fill>
    </dxf>
  </dxfs>
  <tableStyles count="0" defaultTableStyle="TableStyleMedium9" defaultPivotStyle="PivotStyleLight16"/>
  <colors>
    <mruColors>
      <color rgb="FFCCFFCC"/>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1"/>
  <sheetViews>
    <sheetView workbookViewId="0">
      <pane ySplit="2" topLeftCell="A3" activePane="bottomLeft" state="frozen"/>
      <selection pane="bottomLeft" activeCell="A3" sqref="A3"/>
    </sheetView>
  </sheetViews>
  <sheetFormatPr baseColWidth="10" defaultColWidth="8.83203125" defaultRowHeight="14" x14ac:dyDescent="0"/>
  <cols>
    <col min="1" max="1" width="2.33203125" customWidth="1"/>
    <col min="2" max="2" width="6.5" bestFit="1" customWidth="1"/>
    <col min="3" max="3" width="12.5" style="163" bestFit="1" customWidth="1"/>
    <col min="4" max="4" width="63.5" style="163" customWidth="1"/>
    <col min="5" max="5" width="58.33203125" style="163" customWidth="1"/>
    <col min="6" max="6" width="14.5" bestFit="1" customWidth="1"/>
  </cols>
  <sheetData>
    <row r="1" spans="2:6" ht="15" thickBot="1"/>
    <row r="2" spans="2:6" ht="29" thickBot="1">
      <c r="B2" s="174" t="s">
        <v>430</v>
      </c>
      <c r="C2" s="175" t="s">
        <v>934</v>
      </c>
      <c r="D2" s="175" t="s">
        <v>935</v>
      </c>
      <c r="E2" s="175" t="s">
        <v>936</v>
      </c>
      <c r="F2" s="176" t="s">
        <v>937</v>
      </c>
    </row>
    <row r="3" spans="2:6" ht="70">
      <c r="B3" s="177">
        <v>1</v>
      </c>
      <c r="C3" s="178">
        <v>5.0999999999999996</v>
      </c>
      <c r="D3" s="178" t="s">
        <v>805</v>
      </c>
      <c r="E3" s="178" t="s">
        <v>975</v>
      </c>
      <c r="F3" s="179" t="s">
        <v>940</v>
      </c>
    </row>
    <row r="4" spans="2:6" ht="70">
      <c r="B4" s="159">
        <v>2</v>
      </c>
      <c r="C4" s="158">
        <v>5.0999999999999996</v>
      </c>
      <c r="D4" s="158" t="s">
        <v>840</v>
      </c>
      <c r="E4" s="158" t="s">
        <v>942</v>
      </c>
      <c r="F4" s="160" t="s">
        <v>940</v>
      </c>
    </row>
    <row r="5" spans="2:6">
      <c r="B5" s="159">
        <v>3</v>
      </c>
      <c r="C5" s="158">
        <v>5.0999999999999996</v>
      </c>
      <c r="D5" s="158" t="s">
        <v>945</v>
      </c>
      <c r="E5" s="158" t="s">
        <v>946</v>
      </c>
      <c r="F5" s="160" t="s">
        <v>940</v>
      </c>
    </row>
    <row r="6" spans="2:6">
      <c r="B6" s="180">
        <v>4</v>
      </c>
      <c r="C6" s="158">
        <v>5.0999999999999996</v>
      </c>
      <c r="D6" s="158" t="s">
        <v>807</v>
      </c>
      <c r="E6" s="158" t="s">
        <v>957</v>
      </c>
      <c r="F6" s="160" t="s">
        <v>940</v>
      </c>
    </row>
    <row r="7" spans="2:6" ht="28">
      <c r="B7" s="159">
        <v>5</v>
      </c>
      <c r="C7" s="158">
        <v>5.0999999999999996</v>
      </c>
      <c r="D7" s="158" t="s">
        <v>815</v>
      </c>
      <c r="E7" s="158" t="s">
        <v>947</v>
      </c>
      <c r="F7" s="160" t="s">
        <v>940</v>
      </c>
    </row>
    <row r="8" spans="2:6" ht="154">
      <c r="B8" s="159">
        <v>6</v>
      </c>
      <c r="C8" s="158">
        <v>5.0999999999999996</v>
      </c>
      <c r="D8" s="158" t="s">
        <v>953</v>
      </c>
      <c r="E8" s="158" t="s">
        <v>954</v>
      </c>
      <c r="F8" s="160" t="s">
        <v>940</v>
      </c>
    </row>
    <row r="9" spans="2:6" ht="42">
      <c r="B9" s="180">
        <v>7</v>
      </c>
      <c r="C9" s="158">
        <v>5.0999999999999996</v>
      </c>
      <c r="D9" s="158" t="s">
        <v>955</v>
      </c>
      <c r="E9" s="158" t="s">
        <v>956</v>
      </c>
      <c r="F9" s="160" t="s">
        <v>940</v>
      </c>
    </row>
    <row r="10" spans="2:6">
      <c r="B10" s="159">
        <v>8</v>
      </c>
      <c r="C10" s="158">
        <v>5.0999999999999996</v>
      </c>
      <c r="D10" s="158" t="s">
        <v>836</v>
      </c>
      <c r="E10" s="158" t="s">
        <v>958</v>
      </c>
      <c r="F10" s="160" t="s">
        <v>940</v>
      </c>
    </row>
    <row r="11" spans="2:6" ht="84">
      <c r="B11" s="159">
        <v>9</v>
      </c>
      <c r="C11" s="158">
        <v>5.0999999999999996</v>
      </c>
      <c r="D11" s="158" t="s">
        <v>836</v>
      </c>
      <c r="E11" s="158" t="s">
        <v>959</v>
      </c>
      <c r="F11" s="160" t="s">
        <v>940</v>
      </c>
    </row>
    <row r="12" spans="2:6" ht="42">
      <c r="B12" s="180">
        <v>10</v>
      </c>
      <c r="C12" s="158">
        <v>5.0999999999999996</v>
      </c>
      <c r="D12" s="158" t="s">
        <v>951</v>
      </c>
      <c r="E12" s="158" t="s">
        <v>952</v>
      </c>
      <c r="F12" s="160" t="s">
        <v>940</v>
      </c>
    </row>
    <row r="13" spans="2:6" ht="56">
      <c r="B13" s="159">
        <v>11</v>
      </c>
      <c r="C13" s="158">
        <v>5.0999999999999996</v>
      </c>
      <c r="D13" s="158" t="s">
        <v>839</v>
      </c>
      <c r="E13" s="158" t="s">
        <v>976</v>
      </c>
      <c r="F13" s="160" t="s">
        <v>940</v>
      </c>
    </row>
    <row r="14" spans="2:6" ht="224">
      <c r="B14" s="159">
        <v>12</v>
      </c>
      <c r="C14" s="158">
        <v>5.0999999999999996</v>
      </c>
      <c r="D14" s="158" t="s">
        <v>969</v>
      </c>
      <c r="E14" s="158" t="s">
        <v>948</v>
      </c>
      <c r="F14" s="160" t="s">
        <v>940</v>
      </c>
    </row>
    <row r="15" spans="2:6" ht="42">
      <c r="B15" s="180">
        <v>13</v>
      </c>
      <c r="C15" s="158">
        <v>5.0999999999999996</v>
      </c>
      <c r="D15" s="158" t="s">
        <v>949</v>
      </c>
      <c r="E15" s="158" t="s">
        <v>950</v>
      </c>
      <c r="F15" s="160" t="s">
        <v>940</v>
      </c>
    </row>
    <row r="16" spans="2:6">
      <c r="B16" s="159">
        <v>14</v>
      </c>
      <c r="C16" s="158">
        <v>5.0999999999999996</v>
      </c>
      <c r="D16" s="158" t="s">
        <v>960</v>
      </c>
      <c r="E16" s="158" t="s">
        <v>943</v>
      </c>
      <c r="F16" s="160" t="s">
        <v>940</v>
      </c>
    </row>
    <row r="17" spans="2:6" ht="28">
      <c r="B17" s="159">
        <v>15</v>
      </c>
      <c r="C17" s="158">
        <v>5.0999999999999996</v>
      </c>
      <c r="D17" s="158" t="s">
        <v>960</v>
      </c>
      <c r="E17" s="158" t="s">
        <v>944</v>
      </c>
      <c r="F17" s="160" t="s">
        <v>940</v>
      </c>
    </row>
    <row r="18" spans="2:6" ht="28">
      <c r="B18" s="180">
        <v>16</v>
      </c>
      <c r="C18" s="158">
        <v>5.0999999999999996</v>
      </c>
      <c r="D18" s="158" t="s">
        <v>960</v>
      </c>
      <c r="E18" s="158" t="s">
        <v>961</v>
      </c>
      <c r="F18" s="160" t="s">
        <v>940</v>
      </c>
    </row>
    <row r="19" spans="2:6" ht="42">
      <c r="B19" s="159">
        <v>17</v>
      </c>
      <c r="C19" s="158">
        <v>5.0999999999999996</v>
      </c>
      <c r="D19" s="138" t="s">
        <v>960</v>
      </c>
      <c r="E19" s="138" t="s">
        <v>977</v>
      </c>
      <c r="F19" s="160" t="s">
        <v>940</v>
      </c>
    </row>
    <row r="20" spans="2:6" ht="70">
      <c r="B20" s="159">
        <v>18</v>
      </c>
      <c r="C20" s="158">
        <v>5.0999999999999996</v>
      </c>
      <c r="D20" s="158" t="s">
        <v>831</v>
      </c>
      <c r="E20" s="158" t="s">
        <v>941</v>
      </c>
      <c r="F20" s="160" t="s">
        <v>940</v>
      </c>
    </row>
    <row r="21" spans="2:6" ht="43" thickBot="1">
      <c r="B21" s="181">
        <v>19</v>
      </c>
      <c r="C21" s="161">
        <v>5.0999999999999996</v>
      </c>
      <c r="D21" s="161" t="s">
        <v>938</v>
      </c>
      <c r="E21" s="161" t="s">
        <v>939</v>
      </c>
      <c r="F21" s="162" t="s">
        <v>940</v>
      </c>
    </row>
  </sheetData>
  <autoFilter ref="B2:F2"/>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indexed="18"/>
  </sheetPr>
  <dimension ref="A1:T304"/>
  <sheetViews>
    <sheetView tabSelected="1" zoomScale="80" zoomScaleNormal="80" zoomScalePageLayoutView="80" workbookViewId="0">
      <pane xSplit="1" ySplit="4" topLeftCell="B5" activePane="bottomRight" state="frozen"/>
      <selection pane="topRight" activeCell="B1" sqref="B1"/>
      <selection pane="bottomLeft" activeCell="A5" sqref="A5"/>
      <selection pane="bottomRight" activeCell="B5" sqref="B5"/>
    </sheetView>
  </sheetViews>
  <sheetFormatPr baseColWidth="10" defaultColWidth="8.83203125" defaultRowHeight="12" x14ac:dyDescent="0"/>
  <cols>
    <col min="1" max="1" width="65.1640625" style="9" customWidth="1"/>
    <col min="2" max="2" width="23" style="10" customWidth="1"/>
    <col min="3" max="3" width="11.5" style="10" customWidth="1"/>
    <col min="4" max="4" width="25.1640625" style="10" bestFit="1" customWidth="1"/>
    <col min="5" max="5" width="8.1640625" style="11" customWidth="1"/>
    <col min="6" max="6" width="53" style="11" customWidth="1"/>
    <col min="7" max="7" width="59" style="11" customWidth="1"/>
    <col min="8" max="8" width="19" style="11" customWidth="1"/>
    <col min="9" max="9" width="31.5" style="164" customWidth="1"/>
    <col min="10" max="10" width="34.33203125" style="11" customWidth="1"/>
    <col min="11" max="11" width="50.83203125" style="11" customWidth="1"/>
    <col min="12" max="12" width="8.5" style="13" customWidth="1"/>
    <col min="13" max="13" width="11.6640625" style="13" bestFit="1" customWidth="1"/>
    <col min="14" max="14" width="11.6640625" style="13" customWidth="1"/>
    <col min="15" max="16" width="9.33203125" style="13" bestFit="1" customWidth="1"/>
    <col min="17" max="17" width="10.5" style="13" bestFit="1" customWidth="1"/>
    <col min="18" max="18" width="10.5" style="13" customWidth="1"/>
    <col min="19" max="16384" width="8.83203125" style="13"/>
  </cols>
  <sheetData>
    <row r="1" spans="1:20" ht="13" thickBot="1">
      <c r="A1" s="8"/>
      <c r="H1" s="12"/>
    </row>
    <row r="2" spans="1:20" ht="19" thickTop="1" thickBot="1">
      <c r="A2" s="184" t="s">
        <v>929</v>
      </c>
      <c r="B2" s="185"/>
      <c r="C2" s="186"/>
      <c r="D2" s="186"/>
      <c r="E2" s="186"/>
      <c r="F2" s="186"/>
      <c r="G2" s="186"/>
      <c r="H2" s="186"/>
      <c r="I2" s="186"/>
      <c r="J2" s="186"/>
      <c r="K2" s="186"/>
      <c r="L2" s="187"/>
      <c r="M2" s="184" t="s">
        <v>921</v>
      </c>
      <c r="N2" s="185"/>
      <c r="O2" s="185"/>
      <c r="P2" s="185"/>
      <c r="Q2" s="185"/>
      <c r="R2" s="185"/>
    </row>
    <row r="3" spans="1:20" ht="16.5" customHeight="1" thickTop="1" thickBot="1">
      <c r="A3" s="102" t="s">
        <v>750</v>
      </c>
      <c r="B3" s="151" t="s">
        <v>923</v>
      </c>
      <c r="C3" s="190" t="s">
        <v>922</v>
      </c>
      <c r="D3" s="191"/>
      <c r="E3" s="191"/>
      <c r="F3" s="191"/>
      <c r="G3" s="191"/>
      <c r="H3" s="191"/>
      <c r="I3" s="191"/>
      <c r="J3" s="191"/>
      <c r="K3" s="191"/>
      <c r="L3" s="192"/>
      <c r="M3" s="182" t="s">
        <v>431</v>
      </c>
      <c r="N3" s="183"/>
      <c r="O3" s="188" t="s">
        <v>751</v>
      </c>
      <c r="P3" s="189"/>
      <c r="Q3" s="189"/>
      <c r="R3" s="189"/>
    </row>
    <row r="4" spans="1:20" ht="26" thickTop="1" thickBot="1">
      <c r="A4" s="15" t="s">
        <v>928</v>
      </c>
      <c r="B4" s="62" t="s">
        <v>726</v>
      </c>
      <c r="C4" s="16" t="s">
        <v>432</v>
      </c>
      <c r="D4" s="16" t="s">
        <v>433</v>
      </c>
      <c r="E4" s="62" t="s">
        <v>749</v>
      </c>
      <c r="F4" s="103" t="s">
        <v>752</v>
      </c>
      <c r="G4" s="17" t="s">
        <v>743</v>
      </c>
      <c r="H4" s="17" t="s">
        <v>434</v>
      </c>
      <c r="I4" s="103" t="s">
        <v>435</v>
      </c>
      <c r="J4" s="17" t="s">
        <v>436</v>
      </c>
      <c r="K4" s="17" t="s">
        <v>437</v>
      </c>
      <c r="L4" s="18" t="s">
        <v>438</v>
      </c>
      <c r="M4" s="79" t="s">
        <v>439</v>
      </c>
      <c r="N4" s="80" t="s">
        <v>439</v>
      </c>
      <c r="O4" s="79" t="s">
        <v>451</v>
      </c>
      <c r="P4" s="81" t="s">
        <v>443</v>
      </c>
      <c r="Q4" s="81" t="s">
        <v>446</v>
      </c>
      <c r="R4" s="81" t="s">
        <v>518</v>
      </c>
    </row>
    <row r="5" spans="1:20" s="20" customFormat="1">
      <c r="A5" s="75" t="s">
        <v>514</v>
      </c>
      <c r="B5" s="39">
        <f>VLOOKUP(A5,'To-Be'!$C$8:$F$307,4,FALSE)</f>
        <v>1</v>
      </c>
      <c r="C5" s="39" t="s">
        <v>440</v>
      </c>
      <c r="D5" s="39" t="s">
        <v>445</v>
      </c>
      <c r="E5" s="39">
        <v>9</v>
      </c>
      <c r="F5" s="104" t="s">
        <v>753</v>
      </c>
      <c r="G5" s="40"/>
      <c r="H5" s="40"/>
      <c r="I5" s="165" t="s">
        <v>225</v>
      </c>
      <c r="J5" s="40"/>
      <c r="K5" s="77" t="s">
        <v>458</v>
      </c>
      <c r="L5" s="92" t="s">
        <v>442</v>
      </c>
      <c r="M5" s="95" t="s">
        <v>451</v>
      </c>
      <c r="N5" s="84">
        <v>1</v>
      </c>
      <c r="O5" s="85" t="str">
        <f t="shared" ref="O5:O6" si="0">IF(N5&lt;=1,"X","")</f>
        <v>X</v>
      </c>
      <c r="P5" s="85" t="str">
        <f t="shared" ref="P5:P6" si="1">IF(N5&lt;=2,"X","")</f>
        <v>X</v>
      </c>
      <c r="Q5" s="85" t="str">
        <f t="shared" ref="Q5:Q6" si="2">IF(N5&lt;=3,"X","")</f>
        <v>X</v>
      </c>
      <c r="R5" s="86" t="s">
        <v>490</v>
      </c>
    </row>
    <row r="6" spans="1:20">
      <c r="A6" s="69" t="s">
        <v>515</v>
      </c>
      <c r="B6" s="65">
        <f>VLOOKUP(A6,'To-Be'!$C$8:$F$307,4,FALSE)</f>
        <v>2</v>
      </c>
      <c r="C6" s="65" t="s">
        <v>440</v>
      </c>
      <c r="D6" s="65" t="s">
        <v>445</v>
      </c>
      <c r="E6" s="65">
        <v>4</v>
      </c>
      <c r="F6" s="73" t="s">
        <v>753</v>
      </c>
      <c r="G6" s="66"/>
      <c r="H6" s="66"/>
      <c r="I6" s="72" t="s">
        <v>224</v>
      </c>
      <c r="J6" s="66" t="s">
        <v>223</v>
      </c>
      <c r="K6" s="66">
        <v>1111</v>
      </c>
      <c r="L6" s="93" t="s">
        <v>442</v>
      </c>
      <c r="M6" s="96" t="s">
        <v>451</v>
      </c>
      <c r="N6" s="82">
        <v>1</v>
      </c>
      <c r="O6" s="67" t="str">
        <f t="shared" si="0"/>
        <v>X</v>
      </c>
      <c r="P6" s="67" t="str">
        <f t="shared" si="1"/>
        <v>X</v>
      </c>
      <c r="Q6" s="67" t="str">
        <f t="shared" si="2"/>
        <v>X</v>
      </c>
      <c r="R6" s="87" t="s">
        <v>490</v>
      </c>
      <c r="T6" s="20"/>
    </row>
    <row r="7" spans="1:20">
      <c r="A7" s="69" t="s">
        <v>782</v>
      </c>
      <c r="B7" s="65">
        <f>VLOOKUP(A7,'To-Be'!$C$8:$F$307,4,FALSE)</f>
        <v>3</v>
      </c>
      <c r="C7" s="65" t="s">
        <v>440</v>
      </c>
      <c r="D7" s="65" t="s">
        <v>440</v>
      </c>
      <c r="E7" s="65">
        <v>5</v>
      </c>
      <c r="F7" s="73" t="s">
        <v>753</v>
      </c>
      <c r="G7" s="66"/>
      <c r="H7" s="66"/>
      <c r="I7" s="72" t="s">
        <v>225</v>
      </c>
      <c r="J7" s="66"/>
      <c r="K7" s="66" t="s">
        <v>688</v>
      </c>
      <c r="L7" s="93" t="s">
        <v>442</v>
      </c>
      <c r="M7" s="96" t="s">
        <v>451</v>
      </c>
      <c r="N7" s="82">
        <v>1</v>
      </c>
      <c r="O7" s="67" t="str">
        <f>IF(N7&lt;=1,"X","")</f>
        <v>X</v>
      </c>
      <c r="P7" s="67" t="str">
        <f>IF(N7&lt;=2,"X","")</f>
        <v>X</v>
      </c>
      <c r="Q7" s="67" t="str">
        <f>IF(N7&lt;=3,"X","")</f>
        <v>X</v>
      </c>
      <c r="R7" s="87" t="s">
        <v>490</v>
      </c>
      <c r="T7" s="20"/>
    </row>
    <row r="8" spans="1:20">
      <c r="A8" s="69" t="s">
        <v>352</v>
      </c>
      <c r="B8" s="65">
        <f>VLOOKUP(A8,'To-Be'!$C$8:$F$307,4,FALSE)</f>
        <v>4</v>
      </c>
      <c r="C8" s="70" t="s">
        <v>440</v>
      </c>
      <c r="D8" s="70" t="s">
        <v>440</v>
      </c>
      <c r="E8" s="70">
        <v>9</v>
      </c>
      <c r="F8" s="105" t="s">
        <v>753</v>
      </c>
      <c r="G8" s="66"/>
      <c r="H8" s="66"/>
      <c r="I8" s="72" t="s">
        <v>227</v>
      </c>
      <c r="J8" s="66" t="s">
        <v>233</v>
      </c>
      <c r="K8" s="99" t="s">
        <v>483</v>
      </c>
      <c r="L8" s="93" t="s">
        <v>442</v>
      </c>
      <c r="M8" s="96" t="s">
        <v>451</v>
      </c>
      <c r="N8" s="82">
        <v>1</v>
      </c>
      <c r="O8" s="67" t="str">
        <f>IF(N8&lt;=1,"X","")</f>
        <v>X</v>
      </c>
      <c r="P8" s="67" t="str">
        <f>IF(N8&lt;=2,"X","")</f>
        <v>X</v>
      </c>
      <c r="Q8" s="67" t="str">
        <f>IF(N8&lt;=3,"X","")</f>
        <v>X</v>
      </c>
      <c r="R8" s="87"/>
      <c r="T8" s="20"/>
    </row>
    <row r="9" spans="1:20" ht="150" customHeight="1">
      <c r="A9" s="69" t="s">
        <v>783</v>
      </c>
      <c r="B9" s="65">
        <f>VLOOKUP(A9,'To-Be'!$C$8:$F$307,4,FALSE)</f>
        <v>5</v>
      </c>
      <c r="C9" s="70" t="s">
        <v>440</v>
      </c>
      <c r="D9" s="70" t="s">
        <v>440</v>
      </c>
      <c r="E9" s="70">
        <v>1</v>
      </c>
      <c r="F9" s="105" t="s">
        <v>924</v>
      </c>
      <c r="G9" s="78" t="s">
        <v>754</v>
      </c>
      <c r="H9" s="71"/>
      <c r="I9" s="78" t="s">
        <v>435</v>
      </c>
      <c r="J9" s="71"/>
      <c r="K9" s="68" t="s">
        <v>689</v>
      </c>
      <c r="L9" s="93" t="s">
        <v>448</v>
      </c>
      <c r="M9" s="96" t="s">
        <v>451</v>
      </c>
      <c r="N9" s="82">
        <v>1</v>
      </c>
      <c r="O9" s="67" t="str">
        <f t="shared" ref="O9:O67" si="3">IF(N9&lt;=1,"X","")</f>
        <v>X</v>
      </c>
      <c r="P9" s="67" t="str">
        <f t="shared" ref="P9:P67" si="4">IF(N9&lt;=2,"X","")</f>
        <v>X</v>
      </c>
      <c r="Q9" s="67" t="str">
        <f t="shared" ref="Q9:Q67" si="5">IF(N9&lt;=3,"X","")</f>
        <v>X</v>
      </c>
      <c r="R9" s="87" t="s">
        <v>490</v>
      </c>
      <c r="T9" s="20"/>
    </row>
    <row r="10" spans="1:20" ht="67.5" customHeight="1">
      <c r="A10" s="69" t="s">
        <v>784</v>
      </c>
      <c r="B10" s="65">
        <f>VLOOKUP(A10,'To-Be'!$C$8:$F$307,4,FALSE)</f>
        <v>6</v>
      </c>
      <c r="C10" s="65" t="s">
        <v>440</v>
      </c>
      <c r="D10" s="65" t="s">
        <v>440</v>
      </c>
      <c r="E10" s="65">
        <v>2</v>
      </c>
      <c r="F10" s="73" t="s">
        <v>753</v>
      </c>
      <c r="G10" s="72" t="s">
        <v>744</v>
      </c>
      <c r="H10" s="66"/>
      <c r="I10" s="72" t="s">
        <v>435</v>
      </c>
      <c r="J10" s="66"/>
      <c r="K10" s="66" t="s">
        <v>243</v>
      </c>
      <c r="L10" s="93" t="s">
        <v>442</v>
      </c>
      <c r="M10" s="96" t="s">
        <v>451</v>
      </c>
      <c r="N10" s="82">
        <v>1</v>
      </c>
      <c r="O10" s="67" t="str">
        <f t="shared" si="3"/>
        <v>X</v>
      </c>
      <c r="P10" s="67" t="str">
        <f t="shared" si="4"/>
        <v>X</v>
      </c>
      <c r="Q10" s="67" t="str">
        <f t="shared" si="5"/>
        <v>X</v>
      </c>
      <c r="R10" s="87"/>
      <c r="T10" s="20"/>
    </row>
    <row r="11" spans="1:20" ht="24">
      <c r="A11" s="69" t="s">
        <v>785</v>
      </c>
      <c r="B11" s="65">
        <f>VLOOKUP(A11,'To-Be'!$C$8:$F$307,4,FALSE)</f>
        <v>7</v>
      </c>
      <c r="C11" s="65" t="s">
        <v>440</v>
      </c>
      <c r="D11" s="65" t="s">
        <v>732</v>
      </c>
      <c r="E11" s="65">
        <v>8</v>
      </c>
      <c r="F11" s="73" t="s">
        <v>755</v>
      </c>
      <c r="G11" s="66"/>
      <c r="H11" s="68"/>
      <c r="I11" s="166" t="s">
        <v>435</v>
      </c>
      <c r="J11" s="68"/>
      <c r="K11" s="68" t="s">
        <v>736</v>
      </c>
      <c r="L11" s="93" t="s">
        <v>448</v>
      </c>
      <c r="M11" s="96" t="s">
        <v>451</v>
      </c>
      <c r="N11" s="82">
        <v>1</v>
      </c>
      <c r="O11" s="67" t="str">
        <f t="shared" ref="O11" si="6">IF(N11&lt;=1,"X","")</f>
        <v>X</v>
      </c>
      <c r="P11" s="67" t="str">
        <f t="shared" ref="P11" si="7">IF(N11&lt;=2,"X","")</f>
        <v>X</v>
      </c>
      <c r="Q11" s="67" t="str">
        <f t="shared" ref="Q11" si="8">IF(N11&lt;=3,"X","")</f>
        <v>X</v>
      </c>
      <c r="R11" s="87"/>
      <c r="T11" s="20"/>
    </row>
    <row r="12" spans="1:20" ht="48">
      <c r="A12" s="69" t="s">
        <v>786</v>
      </c>
      <c r="B12" s="65">
        <f>VLOOKUP(A12,'To-Be'!$C$8:$F$307,4,FALSE)</f>
        <v>8</v>
      </c>
      <c r="C12" s="70" t="s">
        <v>440</v>
      </c>
      <c r="D12" s="65" t="s">
        <v>732</v>
      </c>
      <c r="E12" s="65">
        <v>8</v>
      </c>
      <c r="F12" s="73" t="s">
        <v>758</v>
      </c>
      <c r="G12" s="65"/>
      <c r="H12" s="65"/>
      <c r="I12" s="72" t="s">
        <v>435</v>
      </c>
      <c r="J12" s="65"/>
      <c r="K12" s="68" t="s">
        <v>735</v>
      </c>
      <c r="L12" s="93" t="s">
        <v>448</v>
      </c>
      <c r="M12" s="96" t="s">
        <v>451</v>
      </c>
      <c r="N12" s="82">
        <v>1</v>
      </c>
      <c r="O12" s="67" t="str">
        <f t="shared" ref="O12" si="9">IF(N12&lt;=1,"X","")</f>
        <v>X</v>
      </c>
      <c r="P12" s="67" t="str">
        <f t="shared" ref="P12" si="10">IF(N12&lt;=2,"X","")</f>
        <v>X</v>
      </c>
      <c r="Q12" s="67" t="str">
        <f t="shared" ref="Q12" si="11">IF(N12&lt;=3,"X","")</f>
        <v>X</v>
      </c>
      <c r="R12" s="87"/>
      <c r="T12" s="20"/>
    </row>
    <row r="13" spans="1:20" ht="59.25" customHeight="1">
      <c r="A13" s="69" t="s">
        <v>787</v>
      </c>
      <c r="B13" s="65">
        <f>VLOOKUP(A13,'To-Be'!$C$8:$F$307,4,FALSE)</f>
        <v>9</v>
      </c>
      <c r="C13" s="65" t="s">
        <v>440</v>
      </c>
      <c r="D13" s="65" t="s">
        <v>732</v>
      </c>
      <c r="E13" s="65">
        <v>8</v>
      </c>
      <c r="F13" s="73" t="s">
        <v>756</v>
      </c>
      <c r="G13" s="66"/>
      <c r="H13" s="66"/>
      <c r="I13" s="72" t="s">
        <v>435</v>
      </c>
      <c r="J13" s="66"/>
      <c r="K13" s="68" t="s">
        <v>736</v>
      </c>
      <c r="L13" s="93" t="s">
        <v>448</v>
      </c>
      <c r="M13" s="96" t="s">
        <v>451</v>
      </c>
      <c r="N13" s="82">
        <v>1</v>
      </c>
      <c r="O13" s="67" t="str">
        <f t="shared" ref="O13" si="12">IF(N13&lt;=1,"X","")</f>
        <v>X</v>
      </c>
      <c r="P13" s="67" t="str">
        <f t="shared" ref="P13" si="13">IF(N13&lt;=2,"X","")</f>
        <v>X</v>
      </c>
      <c r="Q13" s="67" t="str">
        <f t="shared" ref="Q13" si="14">IF(N13&lt;=3,"X","")</f>
        <v>X</v>
      </c>
      <c r="R13" s="87"/>
      <c r="T13" s="20"/>
    </row>
    <row r="14" spans="1:20" ht="36">
      <c r="A14" s="69" t="s">
        <v>788</v>
      </c>
      <c r="B14" s="65">
        <f>VLOOKUP(A14,'To-Be'!$C$8:$F$307,4,FALSE)</f>
        <v>10</v>
      </c>
      <c r="C14" s="65" t="s">
        <v>440</v>
      </c>
      <c r="D14" s="65" t="s">
        <v>732</v>
      </c>
      <c r="E14" s="65">
        <v>8</v>
      </c>
      <c r="F14" s="73" t="s">
        <v>757</v>
      </c>
      <c r="G14" s="66"/>
      <c r="H14" s="66"/>
      <c r="I14" s="72" t="s">
        <v>435</v>
      </c>
      <c r="J14" s="66"/>
      <c r="K14" s="68" t="s">
        <v>735</v>
      </c>
      <c r="L14" s="93" t="s">
        <v>448</v>
      </c>
      <c r="M14" s="96" t="s">
        <v>451</v>
      </c>
      <c r="N14" s="82">
        <v>1</v>
      </c>
      <c r="O14" s="67" t="str">
        <f t="shared" ref="O14" si="15">IF(N14&lt;=1,"X","")</f>
        <v>X</v>
      </c>
      <c r="P14" s="67" t="str">
        <f t="shared" ref="P14" si="16">IF(N14&lt;=2,"X","")</f>
        <v>X</v>
      </c>
      <c r="Q14" s="67" t="str">
        <f t="shared" ref="Q14" si="17">IF(N14&lt;=3,"X","")</f>
        <v>X</v>
      </c>
      <c r="R14" s="87"/>
      <c r="T14" s="20"/>
    </row>
    <row r="15" spans="1:20">
      <c r="A15" s="69" t="s">
        <v>789</v>
      </c>
      <c r="B15" s="65">
        <f>VLOOKUP(A15,'To-Be'!$C$8:$F$307,4,FALSE)</f>
        <v>11</v>
      </c>
      <c r="C15" s="65" t="s">
        <v>440</v>
      </c>
      <c r="D15" s="65" t="s">
        <v>440</v>
      </c>
      <c r="E15" s="65">
        <v>120</v>
      </c>
      <c r="F15" s="73" t="s">
        <v>753</v>
      </c>
      <c r="G15" s="66"/>
      <c r="H15" s="66"/>
      <c r="I15" s="72" t="s">
        <v>435</v>
      </c>
      <c r="J15" s="66"/>
      <c r="K15" s="66" t="s">
        <v>706</v>
      </c>
      <c r="L15" s="93" t="s">
        <v>442</v>
      </c>
      <c r="M15" s="97" t="s">
        <v>451</v>
      </c>
      <c r="N15" s="82">
        <v>1</v>
      </c>
      <c r="O15" s="67" t="str">
        <f t="shared" si="3"/>
        <v>X</v>
      </c>
      <c r="P15" s="67" t="str">
        <f t="shared" si="4"/>
        <v>X</v>
      </c>
      <c r="Q15" s="67" t="str">
        <f t="shared" si="5"/>
        <v>X</v>
      </c>
      <c r="R15" s="87"/>
      <c r="T15" s="20"/>
    </row>
    <row r="16" spans="1:20" s="20" customFormat="1">
      <c r="A16" s="69" t="s">
        <v>526</v>
      </c>
      <c r="B16" s="65">
        <f>VLOOKUP(A16,'To-Be'!$C$8:$F$307,4,FALSE)</f>
        <v>12</v>
      </c>
      <c r="C16" s="65" t="s">
        <v>440</v>
      </c>
      <c r="D16" s="65" t="s">
        <v>440</v>
      </c>
      <c r="E16" s="65">
        <v>120</v>
      </c>
      <c r="F16" s="73" t="s">
        <v>753</v>
      </c>
      <c r="G16" s="66"/>
      <c r="H16" s="66"/>
      <c r="I16" s="72" t="s">
        <v>224</v>
      </c>
      <c r="J16" s="66"/>
      <c r="K16" s="66" t="s">
        <v>691</v>
      </c>
      <c r="L16" s="93" t="s">
        <v>442</v>
      </c>
      <c r="M16" s="96" t="s">
        <v>451</v>
      </c>
      <c r="N16" s="82">
        <v>1</v>
      </c>
      <c r="O16" s="67" t="str">
        <f t="shared" si="3"/>
        <v>X</v>
      </c>
      <c r="P16" s="67" t="str">
        <f t="shared" si="4"/>
        <v>X</v>
      </c>
      <c r="Q16" s="67" t="str">
        <f t="shared" si="5"/>
        <v>X</v>
      </c>
      <c r="R16" s="87"/>
    </row>
    <row r="17" spans="1:20" s="20" customFormat="1">
      <c r="A17" s="43" t="s">
        <v>527</v>
      </c>
      <c r="B17" s="65">
        <f>VLOOKUP(A17,'To-Be'!$C$8:$F$307,4,FALSE)</f>
        <v>13</v>
      </c>
      <c r="C17" s="70" t="s">
        <v>440</v>
      </c>
      <c r="D17" s="70" t="s">
        <v>440</v>
      </c>
      <c r="E17" s="70">
        <v>60</v>
      </c>
      <c r="F17" s="105" t="s">
        <v>753</v>
      </c>
      <c r="G17" s="66"/>
      <c r="H17" s="66"/>
      <c r="I17" s="72" t="s">
        <v>241</v>
      </c>
      <c r="J17" s="66"/>
      <c r="K17" s="68" t="s">
        <v>714</v>
      </c>
      <c r="L17" s="93" t="s">
        <v>442</v>
      </c>
      <c r="M17" s="96" t="s">
        <v>451</v>
      </c>
      <c r="N17" s="82">
        <v>1</v>
      </c>
      <c r="O17" s="67" t="str">
        <f t="shared" si="3"/>
        <v>X</v>
      </c>
      <c r="P17" s="67" t="str">
        <f t="shared" si="4"/>
        <v>X</v>
      </c>
      <c r="Q17" s="67" t="str">
        <f t="shared" si="5"/>
        <v>X</v>
      </c>
      <c r="R17" s="87"/>
    </row>
    <row r="18" spans="1:20">
      <c r="A18" s="43" t="s">
        <v>528</v>
      </c>
      <c r="B18" s="65">
        <f>VLOOKUP(A18,'To-Be'!$C$8:$F$307,4,FALSE)</f>
        <v>14</v>
      </c>
      <c r="C18" s="65" t="s">
        <v>440</v>
      </c>
      <c r="D18" s="65" t="s">
        <v>440</v>
      </c>
      <c r="E18" s="65">
        <v>10</v>
      </c>
      <c r="F18" s="73" t="s">
        <v>753</v>
      </c>
      <c r="G18" s="66"/>
      <c r="H18" s="66"/>
      <c r="I18" s="72" t="s">
        <v>241</v>
      </c>
      <c r="J18" s="66"/>
      <c r="K18" s="68" t="s">
        <v>715</v>
      </c>
      <c r="L18" s="93" t="s">
        <v>442</v>
      </c>
      <c r="M18" s="96" t="s">
        <v>451</v>
      </c>
      <c r="N18" s="82">
        <v>1</v>
      </c>
      <c r="O18" s="67" t="str">
        <f t="shared" si="3"/>
        <v>X</v>
      </c>
      <c r="P18" s="67" t="str">
        <f t="shared" si="4"/>
        <v>X</v>
      </c>
      <c r="Q18" s="67" t="str">
        <f t="shared" si="5"/>
        <v>X</v>
      </c>
      <c r="R18" s="87"/>
      <c r="T18" s="20"/>
    </row>
    <row r="19" spans="1:20" ht="24">
      <c r="A19" s="64" t="s">
        <v>790</v>
      </c>
      <c r="B19" s="65">
        <f>VLOOKUP(A19,'To-Be'!$C$8:$F$307,4,FALSE)</f>
        <v>15</v>
      </c>
      <c r="C19" s="65" t="s">
        <v>440</v>
      </c>
      <c r="D19" s="65" t="s">
        <v>440</v>
      </c>
      <c r="E19" s="65">
        <v>150</v>
      </c>
      <c r="F19" s="73" t="s">
        <v>851</v>
      </c>
      <c r="G19" s="66"/>
      <c r="H19" s="66"/>
      <c r="I19" s="72" t="s">
        <v>435</v>
      </c>
      <c r="J19" s="66"/>
      <c r="K19" s="66" t="s">
        <v>707</v>
      </c>
      <c r="L19" s="93" t="s">
        <v>442</v>
      </c>
      <c r="M19" s="96" t="s">
        <v>451</v>
      </c>
      <c r="N19" s="82">
        <v>1</v>
      </c>
      <c r="O19" s="67" t="str">
        <f t="shared" si="3"/>
        <v>X</v>
      </c>
      <c r="P19" s="67" t="str">
        <f t="shared" si="4"/>
        <v>X</v>
      </c>
      <c r="Q19" s="67" t="str">
        <f t="shared" si="5"/>
        <v>X</v>
      </c>
      <c r="R19" s="87"/>
      <c r="T19" s="20"/>
    </row>
    <row r="20" spans="1:20" ht="24">
      <c r="A20" s="69" t="s">
        <v>791</v>
      </c>
      <c r="B20" s="65">
        <f>VLOOKUP(A20,'To-Be'!$C$8:$F$307,4,FALSE)</f>
        <v>16</v>
      </c>
      <c r="C20" s="65" t="s">
        <v>440</v>
      </c>
      <c r="D20" s="65" t="s">
        <v>440</v>
      </c>
      <c r="E20" s="65">
        <v>150</v>
      </c>
      <c r="F20" s="73" t="s">
        <v>851</v>
      </c>
      <c r="G20" s="66"/>
      <c r="H20" s="66"/>
      <c r="I20" s="72" t="s">
        <v>224</v>
      </c>
      <c r="J20" s="66"/>
      <c r="K20" s="66" t="s">
        <v>705</v>
      </c>
      <c r="L20" s="93" t="s">
        <v>442</v>
      </c>
      <c r="M20" s="96" t="s">
        <v>451</v>
      </c>
      <c r="N20" s="82">
        <v>1</v>
      </c>
      <c r="O20" s="67" t="str">
        <f t="shared" si="3"/>
        <v>X</v>
      </c>
      <c r="P20" s="67" t="str">
        <f t="shared" si="4"/>
        <v>X</v>
      </c>
      <c r="Q20" s="67" t="str">
        <f t="shared" si="5"/>
        <v>X</v>
      </c>
      <c r="R20" s="87"/>
      <c r="T20" s="20"/>
    </row>
    <row r="21" spans="1:20" ht="24">
      <c r="A21" s="69" t="s">
        <v>792</v>
      </c>
      <c r="B21" s="65">
        <f>VLOOKUP(A21,'To-Be'!$C$8:$F$307,4,FALSE)</f>
        <v>17</v>
      </c>
      <c r="C21" s="65" t="s">
        <v>440</v>
      </c>
      <c r="D21" s="65" t="s">
        <v>440</v>
      </c>
      <c r="E21" s="65">
        <v>40</v>
      </c>
      <c r="F21" s="73" t="s">
        <v>851</v>
      </c>
      <c r="G21" s="66"/>
      <c r="H21" s="66"/>
      <c r="I21" s="72" t="s">
        <v>435</v>
      </c>
      <c r="J21" s="66"/>
      <c r="K21" s="66" t="s">
        <v>692</v>
      </c>
      <c r="L21" s="93" t="s">
        <v>442</v>
      </c>
      <c r="M21" s="96" t="s">
        <v>451</v>
      </c>
      <c r="N21" s="82">
        <v>1</v>
      </c>
      <c r="O21" s="67" t="str">
        <f t="shared" si="3"/>
        <v>X</v>
      </c>
      <c r="P21" s="67" t="str">
        <f t="shared" si="4"/>
        <v>X</v>
      </c>
      <c r="Q21" s="67" t="str">
        <f t="shared" si="5"/>
        <v>X</v>
      </c>
      <c r="R21" s="87"/>
      <c r="T21" s="20"/>
    </row>
    <row r="22" spans="1:20" ht="24">
      <c r="A22" s="69" t="s">
        <v>793</v>
      </c>
      <c r="B22" s="65">
        <f>VLOOKUP(A22,'To-Be'!$C$8:$F$307,4,FALSE)</f>
        <v>18</v>
      </c>
      <c r="C22" s="65" t="s">
        <v>440</v>
      </c>
      <c r="D22" s="65" t="s">
        <v>440</v>
      </c>
      <c r="E22" s="65">
        <v>55</v>
      </c>
      <c r="F22" s="73" t="s">
        <v>851</v>
      </c>
      <c r="G22" s="66"/>
      <c r="H22" s="66"/>
      <c r="I22" s="72" t="s">
        <v>224</v>
      </c>
      <c r="J22" s="66" t="s">
        <v>236</v>
      </c>
      <c r="K22" s="66" t="s">
        <v>693</v>
      </c>
      <c r="L22" s="93" t="s">
        <v>442</v>
      </c>
      <c r="M22" s="96" t="s">
        <v>451</v>
      </c>
      <c r="N22" s="82">
        <v>1</v>
      </c>
      <c r="O22" s="67" t="str">
        <f t="shared" si="3"/>
        <v>X</v>
      </c>
      <c r="P22" s="67" t="str">
        <f t="shared" si="4"/>
        <v>X</v>
      </c>
      <c r="Q22" s="67" t="str">
        <f t="shared" si="5"/>
        <v>X</v>
      </c>
      <c r="R22" s="87"/>
      <c r="T22" s="20"/>
    </row>
    <row r="23" spans="1:20" ht="24">
      <c r="A23" s="69" t="s">
        <v>794</v>
      </c>
      <c r="B23" s="65">
        <f>VLOOKUP(A23,'To-Be'!$C$8:$F$307,4,FALSE)</f>
        <v>19</v>
      </c>
      <c r="C23" s="65" t="s">
        <v>440</v>
      </c>
      <c r="D23" s="65" t="s">
        <v>440</v>
      </c>
      <c r="E23" s="70">
        <v>50</v>
      </c>
      <c r="F23" s="73" t="s">
        <v>851</v>
      </c>
      <c r="G23" s="66"/>
      <c r="H23" s="66"/>
      <c r="I23" s="72" t="s">
        <v>224</v>
      </c>
      <c r="J23" s="66" t="s">
        <v>235</v>
      </c>
      <c r="K23" s="66">
        <v>32920</v>
      </c>
      <c r="L23" s="93" t="s">
        <v>442</v>
      </c>
      <c r="M23" s="96" t="s">
        <v>451</v>
      </c>
      <c r="N23" s="82">
        <v>1</v>
      </c>
      <c r="O23" s="67" t="str">
        <f t="shared" si="3"/>
        <v>X</v>
      </c>
      <c r="P23" s="67" t="str">
        <f t="shared" si="4"/>
        <v>X</v>
      </c>
      <c r="Q23" s="67" t="str">
        <f t="shared" si="5"/>
        <v>X</v>
      </c>
      <c r="R23" s="87"/>
      <c r="T23" s="20"/>
    </row>
    <row r="24" spans="1:20" ht="24">
      <c r="A24" s="69" t="s">
        <v>795</v>
      </c>
      <c r="B24" s="65">
        <f>VLOOKUP(A24,'To-Be'!$C$8:$F$307,4,FALSE)</f>
        <v>20</v>
      </c>
      <c r="C24" s="70" t="s">
        <v>440</v>
      </c>
      <c r="D24" s="70" t="s">
        <v>445</v>
      </c>
      <c r="E24" s="70">
        <v>4</v>
      </c>
      <c r="F24" s="73" t="s">
        <v>851</v>
      </c>
      <c r="G24" s="71"/>
      <c r="H24" s="71"/>
      <c r="I24" s="78" t="s">
        <v>224</v>
      </c>
      <c r="J24" s="66" t="s">
        <v>235</v>
      </c>
      <c r="K24" s="68" t="s">
        <v>480</v>
      </c>
      <c r="L24" s="93" t="s">
        <v>442</v>
      </c>
      <c r="M24" s="96" t="s">
        <v>451</v>
      </c>
      <c r="N24" s="82">
        <v>1</v>
      </c>
      <c r="O24" s="67" t="str">
        <f t="shared" si="3"/>
        <v>X</v>
      </c>
      <c r="P24" s="67" t="str">
        <f t="shared" si="4"/>
        <v>X</v>
      </c>
      <c r="Q24" s="67" t="str">
        <f t="shared" si="5"/>
        <v>X</v>
      </c>
      <c r="R24" s="87"/>
      <c r="T24" s="20"/>
    </row>
    <row r="25" spans="1:20" ht="24">
      <c r="A25" s="69" t="s">
        <v>796</v>
      </c>
      <c r="B25" s="65">
        <f>VLOOKUP(A25,'To-Be'!$C$8:$F$307,4,FALSE)</f>
        <v>21</v>
      </c>
      <c r="C25" s="65" t="s">
        <v>440</v>
      </c>
      <c r="D25" s="65" t="s">
        <v>440</v>
      </c>
      <c r="E25" s="65">
        <v>3</v>
      </c>
      <c r="F25" s="73" t="s">
        <v>851</v>
      </c>
      <c r="G25" s="66"/>
      <c r="H25" s="66"/>
      <c r="I25" s="72" t="s">
        <v>435</v>
      </c>
      <c r="J25" s="66"/>
      <c r="K25" s="66" t="s">
        <v>694</v>
      </c>
      <c r="L25" s="93" t="s">
        <v>442</v>
      </c>
      <c r="M25" s="96" t="s">
        <v>451</v>
      </c>
      <c r="N25" s="82">
        <v>1</v>
      </c>
      <c r="O25" s="67" t="str">
        <f t="shared" si="3"/>
        <v>X</v>
      </c>
      <c r="P25" s="67" t="str">
        <f t="shared" si="4"/>
        <v>X</v>
      </c>
      <c r="Q25" s="67" t="str">
        <f t="shared" si="5"/>
        <v>X</v>
      </c>
      <c r="R25" s="87"/>
      <c r="T25" s="20"/>
    </row>
    <row r="26" spans="1:20" ht="24">
      <c r="A26" s="69" t="s">
        <v>797</v>
      </c>
      <c r="B26" s="65">
        <f>VLOOKUP(A26,'To-Be'!$C$8:$F$307,4,FALSE)</f>
        <v>22</v>
      </c>
      <c r="C26" s="70" t="s">
        <v>440</v>
      </c>
      <c r="D26" s="70" t="s">
        <v>445</v>
      </c>
      <c r="E26" s="70">
        <v>10</v>
      </c>
      <c r="F26" s="73" t="s">
        <v>851</v>
      </c>
      <c r="G26" s="66"/>
      <c r="H26" s="66"/>
      <c r="I26" s="72" t="s">
        <v>224</v>
      </c>
      <c r="J26" s="66" t="s">
        <v>235</v>
      </c>
      <c r="K26" s="66">
        <v>10</v>
      </c>
      <c r="L26" s="93" t="s">
        <v>442</v>
      </c>
      <c r="M26" s="96" t="s">
        <v>451</v>
      </c>
      <c r="N26" s="82">
        <v>1</v>
      </c>
      <c r="O26" s="67" t="str">
        <f t="shared" si="3"/>
        <v>X</v>
      </c>
      <c r="P26" s="67" t="str">
        <f t="shared" si="4"/>
        <v>X</v>
      </c>
      <c r="Q26" s="67" t="str">
        <f t="shared" si="5"/>
        <v>X</v>
      </c>
      <c r="R26" s="87"/>
      <c r="T26" s="20"/>
    </row>
    <row r="27" spans="1:20" s="20" customFormat="1">
      <c r="A27" s="69" t="s">
        <v>798</v>
      </c>
      <c r="B27" s="65">
        <f>VLOOKUP(A27,'To-Be'!$C$8:$F$307,4,FALSE)</f>
        <v>23</v>
      </c>
      <c r="C27" s="65" t="s">
        <v>440</v>
      </c>
      <c r="D27" s="65" t="s">
        <v>732</v>
      </c>
      <c r="E27" s="65">
        <v>8</v>
      </c>
      <c r="F27" s="73" t="s">
        <v>753</v>
      </c>
      <c r="G27" s="66"/>
      <c r="H27" s="66"/>
      <c r="I27" s="72" t="s">
        <v>225</v>
      </c>
      <c r="J27" s="66"/>
      <c r="K27" s="68" t="s">
        <v>733</v>
      </c>
      <c r="L27" s="93" t="s">
        <v>448</v>
      </c>
      <c r="M27" s="96" t="s">
        <v>451</v>
      </c>
      <c r="N27" s="82">
        <v>1</v>
      </c>
      <c r="O27" s="67" t="str">
        <f t="shared" ref="O27" si="18">IF(N27&lt;=1,"X","")</f>
        <v>X</v>
      </c>
      <c r="P27" s="67" t="str">
        <f t="shared" ref="P27" si="19">IF(N27&lt;=2,"X","")</f>
        <v>X</v>
      </c>
      <c r="Q27" s="67" t="str">
        <f t="shared" ref="Q27" si="20">IF(N27&lt;=3,"X","")</f>
        <v>X</v>
      </c>
      <c r="R27" s="87"/>
    </row>
    <row r="28" spans="1:20">
      <c r="A28" s="69" t="s">
        <v>799</v>
      </c>
      <c r="B28" s="65">
        <f>VLOOKUP(A28,'To-Be'!$C$8:$F$307,4,FALSE)</f>
        <v>24</v>
      </c>
      <c r="C28" s="65" t="s">
        <v>440</v>
      </c>
      <c r="D28" s="65" t="s">
        <v>460</v>
      </c>
      <c r="E28" s="65">
        <v>4</v>
      </c>
      <c r="F28" s="73" t="s">
        <v>753</v>
      </c>
      <c r="G28" s="66"/>
      <c r="H28" s="66"/>
      <c r="I28" s="72" t="s">
        <v>225</v>
      </c>
      <c r="J28" s="66"/>
      <c r="K28" s="68" t="s">
        <v>695</v>
      </c>
      <c r="L28" s="93" t="s">
        <v>442</v>
      </c>
      <c r="M28" s="96" t="s">
        <v>451</v>
      </c>
      <c r="N28" s="82">
        <v>1</v>
      </c>
      <c r="O28" s="67" t="str">
        <f t="shared" si="3"/>
        <v>X</v>
      </c>
      <c r="P28" s="67" t="str">
        <f t="shared" si="4"/>
        <v>X</v>
      </c>
      <c r="Q28" s="67" t="str">
        <f t="shared" si="5"/>
        <v>X</v>
      </c>
      <c r="R28" s="87"/>
      <c r="T28" s="20"/>
    </row>
    <row r="29" spans="1:20" s="20" customFormat="1" ht="48">
      <c r="A29" s="69" t="s">
        <v>800</v>
      </c>
      <c r="B29" s="65">
        <f>VLOOKUP(A29,'To-Be'!$C$8:$F$307,4,FALSE)</f>
        <v>25</v>
      </c>
      <c r="C29" s="65" t="s">
        <v>440</v>
      </c>
      <c r="D29" s="65" t="s">
        <v>440</v>
      </c>
      <c r="E29" s="65">
        <v>2</v>
      </c>
      <c r="F29" s="73" t="s">
        <v>753</v>
      </c>
      <c r="G29" s="72" t="s">
        <v>877</v>
      </c>
      <c r="H29" s="66"/>
      <c r="I29" s="72" t="s">
        <v>241</v>
      </c>
      <c r="J29" s="66"/>
      <c r="K29" s="68" t="s">
        <v>717</v>
      </c>
      <c r="L29" s="93" t="s">
        <v>442</v>
      </c>
      <c r="M29" s="96" t="s">
        <v>443</v>
      </c>
      <c r="N29" s="82">
        <v>2</v>
      </c>
      <c r="O29" s="67" t="str">
        <f t="shared" si="3"/>
        <v/>
      </c>
      <c r="P29" s="67" t="str">
        <f t="shared" si="4"/>
        <v>X</v>
      </c>
      <c r="Q29" s="67" t="str">
        <f t="shared" si="5"/>
        <v>X</v>
      </c>
      <c r="R29" s="87"/>
    </row>
    <row r="30" spans="1:20" s="20" customFormat="1" ht="48">
      <c r="A30" s="69" t="s">
        <v>801</v>
      </c>
      <c r="B30" s="65">
        <f>VLOOKUP(A30,'To-Be'!$C$8:$F$307,4,FALSE)</f>
        <v>26</v>
      </c>
      <c r="C30" s="70" t="s">
        <v>440</v>
      </c>
      <c r="D30" s="70" t="s">
        <v>440</v>
      </c>
      <c r="E30" s="70">
        <v>2</v>
      </c>
      <c r="F30" s="105" t="s">
        <v>753</v>
      </c>
      <c r="G30" s="72" t="s">
        <v>877</v>
      </c>
      <c r="H30" s="71"/>
      <c r="I30" s="78" t="s">
        <v>241</v>
      </c>
      <c r="J30" s="71"/>
      <c r="K30" s="68" t="s">
        <v>717</v>
      </c>
      <c r="L30" s="93" t="s">
        <v>442</v>
      </c>
      <c r="M30" s="96" t="s">
        <v>443</v>
      </c>
      <c r="N30" s="82">
        <v>2</v>
      </c>
      <c r="O30" s="67" t="str">
        <f t="shared" si="3"/>
        <v/>
      </c>
      <c r="P30" s="67" t="str">
        <f t="shared" si="4"/>
        <v>X</v>
      </c>
      <c r="Q30" s="67" t="str">
        <f t="shared" si="5"/>
        <v>X</v>
      </c>
      <c r="R30" s="87"/>
    </row>
    <row r="31" spans="1:20" s="20" customFormat="1">
      <c r="A31" s="69" t="s">
        <v>539</v>
      </c>
      <c r="B31" s="65">
        <f>VLOOKUP(A31,'To-Be'!$C$8:$F$307,4,FALSE)</f>
        <v>27</v>
      </c>
      <c r="C31" s="70" t="s">
        <v>440</v>
      </c>
      <c r="D31" s="70" t="s">
        <v>440</v>
      </c>
      <c r="E31" s="70">
        <v>200</v>
      </c>
      <c r="F31" s="105" t="s">
        <v>753</v>
      </c>
      <c r="G31" s="66"/>
      <c r="H31" s="66"/>
      <c r="I31" s="72" t="s">
        <v>241</v>
      </c>
      <c r="J31" s="66"/>
      <c r="K31" s="68" t="s">
        <v>696</v>
      </c>
      <c r="L31" s="93" t="s">
        <v>442</v>
      </c>
      <c r="M31" s="96" t="s">
        <v>451</v>
      </c>
      <c r="N31" s="82">
        <v>1</v>
      </c>
      <c r="O31" s="67" t="str">
        <f t="shared" si="3"/>
        <v>X</v>
      </c>
      <c r="P31" s="67" t="str">
        <f t="shared" si="4"/>
        <v>X</v>
      </c>
      <c r="Q31" s="67" t="str">
        <f t="shared" si="5"/>
        <v>X</v>
      </c>
      <c r="R31" s="87"/>
    </row>
    <row r="32" spans="1:20" s="20" customFormat="1" ht="96">
      <c r="A32" s="69" t="s">
        <v>802</v>
      </c>
      <c r="B32" s="65">
        <f>VLOOKUP(A32,'To-Be'!$C$8:$F$307,4,FALSE)</f>
        <v>28</v>
      </c>
      <c r="C32" s="70" t="s">
        <v>440</v>
      </c>
      <c r="D32" s="70" t="s">
        <v>440</v>
      </c>
      <c r="E32" s="70">
        <v>2</v>
      </c>
      <c r="F32" s="105" t="s">
        <v>753</v>
      </c>
      <c r="G32" s="72" t="s">
        <v>879</v>
      </c>
      <c r="H32" s="66"/>
      <c r="I32" s="72" t="s">
        <v>435</v>
      </c>
      <c r="J32" s="66"/>
      <c r="K32" s="68" t="s">
        <v>697</v>
      </c>
      <c r="L32" s="93" t="s">
        <v>442</v>
      </c>
      <c r="M32" s="96" t="s">
        <v>451</v>
      </c>
      <c r="N32" s="82">
        <v>1</v>
      </c>
      <c r="O32" s="67" t="str">
        <f t="shared" si="3"/>
        <v>X</v>
      </c>
      <c r="P32" s="67" t="str">
        <f t="shared" si="4"/>
        <v>X</v>
      </c>
      <c r="Q32" s="67" t="str">
        <f t="shared" si="5"/>
        <v>X</v>
      </c>
      <c r="R32" s="87"/>
    </row>
    <row r="33" spans="1:20" s="20" customFormat="1">
      <c r="A33" s="69" t="s">
        <v>803</v>
      </c>
      <c r="B33" s="65">
        <f>VLOOKUP(A33,'To-Be'!$C$8:$F$307,4,FALSE)</f>
        <v>29</v>
      </c>
      <c r="C33" s="70" t="s">
        <v>440</v>
      </c>
      <c r="D33" s="70" t="s">
        <v>440</v>
      </c>
      <c r="E33" s="70">
        <v>2</v>
      </c>
      <c r="F33" s="105" t="s">
        <v>753</v>
      </c>
      <c r="G33" s="66"/>
      <c r="H33" s="66"/>
      <c r="I33" s="72" t="s">
        <v>241</v>
      </c>
      <c r="J33" s="66" t="s">
        <v>232</v>
      </c>
      <c r="K33" s="68" t="s">
        <v>693</v>
      </c>
      <c r="L33" s="93" t="s">
        <v>442</v>
      </c>
      <c r="M33" s="96" t="s">
        <v>451</v>
      </c>
      <c r="N33" s="82">
        <v>1</v>
      </c>
      <c r="O33" s="67" t="str">
        <f t="shared" si="3"/>
        <v>X</v>
      </c>
      <c r="P33" s="67" t="str">
        <f t="shared" si="4"/>
        <v>X</v>
      </c>
      <c r="Q33" s="67" t="str">
        <f t="shared" si="5"/>
        <v>X</v>
      </c>
      <c r="R33" s="87"/>
    </row>
    <row r="34" spans="1:20" s="20" customFormat="1">
      <c r="A34" s="69" t="s">
        <v>804</v>
      </c>
      <c r="B34" s="65">
        <f>VLOOKUP(A34,'To-Be'!$C$8:$F$307,4,FALSE)</f>
        <v>30</v>
      </c>
      <c r="C34" s="70" t="s">
        <v>440</v>
      </c>
      <c r="D34" s="70" t="s">
        <v>440</v>
      </c>
      <c r="E34" s="70">
        <v>3</v>
      </c>
      <c r="F34" s="105" t="s">
        <v>753</v>
      </c>
      <c r="G34" s="66"/>
      <c r="H34" s="66"/>
      <c r="I34" s="72" t="s">
        <v>225</v>
      </c>
      <c r="J34" s="66"/>
      <c r="K34" s="68" t="s">
        <v>694</v>
      </c>
      <c r="L34" s="93" t="s">
        <v>442</v>
      </c>
      <c r="M34" s="96" t="s">
        <v>451</v>
      </c>
      <c r="N34" s="82">
        <v>1</v>
      </c>
      <c r="O34" s="67" t="str">
        <f t="shared" si="3"/>
        <v>X</v>
      </c>
      <c r="P34" s="67" t="str">
        <f t="shared" si="4"/>
        <v>X</v>
      </c>
      <c r="Q34" s="67" t="str">
        <f t="shared" si="5"/>
        <v>X</v>
      </c>
      <c r="R34" s="87"/>
    </row>
    <row r="35" spans="1:20" s="20" customFormat="1" ht="24">
      <c r="A35" s="69" t="s">
        <v>347</v>
      </c>
      <c r="B35" s="65">
        <f>VLOOKUP(A35,'To-Be'!$C$8:$F$307,4,FALSE)</f>
        <v>31</v>
      </c>
      <c r="C35" s="65" t="s">
        <v>440</v>
      </c>
      <c r="D35" s="65" t="s">
        <v>445</v>
      </c>
      <c r="E35" s="65">
        <v>4</v>
      </c>
      <c r="F35" s="73" t="s">
        <v>768</v>
      </c>
      <c r="G35" s="66"/>
      <c r="H35" s="66"/>
      <c r="I35" s="72" t="s">
        <v>435</v>
      </c>
      <c r="J35" s="66"/>
      <c r="K35" s="41" t="s">
        <v>720</v>
      </c>
      <c r="L35" s="93" t="s">
        <v>448</v>
      </c>
      <c r="M35" s="96" t="s">
        <v>451</v>
      </c>
      <c r="N35" s="82">
        <f>IF(M35="Public",1,IF(M35="FOUO",2,IF(M35="Sensitive",3,IF(M35="System-Only",4))))</f>
        <v>1</v>
      </c>
      <c r="O35" s="67" t="str">
        <f t="shared" si="3"/>
        <v>X</v>
      </c>
      <c r="P35" s="67" t="str">
        <f t="shared" si="4"/>
        <v>X</v>
      </c>
      <c r="Q35" s="67" t="str">
        <f t="shared" si="5"/>
        <v>X</v>
      </c>
      <c r="R35" s="87"/>
    </row>
    <row r="36" spans="1:20" s="20" customFormat="1" ht="36">
      <c r="A36" s="64" t="s">
        <v>220</v>
      </c>
      <c r="B36" s="65">
        <f>VLOOKUP(A36,'To-Be'!$C$8:$F$307,4,FALSE)</f>
        <v>32</v>
      </c>
      <c r="C36" s="65" t="s">
        <v>440</v>
      </c>
      <c r="D36" s="65" t="s">
        <v>172</v>
      </c>
      <c r="E36" s="65">
        <v>220</v>
      </c>
      <c r="F36" s="73" t="s">
        <v>775</v>
      </c>
      <c r="G36" s="66" t="s">
        <v>745</v>
      </c>
      <c r="H36" s="66"/>
      <c r="I36" s="72" t="s">
        <v>435</v>
      </c>
      <c r="J36" s="66" t="s">
        <v>240</v>
      </c>
      <c r="K36" s="66" t="s">
        <v>464</v>
      </c>
      <c r="L36" s="93" t="s">
        <v>448</v>
      </c>
      <c r="M36" s="96" t="s">
        <v>451</v>
      </c>
      <c r="N36" s="82">
        <v>1</v>
      </c>
      <c r="O36" s="67" t="str">
        <f t="shared" si="3"/>
        <v>X</v>
      </c>
      <c r="P36" s="67" t="str">
        <f t="shared" si="4"/>
        <v>X</v>
      </c>
      <c r="Q36" s="67" t="str">
        <f t="shared" si="5"/>
        <v>X</v>
      </c>
      <c r="R36" s="87"/>
    </row>
    <row r="37" spans="1:20" s="20" customFormat="1" ht="36">
      <c r="A37" s="69" t="s">
        <v>805</v>
      </c>
      <c r="B37" s="65">
        <f>VLOOKUP(A37,'To-Be'!$C$8:$F$307,4,FALSE)</f>
        <v>33</v>
      </c>
      <c r="C37" s="70" t="s">
        <v>440</v>
      </c>
      <c r="D37" s="70" t="s">
        <v>440</v>
      </c>
      <c r="E37" s="70">
        <v>1</v>
      </c>
      <c r="F37" s="105" t="s">
        <v>978</v>
      </c>
      <c r="G37" s="72" t="s">
        <v>852</v>
      </c>
      <c r="H37" s="66"/>
      <c r="I37" s="72" t="s">
        <v>224</v>
      </c>
      <c r="J37" s="66"/>
      <c r="K37" s="66">
        <v>1</v>
      </c>
      <c r="L37" s="93" t="s">
        <v>442</v>
      </c>
      <c r="M37" s="96" t="s">
        <v>443</v>
      </c>
      <c r="N37" s="82">
        <v>2</v>
      </c>
      <c r="O37" s="67" t="str">
        <f t="shared" si="3"/>
        <v/>
      </c>
      <c r="P37" s="67" t="str">
        <f t="shared" si="4"/>
        <v>X</v>
      </c>
      <c r="Q37" s="67" t="str">
        <f t="shared" si="5"/>
        <v>X</v>
      </c>
      <c r="R37" s="87"/>
    </row>
    <row r="38" spans="1:20" s="20" customFormat="1">
      <c r="A38" s="69" t="s">
        <v>806</v>
      </c>
      <c r="B38" s="65">
        <f>VLOOKUP(A38,'To-Be'!$C$8:$F$307,4,FALSE)</f>
        <v>34</v>
      </c>
      <c r="C38" s="70" t="s">
        <v>440</v>
      </c>
      <c r="D38" s="70" t="s">
        <v>440</v>
      </c>
      <c r="E38" s="70">
        <v>6</v>
      </c>
      <c r="F38" s="105" t="s">
        <v>753</v>
      </c>
      <c r="G38" s="71"/>
      <c r="H38" s="71"/>
      <c r="I38" s="78" t="s">
        <v>224</v>
      </c>
      <c r="J38" s="71"/>
      <c r="K38" s="71">
        <v>543321</v>
      </c>
      <c r="L38" s="93" t="s">
        <v>442</v>
      </c>
      <c r="M38" s="96" t="s">
        <v>451</v>
      </c>
      <c r="N38" s="82">
        <v>1</v>
      </c>
      <c r="O38" s="67" t="str">
        <f t="shared" si="3"/>
        <v>X</v>
      </c>
      <c r="P38" s="67" t="str">
        <f t="shared" si="4"/>
        <v>X</v>
      </c>
      <c r="Q38" s="67" t="str">
        <f t="shared" si="5"/>
        <v>X</v>
      </c>
      <c r="R38" s="87"/>
    </row>
    <row r="39" spans="1:20" ht="24">
      <c r="A39" s="69" t="s">
        <v>544</v>
      </c>
      <c r="B39" s="65">
        <f>VLOOKUP(A39,'To-Be'!$C$8:$F$307,4,FALSE)</f>
        <v>35</v>
      </c>
      <c r="C39" s="65" t="s">
        <v>440</v>
      </c>
      <c r="D39" s="65" t="s">
        <v>445</v>
      </c>
      <c r="E39" s="65">
        <v>4</v>
      </c>
      <c r="F39" s="73" t="s">
        <v>769</v>
      </c>
      <c r="G39" s="66"/>
      <c r="H39" s="66"/>
      <c r="I39" s="72" t="s">
        <v>435</v>
      </c>
      <c r="J39" s="66"/>
      <c r="K39" s="41" t="s">
        <v>713</v>
      </c>
      <c r="L39" s="93" t="s">
        <v>448</v>
      </c>
      <c r="M39" s="96" t="s">
        <v>451</v>
      </c>
      <c r="N39" s="82">
        <f>IF(M39="Public",1,IF(M39="FOUO",2,IF(M39="Sensitive",3,IF(M39="System-Only",4))))</f>
        <v>1</v>
      </c>
      <c r="O39" s="67" t="str">
        <f t="shared" si="3"/>
        <v>X</v>
      </c>
      <c r="P39" s="67" t="str">
        <f t="shared" si="4"/>
        <v>X</v>
      </c>
      <c r="Q39" s="67" t="str">
        <f t="shared" si="5"/>
        <v>X</v>
      </c>
      <c r="R39" s="87"/>
      <c r="T39" s="20"/>
    </row>
    <row r="40" spans="1:20" ht="36">
      <c r="A40" s="69" t="s">
        <v>467</v>
      </c>
      <c r="B40" s="65">
        <f>VLOOKUP(A40,'To-Be'!$C$8:$F$307,4,FALSE)</f>
        <v>36</v>
      </c>
      <c r="C40" s="65" t="s">
        <v>440</v>
      </c>
      <c r="D40" s="65" t="s">
        <v>172</v>
      </c>
      <c r="E40" s="65">
        <v>12000</v>
      </c>
      <c r="F40" s="73" t="s">
        <v>776</v>
      </c>
      <c r="G40" s="66" t="s">
        <v>745</v>
      </c>
      <c r="H40" s="66"/>
      <c r="I40" s="72" t="s">
        <v>224</v>
      </c>
      <c r="J40" s="66" t="s">
        <v>240</v>
      </c>
      <c r="K40" s="66" t="s">
        <v>466</v>
      </c>
      <c r="L40" s="93" t="s">
        <v>448</v>
      </c>
      <c r="M40" s="96" t="s">
        <v>451</v>
      </c>
      <c r="N40" s="82">
        <v>1</v>
      </c>
      <c r="O40" s="67" t="str">
        <f t="shared" si="3"/>
        <v>X</v>
      </c>
      <c r="P40" s="67" t="str">
        <f t="shared" si="4"/>
        <v>X</v>
      </c>
      <c r="Q40" s="67" t="str">
        <f t="shared" si="5"/>
        <v>X</v>
      </c>
      <c r="R40" s="87"/>
      <c r="T40" s="20"/>
    </row>
    <row r="41" spans="1:20" ht="24">
      <c r="A41" s="69" t="s">
        <v>545</v>
      </c>
      <c r="B41" s="65">
        <f>VLOOKUP(A41,'To-Be'!$C$8:$F$307,4,FALSE)</f>
        <v>37</v>
      </c>
      <c r="C41" s="65" t="s">
        <v>440</v>
      </c>
      <c r="D41" s="65" t="s">
        <v>445</v>
      </c>
      <c r="E41" s="65">
        <v>4</v>
      </c>
      <c r="F41" s="73" t="s">
        <v>770</v>
      </c>
      <c r="G41" s="66"/>
      <c r="H41" s="66"/>
      <c r="I41" s="72" t="s">
        <v>435</v>
      </c>
      <c r="J41" s="66"/>
      <c r="K41" s="41" t="s">
        <v>712</v>
      </c>
      <c r="L41" s="93" t="s">
        <v>448</v>
      </c>
      <c r="M41" s="96" t="s">
        <v>451</v>
      </c>
      <c r="N41" s="82">
        <f>IF(M41="Public",1,IF(M41="FOUO",2,IF(M41="Sensitive",3,IF(M41="System-Only",4))))</f>
        <v>1</v>
      </c>
      <c r="O41" s="67" t="str">
        <f t="shared" si="3"/>
        <v>X</v>
      </c>
      <c r="P41" s="67" t="str">
        <f t="shared" si="4"/>
        <v>X</v>
      </c>
      <c r="Q41" s="67" t="str">
        <f t="shared" si="5"/>
        <v>X</v>
      </c>
      <c r="R41" s="87"/>
      <c r="T41" s="20"/>
    </row>
    <row r="42" spans="1:20" ht="60">
      <c r="A42" s="69" t="s">
        <v>221</v>
      </c>
      <c r="B42" s="65">
        <f>VLOOKUP(A42,'To-Be'!$C$8:$F$307,4,FALSE)</f>
        <v>38</v>
      </c>
      <c r="C42" s="65" t="s">
        <v>440</v>
      </c>
      <c r="D42" s="65" t="s">
        <v>172</v>
      </c>
      <c r="E42" s="65">
        <v>2500</v>
      </c>
      <c r="F42" s="73" t="s">
        <v>777</v>
      </c>
      <c r="G42" s="72" t="s">
        <v>927</v>
      </c>
      <c r="H42" s="66"/>
      <c r="I42" s="72" t="s">
        <v>224</v>
      </c>
      <c r="J42" s="66" t="s">
        <v>240</v>
      </c>
      <c r="K42" s="66" t="s">
        <v>479</v>
      </c>
      <c r="L42" s="93" t="s">
        <v>448</v>
      </c>
      <c r="M42" s="96" t="s">
        <v>451</v>
      </c>
      <c r="N42" s="82">
        <v>1</v>
      </c>
      <c r="O42" s="67" t="str">
        <f t="shared" si="3"/>
        <v>X</v>
      </c>
      <c r="P42" s="67" t="str">
        <f t="shared" si="4"/>
        <v>X</v>
      </c>
      <c r="Q42" s="67" t="str">
        <f t="shared" si="5"/>
        <v>X</v>
      </c>
      <c r="R42" s="87"/>
      <c r="T42" s="20"/>
    </row>
    <row r="43" spans="1:20">
      <c r="A43" s="69" t="s">
        <v>807</v>
      </c>
      <c r="B43" s="65">
        <f>VLOOKUP(A43,'To-Be'!$C$8:$F$307,4,FALSE)</f>
        <v>39</v>
      </c>
      <c r="C43" s="65" t="s">
        <v>440</v>
      </c>
      <c r="D43" s="65" t="s">
        <v>453</v>
      </c>
      <c r="E43" s="65">
        <v>1</v>
      </c>
      <c r="F43" s="73" t="s">
        <v>753</v>
      </c>
      <c r="G43" s="66"/>
      <c r="H43" s="66"/>
      <c r="I43" s="72" t="s">
        <v>224</v>
      </c>
      <c r="J43" s="66"/>
      <c r="K43" s="66" t="s">
        <v>709</v>
      </c>
      <c r="L43" s="93" t="s">
        <v>442</v>
      </c>
      <c r="M43" s="96" t="s">
        <v>451</v>
      </c>
      <c r="N43" s="82">
        <v>1</v>
      </c>
      <c r="O43" s="67" t="str">
        <f t="shared" si="3"/>
        <v>X</v>
      </c>
      <c r="P43" s="67" t="str">
        <f t="shared" si="4"/>
        <v>X</v>
      </c>
      <c r="Q43" s="67" t="str">
        <f t="shared" si="5"/>
        <v>X</v>
      </c>
      <c r="R43" s="87"/>
      <c r="T43" s="20"/>
    </row>
    <row r="44" spans="1:20" ht="36">
      <c r="A44" s="69" t="s">
        <v>547</v>
      </c>
      <c r="B44" s="65">
        <f>VLOOKUP(A44,'To-Be'!$C$8:$F$307,4,FALSE)</f>
        <v>40</v>
      </c>
      <c r="C44" s="70" t="s">
        <v>440</v>
      </c>
      <c r="D44" s="70" t="s">
        <v>452</v>
      </c>
      <c r="E44" s="70">
        <v>1</v>
      </c>
      <c r="F44" s="105" t="s">
        <v>753</v>
      </c>
      <c r="G44" s="72" t="s">
        <v>878</v>
      </c>
      <c r="H44" s="66"/>
      <c r="I44" s="72" t="s">
        <v>241</v>
      </c>
      <c r="J44" s="66"/>
      <c r="K44" s="66" t="s">
        <v>513</v>
      </c>
      <c r="L44" s="93" t="s">
        <v>442</v>
      </c>
      <c r="M44" s="96" t="s">
        <v>451</v>
      </c>
      <c r="N44" s="82">
        <v>1</v>
      </c>
      <c r="O44" s="67" t="str">
        <f t="shared" si="3"/>
        <v>X</v>
      </c>
      <c r="P44" s="67" t="str">
        <f t="shared" si="4"/>
        <v>X</v>
      </c>
      <c r="Q44" s="67" t="str">
        <f t="shared" si="5"/>
        <v>X</v>
      </c>
      <c r="R44" s="87"/>
      <c r="T44" s="20"/>
    </row>
    <row r="45" spans="1:20">
      <c r="A45" s="69" t="s">
        <v>808</v>
      </c>
      <c r="B45" s="65">
        <f>VLOOKUP(A45,'To-Be'!$C$8:$F$307,4,FALSE)</f>
        <v>41</v>
      </c>
      <c r="C45" s="70" t="s">
        <v>440</v>
      </c>
      <c r="D45" s="70" t="s">
        <v>440</v>
      </c>
      <c r="E45" s="70">
        <v>150</v>
      </c>
      <c r="F45" s="105" t="s">
        <v>753</v>
      </c>
      <c r="G45" s="66"/>
      <c r="H45" s="66"/>
      <c r="I45" s="72" t="s">
        <v>225</v>
      </c>
      <c r="J45" s="66"/>
      <c r="K45" s="68" t="s">
        <v>710</v>
      </c>
      <c r="L45" s="93" t="s">
        <v>442</v>
      </c>
      <c r="M45" s="96" t="s">
        <v>451</v>
      </c>
      <c r="N45" s="83">
        <v>1</v>
      </c>
      <c r="O45" s="67" t="str">
        <f t="shared" si="3"/>
        <v>X</v>
      </c>
      <c r="P45" s="67" t="str">
        <f t="shared" si="4"/>
        <v>X</v>
      </c>
      <c r="Q45" s="67" t="str">
        <f t="shared" si="5"/>
        <v>X</v>
      </c>
      <c r="R45" s="87"/>
      <c r="T45" s="20"/>
    </row>
    <row r="46" spans="1:20" s="19" customFormat="1">
      <c r="A46" s="69" t="s">
        <v>809</v>
      </c>
      <c r="B46" s="65">
        <f>VLOOKUP(A46,'To-Be'!$C$8:$F$307,4,FALSE)</f>
        <v>42</v>
      </c>
      <c r="C46" s="70" t="s">
        <v>440</v>
      </c>
      <c r="D46" s="70" t="s">
        <v>440</v>
      </c>
      <c r="E46" s="70">
        <v>150</v>
      </c>
      <c r="F46" s="105" t="s">
        <v>753</v>
      </c>
      <c r="G46" s="66"/>
      <c r="H46" s="66"/>
      <c r="I46" s="72" t="s">
        <v>241</v>
      </c>
      <c r="J46" s="66"/>
      <c r="K46" s="66" t="s">
        <v>249</v>
      </c>
      <c r="L46" s="93" t="s">
        <v>442</v>
      </c>
      <c r="M46" s="96" t="s">
        <v>451</v>
      </c>
      <c r="N46" s="83">
        <v>1</v>
      </c>
      <c r="O46" s="67" t="str">
        <f t="shared" si="3"/>
        <v>X</v>
      </c>
      <c r="P46" s="67" t="str">
        <f t="shared" si="4"/>
        <v>X</v>
      </c>
      <c r="Q46" s="67" t="str">
        <f t="shared" si="5"/>
        <v>X</v>
      </c>
      <c r="R46" s="87"/>
      <c r="T46" s="20"/>
    </row>
    <row r="47" spans="1:20" s="19" customFormat="1">
      <c r="A47" s="69" t="s">
        <v>810</v>
      </c>
      <c r="B47" s="65">
        <f>VLOOKUP(A47,'To-Be'!$C$8:$F$307,4,FALSE)</f>
        <v>43</v>
      </c>
      <c r="C47" s="70" t="s">
        <v>440</v>
      </c>
      <c r="D47" s="70" t="s">
        <v>440</v>
      </c>
      <c r="E47" s="70">
        <v>40</v>
      </c>
      <c r="F47" s="105" t="s">
        <v>753</v>
      </c>
      <c r="G47" s="66"/>
      <c r="H47" s="66"/>
      <c r="I47" s="72" t="s">
        <v>225</v>
      </c>
      <c r="J47" s="66"/>
      <c r="K47" s="68" t="s">
        <v>700</v>
      </c>
      <c r="L47" s="93" t="s">
        <v>442</v>
      </c>
      <c r="M47" s="96" t="s">
        <v>451</v>
      </c>
      <c r="N47" s="83">
        <v>1</v>
      </c>
      <c r="O47" s="67" t="str">
        <f t="shared" si="3"/>
        <v>X</v>
      </c>
      <c r="P47" s="67" t="str">
        <f t="shared" si="4"/>
        <v>X</v>
      </c>
      <c r="Q47" s="67" t="str">
        <f t="shared" si="5"/>
        <v>X</v>
      </c>
      <c r="R47" s="87"/>
      <c r="T47" s="20"/>
    </row>
    <row r="48" spans="1:20">
      <c r="A48" s="69" t="s">
        <v>811</v>
      </c>
      <c r="B48" s="65">
        <f>VLOOKUP(A48,'To-Be'!$C$8:$F$307,4,FALSE)</f>
        <v>44</v>
      </c>
      <c r="C48" s="70" t="s">
        <v>440</v>
      </c>
      <c r="D48" s="70" t="s">
        <v>440</v>
      </c>
      <c r="E48" s="70">
        <v>50</v>
      </c>
      <c r="F48" s="105" t="s">
        <v>753</v>
      </c>
      <c r="G48" s="71"/>
      <c r="H48" s="71"/>
      <c r="I48" s="78" t="s">
        <v>241</v>
      </c>
      <c r="J48" s="71" t="s">
        <v>235</v>
      </c>
      <c r="K48" s="68" t="s">
        <v>250</v>
      </c>
      <c r="L48" s="93" t="s">
        <v>442</v>
      </c>
      <c r="M48" s="96" t="s">
        <v>451</v>
      </c>
      <c r="N48" s="83">
        <v>1</v>
      </c>
      <c r="O48" s="67" t="str">
        <f t="shared" si="3"/>
        <v>X</v>
      </c>
      <c r="P48" s="67" t="str">
        <f t="shared" si="4"/>
        <v>X</v>
      </c>
      <c r="Q48" s="67" t="str">
        <f t="shared" si="5"/>
        <v>X</v>
      </c>
      <c r="R48" s="87"/>
      <c r="T48" s="20"/>
    </row>
    <row r="49" spans="1:20">
      <c r="A49" s="69" t="s">
        <v>812</v>
      </c>
      <c r="B49" s="65">
        <f>VLOOKUP(A49,'To-Be'!$C$8:$F$307,4,FALSE)</f>
        <v>45</v>
      </c>
      <c r="C49" s="70" t="s">
        <v>440</v>
      </c>
      <c r="D49" s="70" t="s">
        <v>445</v>
      </c>
      <c r="E49" s="70">
        <v>4</v>
      </c>
      <c r="F49" s="105" t="s">
        <v>753</v>
      </c>
      <c r="G49" s="71"/>
      <c r="H49" s="71"/>
      <c r="I49" s="78" t="s">
        <v>241</v>
      </c>
      <c r="J49" s="71" t="s">
        <v>235</v>
      </c>
      <c r="K49" s="71">
        <v>5422</v>
      </c>
      <c r="L49" s="93" t="s">
        <v>442</v>
      </c>
      <c r="M49" s="96" t="s">
        <v>451</v>
      </c>
      <c r="N49" s="83">
        <v>1</v>
      </c>
      <c r="O49" s="67" t="str">
        <f t="shared" si="3"/>
        <v>X</v>
      </c>
      <c r="P49" s="67" t="str">
        <f t="shared" si="4"/>
        <v>X</v>
      </c>
      <c r="Q49" s="67" t="str">
        <f t="shared" si="5"/>
        <v>X</v>
      </c>
      <c r="R49" s="87"/>
      <c r="T49" s="20"/>
    </row>
    <row r="50" spans="1:20" s="20" customFormat="1">
      <c r="A50" s="69" t="s">
        <v>813</v>
      </c>
      <c r="B50" s="65">
        <f>VLOOKUP(A50,'To-Be'!$C$8:$F$307,4,FALSE)</f>
        <v>46</v>
      </c>
      <c r="C50" s="70" t="s">
        <v>440</v>
      </c>
      <c r="D50" s="70" t="s">
        <v>440</v>
      </c>
      <c r="E50" s="70">
        <v>3</v>
      </c>
      <c r="F50" s="105" t="s">
        <v>753</v>
      </c>
      <c r="G50" s="66"/>
      <c r="H50" s="66"/>
      <c r="I50" s="72" t="s">
        <v>225</v>
      </c>
      <c r="J50" s="66"/>
      <c r="K50" s="68" t="s">
        <v>694</v>
      </c>
      <c r="L50" s="93" t="s">
        <v>442</v>
      </c>
      <c r="M50" s="96" t="s">
        <v>451</v>
      </c>
      <c r="N50" s="83">
        <v>1</v>
      </c>
      <c r="O50" s="67" t="str">
        <f t="shared" si="3"/>
        <v>X</v>
      </c>
      <c r="P50" s="67" t="str">
        <f t="shared" si="4"/>
        <v>X</v>
      </c>
      <c r="Q50" s="67" t="str">
        <f t="shared" si="5"/>
        <v>X</v>
      </c>
      <c r="R50" s="87"/>
    </row>
    <row r="51" spans="1:20">
      <c r="A51" s="69" t="s">
        <v>814</v>
      </c>
      <c r="B51" s="65">
        <f>VLOOKUP(A51,'To-Be'!$C$8:$F$307,4,FALSE)</f>
        <v>47</v>
      </c>
      <c r="C51" s="65" t="s">
        <v>440</v>
      </c>
      <c r="D51" s="65" t="s">
        <v>440</v>
      </c>
      <c r="E51" s="65">
        <v>55</v>
      </c>
      <c r="F51" s="73" t="s">
        <v>753</v>
      </c>
      <c r="G51" s="66"/>
      <c r="H51" s="66"/>
      <c r="I51" s="72" t="s">
        <v>241</v>
      </c>
      <c r="J51" s="66" t="s">
        <v>239</v>
      </c>
      <c r="K51" s="66" t="s">
        <v>701</v>
      </c>
      <c r="L51" s="93" t="s">
        <v>442</v>
      </c>
      <c r="M51" s="96" t="s">
        <v>451</v>
      </c>
      <c r="N51" s="83">
        <v>1</v>
      </c>
      <c r="O51" s="67" t="str">
        <f t="shared" si="3"/>
        <v>X</v>
      </c>
      <c r="P51" s="67" t="str">
        <f t="shared" si="4"/>
        <v>X</v>
      </c>
      <c r="Q51" s="67" t="str">
        <f t="shared" si="5"/>
        <v>X</v>
      </c>
      <c r="R51" s="87"/>
      <c r="T51" s="20"/>
    </row>
    <row r="52" spans="1:20">
      <c r="A52" s="69" t="s">
        <v>258</v>
      </c>
      <c r="B52" s="65">
        <f>VLOOKUP(A52,'To-Be'!$C$8:$F$307,4,FALSE)</f>
        <v>48</v>
      </c>
      <c r="C52" s="65" t="s">
        <v>440</v>
      </c>
      <c r="D52" s="65" t="s">
        <v>440</v>
      </c>
      <c r="E52" s="65">
        <v>65</v>
      </c>
      <c r="F52" s="73" t="s">
        <v>753</v>
      </c>
      <c r="G52" s="66"/>
      <c r="H52" s="66"/>
      <c r="I52" s="72" t="s">
        <v>225</v>
      </c>
      <c r="J52" s="66"/>
      <c r="K52" s="66" t="s">
        <v>487</v>
      </c>
      <c r="L52" s="93" t="s">
        <v>442</v>
      </c>
      <c r="M52" s="96" t="s">
        <v>451</v>
      </c>
      <c r="N52" s="82">
        <f t="shared" ref="N52:N83" si="21">IF(M52="Public",1,IF(M52="FOUO",2,IF(M52="Sensitive",3,IF(M52="System-Only",4))))</f>
        <v>1</v>
      </c>
      <c r="O52" s="67" t="str">
        <f t="shared" si="3"/>
        <v>X</v>
      </c>
      <c r="P52" s="67" t="str">
        <f t="shared" si="4"/>
        <v>X</v>
      </c>
      <c r="Q52" s="67" t="str">
        <f t="shared" si="5"/>
        <v>X</v>
      </c>
      <c r="R52" s="87"/>
      <c r="T52" s="20"/>
    </row>
    <row r="53" spans="1:20" s="20" customFormat="1">
      <c r="A53" s="69" t="s">
        <v>353</v>
      </c>
      <c r="B53" s="65">
        <f>VLOOKUP(A53,'To-Be'!$C$8:$F$307,4,FALSE)</f>
        <v>49</v>
      </c>
      <c r="C53" s="65" t="s">
        <v>440</v>
      </c>
      <c r="D53" s="65" t="s">
        <v>440</v>
      </c>
      <c r="E53" s="65">
        <v>3</v>
      </c>
      <c r="F53" s="73" t="s">
        <v>753</v>
      </c>
      <c r="G53" s="66"/>
      <c r="H53" s="66"/>
      <c r="I53" s="72" t="s">
        <v>241</v>
      </c>
      <c r="J53" s="66"/>
      <c r="K53" s="66" t="s">
        <v>689</v>
      </c>
      <c r="L53" s="93" t="s">
        <v>442</v>
      </c>
      <c r="M53" s="96" t="s">
        <v>451</v>
      </c>
      <c r="N53" s="82">
        <f t="shared" si="21"/>
        <v>1</v>
      </c>
      <c r="O53" s="67" t="str">
        <f t="shared" si="3"/>
        <v>X</v>
      </c>
      <c r="P53" s="67" t="str">
        <f t="shared" si="4"/>
        <v>X</v>
      </c>
      <c r="Q53" s="67" t="str">
        <f t="shared" si="5"/>
        <v>X</v>
      </c>
      <c r="R53" s="87"/>
    </row>
    <row r="54" spans="1:20" s="20" customFormat="1">
      <c r="A54" s="69" t="s">
        <v>354</v>
      </c>
      <c r="B54" s="65">
        <f>VLOOKUP(A54,'To-Be'!$C$8:$F$307,4,FALSE)</f>
        <v>50</v>
      </c>
      <c r="C54" s="65" t="s">
        <v>440</v>
      </c>
      <c r="D54" s="65" t="s">
        <v>440</v>
      </c>
      <c r="E54" s="65">
        <v>65</v>
      </c>
      <c r="F54" s="73" t="s">
        <v>753</v>
      </c>
      <c r="G54" s="66"/>
      <c r="H54" s="66"/>
      <c r="I54" s="72" t="s">
        <v>225</v>
      </c>
      <c r="J54" s="66"/>
      <c r="K54" s="66" t="s">
        <v>484</v>
      </c>
      <c r="L54" s="93" t="s">
        <v>442</v>
      </c>
      <c r="M54" s="96" t="s">
        <v>451</v>
      </c>
      <c r="N54" s="82">
        <f t="shared" si="21"/>
        <v>1</v>
      </c>
      <c r="O54" s="67" t="str">
        <f t="shared" si="3"/>
        <v>X</v>
      </c>
      <c r="P54" s="67" t="str">
        <f t="shared" si="4"/>
        <v>X</v>
      </c>
      <c r="Q54" s="67" t="str">
        <f t="shared" si="5"/>
        <v>X</v>
      </c>
      <c r="R54" s="87"/>
    </row>
    <row r="55" spans="1:20" s="20" customFormat="1">
      <c r="A55" s="69" t="s">
        <v>355</v>
      </c>
      <c r="B55" s="65">
        <f>VLOOKUP(A55,'To-Be'!$C$8:$F$307,4,FALSE)</f>
        <v>51</v>
      </c>
      <c r="C55" s="65" t="s">
        <v>440</v>
      </c>
      <c r="D55" s="65" t="s">
        <v>440</v>
      </c>
      <c r="E55" s="65">
        <v>50</v>
      </c>
      <c r="F55" s="73" t="s">
        <v>753</v>
      </c>
      <c r="G55" s="66"/>
      <c r="H55" s="66"/>
      <c r="I55" s="72" t="s">
        <v>241</v>
      </c>
      <c r="J55" s="66"/>
      <c r="K55" s="66" t="s">
        <v>485</v>
      </c>
      <c r="L55" s="93" t="s">
        <v>442</v>
      </c>
      <c r="M55" s="96" t="s">
        <v>451</v>
      </c>
      <c r="N55" s="82">
        <f t="shared" si="21"/>
        <v>1</v>
      </c>
      <c r="O55" s="67" t="str">
        <f t="shared" si="3"/>
        <v>X</v>
      </c>
      <c r="P55" s="67" t="str">
        <f t="shared" si="4"/>
        <v>X</v>
      </c>
      <c r="Q55" s="67" t="str">
        <f t="shared" si="5"/>
        <v>X</v>
      </c>
      <c r="R55" s="87"/>
    </row>
    <row r="56" spans="1:20" s="20" customFormat="1">
      <c r="A56" s="69" t="s">
        <v>259</v>
      </c>
      <c r="B56" s="65">
        <f>VLOOKUP(A56,'To-Be'!$C$8:$F$307,4,FALSE)</f>
        <v>52</v>
      </c>
      <c r="C56" s="65" t="s">
        <v>440</v>
      </c>
      <c r="D56" s="65" t="s">
        <v>440</v>
      </c>
      <c r="E56" s="65">
        <v>150</v>
      </c>
      <c r="F56" s="73" t="s">
        <v>753</v>
      </c>
      <c r="G56" s="66"/>
      <c r="H56" s="66"/>
      <c r="I56" s="72" t="s">
        <v>225</v>
      </c>
      <c r="J56" s="66"/>
      <c r="K56" s="66" t="s">
        <v>486</v>
      </c>
      <c r="L56" s="93" t="s">
        <v>442</v>
      </c>
      <c r="M56" s="96" t="s">
        <v>451</v>
      </c>
      <c r="N56" s="82">
        <f t="shared" si="21"/>
        <v>1</v>
      </c>
      <c r="O56" s="67" t="str">
        <f t="shared" si="3"/>
        <v>X</v>
      </c>
      <c r="P56" s="67" t="str">
        <f t="shared" si="4"/>
        <v>X</v>
      </c>
      <c r="Q56" s="67" t="str">
        <f t="shared" si="5"/>
        <v>X</v>
      </c>
      <c r="R56" s="87"/>
    </row>
    <row r="57" spans="1:20" s="20" customFormat="1">
      <c r="A57" s="69" t="s">
        <v>260</v>
      </c>
      <c r="B57" s="65">
        <f>VLOOKUP(A57,'To-Be'!$C$8:$F$307,4,FALSE)</f>
        <v>53</v>
      </c>
      <c r="C57" s="65" t="s">
        <v>440</v>
      </c>
      <c r="D57" s="65" t="s">
        <v>440</v>
      </c>
      <c r="E57" s="65">
        <v>150</v>
      </c>
      <c r="F57" s="73" t="s">
        <v>753</v>
      </c>
      <c r="G57" s="66"/>
      <c r="H57" s="66"/>
      <c r="I57" s="72" t="s">
        <v>241</v>
      </c>
      <c r="J57" s="66"/>
      <c r="K57" s="66" t="s">
        <v>244</v>
      </c>
      <c r="L57" s="93" t="s">
        <v>442</v>
      </c>
      <c r="M57" s="96" t="s">
        <v>451</v>
      </c>
      <c r="N57" s="82">
        <f t="shared" si="21"/>
        <v>1</v>
      </c>
      <c r="O57" s="67" t="str">
        <f t="shared" si="3"/>
        <v>X</v>
      </c>
      <c r="P57" s="67" t="str">
        <f t="shared" si="4"/>
        <v>X</v>
      </c>
      <c r="Q57" s="67" t="str">
        <f t="shared" si="5"/>
        <v>X</v>
      </c>
      <c r="R57" s="87"/>
    </row>
    <row r="58" spans="1:20">
      <c r="A58" s="69" t="s">
        <v>261</v>
      </c>
      <c r="B58" s="65">
        <f>VLOOKUP(A58,'To-Be'!$C$8:$F$307,4,FALSE)</f>
        <v>54</v>
      </c>
      <c r="C58" s="65" t="s">
        <v>440</v>
      </c>
      <c r="D58" s="65" t="s">
        <v>440</v>
      </c>
      <c r="E58" s="65">
        <v>40</v>
      </c>
      <c r="F58" s="73" t="s">
        <v>753</v>
      </c>
      <c r="G58" s="66"/>
      <c r="H58" s="66"/>
      <c r="I58" s="72" t="s">
        <v>225</v>
      </c>
      <c r="J58" s="66"/>
      <c r="K58" s="66" t="s">
        <v>488</v>
      </c>
      <c r="L58" s="93" t="s">
        <v>442</v>
      </c>
      <c r="M58" s="96" t="s">
        <v>451</v>
      </c>
      <c r="N58" s="82">
        <f t="shared" si="21"/>
        <v>1</v>
      </c>
      <c r="O58" s="67" t="str">
        <f t="shared" si="3"/>
        <v>X</v>
      </c>
      <c r="P58" s="67" t="str">
        <f t="shared" si="4"/>
        <v>X</v>
      </c>
      <c r="Q58" s="67" t="str">
        <f t="shared" si="5"/>
        <v>X</v>
      </c>
      <c r="R58" s="87"/>
      <c r="T58" s="20"/>
    </row>
    <row r="59" spans="1:20" s="20" customFormat="1">
      <c r="A59" s="69" t="s">
        <v>262</v>
      </c>
      <c r="B59" s="65">
        <f>VLOOKUP(A59,'To-Be'!$C$8:$F$307,4,FALSE)</f>
        <v>55</v>
      </c>
      <c r="C59" s="65" t="s">
        <v>440</v>
      </c>
      <c r="D59" s="65" t="s">
        <v>440</v>
      </c>
      <c r="E59" s="70">
        <v>50</v>
      </c>
      <c r="F59" s="73" t="s">
        <v>753</v>
      </c>
      <c r="G59" s="66"/>
      <c r="H59" s="66"/>
      <c r="I59" s="72" t="s">
        <v>241</v>
      </c>
      <c r="J59" s="66" t="s">
        <v>235</v>
      </c>
      <c r="K59" s="66" t="s">
        <v>721</v>
      </c>
      <c r="L59" s="93" t="s">
        <v>442</v>
      </c>
      <c r="M59" s="96" t="s">
        <v>451</v>
      </c>
      <c r="N59" s="82">
        <f t="shared" si="21"/>
        <v>1</v>
      </c>
      <c r="O59" s="67" t="str">
        <f t="shared" si="3"/>
        <v>X</v>
      </c>
      <c r="P59" s="67" t="str">
        <f t="shared" si="4"/>
        <v>X</v>
      </c>
      <c r="Q59" s="67" t="str">
        <f t="shared" si="5"/>
        <v>X</v>
      </c>
      <c r="R59" s="87"/>
    </row>
    <row r="60" spans="1:20" s="20" customFormat="1">
      <c r="A60" s="69" t="s">
        <v>356</v>
      </c>
      <c r="B60" s="65">
        <f>VLOOKUP(A60,'To-Be'!$C$8:$F$307,4,FALSE)</f>
        <v>56</v>
      </c>
      <c r="C60" s="65" t="s">
        <v>440</v>
      </c>
      <c r="D60" s="65" t="s">
        <v>445</v>
      </c>
      <c r="E60" s="65">
        <v>4</v>
      </c>
      <c r="F60" s="73" t="s">
        <v>753</v>
      </c>
      <c r="G60" s="66"/>
      <c r="H60" s="66"/>
      <c r="I60" s="72" t="s">
        <v>241</v>
      </c>
      <c r="J60" s="71" t="s">
        <v>235</v>
      </c>
      <c r="K60" s="66" t="s">
        <v>703</v>
      </c>
      <c r="L60" s="93" t="s">
        <v>442</v>
      </c>
      <c r="M60" s="96" t="s">
        <v>451</v>
      </c>
      <c r="N60" s="82">
        <f t="shared" si="21"/>
        <v>1</v>
      </c>
      <c r="O60" s="67" t="str">
        <f t="shared" si="3"/>
        <v>X</v>
      </c>
      <c r="P60" s="67" t="str">
        <f t="shared" si="4"/>
        <v>X</v>
      </c>
      <c r="Q60" s="67" t="str">
        <f t="shared" si="5"/>
        <v>X</v>
      </c>
      <c r="R60" s="87"/>
    </row>
    <row r="61" spans="1:20" s="20" customFormat="1">
      <c r="A61" s="69" t="s">
        <v>263</v>
      </c>
      <c r="B61" s="65">
        <f>VLOOKUP(A61,'To-Be'!$C$8:$F$307,4,FALSE)</f>
        <v>57</v>
      </c>
      <c r="C61" s="65" t="s">
        <v>440</v>
      </c>
      <c r="D61" s="65" t="s">
        <v>440</v>
      </c>
      <c r="E61" s="65">
        <v>3</v>
      </c>
      <c r="F61" s="73" t="s">
        <v>753</v>
      </c>
      <c r="G61" s="66"/>
      <c r="H61" s="66"/>
      <c r="I61" s="72" t="s">
        <v>225</v>
      </c>
      <c r="J61" s="66"/>
      <c r="K61" s="66" t="s">
        <v>694</v>
      </c>
      <c r="L61" s="93" t="s">
        <v>442</v>
      </c>
      <c r="M61" s="96" t="s">
        <v>451</v>
      </c>
      <c r="N61" s="82">
        <f t="shared" si="21"/>
        <v>1</v>
      </c>
      <c r="O61" s="67" t="str">
        <f t="shared" si="3"/>
        <v>X</v>
      </c>
      <c r="P61" s="67" t="str">
        <f t="shared" si="4"/>
        <v>X</v>
      </c>
      <c r="Q61" s="67" t="str">
        <f t="shared" si="5"/>
        <v>X</v>
      </c>
      <c r="R61" s="87"/>
    </row>
    <row r="62" spans="1:20" s="20" customFormat="1">
      <c r="A62" s="69" t="s">
        <v>264</v>
      </c>
      <c r="B62" s="65">
        <f>VLOOKUP(A62,'To-Be'!$C$8:$F$307,4,FALSE)</f>
        <v>58</v>
      </c>
      <c r="C62" s="65" t="s">
        <v>440</v>
      </c>
      <c r="D62" s="65" t="s">
        <v>440</v>
      </c>
      <c r="E62" s="65">
        <v>55</v>
      </c>
      <c r="F62" s="73" t="s">
        <v>753</v>
      </c>
      <c r="G62" s="66"/>
      <c r="H62" s="66"/>
      <c r="I62" s="72" t="s">
        <v>241</v>
      </c>
      <c r="J62" s="66" t="s">
        <v>236</v>
      </c>
      <c r="K62" s="66" t="s">
        <v>716</v>
      </c>
      <c r="L62" s="93" t="s">
        <v>442</v>
      </c>
      <c r="M62" s="96" t="s">
        <v>451</v>
      </c>
      <c r="N62" s="82">
        <f t="shared" si="21"/>
        <v>1</v>
      </c>
      <c r="O62" s="67" t="str">
        <f t="shared" si="3"/>
        <v>X</v>
      </c>
      <c r="P62" s="67" t="str">
        <f t="shared" si="4"/>
        <v>X</v>
      </c>
      <c r="Q62" s="67" t="str">
        <f t="shared" si="5"/>
        <v>X</v>
      </c>
      <c r="R62" s="87"/>
    </row>
    <row r="63" spans="1:20">
      <c r="A63" s="69" t="s">
        <v>265</v>
      </c>
      <c r="B63" s="65">
        <f>VLOOKUP(A63,'To-Be'!$C$8:$F$307,4,FALSE)</f>
        <v>59</v>
      </c>
      <c r="C63" s="65" t="s">
        <v>440</v>
      </c>
      <c r="D63" s="65" t="s">
        <v>445</v>
      </c>
      <c r="E63" s="65">
        <v>30</v>
      </c>
      <c r="F63" s="73" t="s">
        <v>753</v>
      </c>
      <c r="G63" s="66"/>
      <c r="H63" s="66"/>
      <c r="I63" s="72" t="s">
        <v>241</v>
      </c>
      <c r="J63" s="66" t="s">
        <v>237</v>
      </c>
      <c r="K63" s="66" t="s">
        <v>245</v>
      </c>
      <c r="L63" s="93" t="s">
        <v>442</v>
      </c>
      <c r="M63" s="96" t="s">
        <v>451</v>
      </c>
      <c r="N63" s="82">
        <f t="shared" si="21"/>
        <v>1</v>
      </c>
      <c r="O63" s="67" t="str">
        <f t="shared" si="3"/>
        <v>X</v>
      </c>
      <c r="P63" s="67" t="str">
        <f t="shared" si="4"/>
        <v>X</v>
      </c>
      <c r="Q63" s="67" t="str">
        <f t="shared" si="5"/>
        <v>X</v>
      </c>
      <c r="R63" s="87"/>
      <c r="T63" s="20"/>
    </row>
    <row r="64" spans="1:20">
      <c r="A64" s="69" t="s">
        <v>266</v>
      </c>
      <c r="B64" s="65">
        <f>VLOOKUP(A64,'To-Be'!$C$8:$F$307,4,FALSE)</f>
        <v>60</v>
      </c>
      <c r="C64" s="65" t="s">
        <v>440</v>
      </c>
      <c r="D64" s="65" t="s">
        <v>440</v>
      </c>
      <c r="E64" s="65">
        <v>25</v>
      </c>
      <c r="F64" s="73" t="s">
        <v>753</v>
      </c>
      <c r="G64" s="66"/>
      <c r="H64" s="66"/>
      <c r="I64" s="72" t="s">
        <v>241</v>
      </c>
      <c r="J64" s="66"/>
      <c r="K64" s="66" t="s">
        <v>246</v>
      </c>
      <c r="L64" s="93" t="s">
        <v>442</v>
      </c>
      <c r="M64" s="96" t="s">
        <v>451</v>
      </c>
      <c r="N64" s="82">
        <f t="shared" si="21"/>
        <v>1</v>
      </c>
      <c r="O64" s="67" t="str">
        <f t="shared" si="3"/>
        <v>X</v>
      </c>
      <c r="P64" s="67" t="str">
        <f t="shared" si="4"/>
        <v>X</v>
      </c>
      <c r="Q64" s="67" t="str">
        <f t="shared" si="5"/>
        <v>X</v>
      </c>
      <c r="R64" s="87"/>
      <c r="T64" s="20"/>
    </row>
    <row r="65" spans="1:20" s="20" customFormat="1">
      <c r="A65" s="69" t="s">
        <v>267</v>
      </c>
      <c r="B65" s="65">
        <f>VLOOKUP(A65,'To-Be'!$C$8:$F$307,4,FALSE)</f>
        <v>61</v>
      </c>
      <c r="C65" s="65" t="s">
        <v>440</v>
      </c>
      <c r="D65" s="65" t="s">
        <v>440</v>
      </c>
      <c r="E65" s="65">
        <v>30</v>
      </c>
      <c r="F65" s="73" t="s">
        <v>753</v>
      </c>
      <c r="G65" s="66"/>
      <c r="H65" s="66"/>
      <c r="I65" s="72" t="s">
        <v>241</v>
      </c>
      <c r="J65" s="66" t="s">
        <v>238</v>
      </c>
      <c r="K65" s="100" t="s">
        <v>731</v>
      </c>
      <c r="L65" s="93" t="s">
        <v>442</v>
      </c>
      <c r="M65" s="96" t="s">
        <v>451</v>
      </c>
      <c r="N65" s="82">
        <f t="shared" si="21"/>
        <v>1</v>
      </c>
      <c r="O65" s="67" t="str">
        <f t="shared" si="3"/>
        <v>X</v>
      </c>
      <c r="P65" s="67" t="str">
        <f t="shared" si="4"/>
        <v>X</v>
      </c>
      <c r="Q65" s="67" t="str">
        <f t="shared" si="5"/>
        <v>X</v>
      </c>
      <c r="R65" s="87"/>
    </row>
    <row r="66" spans="1:20" s="20" customFormat="1">
      <c r="A66" s="69" t="s">
        <v>268</v>
      </c>
      <c r="B66" s="65">
        <f>VLOOKUP(A66,'To-Be'!$C$8:$F$307,4,FALSE)</f>
        <v>62</v>
      </c>
      <c r="C66" s="65" t="s">
        <v>440</v>
      </c>
      <c r="D66" s="65" t="s">
        <v>440</v>
      </c>
      <c r="E66" s="65">
        <v>30</v>
      </c>
      <c r="F66" s="73" t="s">
        <v>753</v>
      </c>
      <c r="G66" s="66"/>
      <c r="H66" s="66"/>
      <c r="I66" s="72" t="s">
        <v>241</v>
      </c>
      <c r="J66" s="66"/>
      <c r="K66" s="66" t="s">
        <v>247</v>
      </c>
      <c r="L66" s="93" t="s">
        <v>442</v>
      </c>
      <c r="M66" s="96" t="s">
        <v>451</v>
      </c>
      <c r="N66" s="82">
        <f t="shared" si="21"/>
        <v>1</v>
      </c>
      <c r="O66" s="67" t="str">
        <f t="shared" si="3"/>
        <v>X</v>
      </c>
      <c r="P66" s="67" t="str">
        <f t="shared" si="4"/>
        <v>X</v>
      </c>
      <c r="Q66" s="67" t="str">
        <f t="shared" si="5"/>
        <v>X</v>
      </c>
      <c r="R66" s="87"/>
    </row>
    <row r="67" spans="1:20" s="20" customFormat="1">
      <c r="A67" s="69" t="s">
        <v>269</v>
      </c>
      <c r="B67" s="65">
        <f>VLOOKUP(A67,'To-Be'!$C$8:$F$307,4,FALSE)</f>
        <v>63</v>
      </c>
      <c r="C67" s="65" t="s">
        <v>440</v>
      </c>
      <c r="D67" s="65" t="s">
        <v>440</v>
      </c>
      <c r="E67" s="65">
        <v>80</v>
      </c>
      <c r="F67" s="73" t="s">
        <v>753</v>
      </c>
      <c r="G67" s="66"/>
      <c r="H67" s="66"/>
      <c r="I67" s="72" t="s">
        <v>225</v>
      </c>
      <c r="J67" s="66"/>
      <c r="K67" s="66" t="s">
        <v>248</v>
      </c>
      <c r="L67" s="93" t="s">
        <v>442</v>
      </c>
      <c r="M67" s="96" t="s">
        <v>451</v>
      </c>
      <c r="N67" s="82">
        <f t="shared" si="21"/>
        <v>1</v>
      </c>
      <c r="O67" s="67" t="str">
        <f t="shared" si="3"/>
        <v>X</v>
      </c>
      <c r="P67" s="67" t="str">
        <f t="shared" si="4"/>
        <v>X</v>
      </c>
      <c r="Q67" s="67" t="str">
        <f t="shared" si="5"/>
        <v>X</v>
      </c>
      <c r="R67" s="87"/>
    </row>
    <row r="68" spans="1:20" s="20" customFormat="1">
      <c r="A68" s="69" t="s">
        <v>270</v>
      </c>
      <c r="B68" s="65">
        <f>VLOOKUP(A68,'To-Be'!$C$8:$F$307,4,FALSE)</f>
        <v>64</v>
      </c>
      <c r="C68" s="65" t="s">
        <v>440</v>
      </c>
      <c r="D68" s="65" t="s">
        <v>440</v>
      </c>
      <c r="E68" s="65">
        <v>65</v>
      </c>
      <c r="F68" s="73" t="s">
        <v>753</v>
      </c>
      <c r="G68" s="66"/>
      <c r="H68" s="66"/>
      <c r="I68" s="72" t="s">
        <v>241</v>
      </c>
      <c r="J68" s="66"/>
      <c r="K68" s="66" t="s">
        <v>487</v>
      </c>
      <c r="L68" s="93" t="s">
        <v>442</v>
      </c>
      <c r="M68" s="96" t="s">
        <v>451</v>
      </c>
      <c r="N68" s="82">
        <f t="shared" si="21"/>
        <v>1</v>
      </c>
      <c r="O68" s="67" t="str">
        <f t="shared" ref="O68:O131" si="22">IF(N68&lt;=1,"X","")</f>
        <v>X</v>
      </c>
      <c r="P68" s="67" t="str">
        <f t="shared" ref="P68:P131" si="23">IF(N68&lt;=2,"X","")</f>
        <v>X</v>
      </c>
      <c r="Q68" s="67" t="str">
        <f t="shared" ref="Q68:Q131" si="24">IF(N68&lt;=3,"X","")</f>
        <v>X</v>
      </c>
      <c r="R68" s="87"/>
    </row>
    <row r="69" spans="1:20">
      <c r="A69" s="69" t="s">
        <v>357</v>
      </c>
      <c r="B69" s="65">
        <f>VLOOKUP(A69,'To-Be'!$C$8:$F$307,4,FALSE)</f>
        <v>65</v>
      </c>
      <c r="C69" s="65" t="s">
        <v>440</v>
      </c>
      <c r="D69" s="65" t="s">
        <v>440</v>
      </c>
      <c r="E69" s="65">
        <v>3</v>
      </c>
      <c r="F69" s="73" t="s">
        <v>753</v>
      </c>
      <c r="G69" s="66"/>
      <c r="H69" s="66"/>
      <c r="I69" s="72" t="s">
        <v>241</v>
      </c>
      <c r="J69" s="66"/>
      <c r="K69" s="66" t="s">
        <v>689</v>
      </c>
      <c r="L69" s="93" t="s">
        <v>442</v>
      </c>
      <c r="M69" s="96" t="s">
        <v>451</v>
      </c>
      <c r="N69" s="82">
        <f t="shared" si="21"/>
        <v>1</v>
      </c>
      <c r="O69" s="67" t="str">
        <f t="shared" si="22"/>
        <v>X</v>
      </c>
      <c r="P69" s="67" t="str">
        <f t="shared" si="23"/>
        <v>X</v>
      </c>
      <c r="Q69" s="67" t="str">
        <f t="shared" si="24"/>
        <v>X</v>
      </c>
      <c r="R69" s="87"/>
      <c r="T69" s="20"/>
    </row>
    <row r="70" spans="1:20" s="20" customFormat="1">
      <c r="A70" s="69" t="s">
        <v>358</v>
      </c>
      <c r="B70" s="65">
        <f>VLOOKUP(A70,'To-Be'!$C$8:$F$307,4,FALSE)</f>
        <v>66</v>
      </c>
      <c r="C70" s="65" t="s">
        <v>440</v>
      </c>
      <c r="D70" s="65" t="s">
        <v>440</v>
      </c>
      <c r="E70" s="65">
        <v>65</v>
      </c>
      <c r="F70" s="73" t="s">
        <v>753</v>
      </c>
      <c r="G70" s="66"/>
      <c r="H70" s="66"/>
      <c r="I70" s="72" t="s">
        <v>241</v>
      </c>
      <c r="J70" s="66"/>
      <c r="K70" s="66" t="s">
        <v>484</v>
      </c>
      <c r="L70" s="93" t="s">
        <v>442</v>
      </c>
      <c r="M70" s="96" t="s">
        <v>451</v>
      </c>
      <c r="N70" s="82">
        <f t="shared" si="21"/>
        <v>1</v>
      </c>
      <c r="O70" s="67" t="str">
        <f t="shared" si="22"/>
        <v>X</v>
      </c>
      <c r="P70" s="67" t="str">
        <f t="shared" si="23"/>
        <v>X</v>
      </c>
      <c r="Q70" s="67" t="str">
        <f t="shared" si="24"/>
        <v>X</v>
      </c>
      <c r="R70" s="87"/>
    </row>
    <row r="71" spans="1:20" s="20" customFormat="1">
      <c r="A71" s="69" t="s">
        <v>359</v>
      </c>
      <c r="B71" s="65">
        <f>VLOOKUP(A71,'To-Be'!$C$8:$F$307,4,FALSE)</f>
        <v>67</v>
      </c>
      <c r="C71" s="65" t="s">
        <v>440</v>
      </c>
      <c r="D71" s="65" t="s">
        <v>440</v>
      </c>
      <c r="E71" s="65">
        <v>50</v>
      </c>
      <c r="F71" s="73" t="s">
        <v>753</v>
      </c>
      <c r="G71" s="66"/>
      <c r="H71" s="66"/>
      <c r="I71" s="72" t="s">
        <v>241</v>
      </c>
      <c r="J71" s="66"/>
      <c r="K71" s="66" t="s">
        <v>485</v>
      </c>
      <c r="L71" s="93" t="s">
        <v>442</v>
      </c>
      <c r="M71" s="96" t="s">
        <v>451</v>
      </c>
      <c r="N71" s="82">
        <f t="shared" si="21"/>
        <v>1</v>
      </c>
      <c r="O71" s="67" t="str">
        <f t="shared" si="22"/>
        <v>X</v>
      </c>
      <c r="P71" s="67" t="str">
        <f t="shared" si="23"/>
        <v>X</v>
      </c>
      <c r="Q71" s="67" t="str">
        <f t="shared" si="24"/>
        <v>X</v>
      </c>
      <c r="R71" s="87"/>
    </row>
    <row r="72" spans="1:20" s="20" customFormat="1">
      <c r="A72" s="69" t="s">
        <v>271</v>
      </c>
      <c r="B72" s="65">
        <f>VLOOKUP(A72,'To-Be'!$C$8:$F$307,4,FALSE)</f>
        <v>68</v>
      </c>
      <c r="C72" s="65" t="s">
        <v>440</v>
      </c>
      <c r="D72" s="65" t="s">
        <v>440</v>
      </c>
      <c r="E72" s="65">
        <v>150</v>
      </c>
      <c r="F72" s="73" t="s">
        <v>753</v>
      </c>
      <c r="G72" s="66"/>
      <c r="H72" s="66"/>
      <c r="I72" s="72" t="s">
        <v>241</v>
      </c>
      <c r="J72" s="66"/>
      <c r="K72" s="66" t="s">
        <v>486</v>
      </c>
      <c r="L72" s="93" t="s">
        <v>442</v>
      </c>
      <c r="M72" s="96" t="s">
        <v>451</v>
      </c>
      <c r="N72" s="82">
        <f t="shared" si="21"/>
        <v>1</v>
      </c>
      <c r="O72" s="67" t="str">
        <f t="shared" si="22"/>
        <v>X</v>
      </c>
      <c r="P72" s="67" t="str">
        <f t="shared" si="23"/>
        <v>X</v>
      </c>
      <c r="Q72" s="67" t="str">
        <f t="shared" si="24"/>
        <v>X</v>
      </c>
      <c r="R72" s="87"/>
    </row>
    <row r="73" spans="1:20" s="20" customFormat="1">
      <c r="A73" s="69" t="s">
        <v>272</v>
      </c>
      <c r="B73" s="65">
        <f>VLOOKUP(A73,'To-Be'!$C$8:$F$307,4,FALSE)</f>
        <v>69</v>
      </c>
      <c r="C73" s="65" t="s">
        <v>440</v>
      </c>
      <c r="D73" s="65" t="s">
        <v>440</v>
      </c>
      <c r="E73" s="65">
        <v>150</v>
      </c>
      <c r="F73" s="73" t="s">
        <v>753</v>
      </c>
      <c r="G73" s="66"/>
      <c r="H73" s="66"/>
      <c r="I73" s="72" t="s">
        <v>241</v>
      </c>
      <c r="J73" s="66"/>
      <c r="K73" s="66" t="s">
        <v>244</v>
      </c>
      <c r="L73" s="93" t="s">
        <v>442</v>
      </c>
      <c r="M73" s="96" t="s">
        <v>451</v>
      </c>
      <c r="N73" s="82">
        <f t="shared" si="21"/>
        <v>1</v>
      </c>
      <c r="O73" s="67" t="str">
        <f t="shared" si="22"/>
        <v>X</v>
      </c>
      <c r="P73" s="67" t="str">
        <f t="shared" si="23"/>
        <v>X</v>
      </c>
      <c r="Q73" s="67" t="str">
        <f t="shared" si="24"/>
        <v>X</v>
      </c>
      <c r="R73" s="87"/>
    </row>
    <row r="74" spans="1:20" s="20" customFormat="1">
      <c r="A74" s="69" t="s">
        <v>273</v>
      </c>
      <c r="B74" s="65">
        <f>VLOOKUP(A74,'To-Be'!$C$8:$F$307,4,FALSE)</f>
        <v>70</v>
      </c>
      <c r="C74" s="65" t="s">
        <v>440</v>
      </c>
      <c r="D74" s="65" t="s">
        <v>440</v>
      </c>
      <c r="E74" s="65">
        <v>40</v>
      </c>
      <c r="F74" s="73" t="s">
        <v>753</v>
      </c>
      <c r="G74" s="66"/>
      <c r="H74" s="66"/>
      <c r="I74" s="72" t="s">
        <v>241</v>
      </c>
      <c r="J74" s="66"/>
      <c r="K74" s="66" t="s">
        <v>488</v>
      </c>
      <c r="L74" s="93" t="s">
        <v>442</v>
      </c>
      <c r="M74" s="96" t="s">
        <v>451</v>
      </c>
      <c r="N74" s="82">
        <f t="shared" si="21"/>
        <v>1</v>
      </c>
      <c r="O74" s="67" t="str">
        <f t="shared" si="22"/>
        <v>X</v>
      </c>
      <c r="P74" s="67" t="str">
        <f t="shared" si="23"/>
        <v>X</v>
      </c>
      <c r="Q74" s="67" t="str">
        <f t="shared" si="24"/>
        <v>X</v>
      </c>
      <c r="R74" s="87"/>
    </row>
    <row r="75" spans="1:20" s="20" customFormat="1">
      <c r="A75" s="69" t="s">
        <v>274</v>
      </c>
      <c r="B75" s="65">
        <f>VLOOKUP(A75,'To-Be'!$C$8:$F$307,4,FALSE)</f>
        <v>71</v>
      </c>
      <c r="C75" s="65" t="s">
        <v>440</v>
      </c>
      <c r="D75" s="65" t="s">
        <v>440</v>
      </c>
      <c r="E75" s="70">
        <v>50</v>
      </c>
      <c r="F75" s="73" t="s">
        <v>753</v>
      </c>
      <c r="G75" s="66"/>
      <c r="H75" s="66"/>
      <c r="I75" s="72" t="s">
        <v>241</v>
      </c>
      <c r="J75" s="66" t="s">
        <v>235</v>
      </c>
      <c r="K75" s="66" t="s">
        <v>721</v>
      </c>
      <c r="L75" s="93" t="s">
        <v>442</v>
      </c>
      <c r="M75" s="96" t="s">
        <v>451</v>
      </c>
      <c r="N75" s="82">
        <f t="shared" si="21"/>
        <v>1</v>
      </c>
      <c r="O75" s="67" t="str">
        <f t="shared" si="22"/>
        <v>X</v>
      </c>
      <c r="P75" s="67" t="str">
        <f t="shared" si="23"/>
        <v>X</v>
      </c>
      <c r="Q75" s="67" t="str">
        <f t="shared" si="24"/>
        <v>X</v>
      </c>
      <c r="R75" s="87"/>
    </row>
    <row r="76" spans="1:20" s="20" customFormat="1">
      <c r="A76" s="69" t="s">
        <v>360</v>
      </c>
      <c r="B76" s="65">
        <f>VLOOKUP(A76,'To-Be'!$C$8:$F$307,4,FALSE)</f>
        <v>72</v>
      </c>
      <c r="C76" s="65" t="s">
        <v>440</v>
      </c>
      <c r="D76" s="65" t="s">
        <v>445</v>
      </c>
      <c r="E76" s="65">
        <v>4</v>
      </c>
      <c r="F76" s="73" t="s">
        <v>753</v>
      </c>
      <c r="G76" s="66"/>
      <c r="H76" s="66"/>
      <c r="I76" s="72" t="s">
        <v>241</v>
      </c>
      <c r="J76" s="71" t="s">
        <v>235</v>
      </c>
      <c r="K76" s="66" t="s">
        <v>703</v>
      </c>
      <c r="L76" s="93" t="s">
        <v>442</v>
      </c>
      <c r="M76" s="96" t="s">
        <v>451</v>
      </c>
      <c r="N76" s="82">
        <f t="shared" si="21"/>
        <v>1</v>
      </c>
      <c r="O76" s="67" t="str">
        <f t="shared" si="22"/>
        <v>X</v>
      </c>
      <c r="P76" s="67" t="str">
        <f t="shared" si="23"/>
        <v>X</v>
      </c>
      <c r="Q76" s="67" t="str">
        <f t="shared" si="24"/>
        <v>X</v>
      </c>
      <c r="R76" s="87"/>
    </row>
    <row r="77" spans="1:20" s="20" customFormat="1">
      <c r="A77" s="69" t="s">
        <v>275</v>
      </c>
      <c r="B77" s="65">
        <f>VLOOKUP(A77,'To-Be'!$C$8:$F$307,4,FALSE)</f>
        <v>73</v>
      </c>
      <c r="C77" s="65" t="s">
        <v>440</v>
      </c>
      <c r="D77" s="65" t="s">
        <v>440</v>
      </c>
      <c r="E77" s="65">
        <v>3</v>
      </c>
      <c r="F77" s="73" t="s">
        <v>753</v>
      </c>
      <c r="G77" s="66"/>
      <c r="H77" s="66"/>
      <c r="I77" s="72" t="s">
        <v>241</v>
      </c>
      <c r="J77" s="66"/>
      <c r="K77" s="66" t="s">
        <v>694</v>
      </c>
      <c r="L77" s="93" t="s">
        <v>442</v>
      </c>
      <c r="M77" s="96" t="s">
        <v>451</v>
      </c>
      <c r="N77" s="82">
        <f t="shared" si="21"/>
        <v>1</v>
      </c>
      <c r="O77" s="67" t="str">
        <f t="shared" si="22"/>
        <v>X</v>
      </c>
      <c r="P77" s="67" t="str">
        <f t="shared" si="23"/>
        <v>X</v>
      </c>
      <c r="Q77" s="67" t="str">
        <f t="shared" si="24"/>
        <v>X</v>
      </c>
      <c r="R77" s="87"/>
    </row>
    <row r="78" spans="1:20" s="20" customFormat="1">
      <c r="A78" s="69" t="s">
        <v>276</v>
      </c>
      <c r="B78" s="65">
        <f>VLOOKUP(A78,'To-Be'!$C$8:$F$307,4,FALSE)</f>
        <v>74</v>
      </c>
      <c r="C78" s="65" t="s">
        <v>440</v>
      </c>
      <c r="D78" s="65" t="s">
        <v>440</v>
      </c>
      <c r="E78" s="65">
        <v>55</v>
      </c>
      <c r="F78" s="73" t="s">
        <v>753</v>
      </c>
      <c r="G78" s="66"/>
      <c r="H78" s="66"/>
      <c r="I78" s="72" t="s">
        <v>241</v>
      </c>
      <c r="J78" s="66" t="s">
        <v>236</v>
      </c>
      <c r="K78" s="66" t="s">
        <v>716</v>
      </c>
      <c r="L78" s="93" t="s">
        <v>442</v>
      </c>
      <c r="M78" s="96" t="s">
        <v>451</v>
      </c>
      <c r="N78" s="82">
        <f t="shared" si="21"/>
        <v>1</v>
      </c>
      <c r="O78" s="67" t="str">
        <f t="shared" si="22"/>
        <v>X</v>
      </c>
      <c r="P78" s="67" t="str">
        <f t="shared" si="23"/>
        <v>X</v>
      </c>
      <c r="Q78" s="67" t="str">
        <f t="shared" si="24"/>
        <v>X</v>
      </c>
      <c r="R78" s="87"/>
    </row>
    <row r="79" spans="1:20" s="20" customFormat="1">
      <c r="A79" s="69" t="s">
        <v>277</v>
      </c>
      <c r="B79" s="65">
        <f>VLOOKUP(A79,'To-Be'!$C$8:$F$307,4,FALSE)</f>
        <v>75</v>
      </c>
      <c r="C79" s="65" t="s">
        <v>440</v>
      </c>
      <c r="D79" s="65" t="s">
        <v>445</v>
      </c>
      <c r="E79" s="65">
        <v>30</v>
      </c>
      <c r="F79" s="73" t="s">
        <v>753</v>
      </c>
      <c r="G79" s="66"/>
      <c r="H79" s="66"/>
      <c r="I79" s="72" t="s">
        <v>241</v>
      </c>
      <c r="J79" s="66" t="s">
        <v>237</v>
      </c>
      <c r="K79" s="66" t="s">
        <v>245</v>
      </c>
      <c r="L79" s="93" t="s">
        <v>442</v>
      </c>
      <c r="M79" s="96" t="s">
        <v>451</v>
      </c>
      <c r="N79" s="82">
        <f t="shared" si="21"/>
        <v>1</v>
      </c>
      <c r="O79" s="67" t="str">
        <f t="shared" si="22"/>
        <v>X</v>
      </c>
      <c r="P79" s="67" t="str">
        <f t="shared" si="23"/>
        <v>X</v>
      </c>
      <c r="Q79" s="67" t="str">
        <f t="shared" si="24"/>
        <v>X</v>
      </c>
      <c r="R79" s="87"/>
    </row>
    <row r="80" spans="1:20" s="20" customFormat="1">
      <c r="A80" s="69" t="s">
        <v>278</v>
      </c>
      <c r="B80" s="65">
        <f>VLOOKUP(A80,'To-Be'!$C$8:$F$307,4,FALSE)</f>
        <v>76</v>
      </c>
      <c r="C80" s="65" t="s">
        <v>440</v>
      </c>
      <c r="D80" s="65" t="s">
        <v>440</v>
      </c>
      <c r="E80" s="65">
        <v>25</v>
      </c>
      <c r="F80" s="73" t="s">
        <v>753</v>
      </c>
      <c r="G80" s="66"/>
      <c r="H80" s="66"/>
      <c r="I80" s="72" t="s">
        <v>241</v>
      </c>
      <c r="J80" s="66"/>
      <c r="K80" s="66" t="s">
        <v>246</v>
      </c>
      <c r="L80" s="93" t="s">
        <v>442</v>
      </c>
      <c r="M80" s="96" t="s">
        <v>451</v>
      </c>
      <c r="N80" s="82">
        <f t="shared" si="21"/>
        <v>1</v>
      </c>
      <c r="O80" s="67" t="str">
        <f t="shared" si="22"/>
        <v>X</v>
      </c>
      <c r="P80" s="67" t="str">
        <f t="shared" si="23"/>
        <v>X</v>
      </c>
      <c r="Q80" s="67" t="str">
        <f t="shared" si="24"/>
        <v>X</v>
      </c>
      <c r="R80" s="87"/>
    </row>
    <row r="81" spans="1:18" s="20" customFormat="1">
      <c r="A81" s="69" t="s">
        <v>279</v>
      </c>
      <c r="B81" s="65">
        <f>VLOOKUP(A81,'To-Be'!$C$8:$F$307,4,FALSE)</f>
        <v>77</v>
      </c>
      <c r="C81" s="65" t="s">
        <v>440</v>
      </c>
      <c r="D81" s="65" t="s">
        <v>440</v>
      </c>
      <c r="E81" s="65">
        <v>30</v>
      </c>
      <c r="F81" s="73" t="s">
        <v>753</v>
      </c>
      <c r="G81" s="66"/>
      <c r="H81" s="66"/>
      <c r="I81" s="72" t="s">
        <v>241</v>
      </c>
      <c r="J81" s="66" t="s">
        <v>238</v>
      </c>
      <c r="K81" s="66" t="s">
        <v>731</v>
      </c>
      <c r="L81" s="93" t="s">
        <v>442</v>
      </c>
      <c r="M81" s="96" t="s">
        <v>451</v>
      </c>
      <c r="N81" s="82">
        <f t="shared" si="21"/>
        <v>1</v>
      </c>
      <c r="O81" s="67" t="str">
        <f t="shared" si="22"/>
        <v>X</v>
      </c>
      <c r="P81" s="67" t="str">
        <f t="shared" si="23"/>
        <v>X</v>
      </c>
      <c r="Q81" s="67" t="str">
        <f t="shared" si="24"/>
        <v>X</v>
      </c>
      <c r="R81" s="87"/>
    </row>
    <row r="82" spans="1:18" s="20" customFormat="1">
      <c r="A82" s="69" t="s">
        <v>280</v>
      </c>
      <c r="B82" s="65">
        <f>VLOOKUP(A82,'To-Be'!$C$8:$F$307,4,FALSE)</f>
        <v>78</v>
      </c>
      <c r="C82" s="65" t="s">
        <v>440</v>
      </c>
      <c r="D82" s="65" t="s">
        <v>440</v>
      </c>
      <c r="E82" s="65">
        <v>30</v>
      </c>
      <c r="F82" s="73" t="s">
        <v>753</v>
      </c>
      <c r="G82" s="66"/>
      <c r="H82" s="66"/>
      <c r="I82" s="72" t="s">
        <v>241</v>
      </c>
      <c r="J82" s="66"/>
      <c r="K82" s="66" t="s">
        <v>247</v>
      </c>
      <c r="L82" s="93" t="s">
        <v>442</v>
      </c>
      <c r="M82" s="96" t="s">
        <v>451</v>
      </c>
      <c r="N82" s="82">
        <f t="shared" si="21"/>
        <v>1</v>
      </c>
      <c r="O82" s="67" t="str">
        <f t="shared" si="22"/>
        <v>X</v>
      </c>
      <c r="P82" s="67" t="str">
        <f t="shared" si="23"/>
        <v>X</v>
      </c>
      <c r="Q82" s="67" t="str">
        <f t="shared" si="24"/>
        <v>X</v>
      </c>
      <c r="R82" s="87"/>
    </row>
    <row r="83" spans="1:18" s="20" customFormat="1">
      <c r="A83" s="69" t="s">
        <v>281</v>
      </c>
      <c r="B83" s="65">
        <f>VLOOKUP(A83,'To-Be'!$C$8:$F$307,4,FALSE)</f>
        <v>79</v>
      </c>
      <c r="C83" s="65" t="s">
        <v>440</v>
      </c>
      <c r="D83" s="65" t="s">
        <v>440</v>
      </c>
      <c r="E83" s="65">
        <v>80</v>
      </c>
      <c r="F83" s="73" t="s">
        <v>753</v>
      </c>
      <c r="G83" s="66"/>
      <c r="H83" s="66"/>
      <c r="I83" s="72" t="s">
        <v>241</v>
      </c>
      <c r="J83" s="66"/>
      <c r="K83" s="66" t="s">
        <v>248</v>
      </c>
      <c r="L83" s="93" t="s">
        <v>442</v>
      </c>
      <c r="M83" s="96" t="s">
        <v>451</v>
      </c>
      <c r="N83" s="82">
        <f t="shared" si="21"/>
        <v>1</v>
      </c>
      <c r="O83" s="67" t="str">
        <f t="shared" si="22"/>
        <v>X</v>
      </c>
      <c r="P83" s="67" t="str">
        <f t="shared" si="23"/>
        <v>X</v>
      </c>
      <c r="Q83" s="67" t="str">
        <f t="shared" si="24"/>
        <v>X</v>
      </c>
      <c r="R83" s="87"/>
    </row>
    <row r="84" spans="1:18" s="20" customFormat="1">
      <c r="A84" s="69" t="s">
        <v>282</v>
      </c>
      <c r="B84" s="65">
        <f>VLOOKUP(A84,'To-Be'!$C$8:$F$307,4,FALSE)</f>
        <v>80</v>
      </c>
      <c r="C84" s="65" t="s">
        <v>440</v>
      </c>
      <c r="D84" s="65" t="s">
        <v>440</v>
      </c>
      <c r="E84" s="65">
        <v>65</v>
      </c>
      <c r="F84" s="73" t="s">
        <v>753</v>
      </c>
      <c r="G84" s="66"/>
      <c r="H84" s="66"/>
      <c r="I84" s="72" t="s">
        <v>241</v>
      </c>
      <c r="J84" s="66"/>
      <c r="K84" s="66" t="s">
        <v>487</v>
      </c>
      <c r="L84" s="93" t="s">
        <v>442</v>
      </c>
      <c r="M84" s="96" t="s">
        <v>451</v>
      </c>
      <c r="N84" s="82">
        <f t="shared" ref="N84:N115" si="25">IF(M84="Public",1,IF(M84="FOUO",2,IF(M84="Sensitive",3,IF(M84="System-Only",4))))</f>
        <v>1</v>
      </c>
      <c r="O84" s="67" t="str">
        <f t="shared" si="22"/>
        <v>X</v>
      </c>
      <c r="P84" s="67" t="str">
        <f t="shared" si="23"/>
        <v>X</v>
      </c>
      <c r="Q84" s="67" t="str">
        <f t="shared" si="24"/>
        <v>X</v>
      </c>
      <c r="R84" s="87"/>
    </row>
    <row r="85" spans="1:18" s="20" customFormat="1">
      <c r="A85" s="69" t="s">
        <v>361</v>
      </c>
      <c r="B85" s="65">
        <f>VLOOKUP(A85,'To-Be'!$C$8:$F$307,4,FALSE)</f>
        <v>81</v>
      </c>
      <c r="C85" s="65" t="s">
        <v>440</v>
      </c>
      <c r="D85" s="65" t="s">
        <v>440</v>
      </c>
      <c r="E85" s="65">
        <v>3</v>
      </c>
      <c r="F85" s="73" t="s">
        <v>753</v>
      </c>
      <c r="G85" s="66"/>
      <c r="H85" s="66"/>
      <c r="I85" s="72" t="s">
        <v>241</v>
      </c>
      <c r="J85" s="66"/>
      <c r="K85" s="66" t="s">
        <v>689</v>
      </c>
      <c r="L85" s="93" t="s">
        <v>442</v>
      </c>
      <c r="M85" s="96" t="s">
        <v>451</v>
      </c>
      <c r="N85" s="82">
        <f t="shared" si="25"/>
        <v>1</v>
      </c>
      <c r="O85" s="67" t="str">
        <f t="shared" si="22"/>
        <v>X</v>
      </c>
      <c r="P85" s="67" t="str">
        <f t="shared" si="23"/>
        <v>X</v>
      </c>
      <c r="Q85" s="67" t="str">
        <f t="shared" si="24"/>
        <v>X</v>
      </c>
      <c r="R85" s="87"/>
    </row>
    <row r="86" spans="1:18" s="20" customFormat="1">
      <c r="A86" s="69" t="s">
        <v>362</v>
      </c>
      <c r="B86" s="65">
        <f>VLOOKUP(A86,'To-Be'!$C$8:$F$307,4,FALSE)</f>
        <v>82</v>
      </c>
      <c r="C86" s="65" t="s">
        <v>440</v>
      </c>
      <c r="D86" s="65" t="s">
        <v>440</v>
      </c>
      <c r="E86" s="65">
        <v>65</v>
      </c>
      <c r="F86" s="73" t="s">
        <v>753</v>
      </c>
      <c r="G86" s="66"/>
      <c r="H86" s="66"/>
      <c r="I86" s="72" t="s">
        <v>241</v>
      </c>
      <c r="J86" s="66"/>
      <c r="K86" s="66" t="s">
        <v>484</v>
      </c>
      <c r="L86" s="93" t="s">
        <v>442</v>
      </c>
      <c r="M86" s="96" t="s">
        <v>451</v>
      </c>
      <c r="N86" s="82">
        <f t="shared" si="25"/>
        <v>1</v>
      </c>
      <c r="O86" s="67" t="str">
        <f t="shared" si="22"/>
        <v>X</v>
      </c>
      <c r="P86" s="67" t="str">
        <f t="shared" si="23"/>
        <v>X</v>
      </c>
      <c r="Q86" s="67" t="str">
        <f t="shared" si="24"/>
        <v>X</v>
      </c>
      <c r="R86" s="87"/>
    </row>
    <row r="87" spans="1:18" s="20" customFormat="1">
      <c r="A87" s="69" t="s">
        <v>363</v>
      </c>
      <c r="B87" s="65">
        <f>VLOOKUP(A87,'To-Be'!$C$8:$F$307,4,FALSE)</f>
        <v>83</v>
      </c>
      <c r="C87" s="65" t="s">
        <v>440</v>
      </c>
      <c r="D87" s="65" t="s">
        <v>440</v>
      </c>
      <c r="E87" s="65">
        <v>50</v>
      </c>
      <c r="F87" s="73" t="s">
        <v>753</v>
      </c>
      <c r="G87" s="66"/>
      <c r="H87" s="66"/>
      <c r="I87" s="72" t="s">
        <v>241</v>
      </c>
      <c r="J87" s="66"/>
      <c r="K87" s="66" t="s">
        <v>485</v>
      </c>
      <c r="L87" s="93" t="s">
        <v>442</v>
      </c>
      <c r="M87" s="96" t="s">
        <v>451</v>
      </c>
      <c r="N87" s="82">
        <f t="shared" si="25"/>
        <v>1</v>
      </c>
      <c r="O87" s="67" t="str">
        <f t="shared" si="22"/>
        <v>X</v>
      </c>
      <c r="P87" s="67" t="str">
        <f t="shared" si="23"/>
        <v>X</v>
      </c>
      <c r="Q87" s="67" t="str">
        <f t="shared" si="24"/>
        <v>X</v>
      </c>
      <c r="R87" s="87"/>
    </row>
    <row r="88" spans="1:18" s="20" customFormat="1">
      <c r="A88" s="69" t="s">
        <v>283</v>
      </c>
      <c r="B88" s="65">
        <f>VLOOKUP(A88,'To-Be'!$C$8:$F$307,4,FALSE)</f>
        <v>84</v>
      </c>
      <c r="C88" s="65" t="s">
        <v>440</v>
      </c>
      <c r="D88" s="65" t="s">
        <v>440</v>
      </c>
      <c r="E88" s="65">
        <v>150</v>
      </c>
      <c r="F88" s="73" t="s">
        <v>753</v>
      </c>
      <c r="G88" s="66"/>
      <c r="H88" s="66"/>
      <c r="I88" s="72" t="s">
        <v>241</v>
      </c>
      <c r="J88" s="66"/>
      <c r="K88" s="66" t="s">
        <v>486</v>
      </c>
      <c r="L88" s="93" t="s">
        <v>442</v>
      </c>
      <c r="M88" s="96" t="s">
        <v>451</v>
      </c>
      <c r="N88" s="82">
        <f t="shared" si="25"/>
        <v>1</v>
      </c>
      <c r="O88" s="67" t="str">
        <f t="shared" si="22"/>
        <v>X</v>
      </c>
      <c r="P88" s="67" t="str">
        <f t="shared" si="23"/>
        <v>X</v>
      </c>
      <c r="Q88" s="67" t="str">
        <f t="shared" si="24"/>
        <v>X</v>
      </c>
      <c r="R88" s="87"/>
    </row>
    <row r="89" spans="1:18" s="20" customFormat="1">
      <c r="A89" s="69" t="s">
        <v>284</v>
      </c>
      <c r="B89" s="65">
        <f>VLOOKUP(A89,'To-Be'!$C$8:$F$307,4,FALSE)</f>
        <v>85</v>
      </c>
      <c r="C89" s="65" t="s">
        <v>440</v>
      </c>
      <c r="D89" s="65" t="s">
        <v>440</v>
      </c>
      <c r="E89" s="65">
        <v>150</v>
      </c>
      <c r="F89" s="73" t="s">
        <v>753</v>
      </c>
      <c r="G89" s="66"/>
      <c r="H89" s="66"/>
      <c r="I89" s="72" t="s">
        <v>241</v>
      </c>
      <c r="J89" s="66"/>
      <c r="K89" s="66" t="s">
        <v>244</v>
      </c>
      <c r="L89" s="93" t="s">
        <v>442</v>
      </c>
      <c r="M89" s="96" t="s">
        <v>451</v>
      </c>
      <c r="N89" s="82">
        <f t="shared" si="25"/>
        <v>1</v>
      </c>
      <c r="O89" s="67" t="str">
        <f t="shared" si="22"/>
        <v>X</v>
      </c>
      <c r="P89" s="67" t="str">
        <f t="shared" si="23"/>
        <v>X</v>
      </c>
      <c r="Q89" s="67" t="str">
        <f t="shared" si="24"/>
        <v>X</v>
      </c>
      <c r="R89" s="87"/>
    </row>
    <row r="90" spans="1:18" s="20" customFormat="1">
      <c r="A90" s="69" t="s">
        <v>285</v>
      </c>
      <c r="B90" s="65">
        <f>VLOOKUP(A90,'To-Be'!$C$8:$F$307,4,FALSE)</f>
        <v>86</v>
      </c>
      <c r="C90" s="65" t="s">
        <v>440</v>
      </c>
      <c r="D90" s="65" t="s">
        <v>440</v>
      </c>
      <c r="E90" s="65">
        <v>40</v>
      </c>
      <c r="F90" s="73" t="s">
        <v>753</v>
      </c>
      <c r="G90" s="66"/>
      <c r="H90" s="66"/>
      <c r="I90" s="72" t="s">
        <v>241</v>
      </c>
      <c r="J90" s="66"/>
      <c r="K90" s="66" t="s">
        <v>488</v>
      </c>
      <c r="L90" s="93" t="s">
        <v>442</v>
      </c>
      <c r="M90" s="96" t="s">
        <v>451</v>
      </c>
      <c r="N90" s="82">
        <f t="shared" si="25"/>
        <v>1</v>
      </c>
      <c r="O90" s="67" t="str">
        <f t="shared" si="22"/>
        <v>X</v>
      </c>
      <c r="P90" s="67" t="str">
        <f t="shared" si="23"/>
        <v>X</v>
      </c>
      <c r="Q90" s="67" t="str">
        <f t="shared" si="24"/>
        <v>X</v>
      </c>
      <c r="R90" s="87"/>
    </row>
    <row r="91" spans="1:18" s="20" customFormat="1">
      <c r="A91" s="69" t="s">
        <v>286</v>
      </c>
      <c r="B91" s="65">
        <f>VLOOKUP(A91,'To-Be'!$C$8:$F$307,4,FALSE)</f>
        <v>87</v>
      </c>
      <c r="C91" s="65" t="s">
        <v>440</v>
      </c>
      <c r="D91" s="65" t="s">
        <v>440</v>
      </c>
      <c r="E91" s="70">
        <v>50</v>
      </c>
      <c r="F91" s="73" t="s">
        <v>753</v>
      </c>
      <c r="G91" s="66"/>
      <c r="H91" s="66"/>
      <c r="I91" s="72" t="s">
        <v>241</v>
      </c>
      <c r="J91" s="66" t="s">
        <v>235</v>
      </c>
      <c r="K91" s="66" t="s">
        <v>721</v>
      </c>
      <c r="L91" s="93" t="s">
        <v>442</v>
      </c>
      <c r="M91" s="96" t="s">
        <v>451</v>
      </c>
      <c r="N91" s="82">
        <f t="shared" si="25"/>
        <v>1</v>
      </c>
      <c r="O91" s="67" t="str">
        <f t="shared" si="22"/>
        <v>X</v>
      </c>
      <c r="P91" s="67" t="str">
        <f t="shared" si="23"/>
        <v>X</v>
      </c>
      <c r="Q91" s="67" t="str">
        <f t="shared" si="24"/>
        <v>X</v>
      </c>
      <c r="R91" s="87"/>
    </row>
    <row r="92" spans="1:18" s="20" customFormat="1">
      <c r="A92" s="69" t="s">
        <v>364</v>
      </c>
      <c r="B92" s="65">
        <f>VLOOKUP(A92,'To-Be'!$C$8:$F$307,4,FALSE)</f>
        <v>88</v>
      </c>
      <c r="C92" s="65" t="s">
        <v>440</v>
      </c>
      <c r="D92" s="65" t="s">
        <v>445</v>
      </c>
      <c r="E92" s="65">
        <v>4</v>
      </c>
      <c r="F92" s="73" t="s">
        <v>753</v>
      </c>
      <c r="G92" s="66"/>
      <c r="H92" s="66"/>
      <c r="I92" s="72" t="s">
        <v>241</v>
      </c>
      <c r="J92" s="71" t="s">
        <v>235</v>
      </c>
      <c r="K92" s="66" t="s">
        <v>703</v>
      </c>
      <c r="L92" s="93" t="s">
        <v>442</v>
      </c>
      <c r="M92" s="96" t="s">
        <v>451</v>
      </c>
      <c r="N92" s="82">
        <f t="shared" si="25"/>
        <v>1</v>
      </c>
      <c r="O92" s="67" t="str">
        <f t="shared" si="22"/>
        <v>X</v>
      </c>
      <c r="P92" s="67" t="str">
        <f t="shared" si="23"/>
        <v>X</v>
      </c>
      <c r="Q92" s="67" t="str">
        <f t="shared" si="24"/>
        <v>X</v>
      </c>
      <c r="R92" s="87"/>
    </row>
    <row r="93" spans="1:18" s="20" customFormat="1">
      <c r="A93" s="69" t="s">
        <v>287</v>
      </c>
      <c r="B93" s="65">
        <f>VLOOKUP(A93,'To-Be'!$C$8:$F$307,4,FALSE)</f>
        <v>89</v>
      </c>
      <c r="C93" s="65" t="s">
        <v>440</v>
      </c>
      <c r="D93" s="65" t="s">
        <v>440</v>
      </c>
      <c r="E93" s="65">
        <v>3</v>
      </c>
      <c r="F93" s="73" t="s">
        <v>753</v>
      </c>
      <c r="G93" s="66"/>
      <c r="H93" s="66"/>
      <c r="I93" s="72" t="s">
        <v>241</v>
      </c>
      <c r="J93" s="66"/>
      <c r="K93" s="66" t="s">
        <v>694</v>
      </c>
      <c r="L93" s="93" t="s">
        <v>442</v>
      </c>
      <c r="M93" s="96" t="s">
        <v>451</v>
      </c>
      <c r="N93" s="82">
        <f t="shared" si="25"/>
        <v>1</v>
      </c>
      <c r="O93" s="67" t="str">
        <f t="shared" si="22"/>
        <v>X</v>
      </c>
      <c r="P93" s="67" t="str">
        <f t="shared" si="23"/>
        <v>X</v>
      </c>
      <c r="Q93" s="67" t="str">
        <f t="shared" si="24"/>
        <v>X</v>
      </c>
      <c r="R93" s="87"/>
    </row>
    <row r="94" spans="1:18" s="20" customFormat="1">
      <c r="A94" s="69" t="s">
        <v>288</v>
      </c>
      <c r="B94" s="65">
        <f>VLOOKUP(A94,'To-Be'!$C$8:$F$307,4,FALSE)</f>
        <v>90</v>
      </c>
      <c r="C94" s="65" t="s">
        <v>440</v>
      </c>
      <c r="D94" s="65" t="s">
        <v>440</v>
      </c>
      <c r="E94" s="65">
        <v>55</v>
      </c>
      <c r="F94" s="73" t="s">
        <v>753</v>
      </c>
      <c r="G94" s="66"/>
      <c r="H94" s="66"/>
      <c r="I94" s="72" t="s">
        <v>241</v>
      </c>
      <c r="J94" s="66" t="s">
        <v>236</v>
      </c>
      <c r="K94" s="66" t="s">
        <v>716</v>
      </c>
      <c r="L94" s="93" t="s">
        <v>442</v>
      </c>
      <c r="M94" s="96" t="s">
        <v>451</v>
      </c>
      <c r="N94" s="82">
        <f t="shared" si="25"/>
        <v>1</v>
      </c>
      <c r="O94" s="67" t="str">
        <f t="shared" si="22"/>
        <v>X</v>
      </c>
      <c r="P94" s="67" t="str">
        <f t="shared" si="23"/>
        <v>X</v>
      </c>
      <c r="Q94" s="67" t="str">
        <f t="shared" si="24"/>
        <v>X</v>
      </c>
      <c r="R94" s="87"/>
    </row>
    <row r="95" spans="1:18" s="20" customFormat="1">
      <c r="A95" s="69" t="s">
        <v>289</v>
      </c>
      <c r="B95" s="65">
        <f>VLOOKUP(A95,'To-Be'!$C$8:$F$307,4,FALSE)</f>
        <v>91</v>
      </c>
      <c r="C95" s="65" t="s">
        <v>440</v>
      </c>
      <c r="D95" s="65" t="s">
        <v>445</v>
      </c>
      <c r="E95" s="65">
        <v>30</v>
      </c>
      <c r="F95" s="73" t="s">
        <v>753</v>
      </c>
      <c r="G95" s="66"/>
      <c r="H95" s="66"/>
      <c r="I95" s="72" t="s">
        <v>241</v>
      </c>
      <c r="J95" s="66" t="s">
        <v>237</v>
      </c>
      <c r="K95" s="66" t="s">
        <v>245</v>
      </c>
      <c r="L95" s="93" t="s">
        <v>442</v>
      </c>
      <c r="M95" s="96" t="s">
        <v>451</v>
      </c>
      <c r="N95" s="82">
        <f t="shared" si="25"/>
        <v>1</v>
      </c>
      <c r="O95" s="67" t="str">
        <f t="shared" si="22"/>
        <v>X</v>
      </c>
      <c r="P95" s="67" t="str">
        <f t="shared" si="23"/>
        <v>X</v>
      </c>
      <c r="Q95" s="67" t="str">
        <f t="shared" si="24"/>
        <v>X</v>
      </c>
      <c r="R95" s="87"/>
    </row>
    <row r="96" spans="1:18" s="20" customFormat="1">
      <c r="A96" s="69" t="s">
        <v>290</v>
      </c>
      <c r="B96" s="65">
        <f>VLOOKUP(A96,'To-Be'!$C$8:$F$307,4,FALSE)</f>
        <v>92</v>
      </c>
      <c r="C96" s="65" t="s">
        <v>440</v>
      </c>
      <c r="D96" s="65" t="s">
        <v>440</v>
      </c>
      <c r="E96" s="65">
        <v>25</v>
      </c>
      <c r="F96" s="73" t="s">
        <v>753</v>
      </c>
      <c r="G96" s="66"/>
      <c r="H96" s="66"/>
      <c r="I96" s="72" t="s">
        <v>241</v>
      </c>
      <c r="J96" s="66"/>
      <c r="K96" s="66" t="s">
        <v>246</v>
      </c>
      <c r="L96" s="93" t="s">
        <v>442</v>
      </c>
      <c r="M96" s="96" t="s">
        <v>451</v>
      </c>
      <c r="N96" s="82">
        <f t="shared" si="25"/>
        <v>1</v>
      </c>
      <c r="O96" s="67" t="str">
        <f t="shared" si="22"/>
        <v>X</v>
      </c>
      <c r="P96" s="67" t="str">
        <f t="shared" si="23"/>
        <v>X</v>
      </c>
      <c r="Q96" s="67" t="str">
        <f t="shared" si="24"/>
        <v>X</v>
      </c>
      <c r="R96" s="87"/>
    </row>
    <row r="97" spans="1:20" s="20" customFormat="1">
      <c r="A97" s="69" t="s">
        <v>291</v>
      </c>
      <c r="B97" s="65">
        <f>VLOOKUP(A97,'To-Be'!$C$8:$F$307,4,FALSE)</f>
        <v>93</v>
      </c>
      <c r="C97" s="65" t="s">
        <v>440</v>
      </c>
      <c r="D97" s="65" t="s">
        <v>440</v>
      </c>
      <c r="E97" s="65">
        <v>30</v>
      </c>
      <c r="F97" s="73" t="s">
        <v>753</v>
      </c>
      <c r="G97" s="66"/>
      <c r="H97" s="66"/>
      <c r="I97" s="72" t="s">
        <v>241</v>
      </c>
      <c r="J97" s="66" t="s">
        <v>238</v>
      </c>
      <c r="K97" s="66" t="s">
        <v>731</v>
      </c>
      <c r="L97" s="93" t="s">
        <v>442</v>
      </c>
      <c r="M97" s="96" t="s">
        <v>451</v>
      </c>
      <c r="N97" s="82">
        <f t="shared" si="25"/>
        <v>1</v>
      </c>
      <c r="O97" s="67" t="str">
        <f t="shared" si="22"/>
        <v>X</v>
      </c>
      <c r="P97" s="67" t="str">
        <f t="shared" si="23"/>
        <v>X</v>
      </c>
      <c r="Q97" s="67" t="str">
        <f t="shared" si="24"/>
        <v>X</v>
      </c>
      <c r="R97" s="87"/>
    </row>
    <row r="98" spans="1:20" s="20" customFormat="1">
      <c r="A98" s="69" t="s">
        <v>292</v>
      </c>
      <c r="B98" s="65">
        <f>VLOOKUP(A98,'To-Be'!$C$8:$F$307,4,FALSE)</f>
        <v>94</v>
      </c>
      <c r="C98" s="65" t="s">
        <v>440</v>
      </c>
      <c r="D98" s="65" t="s">
        <v>440</v>
      </c>
      <c r="E98" s="65">
        <v>30</v>
      </c>
      <c r="F98" s="73" t="s">
        <v>753</v>
      </c>
      <c r="G98" s="66"/>
      <c r="H98" s="66"/>
      <c r="I98" s="72" t="s">
        <v>241</v>
      </c>
      <c r="J98" s="66"/>
      <c r="K98" s="66" t="s">
        <v>247</v>
      </c>
      <c r="L98" s="93" t="s">
        <v>442</v>
      </c>
      <c r="M98" s="96" t="s">
        <v>451</v>
      </c>
      <c r="N98" s="82">
        <f t="shared" si="25"/>
        <v>1</v>
      </c>
      <c r="O98" s="67" t="str">
        <f t="shared" si="22"/>
        <v>X</v>
      </c>
      <c r="P98" s="67" t="str">
        <f t="shared" si="23"/>
        <v>X</v>
      </c>
      <c r="Q98" s="67" t="str">
        <f t="shared" si="24"/>
        <v>X</v>
      </c>
      <c r="R98" s="87"/>
    </row>
    <row r="99" spans="1:20" s="20" customFormat="1">
      <c r="A99" s="69" t="s">
        <v>293</v>
      </c>
      <c r="B99" s="65">
        <f>VLOOKUP(A99,'To-Be'!$C$8:$F$307,4,FALSE)</f>
        <v>95</v>
      </c>
      <c r="C99" s="65" t="s">
        <v>440</v>
      </c>
      <c r="D99" s="65" t="s">
        <v>440</v>
      </c>
      <c r="E99" s="65">
        <v>80</v>
      </c>
      <c r="F99" s="73" t="s">
        <v>753</v>
      </c>
      <c r="G99" s="66"/>
      <c r="H99" s="66"/>
      <c r="I99" s="72" t="s">
        <v>241</v>
      </c>
      <c r="J99" s="66"/>
      <c r="K99" s="66" t="s">
        <v>248</v>
      </c>
      <c r="L99" s="93" t="s">
        <v>442</v>
      </c>
      <c r="M99" s="96" t="s">
        <v>451</v>
      </c>
      <c r="N99" s="82">
        <f t="shared" si="25"/>
        <v>1</v>
      </c>
      <c r="O99" s="67" t="str">
        <f t="shared" si="22"/>
        <v>X</v>
      </c>
      <c r="P99" s="67" t="str">
        <f t="shared" si="23"/>
        <v>X</v>
      </c>
      <c r="Q99" s="67" t="str">
        <f t="shared" si="24"/>
        <v>X</v>
      </c>
      <c r="R99" s="87"/>
    </row>
    <row r="100" spans="1:20">
      <c r="A100" s="69" t="s">
        <v>294</v>
      </c>
      <c r="B100" s="65">
        <f>VLOOKUP(A100,'To-Be'!$C$8:$F$307,4,FALSE)</f>
        <v>96</v>
      </c>
      <c r="C100" s="65" t="s">
        <v>440</v>
      </c>
      <c r="D100" s="65" t="s">
        <v>440</v>
      </c>
      <c r="E100" s="65">
        <v>65</v>
      </c>
      <c r="F100" s="73" t="s">
        <v>753</v>
      </c>
      <c r="G100" s="66"/>
      <c r="H100" s="66"/>
      <c r="I100" s="72" t="s">
        <v>241</v>
      </c>
      <c r="J100" s="66"/>
      <c r="K100" s="66" t="s">
        <v>487</v>
      </c>
      <c r="L100" s="93" t="s">
        <v>442</v>
      </c>
      <c r="M100" s="96" t="s">
        <v>451</v>
      </c>
      <c r="N100" s="82">
        <f t="shared" si="25"/>
        <v>1</v>
      </c>
      <c r="O100" s="67" t="str">
        <f t="shared" si="22"/>
        <v>X</v>
      </c>
      <c r="P100" s="67" t="str">
        <f t="shared" si="23"/>
        <v>X</v>
      </c>
      <c r="Q100" s="67" t="str">
        <f t="shared" si="24"/>
        <v>X</v>
      </c>
      <c r="R100" s="87"/>
      <c r="T100" s="20"/>
    </row>
    <row r="101" spans="1:20">
      <c r="A101" s="69" t="s">
        <v>365</v>
      </c>
      <c r="B101" s="65">
        <f>VLOOKUP(A101,'To-Be'!$C$8:$F$307,4,FALSE)</f>
        <v>97</v>
      </c>
      <c r="C101" s="65" t="s">
        <v>440</v>
      </c>
      <c r="D101" s="65" t="s">
        <v>440</v>
      </c>
      <c r="E101" s="65">
        <v>3</v>
      </c>
      <c r="F101" s="73" t="s">
        <v>753</v>
      </c>
      <c r="G101" s="66"/>
      <c r="H101" s="66"/>
      <c r="I101" s="72" t="s">
        <v>241</v>
      </c>
      <c r="J101" s="66"/>
      <c r="K101" s="66" t="s">
        <v>689</v>
      </c>
      <c r="L101" s="93" t="s">
        <v>442</v>
      </c>
      <c r="M101" s="96" t="s">
        <v>451</v>
      </c>
      <c r="N101" s="82">
        <f t="shared" si="25"/>
        <v>1</v>
      </c>
      <c r="O101" s="67" t="str">
        <f t="shared" si="22"/>
        <v>X</v>
      </c>
      <c r="P101" s="67" t="str">
        <f t="shared" si="23"/>
        <v>X</v>
      </c>
      <c r="Q101" s="67" t="str">
        <f t="shared" si="24"/>
        <v>X</v>
      </c>
      <c r="R101" s="87"/>
      <c r="T101" s="20"/>
    </row>
    <row r="102" spans="1:20">
      <c r="A102" s="69" t="s">
        <v>366</v>
      </c>
      <c r="B102" s="65">
        <f>VLOOKUP(A102,'To-Be'!$C$8:$F$307,4,FALSE)</f>
        <v>98</v>
      </c>
      <c r="C102" s="65" t="s">
        <v>440</v>
      </c>
      <c r="D102" s="65" t="s">
        <v>440</v>
      </c>
      <c r="E102" s="65">
        <v>65</v>
      </c>
      <c r="F102" s="73" t="s">
        <v>753</v>
      </c>
      <c r="G102" s="66"/>
      <c r="H102" s="66"/>
      <c r="I102" s="72" t="s">
        <v>241</v>
      </c>
      <c r="J102" s="66"/>
      <c r="K102" s="66" t="s">
        <v>484</v>
      </c>
      <c r="L102" s="93" t="s">
        <v>442</v>
      </c>
      <c r="M102" s="96" t="s">
        <v>451</v>
      </c>
      <c r="N102" s="82">
        <f t="shared" si="25"/>
        <v>1</v>
      </c>
      <c r="O102" s="67" t="str">
        <f t="shared" si="22"/>
        <v>X</v>
      </c>
      <c r="P102" s="67" t="str">
        <f t="shared" si="23"/>
        <v>X</v>
      </c>
      <c r="Q102" s="67" t="str">
        <f t="shared" si="24"/>
        <v>X</v>
      </c>
      <c r="R102" s="87"/>
      <c r="T102" s="20"/>
    </row>
    <row r="103" spans="1:20">
      <c r="A103" s="69" t="s">
        <v>367</v>
      </c>
      <c r="B103" s="65">
        <f>VLOOKUP(A103,'To-Be'!$C$8:$F$307,4,FALSE)</f>
        <v>99</v>
      </c>
      <c r="C103" s="65" t="s">
        <v>440</v>
      </c>
      <c r="D103" s="65" t="s">
        <v>440</v>
      </c>
      <c r="E103" s="65">
        <v>50</v>
      </c>
      <c r="F103" s="73" t="s">
        <v>753</v>
      </c>
      <c r="G103" s="66"/>
      <c r="H103" s="66"/>
      <c r="I103" s="72" t="s">
        <v>241</v>
      </c>
      <c r="J103" s="66"/>
      <c r="K103" s="66" t="s">
        <v>485</v>
      </c>
      <c r="L103" s="93" t="s">
        <v>442</v>
      </c>
      <c r="M103" s="96" t="s">
        <v>451</v>
      </c>
      <c r="N103" s="82">
        <f t="shared" si="25"/>
        <v>1</v>
      </c>
      <c r="O103" s="67" t="str">
        <f t="shared" si="22"/>
        <v>X</v>
      </c>
      <c r="P103" s="67" t="str">
        <f t="shared" si="23"/>
        <v>X</v>
      </c>
      <c r="Q103" s="67" t="str">
        <f t="shared" si="24"/>
        <v>X</v>
      </c>
      <c r="R103" s="87"/>
      <c r="T103" s="20"/>
    </row>
    <row r="104" spans="1:20">
      <c r="A104" s="69" t="s">
        <v>295</v>
      </c>
      <c r="B104" s="65">
        <f>VLOOKUP(A104,'To-Be'!$C$8:$F$307,4,FALSE)</f>
        <v>100</v>
      </c>
      <c r="C104" s="65" t="s">
        <v>440</v>
      </c>
      <c r="D104" s="65" t="s">
        <v>440</v>
      </c>
      <c r="E104" s="65">
        <v>150</v>
      </c>
      <c r="F104" s="73" t="s">
        <v>753</v>
      </c>
      <c r="G104" s="66"/>
      <c r="H104" s="66"/>
      <c r="I104" s="72" t="s">
        <v>241</v>
      </c>
      <c r="J104" s="66"/>
      <c r="K104" s="66" t="s">
        <v>486</v>
      </c>
      <c r="L104" s="93" t="s">
        <v>442</v>
      </c>
      <c r="M104" s="96" t="s">
        <v>451</v>
      </c>
      <c r="N104" s="82">
        <f t="shared" si="25"/>
        <v>1</v>
      </c>
      <c r="O104" s="67" t="str">
        <f t="shared" si="22"/>
        <v>X</v>
      </c>
      <c r="P104" s="67" t="str">
        <f t="shared" si="23"/>
        <v>X</v>
      </c>
      <c r="Q104" s="67" t="str">
        <f t="shared" si="24"/>
        <v>X</v>
      </c>
      <c r="R104" s="87"/>
      <c r="T104" s="20"/>
    </row>
    <row r="105" spans="1:20">
      <c r="A105" s="69" t="s">
        <v>296</v>
      </c>
      <c r="B105" s="65">
        <f>VLOOKUP(A105,'To-Be'!$C$8:$F$307,4,FALSE)</f>
        <v>101</v>
      </c>
      <c r="C105" s="65" t="s">
        <v>440</v>
      </c>
      <c r="D105" s="65" t="s">
        <v>440</v>
      </c>
      <c r="E105" s="65">
        <v>150</v>
      </c>
      <c r="F105" s="73" t="s">
        <v>753</v>
      </c>
      <c r="G105" s="66"/>
      <c r="H105" s="66"/>
      <c r="I105" s="72" t="s">
        <v>241</v>
      </c>
      <c r="J105" s="66"/>
      <c r="K105" s="66" t="s">
        <v>244</v>
      </c>
      <c r="L105" s="93" t="s">
        <v>442</v>
      </c>
      <c r="M105" s="96" t="s">
        <v>451</v>
      </c>
      <c r="N105" s="82">
        <f t="shared" si="25"/>
        <v>1</v>
      </c>
      <c r="O105" s="67" t="str">
        <f t="shared" si="22"/>
        <v>X</v>
      </c>
      <c r="P105" s="67" t="str">
        <f t="shared" si="23"/>
        <v>X</v>
      </c>
      <c r="Q105" s="67" t="str">
        <f t="shared" si="24"/>
        <v>X</v>
      </c>
      <c r="R105" s="87"/>
      <c r="T105" s="20"/>
    </row>
    <row r="106" spans="1:20">
      <c r="A106" s="69" t="s">
        <v>297</v>
      </c>
      <c r="B106" s="65">
        <f>VLOOKUP(A106,'To-Be'!$C$8:$F$307,4,FALSE)</f>
        <v>102</v>
      </c>
      <c r="C106" s="65" t="s">
        <v>440</v>
      </c>
      <c r="D106" s="65" t="s">
        <v>440</v>
      </c>
      <c r="E106" s="65">
        <v>40</v>
      </c>
      <c r="F106" s="73" t="s">
        <v>753</v>
      </c>
      <c r="G106" s="66"/>
      <c r="H106" s="66"/>
      <c r="I106" s="72" t="s">
        <v>241</v>
      </c>
      <c r="J106" s="66"/>
      <c r="K106" s="66" t="s">
        <v>488</v>
      </c>
      <c r="L106" s="93" t="s">
        <v>442</v>
      </c>
      <c r="M106" s="96" t="s">
        <v>451</v>
      </c>
      <c r="N106" s="82">
        <f t="shared" si="25"/>
        <v>1</v>
      </c>
      <c r="O106" s="67" t="str">
        <f t="shared" si="22"/>
        <v>X</v>
      </c>
      <c r="P106" s="67" t="str">
        <f t="shared" si="23"/>
        <v>X</v>
      </c>
      <c r="Q106" s="67" t="str">
        <f t="shared" si="24"/>
        <v>X</v>
      </c>
      <c r="R106" s="87"/>
      <c r="T106" s="20"/>
    </row>
    <row r="107" spans="1:20">
      <c r="A107" s="69" t="s">
        <v>298</v>
      </c>
      <c r="B107" s="65">
        <f>VLOOKUP(A107,'To-Be'!$C$8:$F$307,4,FALSE)</f>
        <v>103</v>
      </c>
      <c r="C107" s="65" t="s">
        <v>440</v>
      </c>
      <c r="D107" s="65" t="s">
        <v>440</v>
      </c>
      <c r="E107" s="70">
        <v>50</v>
      </c>
      <c r="F107" s="73" t="s">
        <v>753</v>
      </c>
      <c r="G107" s="66"/>
      <c r="H107" s="66"/>
      <c r="I107" s="72" t="s">
        <v>241</v>
      </c>
      <c r="J107" s="66" t="s">
        <v>235</v>
      </c>
      <c r="K107" s="66" t="s">
        <v>721</v>
      </c>
      <c r="L107" s="93" t="s">
        <v>442</v>
      </c>
      <c r="M107" s="96" t="s">
        <v>451</v>
      </c>
      <c r="N107" s="82">
        <f t="shared" si="25"/>
        <v>1</v>
      </c>
      <c r="O107" s="67" t="str">
        <f t="shared" si="22"/>
        <v>X</v>
      </c>
      <c r="P107" s="67" t="str">
        <f t="shared" si="23"/>
        <v>X</v>
      </c>
      <c r="Q107" s="67" t="str">
        <f t="shared" si="24"/>
        <v>X</v>
      </c>
      <c r="R107" s="87"/>
      <c r="T107" s="20"/>
    </row>
    <row r="108" spans="1:20">
      <c r="A108" s="69" t="s">
        <v>368</v>
      </c>
      <c r="B108" s="65">
        <f>VLOOKUP(A108,'To-Be'!$C$8:$F$307,4,FALSE)</f>
        <v>104</v>
      </c>
      <c r="C108" s="65" t="s">
        <v>440</v>
      </c>
      <c r="D108" s="65" t="s">
        <v>445</v>
      </c>
      <c r="E108" s="65">
        <v>4</v>
      </c>
      <c r="F108" s="73" t="s">
        <v>753</v>
      </c>
      <c r="G108" s="66"/>
      <c r="H108" s="66"/>
      <c r="I108" s="72" t="s">
        <v>241</v>
      </c>
      <c r="J108" s="71" t="s">
        <v>235</v>
      </c>
      <c r="K108" s="66" t="s">
        <v>703</v>
      </c>
      <c r="L108" s="93" t="s">
        <v>442</v>
      </c>
      <c r="M108" s="96" t="s">
        <v>451</v>
      </c>
      <c r="N108" s="82">
        <f t="shared" si="25"/>
        <v>1</v>
      </c>
      <c r="O108" s="67" t="str">
        <f t="shared" si="22"/>
        <v>X</v>
      </c>
      <c r="P108" s="67" t="str">
        <f t="shared" si="23"/>
        <v>X</v>
      </c>
      <c r="Q108" s="67" t="str">
        <f t="shared" si="24"/>
        <v>X</v>
      </c>
      <c r="R108" s="87"/>
      <c r="T108" s="20"/>
    </row>
    <row r="109" spans="1:20">
      <c r="A109" s="69" t="s">
        <v>299</v>
      </c>
      <c r="B109" s="65">
        <f>VLOOKUP(A109,'To-Be'!$C$8:$F$307,4,FALSE)</f>
        <v>105</v>
      </c>
      <c r="C109" s="65" t="s">
        <v>440</v>
      </c>
      <c r="D109" s="65" t="s">
        <v>440</v>
      </c>
      <c r="E109" s="65">
        <v>3</v>
      </c>
      <c r="F109" s="73" t="s">
        <v>753</v>
      </c>
      <c r="G109" s="66"/>
      <c r="H109" s="66"/>
      <c r="I109" s="72" t="s">
        <v>241</v>
      </c>
      <c r="J109" s="66"/>
      <c r="K109" s="66" t="s">
        <v>694</v>
      </c>
      <c r="L109" s="93" t="s">
        <v>442</v>
      </c>
      <c r="M109" s="96" t="s">
        <v>451</v>
      </c>
      <c r="N109" s="82">
        <f t="shared" si="25"/>
        <v>1</v>
      </c>
      <c r="O109" s="67" t="str">
        <f t="shared" si="22"/>
        <v>X</v>
      </c>
      <c r="P109" s="67" t="str">
        <f t="shared" si="23"/>
        <v>X</v>
      </c>
      <c r="Q109" s="67" t="str">
        <f t="shared" si="24"/>
        <v>X</v>
      </c>
      <c r="R109" s="87"/>
      <c r="T109" s="20"/>
    </row>
    <row r="110" spans="1:20">
      <c r="A110" s="69" t="s">
        <v>300</v>
      </c>
      <c r="B110" s="65">
        <f>VLOOKUP(A110,'To-Be'!$C$8:$F$307,4,FALSE)</f>
        <v>106</v>
      </c>
      <c r="C110" s="65" t="s">
        <v>440</v>
      </c>
      <c r="D110" s="65" t="s">
        <v>440</v>
      </c>
      <c r="E110" s="65">
        <v>55</v>
      </c>
      <c r="F110" s="73" t="s">
        <v>753</v>
      </c>
      <c r="G110" s="66"/>
      <c r="H110" s="66"/>
      <c r="I110" s="72" t="s">
        <v>241</v>
      </c>
      <c r="J110" s="66" t="s">
        <v>236</v>
      </c>
      <c r="K110" s="66" t="s">
        <v>716</v>
      </c>
      <c r="L110" s="93" t="s">
        <v>442</v>
      </c>
      <c r="M110" s="96" t="s">
        <v>451</v>
      </c>
      <c r="N110" s="82">
        <f t="shared" si="25"/>
        <v>1</v>
      </c>
      <c r="O110" s="67" t="str">
        <f t="shared" si="22"/>
        <v>X</v>
      </c>
      <c r="P110" s="67" t="str">
        <f t="shared" si="23"/>
        <v>X</v>
      </c>
      <c r="Q110" s="67" t="str">
        <f t="shared" si="24"/>
        <v>X</v>
      </c>
      <c r="R110" s="87"/>
      <c r="T110" s="20"/>
    </row>
    <row r="111" spans="1:20">
      <c r="A111" s="69" t="s">
        <v>301</v>
      </c>
      <c r="B111" s="65">
        <f>VLOOKUP(A111,'To-Be'!$C$8:$F$307,4,FALSE)</f>
        <v>107</v>
      </c>
      <c r="C111" s="65" t="s">
        <v>440</v>
      </c>
      <c r="D111" s="65" t="s">
        <v>445</v>
      </c>
      <c r="E111" s="65">
        <v>30</v>
      </c>
      <c r="F111" s="73" t="s">
        <v>753</v>
      </c>
      <c r="G111" s="66"/>
      <c r="H111" s="66"/>
      <c r="I111" s="72" t="s">
        <v>241</v>
      </c>
      <c r="J111" s="66" t="s">
        <v>237</v>
      </c>
      <c r="K111" s="66" t="s">
        <v>245</v>
      </c>
      <c r="L111" s="93" t="s">
        <v>442</v>
      </c>
      <c r="M111" s="96" t="s">
        <v>451</v>
      </c>
      <c r="N111" s="82">
        <f t="shared" si="25"/>
        <v>1</v>
      </c>
      <c r="O111" s="67" t="str">
        <f t="shared" si="22"/>
        <v>X</v>
      </c>
      <c r="P111" s="67" t="str">
        <f t="shared" si="23"/>
        <v>X</v>
      </c>
      <c r="Q111" s="67" t="str">
        <f t="shared" si="24"/>
        <v>X</v>
      </c>
      <c r="R111" s="87"/>
      <c r="T111" s="20"/>
    </row>
    <row r="112" spans="1:20">
      <c r="A112" s="69" t="s">
        <v>302</v>
      </c>
      <c r="B112" s="65">
        <f>VLOOKUP(A112,'To-Be'!$C$8:$F$307,4,FALSE)</f>
        <v>108</v>
      </c>
      <c r="C112" s="65" t="s">
        <v>440</v>
      </c>
      <c r="D112" s="65" t="s">
        <v>440</v>
      </c>
      <c r="E112" s="65">
        <v>25</v>
      </c>
      <c r="F112" s="73" t="s">
        <v>753</v>
      </c>
      <c r="G112" s="66"/>
      <c r="H112" s="66"/>
      <c r="I112" s="72" t="s">
        <v>241</v>
      </c>
      <c r="J112" s="66"/>
      <c r="K112" s="66" t="s">
        <v>246</v>
      </c>
      <c r="L112" s="93" t="s">
        <v>442</v>
      </c>
      <c r="M112" s="96" t="s">
        <v>451</v>
      </c>
      <c r="N112" s="82">
        <f t="shared" si="25"/>
        <v>1</v>
      </c>
      <c r="O112" s="67" t="str">
        <f t="shared" si="22"/>
        <v>X</v>
      </c>
      <c r="P112" s="67" t="str">
        <f t="shared" si="23"/>
        <v>X</v>
      </c>
      <c r="Q112" s="67" t="str">
        <f t="shared" si="24"/>
        <v>X</v>
      </c>
      <c r="R112" s="87"/>
      <c r="T112" s="20"/>
    </row>
    <row r="113" spans="1:20">
      <c r="A113" s="69" t="s">
        <v>303</v>
      </c>
      <c r="B113" s="65">
        <f>VLOOKUP(A113,'To-Be'!$C$8:$F$307,4,FALSE)</f>
        <v>109</v>
      </c>
      <c r="C113" s="65" t="s">
        <v>440</v>
      </c>
      <c r="D113" s="65" t="s">
        <v>440</v>
      </c>
      <c r="E113" s="65">
        <v>30</v>
      </c>
      <c r="F113" s="73" t="s">
        <v>753</v>
      </c>
      <c r="G113" s="66"/>
      <c r="H113" s="66"/>
      <c r="I113" s="72" t="s">
        <v>241</v>
      </c>
      <c r="J113" s="66" t="s">
        <v>238</v>
      </c>
      <c r="K113" s="66" t="s">
        <v>731</v>
      </c>
      <c r="L113" s="93" t="s">
        <v>442</v>
      </c>
      <c r="M113" s="96" t="s">
        <v>451</v>
      </c>
      <c r="N113" s="82">
        <f t="shared" si="25"/>
        <v>1</v>
      </c>
      <c r="O113" s="67" t="str">
        <f t="shared" si="22"/>
        <v>X</v>
      </c>
      <c r="P113" s="67" t="str">
        <f t="shared" si="23"/>
        <v>X</v>
      </c>
      <c r="Q113" s="67" t="str">
        <f t="shared" si="24"/>
        <v>X</v>
      </c>
      <c r="R113" s="87"/>
      <c r="T113" s="20"/>
    </row>
    <row r="114" spans="1:20">
      <c r="A114" s="69" t="s">
        <v>304</v>
      </c>
      <c r="B114" s="65">
        <f>VLOOKUP(A114,'To-Be'!$C$8:$F$307,4,FALSE)</f>
        <v>110</v>
      </c>
      <c r="C114" s="65" t="s">
        <v>440</v>
      </c>
      <c r="D114" s="65" t="s">
        <v>440</v>
      </c>
      <c r="E114" s="65">
        <v>30</v>
      </c>
      <c r="F114" s="73" t="s">
        <v>753</v>
      </c>
      <c r="G114" s="66"/>
      <c r="H114" s="66"/>
      <c r="I114" s="72" t="s">
        <v>241</v>
      </c>
      <c r="J114" s="66"/>
      <c r="K114" s="66" t="s">
        <v>247</v>
      </c>
      <c r="L114" s="93" t="s">
        <v>442</v>
      </c>
      <c r="M114" s="96" t="s">
        <v>451</v>
      </c>
      <c r="N114" s="82">
        <f t="shared" si="25"/>
        <v>1</v>
      </c>
      <c r="O114" s="67" t="str">
        <f t="shared" si="22"/>
        <v>X</v>
      </c>
      <c r="P114" s="67" t="str">
        <f t="shared" si="23"/>
        <v>X</v>
      </c>
      <c r="Q114" s="67" t="str">
        <f t="shared" si="24"/>
        <v>X</v>
      </c>
      <c r="R114" s="87"/>
      <c r="T114" s="20"/>
    </row>
    <row r="115" spans="1:20">
      <c r="A115" s="69" t="s">
        <v>305</v>
      </c>
      <c r="B115" s="65">
        <f>VLOOKUP(A115,'To-Be'!$C$8:$F$307,4,FALSE)</f>
        <v>111</v>
      </c>
      <c r="C115" s="65" t="s">
        <v>440</v>
      </c>
      <c r="D115" s="65" t="s">
        <v>440</v>
      </c>
      <c r="E115" s="65">
        <v>80</v>
      </c>
      <c r="F115" s="73" t="s">
        <v>753</v>
      </c>
      <c r="G115" s="66"/>
      <c r="H115" s="66"/>
      <c r="I115" s="72" t="s">
        <v>241</v>
      </c>
      <c r="J115" s="66"/>
      <c r="K115" s="66" t="s">
        <v>248</v>
      </c>
      <c r="L115" s="93" t="s">
        <v>442</v>
      </c>
      <c r="M115" s="96" t="s">
        <v>451</v>
      </c>
      <c r="N115" s="82">
        <f t="shared" si="25"/>
        <v>1</v>
      </c>
      <c r="O115" s="67" t="str">
        <f t="shared" si="22"/>
        <v>X</v>
      </c>
      <c r="P115" s="67" t="str">
        <f t="shared" si="23"/>
        <v>X</v>
      </c>
      <c r="Q115" s="67" t="str">
        <f t="shared" si="24"/>
        <v>X</v>
      </c>
      <c r="R115" s="87"/>
      <c r="T115" s="20"/>
    </row>
    <row r="116" spans="1:20">
      <c r="A116" s="69" t="s">
        <v>306</v>
      </c>
      <c r="B116" s="65">
        <f>VLOOKUP(A116,'To-Be'!$C$8:$F$307,4,FALSE)</f>
        <v>112</v>
      </c>
      <c r="C116" s="65" t="s">
        <v>440</v>
      </c>
      <c r="D116" s="65" t="s">
        <v>440</v>
      </c>
      <c r="E116" s="65">
        <v>65</v>
      </c>
      <c r="F116" s="73" t="s">
        <v>753</v>
      </c>
      <c r="G116" s="66"/>
      <c r="H116" s="66"/>
      <c r="I116" s="72" t="s">
        <v>225</v>
      </c>
      <c r="J116" s="66"/>
      <c r="K116" s="66" t="s">
        <v>487</v>
      </c>
      <c r="L116" s="93" t="s">
        <v>442</v>
      </c>
      <c r="M116" s="96" t="s">
        <v>451</v>
      </c>
      <c r="N116" s="82">
        <f t="shared" ref="N116:N147" si="26">IF(M116="Public",1,IF(M116="FOUO",2,IF(M116="Sensitive",3,IF(M116="System-Only",4))))</f>
        <v>1</v>
      </c>
      <c r="O116" s="67" t="str">
        <f t="shared" si="22"/>
        <v>X</v>
      </c>
      <c r="P116" s="67" t="str">
        <f t="shared" si="23"/>
        <v>X</v>
      </c>
      <c r="Q116" s="67" t="str">
        <f t="shared" si="24"/>
        <v>X</v>
      </c>
      <c r="R116" s="87"/>
      <c r="T116" s="20"/>
    </row>
    <row r="117" spans="1:20">
      <c r="A117" s="69" t="s">
        <v>369</v>
      </c>
      <c r="B117" s="65">
        <f>VLOOKUP(A117,'To-Be'!$C$8:$F$307,4,FALSE)</f>
        <v>113</v>
      </c>
      <c r="C117" s="65" t="s">
        <v>440</v>
      </c>
      <c r="D117" s="65" t="s">
        <v>440</v>
      </c>
      <c r="E117" s="65">
        <v>3</v>
      </c>
      <c r="F117" s="73" t="s">
        <v>753</v>
      </c>
      <c r="G117" s="66"/>
      <c r="H117" s="66"/>
      <c r="I117" s="72" t="s">
        <v>241</v>
      </c>
      <c r="J117" s="66"/>
      <c r="K117" s="66" t="s">
        <v>689</v>
      </c>
      <c r="L117" s="93" t="s">
        <v>442</v>
      </c>
      <c r="M117" s="96" t="s">
        <v>451</v>
      </c>
      <c r="N117" s="82">
        <f t="shared" si="26"/>
        <v>1</v>
      </c>
      <c r="O117" s="67" t="str">
        <f t="shared" si="22"/>
        <v>X</v>
      </c>
      <c r="P117" s="67" t="str">
        <f t="shared" si="23"/>
        <v>X</v>
      </c>
      <c r="Q117" s="67" t="str">
        <f t="shared" si="24"/>
        <v>X</v>
      </c>
      <c r="R117" s="87"/>
      <c r="T117" s="20"/>
    </row>
    <row r="118" spans="1:20" s="20" customFormat="1">
      <c r="A118" s="69" t="s">
        <v>370</v>
      </c>
      <c r="B118" s="65">
        <f>VLOOKUP(A118,'To-Be'!$C$8:$F$307,4,FALSE)</f>
        <v>114</v>
      </c>
      <c r="C118" s="65" t="s">
        <v>440</v>
      </c>
      <c r="D118" s="65" t="s">
        <v>440</v>
      </c>
      <c r="E118" s="65">
        <v>65</v>
      </c>
      <c r="F118" s="73" t="s">
        <v>753</v>
      </c>
      <c r="G118" s="66"/>
      <c r="H118" s="66"/>
      <c r="I118" s="72" t="s">
        <v>225</v>
      </c>
      <c r="J118" s="66"/>
      <c r="K118" s="66" t="s">
        <v>484</v>
      </c>
      <c r="L118" s="93" t="s">
        <v>442</v>
      </c>
      <c r="M118" s="96" t="s">
        <v>451</v>
      </c>
      <c r="N118" s="82">
        <f t="shared" si="26"/>
        <v>1</v>
      </c>
      <c r="O118" s="67" t="str">
        <f t="shared" si="22"/>
        <v>X</v>
      </c>
      <c r="P118" s="67" t="str">
        <f t="shared" si="23"/>
        <v>X</v>
      </c>
      <c r="Q118" s="67" t="str">
        <f t="shared" si="24"/>
        <v>X</v>
      </c>
      <c r="R118" s="87"/>
    </row>
    <row r="119" spans="1:20" s="20" customFormat="1">
      <c r="A119" s="69" t="s">
        <v>371</v>
      </c>
      <c r="B119" s="65">
        <f>VLOOKUP(A119,'To-Be'!$C$8:$F$307,4,FALSE)</f>
        <v>115</v>
      </c>
      <c r="C119" s="65" t="s">
        <v>440</v>
      </c>
      <c r="D119" s="65" t="s">
        <v>440</v>
      </c>
      <c r="E119" s="65">
        <v>50</v>
      </c>
      <c r="F119" s="73" t="s">
        <v>753</v>
      </c>
      <c r="G119" s="66"/>
      <c r="H119" s="66"/>
      <c r="I119" s="72" t="s">
        <v>241</v>
      </c>
      <c r="J119" s="66"/>
      <c r="K119" s="66" t="s">
        <v>485</v>
      </c>
      <c r="L119" s="93" t="s">
        <v>442</v>
      </c>
      <c r="M119" s="96" t="s">
        <v>451</v>
      </c>
      <c r="N119" s="82">
        <f t="shared" si="26"/>
        <v>1</v>
      </c>
      <c r="O119" s="67" t="str">
        <f t="shared" si="22"/>
        <v>X</v>
      </c>
      <c r="P119" s="67" t="str">
        <f t="shared" si="23"/>
        <v>X</v>
      </c>
      <c r="Q119" s="67" t="str">
        <f t="shared" si="24"/>
        <v>X</v>
      </c>
      <c r="R119" s="87"/>
    </row>
    <row r="120" spans="1:20">
      <c r="A120" s="69" t="s">
        <v>307</v>
      </c>
      <c r="B120" s="65">
        <f>VLOOKUP(A120,'To-Be'!$C$8:$F$307,4,FALSE)</f>
        <v>116</v>
      </c>
      <c r="C120" s="65" t="s">
        <v>440</v>
      </c>
      <c r="D120" s="65" t="s">
        <v>440</v>
      </c>
      <c r="E120" s="65">
        <v>150</v>
      </c>
      <c r="F120" s="73" t="s">
        <v>753</v>
      </c>
      <c r="G120" s="66"/>
      <c r="H120" s="66"/>
      <c r="I120" s="72" t="s">
        <v>225</v>
      </c>
      <c r="J120" s="66"/>
      <c r="K120" s="66" t="s">
        <v>486</v>
      </c>
      <c r="L120" s="93" t="s">
        <v>442</v>
      </c>
      <c r="M120" s="96" t="s">
        <v>451</v>
      </c>
      <c r="N120" s="82">
        <f t="shared" si="26"/>
        <v>1</v>
      </c>
      <c r="O120" s="67" t="str">
        <f t="shared" si="22"/>
        <v>X</v>
      </c>
      <c r="P120" s="67" t="str">
        <f t="shared" si="23"/>
        <v>X</v>
      </c>
      <c r="Q120" s="67" t="str">
        <f t="shared" si="24"/>
        <v>X</v>
      </c>
      <c r="R120" s="87"/>
      <c r="T120" s="20"/>
    </row>
    <row r="121" spans="1:20">
      <c r="A121" s="69" t="s">
        <v>308</v>
      </c>
      <c r="B121" s="65">
        <f>VLOOKUP(A121,'To-Be'!$C$8:$F$307,4,FALSE)</f>
        <v>117</v>
      </c>
      <c r="C121" s="65" t="s">
        <v>440</v>
      </c>
      <c r="D121" s="65" t="s">
        <v>440</v>
      </c>
      <c r="E121" s="65">
        <v>150</v>
      </c>
      <c r="F121" s="73" t="s">
        <v>753</v>
      </c>
      <c r="G121" s="66"/>
      <c r="H121" s="66"/>
      <c r="I121" s="72" t="s">
        <v>241</v>
      </c>
      <c r="J121" s="66"/>
      <c r="K121" s="66" t="s">
        <v>244</v>
      </c>
      <c r="L121" s="93" t="s">
        <v>442</v>
      </c>
      <c r="M121" s="96" t="s">
        <v>451</v>
      </c>
      <c r="N121" s="82">
        <f t="shared" si="26"/>
        <v>1</v>
      </c>
      <c r="O121" s="67" t="str">
        <f t="shared" si="22"/>
        <v>X</v>
      </c>
      <c r="P121" s="67" t="str">
        <f t="shared" si="23"/>
        <v>X</v>
      </c>
      <c r="Q121" s="67" t="str">
        <f t="shared" si="24"/>
        <v>X</v>
      </c>
      <c r="R121" s="87"/>
      <c r="T121" s="20"/>
    </row>
    <row r="122" spans="1:20">
      <c r="A122" s="69" t="s">
        <v>309</v>
      </c>
      <c r="B122" s="65">
        <f>VLOOKUP(A122,'To-Be'!$C$8:$F$307,4,FALSE)</f>
        <v>118</v>
      </c>
      <c r="C122" s="65" t="s">
        <v>440</v>
      </c>
      <c r="D122" s="65" t="s">
        <v>440</v>
      </c>
      <c r="E122" s="65">
        <v>40</v>
      </c>
      <c r="F122" s="73" t="s">
        <v>753</v>
      </c>
      <c r="G122" s="66"/>
      <c r="H122" s="66"/>
      <c r="I122" s="72" t="s">
        <v>225</v>
      </c>
      <c r="J122" s="66"/>
      <c r="K122" s="66" t="s">
        <v>488</v>
      </c>
      <c r="L122" s="93" t="s">
        <v>442</v>
      </c>
      <c r="M122" s="96" t="s">
        <v>451</v>
      </c>
      <c r="N122" s="82">
        <f t="shared" si="26"/>
        <v>1</v>
      </c>
      <c r="O122" s="67" t="str">
        <f t="shared" si="22"/>
        <v>X</v>
      </c>
      <c r="P122" s="67" t="str">
        <f t="shared" si="23"/>
        <v>X</v>
      </c>
      <c r="Q122" s="67" t="str">
        <f t="shared" si="24"/>
        <v>X</v>
      </c>
      <c r="R122" s="87"/>
      <c r="T122" s="20"/>
    </row>
    <row r="123" spans="1:20" s="20" customFormat="1">
      <c r="A123" s="69" t="s">
        <v>310</v>
      </c>
      <c r="B123" s="65">
        <f>VLOOKUP(A123,'To-Be'!$C$8:$F$307,4,FALSE)</f>
        <v>119</v>
      </c>
      <c r="C123" s="65" t="s">
        <v>440</v>
      </c>
      <c r="D123" s="65" t="s">
        <v>440</v>
      </c>
      <c r="E123" s="70">
        <v>50</v>
      </c>
      <c r="F123" s="73" t="s">
        <v>753</v>
      </c>
      <c r="G123" s="66"/>
      <c r="H123" s="66"/>
      <c r="I123" s="72" t="s">
        <v>241</v>
      </c>
      <c r="J123" s="66" t="s">
        <v>235</v>
      </c>
      <c r="K123" s="66" t="s">
        <v>721</v>
      </c>
      <c r="L123" s="93" t="s">
        <v>442</v>
      </c>
      <c r="M123" s="96" t="s">
        <v>451</v>
      </c>
      <c r="N123" s="82">
        <f t="shared" si="26"/>
        <v>1</v>
      </c>
      <c r="O123" s="67" t="str">
        <f t="shared" si="22"/>
        <v>X</v>
      </c>
      <c r="P123" s="67" t="str">
        <f t="shared" si="23"/>
        <v>X</v>
      </c>
      <c r="Q123" s="67" t="str">
        <f t="shared" si="24"/>
        <v>X</v>
      </c>
      <c r="R123" s="87"/>
    </row>
    <row r="124" spans="1:20">
      <c r="A124" s="69" t="s">
        <v>372</v>
      </c>
      <c r="B124" s="65">
        <f>VLOOKUP(A124,'To-Be'!$C$8:$F$307,4,FALSE)</f>
        <v>120</v>
      </c>
      <c r="C124" s="65" t="s">
        <v>440</v>
      </c>
      <c r="D124" s="65" t="s">
        <v>445</v>
      </c>
      <c r="E124" s="65">
        <v>4</v>
      </c>
      <c r="F124" s="73" t="s">
        <v>753</v>
      </c>
      <c r="G124" s="66"/>
      <c r="H124" s="66"/>
      <c r="I124" s="72" t="s">
        <v>241</v>
      </c>
      <c r="J124" s="71" t="s">
        <v>235</v>
      </c>
      <c r="K124" s="66" t="s">
        <v>703</v>
      </c>
      <c r="L124" s="93" t="s">
        <v>442</v>
      </c>
      <c r="M124" s="96" t="s">
        <v>451</v>
      </c>
      <c r="N124" s="82">
        <f t="shared" si="26"/>
        <v>1</v>
      </c>
      <c r="O124" s="67" t="str">
        <f t="shared" si="22"/>
        <v>X</v>
      </c>
      <c r="P124" s="67" t="str">
        <f t="shared" si="23"/>
        <v>X</v>
      </c>
      <c r="Q124" s="67" t="str">
        <f t="shared" si="24"/>
        <v>X</v>
      </c>
      <c r="R124" s="87"/>
      <c r="T124" s="20"/>
    </row>
    <row r="125" spans="1:20">
      <c r="A125" s="69" t="s">
        <v>311</v>
      </c>
      <c r="B125" s="65">
        <f>VLOOKUP(A125,'To-Be'!$C$8:$F$307,4,FALSE)</f>
        <v>121</v>
      </c>
      <c r="C125" s="65" t="s">
        <v>440</v>
      </c>
      <c r="D125" s="65" t="s">
        <v>440</v>
      </c>
      <c r="E125" s="65">
        <v>3</v>
      </c>
      <c r="F125" s="73" t="s">
        <v>753</v>
      </c>
      <c r="G125" s="66"/>
      <c r="H125" s="66"/>
      <c r="I125" s="72" t="s">
        <v>225</v>
      </c>
      <c r="J125" s="66"/>
      <c r="K125" s="66" t="s">
        <v>694</v>
      </c>
      <c r="L125" s="93" t="s">
        <v>442</v>
      </c>
      <c r="M125" s="96" t="s">
        <v>451</v>
      </c>
      <c r="N125" s="82">
        <f t="shared" si="26"/>
        <v>1</v>
      </c>
      <c r="O125" s="67" t="str">
        <f t="shared" si="22"/>
        <v>X</v>
      </c>
      <c r="P125" s="67" t="str">
        <f t="shared" si="23"/>
        <v>X</v>
      </c>
      <c r="Q125" s="67" t="str">
        <f t="shared" si="24"/>
        <v>X</v>
      </c>
      <c r="R125" s="87"/>
      <c r="T125" s="20"/>
    </row>
    <row r="126" spans="1:20">
      <c r="A126" s="69" t="s">
        <v>312</v>
      </c>
      <c r="B126" s="65">
        <f>VLOOKUP(A126,'To-Be'!$C$8:$F$307,4,FALSE)</f>
        <v>122</v>
      </c>
      <c r="C126" s="65" t="s">
        <v>440</v>
      </c>
      <c r="D126" s="65" t="s">
        <v>440</v>
      </c>
      <c r="E126" s="65">
        <v>55</v>
      </c>
      <c r="F126" s="73" t="s">
        <v>753</v>
      </c>
      <c r="G126" s="66"/>
      <c r="H126" s="66"/>
      <c r="I126" s="72" t="s">
        <v>241</v>
      </c>
      <c r="J126" s="66" t="s">
        <v>236</v>
      </c>
      <c r="K126" s="66" t="s">
        <v>716</v>
      </c>
      <c r="L126" s="93" t="s">
        <v>442</v>
      </c>
      <c r="M126" s="96" t="s">
        <v>451</v>
      </c>
      <c r="N126" s="82">
        <f t="shared" si="26"/>
        <v>1</v>
      </c>
      <c r="O126" s="67" t="str">
        <f t="shared" si="22"/>
        <v>X</v>
      </c>
      <c r="P126" s="67" t="str">
        <f t="shared" si="23"/>
        <v>X</v>
      </c>
      <c r="Q126" s="67" t="str">
        <f t="shared" si="24"/>
        <v>X</v>
      </c>
      <c r="R126" s="87"/>
      <c r="T126" s="20"/>
    </row>
    <row r="127" spans="1:20">
      <c r="A127" s="69" t="s">
        <v>313</v>
      </c>
      <c r="B127" s="65">
        <f>VLOOKUP(A127,'To-Be'!$C$8:$F$307,4,FALSE)</f>
        <v>123</v>
      </c>
      <c r="C127" s="65" t="s">
        <v>440</v>
      </c>
      <c r="D127" s="65" t="s">
        <v>445</v>
      </c>
      <c r="E127" s="65">
        <v>30</v>
      </c>
      <c r="F127" s="73" t="s">
        <v>753</v>
      </c>
      <c r="G127" s="66"/>
      <c r="H127" s="66"/>
      <c r="I127" s="72" t="s">
        <v>241</v>
      </c>
      <c r="J127" s="66" t="s">
        <v>237</v>
      </c>
      <c r="K127" s="66" t="s">
        <v>245</v>
      </c>
      <c r="L127" s="93" t="s">
        <v>442</v>
      </c>
      <c r="M127" s="96" t="s">
        <v>451</v>
      </c>
      <c r="N127" s="82">
        <f t="shared" si="26"/>
        <v>1</v>
      </c>
      <c r="O127" s="67" t="str">
        <f t="shared" si="22"/>
        <v>X</v>
      </c>
      <c r="P127" s="67" t="str">
        <f t="shared" si="23"/>
        <v>X</v>
      </c>
      <c r="Q127" s="67" t="str">
        <f t="shared" si="24"/>
        <v>X</v>
      </c>
      <c r="R127" s="87"/>
      <c r="T127" s="20"/>
    </row>
    <row r="128" spans="1:20">
      <c r="A128" s="69" t="s">
        <v>314</v>
      </c>
      <c r="B128" s="65">
        <f>VLOOKUP(A128,'To-Be'!$C$8:$F$307,4,FALSE)</f>
        <v>124</v>
      </c>
      <c r="C128" s="65" t="s">
        <v>440</v>
      </c>
      <c r="D128" s="65" t="s">
        <v>440</v>
      </c>
      <c r="E128" s="65">
        <v>25</v>
      </c>
      <c r="F128" s="73" t="s">
        <v>753</v>
      </c>
      <c r="G128" s="66"/>
      <c r="H128" s="66"/>
      <c r="I128" s="72" t="s">
        <v>241</v>
      </c>
      <c r="J128" s="66"/>
      <c r="K128" s="66" t="s">
        <v>246</v>
      </c>
      <c r="L128" s="93" t="s">
        <v>442</v>
      </c>
      <c r="M128" s="96" t="s">
        <v>451</v>
      </c>
      <c r="N128" s="82">
        <f t="shared" si="26"/>
        <v>1</v>
      </c>
      <c r="O128" s="67" t="str">
        <f t="shared" si="22"/>
        <v>X</v>
      </c>
      <c r="P128" s="67" t="str">
        <f t="shared" si="23"/>
        <v>X</v>
      </c>
      <c r="Q128" s="67" t="str">
        <f t="shared" si="24"/>
        <v>X</v>
      </c>
      <c r="R128" s="87"/>
      <c r="T128" s="20"/>
    </row>
    <row r="129" spans="1:20">
      <c r="A129" s="69" t="s">
        <v>315</v>
      </c>
      <c r="B129" s="65">
        <f>VLOOKUP(A129,'To-Be'!$C$8:$F$307,4,FALSE)</f>
        <v>125</v>
      </c>
      <c r="C129" s="65" t="s">
        <v>440</v>
      </c>
      <c r="D129" s="65" t="s">
        <v>440</v>
      </c>
      <c r="E129" s="65">
        <v>30</v>
      </c>
      <c r="F129" s="73" t="s">
        <v>753</v>
      </c>
      <c r="G129" s="66"/>
      <c r="H129" s="66"/>
      <c r="I129" s="72" t="s">
        <v>241</v>
      </c>
      <c r="J129" s="66" t="s">
        <v>238</v>
      </c>
      <c r="K129" s="66" t="s">
        <v>731</v>
      </c>
      <c r="L129" s="93" t="s">
        <v>442</v>
      </c>
      <c r="M129" s="96" t="s">
        <v>451</v>
      </c>
      <c r="N129" s="82">
        <f t="shared" si="26"/>
        <v>1</v>
      </c>
      <c r="O129" s="67" t="str">
        <f t="shared" si="22"/>
        <v>X</v>
      </c>
      <c r="P129" s="67" t="str">
        <f t="shared" si="23"/>
        <v>X</v>
      </c>
      <c r="Q129" s="67" t="str">
        <f t="shared" si="24"/>
        <v>X</v>
      </c>
      <c r="R129" s="87"/>
      <c r="T129" s="20"/>
    </row>
    <row r="130" spans="1:20">
      <c r="A130" s="69" t="s">
        <v>316</v>
      </c>
      <c r="B130" s="65">
        <f>VLOOKUP(A130,'To-Be'!$C$8:$F$307,4,FALSE)</f>
        <v>126</v>
      </c>
      <c r="C130" s="65" t="s">
        <v>440</v>
      </c>
      <c r="D130" s="65" t="s">
        <v>440</v>
      </c>
      <c r="E130" s="65">
        <v>30</v>
      </c>
      <c r="F130" s="73" t="s">
        <v>753</v>
      </c>
      <c r="G130" s="66"/>
      <c r="H130" s="66"/>
      <c r="I130" s="72" t="s">
        <v>241</v>
      </c>
      <c r="J130" s="66"/>
      <c r="K130" s="66" t="s">
        <v>247</v>
      </c>
      <c r="L130" s="93" t="s">
        <v>442</v>
      </c>
      <c r="M130" s="96" t="s">
        <v>451</v>
      </c>
      <c r="N130" s="82">
        <f t="shared" si="26"/>
        <v>1</v>
      </c>
      <c r="O130" s="67" t="str">
        <f t="shared" si="22"/>
        <v>X</v>
      </c>
      <c r="P130" s="67" t="str">
        <f t="shared" si="23"/>
        <v>X</v>
      </c>
      <c r="Q130" s="67" t="str">
        <f t="shared" si="24"/>
        <v>X</v>
      </c>
      <c r="R130" s="87"/>
      <c r="T130" s="20"/>
    </row>
    <row r="131" spans="1:20">
      <c r="A131" s="69" t="s">
        <v>317</v>
      </c>
      <c r="B131" s="65">
        <f>VLOOKUP(A131,'To-Be'!$C$8:$F$307,4,FALSE)</f>
        <v>127</v>
      </c>
      <c r="C131" s="65" t="s">
        <v>440</v>
      </c>
      <c r="D131" s="65" t="s">
        <v>440</v>
      </c>
      <c r="E131" s="65">
        <v>80</v>
      </c>
      <c r="F131" s="73" t="s">
        <v>753</v>
      </c>
      <c r="G131" s="66"/>
      <c r="H131" s="66"/>
      <c r="I131" s="72" t="s">
        <v>225</v>
      </c>
      <c r="J131" s="66"/>
      <c r="K131" s="66" t="s">
        <v>248</v>
      </c>
      <c r="L131" s="93" t="s">
        <v>442</v>
      </c>
      <c r="M131" s="96" t="s">
        <v>451</v>
      </c>
      <c r="N131" s="82">
        <f t="shared" si="26"/>
        <v>1</v>
      </c>
      <c r="O131" s="67" t="str">
        <f t="shared" si="22"/>
        <v>X</v>
      </c>
      <c r="P131" s="67" t="str">
        <f t="shared" si="23"/>
        <v>X</v>
      </c>
      <c r="Q131" s="67" t="str">
        <f t="shared" si="24"/>
        <v>X</v>
      </c>
      <c r="R131" s="87"/>
      <c r="T131" s="20"/>
    </row>
    <row r="132" spans="1:20">
      <c r="A132" s="69" t="s">
        <v>318</v>
      </c>
      <c r="B132" s="65">
        <f>VLOOKUP(A132,'To-Be'!$C$8:$F$307,4,FALSE)</f>
        <v>128</v>
      </c>
      <c r="C132" s="65" t="s">
        <v>440</v>
      </c>
      <c r="D132" s="65" t="s">
        <v>440</v>
      </c>
      <c r="E132" s="65">
        <v>65</v>
      </c>
      <c r="F132" s="73" t="s">
        <v>753</v>
      </c>
      <c r="G132" s="66"/>
      <c r="H132" s="66"/>
      <c r="I132" s="72" t="s">
        <v>241</v>
      </c>
      <c r="J132" s="66"/>
      <c r="K132" s="66" t="s">
        <v>487</v>
      </c>
      <c r="L132" s="93" t="s">
        <v>442</v>
      </c>
      <c r="M132" s="96" t="s">
        <v>451</v>
      </c>
      <c r="N132" s="82">
        <f t="shared" si="26"/>
        <v>1</v>
      </c>
      <c r="O132" s="67" t="str">
        <f t="shared" ref="O132:O195" si="27">IF(N132&lt;=1,"X","")</f>
        <v>X</v>
      </c>
      <c r="P132" s="67" t="str">
        <f t="shared" ref="P132:P195" si="28">IF(N132&lt;=2,"X","")</f>
        <v>X</v>
      </c>
      <c r="Q132" s="67" t="str">
        <f t="shared" ref="Q132:Q195" si="29">IF(N132&lt;=3,"X","")</f>
        <v>X</v>
      </c>
      <c r="R132" s="87"/>
      <c r="T132" s="20"/>
    </row>
    <row r="133" spans="1:20">
      <c r="A133" s="69" t="s">
        <v>373</v>
      </c>
      <c r="B133" s="65">
        <f>VLOOKUP(A133,'To-Be'!$C$8:$F$307,4,FALSE)</f>
        <v>129</v>
      </c>
      <c r="C133" s="65" t="s">
        <v>440</v>
      </c>
      <c r="D133" s="65" t="s">
        <v>440</v>
      </c>
      <c r="E133" s="65">
        <v>3</v>
      </c>
      <c r="F133" s="73" t="s">
        <v>753</v>
      </c>
      <c r="G133" s="66"/>
      <c r="H133" s="66"/>
      <c r="I133" s="72" t="s">
        <v>241</v>
      </c>
      <c r="J133" s="66"/>
      <c r="K133" s="66" t="s">
        <v>689</v>
      </c>
      <c r="L133" s="93" t="s">
        <v>442</v>
      </c>
      <c r="M133" s="96" t="s">
        <v>451</v>
      </c>
      <c r="N133" s="82">
        <f t="shared" si="26"/>
        <v>1</v>
      </c>
      <c r="O133" s="67" t="str">
        <f t="shared" si="27"/>
        <v>X</v>
      </c>
      <c r="P133" s="67" t="str">
        <f t="shared" si="28"/>
        <v>X</v>
      </c>
      <c r="Q133" s="67" t="str">
        <f t="shared" si="29"/>
        <v>X</v>
      </c>
      <c r="R133" s="87"/>
      <c r="T133" s="20"/>
    </row>
    <row r="134" spans="1:20">
      <c r="A134" s="69" t="s">
        <v>374</v>
      </c>
      <c r="B134" s="65">
        <f>VLOOKUP(A134,'To-Be'!$C$8:$F$307,4,FALSE)</f>
        <v>130</v>
      </c>
      <c r="C134" s="65" t="s">
        <v>440</v>
      </c>
      <c r="D134" s="65" t="s">
        <v>440</v>
      </c>
      <c r="E134" s="65">
        <v>65</v>
      </c>
      <c r="F134" s="73" t="s">
        <v>753</v>
      </c>
      <c r="G134" s="66"/>
      <c r="H134" s="66"/>
      <c r="I134" s="72" t="s">
        <v>241</v>
      </c>
      <c r="J134" s="66"/>
      <c r="K134" s="66" t="s">
        <v>484</v>
      </c>
      <c r="L134" s="93" t="s">
        <v>442</v>
      </c>
      <c r="M134" s="96" t="s">
        <v>451</v>
      </c>
      <c r="N134" s="82">
        <f t="shared" si="26"/>
        <v>1</v>
      </c>
      <c r="O134" s="67" t="str">
        <f t="shared" si="27"/>
        <v>X</v>
      </c>
      <c r="P134" s="67" t="str">
        <f t="shared" si="28"/>
        <v>X</v>
      </c>
      <c r="Q134" s="67" t="str">
        <f t="shared" si="29"/>
        <v>X</v>
      </c>
      <c r="R134" s="87"/>
      <c r="T134" s="20"/>
    </row>
    <row r="135" spans="1:20">
      <c r="A135" s="69" t="s">
        <v>375</v>
      </c>
      <c r="B135" s="65">
        <f>VLOOKUP(A135,'To-Be'!$C$8:$F$307,4,FALSE)</f>
        <v>131</v>
      </c>
      <c r="C135" s="65" t="s">
        <v>440</v>
      </c>
      <c r="D135" s="65" t="s">
        <v>440</v>
      </c>
      <c r="E135" s="65">
        <v>50</v>
      </c>
      <c r="F135" s="73" t="s">
        <v>753</v>
      </c>
      <c r="G135" s="66"/>
      <c r="H135" s="66"/>
      <c r="I135" s="72" t="s">
        <v>241</v>
      </c>
      <c r="J135" s="66"/>
      <c r="K135" s="66" t="s">
        <v>485</v>
      </c>
      <c r="L135" s="93" t="s">
        <v>442</v>
      </c>
      <c r="M135" s="96" t="s">
        <v>451</v>
      </c>
      <c r="N135" s="82">
        <f t="shared" si="26"/>
        <v>1</v>
      </c>
      <c r="O135" s="67" t="str">
        <f t="shared" si="27"/>
        <v>X</v>
      </c>
      <c r="P135" s="67" t="str">
        <f t="shared" si="28"/>
        <v>X</v>
      </c>
      <c r="Q135" s="67" t="str">
        <f t="shared" si="29"/>
        <v>X</v>
      </c>
      <c r="R135" s="87"/>
      <c r="T135" s="20"/>
    </row>
    <row r="136" spans="1:20">
      <c r="A136" s="69" t="s">
        <v>319</v>
      </c>
      <c r="B136" s="65">
        <f>VLOOKUP(A136,'To-Be'!$C$8:$F$307,4,FALSE)</f>
        <v>132</v>
      </c>
      <c r="C136" s="65" t="s">
        <v>440</v>
      </c>
      <c r="D136" s="65" t="s">
        <v>440</v>
      </c>
      <c r="E136" s="65">
        <v>150</v>
      </c>
      <c r="F136" s="73" t="s">
        <v>753</v>
      </c>
      <c r="G136" s="66"/>
      <c r="H136" s="66"/>
      <c r="I136" s="72" t="s">
        <v>241</v>
      </c>
      <c r="J136" s="66"/>
      <c r="K136" s="66" t="s">
        <v>486</v>
      </c>
      <c r="L136" s="93" t="s">
        <v>442</v>
      </c>
      <c r="M136" s="96" t="s">
        <v>451</v>
      </c>
      <c r="N136" s="82">
        <f t="shared" si="26"/>
        <v>1</v>
      </c>
      <c r="O136" s="67" t="str">
        <f t="shared" si="27"/>
        <v>X</v>
      </c>
      <c r="P136" s="67" t="str">
        <f t="shared" si="28"/>
        <v>X</v>
      </c>
      <c r="Q136" s="67" t="str">
        <f t="shared" si="29"/>
        <v>X</v>
      </c>
      <c r="R136" s="87"/>
      <c r="T136" s="20"/>
    </row>
    <row r="137" spans="1:20">
      <c r="A137" s="69" t="s">
        <v>320</v>
      </c>
      <c r="B137" s="65">
        <f>VLOOKUP(A137,'To-Be'!$C$8:$F$307,4,FALSE)</f>
        <v>133</v>
      </c>
      <c r="C137" s="65" t="s">
        <v>440</v>
      </c>
      <c r="D137" s="65" t="s">
        <v>440</v>
      </c>
      <c r="E137" s="65">
        <v>150</v>
      </c>
      <c r="F137" s="73" t="s">
        <v>753</v>
      </c>
      <c r="G137" s="66"/>
      <c r="H137" s="66"/>
      <c r="I137" s="72" t="s">
        <v>241</v>
      </c>
      <c r="J137" s="66"/>
      <c r="K137" s="66" t="s">
        <v>244</v>
      </c>
      <c r="L137" s="93" t="s">
        <v>442</v>
      </c>
      <c r="M137" s="96" t="s">
        <v>451</v>
      </c>
      <c r="N137" s="82">
        <f t="shared" si="26"/>
        <v>1</v>
      </c>
      <c r="O137" s="67" t="str">
        <f t="shared" si="27"/>
        <v>X</v>
      </c>
      <c r="P137" s="67" t="str">
        <f t="shared" si="28"/>
        <v>X</v>
      </c>
      <c r="Q137" s="67" t="str">
        <f t="shared" si="29"/>
        <v>X</v>
      </c>
      <c r="R137" s="87"/>
      <c r="T137" s="20"/>
    </row>
    <row r="138" spans="1:20" s="20" customFormat="1">
      <c r="A138" s="69" t="s">
        <v>321</v>
      </c>
      <c r="B138" s="65">
        <f>VLOOKUP(A138,'To-Be'!$C$8:$F$307,4,FALSE)</f>
        <v>134</v>
      </c>
      <c r="C138" s="65" t="s">
        <v>440</v>
      </c>
      <c r="D138" s="65" t="s">
        <v>440</v>
      </c>
      <c r="E138" s="65">
        <v>40</v>
      </c>
      <c r="F138" s="73" t="s">
        <v>753</v>
      </c>
      <c r="G138" s="66"/>
      <c r="H138" s="66"/>
      <c r="I138" s="72" t="s">
        <v>241</v>
      </c>
      <c r="J138" s="66"/>
      <c r="K138" s="66" t="s">
        <v>488</v>
      </c>
      <c r="L138" s="93" t="s">
        <v>442</v>
      </c>
      <c r="M138" s="96" t="s">
        <v>451</v>
      </c>
      <c r="N138" s="82">
        <f t="shared" si="26"/>
        <v>1</v>
      </c>
      <c r="O138" s="67" t="str">
        <f t="shared" si="27"/>
        <v>X</v>
      </c>
      <c r="P138" s="67" t="str">
        <f t="shared" si="28"/>
        <v>X</v>
      </c>
      <c r="Q138" s="67" t="str">
        <f t="shared" si="29"/>
        <v>X</v>
      </c>
      <c r="R138" s="87"/>
    </row>
    <row r="139" spans="1:20" s="20" customFormat="1">
      <c r="A139" s="69" t="s">
        <v>322</v>
      </c>
      <c r="B139" s="65">
        <f>VLOOKUP(A139,'To-Be'!$C$8:$F$307,4,FALSE)</f>
        <v>135</v>
      </c>
      <c r="C139" s="65" t="s">
        <v>440</v>
      </c>
      <c r="D139" s="65" t="s">
        <v>440</v>
      </c>
      <c r="E139" s="70">
        <v>50</v>
      </c>
      <c r="F139" s="73" t="s">
        <v>753</v>
      </c>
      <c r="G139" s="66"/>
      <c r="H139" s="66"/>
      <c r="I139" s="72" t="s">
        <v>241</v>
      </c>
      <c r="J139" s="66" t="s">
        <v>235</v>
      </c>
      <c r="K139" s="66" t="s">
        <v>721</v>
      </c>
      <c r="L139" s="93" t="s">
        <v>442</v>
      </c>
      <c r="M139" s="96" t="s">
        <v>451</v>
      </c>
      <c r="N139" s="82">
        <f t="shared" si="26"/>
        <v>1</v>
      </c>
      <c r="O139" s="67" t="str">
        <f t="shared" si="27"/>
        <v>X</v>
      </c>
      <c r="P139" s="67" t="str">
        <f t="shared" si="28"/>
        <v>X</v>
      </c>
      <c r="Q139" s="67" t="str">
        <f t="shared" si="29"/>
        <v>X</v>
      </c>
      <c r="R139" s="87"/>
    </row>
    <row r="140" spans="1:20" s="20" customFormat="1">
      <c r="A140" s="69" t="s">
        <v>376</v>
      </c>
      <c r="B140" s="65">
        <f>VLOOKUP(A140,'To-Be'!$C$8:$F$307,4,FALSE)</f>
        <v>136</v>
      </c>
      <c r="C140" s="65" t="s">
        <v>440</v>
      </c>
      <c r="D140" s="65" t="s">
        <v>445</v>
      </c>
      <c r="E140" s="65">
        <v>4</v>
      </c>
      <c r="F140" s="73" t="s">
        <v>753</v>
      </c>
      <c r="G140" s="66"/>
      <c r="H140" s="66"/>
      <c r="I140" s="72" t="s">
        <v>241</v>
      </c>
      <c r="J140" s="71" t="s">
        <v>235</v>
      </c>
      <c r="K140" s="66" t="s">
        <v>703</v>
      </c>
      <c r="L140" s="93" t="s">
        <v>442</v>
      </c>
      <c r="M140" s="96" t="s">
        <v>451</v>
      </c>
      <c r="N140" s="82">
        <f t="shared" si="26"/>
        <v>1</v>
      </c>
      <c r="O140" s="67" t="str">
        <f t="shared" si="27"/>
        <v>X</v>
      </c>
      <c r="P140" s="67" t="str">
        <f t="shared" si="28"/>
        <v>X</v>
      </c>
      <c r="Q140" s="67" t="str">
        <f t="shared" si="29"/>
        <v>X</v>
      </c>
      <c r="R140" s="87"/>
    </row>
    <row r="141" spans="1:20" s="20" customFormat="1">
      <c r="A141" s="69" t="s">
        <v>323</v>
      </c>
      <c r="B141" s="65">
        <f>VLOOKUP(A141,'To-Be'!$C$8:$F$307,4,FALSE)</f>
        <v>137</v>
      </c>
      <c r="C141" s="65" t="s">
        <v>440</v>
      </c>
      <c r="D141" s="65" t="s">
        <v>440</v>
      </c>
      <c r="E141" s="65">
        <v>3</v>
      </c>
      <c r="F141" s="73" t="s">
        <v>753</v>
      </c>
      <c r="G141" s="66"/>
      <c r="H141" s="66"/>
      <c r="I141" s="72" t="s">
        <v>241</v>
      </c>
      <c r="J141" s="66"/>
      <c r="K141" s="66" t="s">
        <v>694</v>
      </c>
      <c r="L141" s="93" t="s">
        <v>442</v>
      </c>
      <c r="M141" s="96" t="s">
        <v>451</v>
      </c>
      <c r="N141" s="82">
        <f t="shared" si="26"/>
        <v>1</v>
      </c>
      <c r="O141" s="67" t="str">
        <f t="shared" si="27"/>
        <v>X</v>
      </c>
      <c r="P141" s="67" t="str">
        <f t="shared" si="28"/>
        <v>X</v>
      </c>
      <c r="Q141" s="67" t="str">
        <f t="shared" si="29"/>
        <v>X</v>
      </c>
      <c r="R141" s="87"/>
    </row>
    <row r="142" spans="1:20" s="20" customFormat="1">
      <c r="A142" s="69" t="s">
        <v>324</v>
      </c>
      <c r="B142" s="65">
        <f>VLOOKUP(A142,'To-Be'!$C$8:$F$307,4,FALSE)</f>
        <v>138</v>
      </c>
      <c r="C142" s="65" t="s">
        <v>440</v>
      </c>
      <c r="D142" s="65" t="s">
        <v>440</v>
      </c>
      <c r="E142" s="65">
        <v>55</v>
      </c>
      <c r="F142" s="73" t="s">
        <v>753</v>
      </c>
      <c r="G142" s="66"/>
      <c r="H142" s="66"/>
      <c r="I142" s="72" t="s">
        <v>241</v>
      </c>
      <c r="J142" s="66" t="s">
        <v>236</v>
      </c>
      <c r="K142" s="66" t="s">
        <v>716</v>
      </c>
      <c r="L142" s="93" t="s">
        <v>442</v>
      </c>
      <c r="M142" s="96" t="s">
        <v>451</v>
      </c>
      <c r="N142" s="82">
        <f t="shared" si="26"/>
        <v>1</v>
      </c>
      <c r="O142" s="67" t="str">
        <f t="shared" si="27"/>
        <v>X</v>
      </c>
      <c r="P142" s="67" t="str">
        <f t="shared" si="28"/>
        <v>X</v>
      </c>
      <c r="Q142" s="67" t="str">
        <f t="shared" si="29"/>
        <v>X</v>
      </c>
      <c r="R142" s="87"/>
    </row>
    <row r="143" spans="1:20" s="20" customFormat="1">
      <c r="A143" s="69" t="s">
        <v>325</v>
      </c>
      <c r="B143" s="65">
        <f>VLOOKUP(A143,'To-Be'!$C$8:$F$307,4,FALSE)</f>
        <v>139</v>
      </c>
      <c r="C143" s="65" t="s">
        <v>440</v>
      </c>
      <c r="D143" s="65" t="s">
        <v>445</v>
      </c>
      <c r="E143" s="65">
        <v>30</v>
      </c>
      <c r="F143" s="73" t="s">
        <v>753</v>
      </c>
      <c r="G143" s="66"/>
      <c r="H143" s="66"/>
      <c r="I143" s="72" t="s">
        <v>241</v>
      </c>
      <c r="J143" s="66" t="s">
        <v>237</v>
      </c>
      <c r="K143" s="66" t="s">
        <v>245</v>
      </c>
      <c r="L143" s="93" t="s">
        <v>442</v>
      </c>
      <c r="M143" s="96" t="s">
        <v>451</v>
      </c>
      <c r="N143" s="82">
        <f t="shared" si="26"/>
        <v>1</v>
      </c>
      <c r="O143" s="67" t="str">
        <f t="shared" si="27"/>
        <v>X</v>
      </c>
      <c r="P143" s="67" t="str">
        <f t="shared" si="28"/>
        <v>X</v>
      </c>
      <c r="Q143" s="67" t="str">
        <f t="shared" si="29"/>
        <v>X</v>
      </c>
      <c r="R143" s="87"/>
    </row>
    <row r="144" spans="1:20" s="20" customFormat="1">
      <c r="A144" s="69" t="s">
        <v>326</v>
      </c>
      <c r="B144" s="65">
        <f>VLOOKUP(A144,'To-Be'!$C$8:$F$307,4,FALSE)</f>
        <v>140</v>
      </c>
      <c r="C144" s="65" t="s">
        <v>440</v>
      </c>
      <c r="D144" s="65" t="s">
        <v>440</v>
      </c>
      <c r="E144" s="65">
        <v>25</v>
      </c>
      <c r="F144" s="73" t="s">
        <v>753</v>
      </c>
      <c r="G144" s="66"/>
      <c r="H144" s="66"/>
      <c r="I144" s="72" t="s">
        <v>241</v>
      </c>
      <c r="J144" s="66"/>
      <c r="K144" s="66" t="s">
        <v>246</v>
      </c>
      <c r="L144" s="93" t="s">
        <v>442</v>
      </c>
      <c r="M144" s="96" t="s">
        <v>451</v>
      </c>
      <c r="N144" s="82">
        <f t="shared" si="26"/>
        <v>1</v>
      </c>
      <c r="O144" s="67" t="str">
        <f t="shared" si="27"/>
        <v>X</v>
      </c>
      <c r="P144" s="67" t="str">
        <f t="shared" si="28"/>
        <v>X</v>
      </c>
      <c r="Q144" s="67" t="str">
        <f t="shared" si="29"/>
        <v>X</v>
      </c>
      <c r="R144" s="87"/>
    </row>
    <row r="145" spans="1:18" s="20" customFormat="1">
      <c r="A145" s="69" t="s">
        <v>327</v>
      </c>
      <c r="B145" s="65">
        <f>VLOOKUP(A145,'To-Be'!$C$8:$F$307,4,FALSE)</f>
        <v>141</v>
      </c>
      <c r="C145" s="65" t="s">
        <v>440</v>
      </c>
      <c r="D145" s="65" t="s">
        <v>440</v>
      </c>
      <c r="E145" s="65">
        <v>30</v>
      </c>
      <c r="F145" s="73" t="s">
        <v>753</v>
      </c>
      <c r="G145" s="66"/>
      <c r="H145" s="66"/>
      <c r="I145" s="72" t="s">
        <v>241</v>
      </c>
      <c r="J145" s="66" t="s">
        <v>238</v>
      </c>
      <c r="K145" s="66" t="s">
        <v>731</v>
      </c>
      <c r="L145" s="93" t="s">
        <v>442</v>
      </c>
      <c r="M145" s="96" t="s">
        <v>451</v>
      </c>
      <c r="N145" s="82">
        <f t="shared" si="26"/>
        <v>1</v>
      </c>
      <c r="O145" s="67" t="str">
        <f t="shared" si="27"/>
        <v>X</v>
      </c>
      <c r="P145" s="67" t="str">
        <f t="shared" si="28"/>
        <v>X</v>
      </c>
      <c r="Q145" s="67" t="str">
        <f t="shared" si="29"/>
        <v>X</v>
      </c>
      <c r="R145" s="87"/>
    </row>
    <row r="146" spans="1:18" s="20" customFormat="1">
      <c r="A146" s="69" t="s">
        <v>328</v>
      </c>
      <c r="B146" s="65">
        <f>VLOOKUP(A146,'To-Be'!$C$8:$F$307,4,FALSE)</f>
        <v>142</v>
      </c>
      <c r="C146" s="65" t="s">
        <v>440</v>
      </c>
      <c r="D146" s="65" t="s">
        <v>440</v>
      </c>
      <c r="E146" s="65">
        <v>30</v>
      </c>
      <c r="F146" s="73" t="s">
        <v>753</v>
      </c>
      <c r="G146" s="66"/>
      <c r="H146" s="66"/>
      <c r="I146" s="72" t="s">
        <v>241</v>
      </c>
      <c r="J146" s="66"/>
      <c r="K146" s="66" t="s">
        <v>247</v>
      </c>
      <c r="L146" s="93" t="s">
        <v>442</v>
      </c>
      <c r="M146" s="96" t="s">
        <v>451</v>
      </c>
      <c r="N146" s="82">
        <f t="shared" si="26"/>
        <v>1</v>
      </c>
      <c r="O146" s="67" t="str">
        <f t="shared" si="27"/>
        <v>X</v>
      </c>
      <c r="P146" s="67" t="str">
        <f t="shared" si="28"/>
        <v>X</v>
      </c>
      <c r="Q146" s="67" t="str">
        <f t="shared" si="29"/>
        <v>X</v>
      </c>
      <c r="R146" s="87"/>
    </row>
    <row r="147" spans="1:18" s="20" customFormat="1">
      <c r="A147" s="69" t="s">
        <v>329</v>
      </c>
      <c r="B147" s="65">
        <f>VLOOKUP(A147,'To-Be'!$C$8:$F$307,4,FALSE)</f>
        <v>143</v>
      </c>
      <c r="C147" s="65" t="s">
        <v>440</v>
      </c>
      <c r="D147" s="65" t="s">
        <v>440</v>
      </c>
      <c r="E147" s="65">
        <v>80</v>
      </c>
      <c r="F147" s="73" t="s">
        <v>753</v>
      </c>
      <c r="G147" s="66"/>
      <c r="H147" s="66"/>
      <c r="I147" s="72" t="s">
        <v>241</v>
      </c>
      <c r="J147" s="66"/>
      <c r="K147" s="66" t="s">
        <v>248</v>
      </c>
      <c r="L147" s="93" t="s">
        <v>442</v>
      </c>
      <c r="M147" s="96" t="s">
        <v>451</v>
      </c>
      <c r="N147" s="82">
        <f t="shared" si="26"/>
        <v>1</v>
      </c>
      <c r="O147" s="67" t="str">
        <f t="shared" si="27"/>
        <v>X</v>
      </c>
      <c r="P147" s="67" t="str">
        <f t="shared" si="28"/>
        <v>X</v>
      </c>
      <c r="Q147" s="67" t="str">
        <f t="shared" si="29"/>
        <v>X</v>
      </c>
      <c r="R147" s="87"/>
    </row>
    <row r="148" spans="1:18" s="20" customFormat="1">
      <c r="A148" s="69" t="s">
        <v>330</v>
      </c>
      <c r="B148" s="65">
        <f>VLOOKUP(A148,'To-Be'!$C$8:$F$307,4,FALSE)</f>
        <v>144</v>
      </c>
      <c r="C148" s="65" t="s">
        <v>440</v>
      </c>
      <c r="D148" s="65" t="s">
        <v>440</v>
      </c>
      <c r="E148" s="65">
        <v>65</v>
      </c>
      <c r="F148" s="73" t="s">
        <v>753</v>
      </c>
      <c r="G148" s="66"/>
      <c r="H148" s="66"/>
      <c r="I148" s="72" t="s">
        <v>224</v>
      </c>
      <c r="J148" s="66"/>
      <c r="K148" s="66" t="s">
        <v>487</v>
      </c>
      <c r="L148" s="93" t="s">
        <v>442</v>
      </c>
      <c r="M148" s="96" t="s">
        <v>443</v>
      </c>
      <c r="N148" s="82">
        <f t="shared" ref="N148:N179" si="30">IF(M148="Public",1,IF(M148="FOUO",2,IF(M148="Sensitive",3,IF(M148="System-Only",4))))</f>
        <v>2</v>
      </c>
      <c r="O148" s="67" t="str">
        <f t="shared" si="27"/>
        <v/>
      </c>
      <c r="P148" s="67" t="str">
        <f t="shared" si="28"/>
        <v>X</v>
      </c>
      <c r="Q148" s="67" t="str">
        <f t="shared" si="29"/>
        <v>X</v>
      </c>
      <c r="R148" s="87"/>
    </row>
    <row r="149" spans="1:18" s="20" customFormat="1">
      <c r="A149" s="69" t="s">
        <v>377</v>
      </c>
      <c r="B149" s="65">
        <f>VLOOKUP(A149,'To-Be'!$C$8:$F$307,4,FALSE)</f>
        <v>145</v>
      </c>
      <c r="C149" s="65" t="s">
        <v>440</v>
      </c>
      <c r="D149" s="65" t="s">
        <v>440</v>
      </c>
      <c r="E149" s="65">
        <v>3</v>
      </c>
      <c r="F149" s="73" t="s">
        <v>753</v>
      </c>
      <c r="G149" s="66"/>
      <c r="H149" s="66"/>
      <c r="I149" s="72" t="s">
        <v>224</v>
      </c>
      <c r="J149" s="66"/>
      <c r="K149" s="66" t="s">
        <v>689</v>
      </c>
      <c r="L149" s="93" t="s">
        <v>442</v>
      </c>
      <c r="M149" s="96" t="s">
        <v>443</v>
      </c>
      <c r="N149" s="82">
        <f t="shared" si="30"/>
        <v>2</v>
      </c>
      <c r="O149" s="67" t="str">
        <f t="shared" si="27"/>
        <v/>
      </c>
      <c r="P149" s="67" t="str">
        <f t="shared" si="28"/>
        <v>X</v>
      </c>
      <c r="Q149" s="67" t="str">
        <f t="shared" si="29"/>
        <v>X</v>
      </c>
      <c r="R149" s="87"/>
    </row>
    <row r="150" spans="1:18" s="20" customFormat="1">
      <c r="A150" s="69" t="s">
        <v>378</v>
      </c>
      <c r="B150" s="65">
        <f>VLOOKUP(A150,'To-Be'!$C$8:$F$307,4,FALSE)</f>
        <v>146</v>
      </c>
      <c r="C150" s="65" t="s">
        <v>440</v>
      </c>
      <c r="D150" s="65" t="s">
        <v>440</v>
      </c>
      <c r="E150" s="65">
        <v>65</v>
      </c>
      <c r="F150" s="73" t="s">
        <v>753</v>
      </c>
      <c r="G150" s="66"/>
      <c r="H150" s="66"/>
      <c r="I150" s="72" t="s">
        <v>224</v>
      </c>
      <c r="J150" s="66"/>
      <c r="K150" s="66" t="s">
        <v>484</v>
      </c>
      <c r="L150" s="93" t="s">
        <v>442</v>
      </c>
      <c r="M150" s="96" t="s">
        <v>443</v>
      </c>
      <c r="N150" s="82">
        <f t="shared" si="30"/>
        <v>2</v>
      </c>
      <c r="O150" s="67" t="str">
        <f t="shared" si="27"/>
        <v/>
      </c>
      <c r="P150" s="67" t="str">
        <f t="shared" si="28"/>
        <v>X</v>
      </c>
      <c r="Q150" s="67" t="str">
        <f t="shared" si="29"/>
        <v>X</v>
      </c>
      <c r="R150" s="87"/>
    </row>
    <row r="151" spans="1:18" s="20" customFormat="1">
      <c r="A151" s="69" t="s">
        <v>379</v>
      </c>
      <c r="B151" s="65">
        <f>VLOOKUP(A151,'To-Be'!$C$8:$F$307,4,FALSE)</f>
        <v>147</v>
      </c>
      <c r="C151" s="65" t="s">
        <v>440</v>
      </c>
      <c r="D151" s="65" t="s">
        <v>440</v>
      </c>
      <c r="E151" s="65">
        <v>50</v>
      </c>
      <c r="F151" s="73" t="s">
        <v>753</v>
      </c>
      <c r="G151" s="66"/>
      <c r="H151" s="66"/>
      <c r="I151" s="72" t="s">
        <v>224</v>
      </c>
      <c r="J151" s="66"/>
      <c r="K151" s="66" t="s">
        <v>485</v>
      </c>
      <c r="L151" s="93" t="s">
        <v>442</v>
      </c>
      <c r="M151" s="96" t="s">
        <v>443</v>
      </c>
      <c r="N151" s="82">
        <f t="shared" si="30"/>
        <v>2</v>
      </c>
      <c r="O151" s="67" t="str">
        <f t="shared" si="27"/>
        <v/>
      </c>
      <c r="P151" s="67" t="str">
        <f t="shared" si="28"/>
        <v>X</v>
      </c>
      <c r="Q151" s="67" t="str">
        <f t="shared" si="29"/>
        <v>X</v>
      </c>
      <c r="R151" s="87"/>
    </row>
    <row r="152" spans="1:18" s="20" customFormat="1">
      <c r="A152" s="69" t="s">
        <v>380</v>
      </c>
      <c r="B152" s="65">
        <f>VLOOKUP(A152,'To-Be'!$C$8:$F$307,4,FALSE)</f>
        <v>148</v>
      </c>
      <c r="C152" s="65" t="s">
        <v>440</v>
      </c>
      <c r="D152" s="65" t="s">
        <v>440</v>
      </c>
      <c r="E152" s="65">
        <v>150</v>
      </c>
      <c r="F152" s="73" t="s">
        <v>753</v>
      </c>
      <c r="G152" s="66"/>
      <c r="H152" s="66"/>
      <c r="I152" s="72" t="s">
        <v>224</v>
      </c>
      <c r="J152" s="66"/>
      <c r="K152" s="66" t="s">
        <v>486</v>
      </c>
      <c r="L152" s="93" t="s">
        <v>442</v>
      </c>
      <c r="M152" s="96" t="s">
        <v>443</v>
      </c>
      <c r="N152" s="82">
        <f t="shared" si="30"/>
        <v>2</v>
      </c>
      <c r="O152" s="67" t="str">
        <f t="shared" si="27"/>
        <v/>
      </c>
      <c r="P152" s="67" t="str">
        <f t="shared" si="28"/>
        <v>X</v>
      </c>
      <c r="Q152" s="67" t="str">
        <f t="shared" si="29"/>
        <v>X</v>
      </c>
      <c r="R152" s="87"/>
    </row>
    <row r="153" spans="1:18" s="20" customFormat="1">
      <c r="A153" s="69" t="s">
        <v>381</v>
      </c>
      <c r="B153" s="65">
        <f>VLOOKUP(A153,'To-Be'!$C$8:$F$307,4,FALSE)</f>
        <v>149</v>
      </c>
      <c r="C153" s="65" t="s">
        <v>440</v>
      </c>
      <c r="D153" s="65" t="s">
        <v>440</v>
      </c>
      <c r="E153" s="65">
        <v>150</v>
      </c>
      <c r="F153" s="73" t="s">
        <v>753</v>
      </c>
      <c r="G153" s="66"/>
      <c r="H153" s="66"/>
      <c r="I153" s="72" t="s">
        <v>224</v>
      </c>
      <c r="J153" s="66"/>
      <c r="K153" s="66" t="s">
        <v>244</v>
      </c>
      <c r="L153" s="93" t="s">
        <v>442</v>
      </c>
      <c r="M153" s="96" t="s">
        <v>443</v>
      </c>
      <c r="N153" s="82">
        <f t="shared" si="30"/>
        <v>2</v>
      </c>
      <c r="O153" s="67" t="str">
        <f t="shared" si="27"/>
        <v/>
      </c>
      <c r="P153" s="67" t="str">
        <f t="shared" si="28"/>
        <v>X</v>
      </c>
      <c r="Q153" s="67" t="str">
        <f t="shared" si="29"/>
        <v>X</v>
      </c>
      <c r="R153" s="87"/>
    </row>
    <row r="154" spans="1:18" s="20" customFormat="1">
      <c r="A154" s="69" t="s">
        <v>382</v>
      </c>
      <c r="B154" s="65">
        <f>VLOOKUP(A154,'To-Be'!$C$8:$F$307,4,FALSE)</f>
        <v>150</v>
      </c>
      <c r="C154" s="65" t="s">
        <v>440</v>
      </c>
      <c r="D154" s="65" t="s">
        <v>440</v>
      </c>
      <c r="E154" s="65">
        <v>40</v>
      </c>
      <c r="F154" s="73" t="s">
        <v>753</v>
      </c>
      <c r="G154" s="66"/>
      <c r="H154" s="66"/>
      <c r="I154" s="72" t="s">
        <v>224</v>
      </c>
      <c r="J154" s="66"/>
      <c r="K154" s="66" t="s">
        <v>488</v>
      </c>
      <c r="L154" s="93" t="s">
        <v>442</v>
      </c>
      <c r="M154" s="96" t="s">
        <v>443</v>
      </c>
      <c r="N154" s="82">
        <f t="shared" si="30"/>
        <v>2</v>
      </c>
      <c r="O154" s="67" t="str">
        <f t="shared" si="27"/>
        <v/>
      </c>
      <c r="P154" s="67" t="str">
        <f t="shared" si="28"/>
        <v>X</v>
      </c>
      <c r="Q154" s="67" t="str">
        <f t="shared" si="29"/>
        <v>X</v>
      </c>
      <c r="R154" s="87"/>
    </row>
    <row r="155" spans="1:18" s="20" customFormat="1">
      <c r="A155" s="69" t="s">
        <v>383</v>
      </c>
      <c r="B155" s="65">
        <f>VLOOKUP(A155,'To-Be'!$C$8:$F$307,4,FALSE)</f>
        <v>151</v>
      </c>
      <c r="C155" s="65" t="s">
        <v>440</v>
      </c>
      <c r="D155" s="73" t="s">
        <v>440</v>
      </c>
      <c r="E155" s="70">
        <v>50</v>
      </c>
      <c r="F155" s="73" t="s">
        <v>753</v>
      </c>
      <c r="G155" s="72"/>
      <c r="H155" s="72"/>
      <c r="I155" s="72" t="s">
        <v>224</v>
      </c>
      <c r="J155" s="72" t="s">
        <v>235</v>
      </c>
      <c r="K155" s="72" t="s">
        <v>721</v>
      </c>
      <c r="L155" s="93" t="s">
        <v>442</v>
      </c>
      <c r="M155" s="96" t="s">
        <v>443</v>
      </c>
      <c r="N155" s="82">
        <f t="shared" si="30"/>
        <v>2</v>
      </c>
      <c r="O155" s="67" t="str">
        <f t="shared" si="27"/>
        <v/>
      </c>
      <c r="P155" s="67" t="str">
        <f t="shared" si="28"/>
        <v>X</v>
      </c>
      <c r="Q155" s="67" t="str">
        <f t="shared" si="29"/>
        <v>X</v>
      </c>
      <c r="R155" s="87"/>
    </row>
    <row r="156" spans="1:18" s="20" customFormat="1">
      <c r="A156" s="69" t="s">
        <v>384</v>
      </c>
      <c r="B156" s="65">
        <f>VLOOKUP(A156,'To-Be'!$C$8:$F$307,4,FALSE)</f>
        <v>152</v>
      </c>
      <c r="C156" s="65" t="s">
        <v>440</v>
      </c>
      <c r="D156" s="65" t="s">
        <v>445</v>
      </c>
      <c r="E156" s="65">
        <v>4</v>
      </c>
      <c r="F156" s="73" t="s">
        <v>753</v>
      </c>
      <c r="G156" s="66"/>
      <c r="H156" s="66"/>
      <c r="I156" s="72" t="s">
        <v>224</v>
      </c>
      <c r="J156" s="71" t="s">
        <v>235</v>
      </c>
      <c r="K156" s="66" t="s">
        <v>703</v>
      </c>
      <c r="L156" s="93" t="s">
        <v>442</v>
      </c>
      <c r="M156" s="96" t="s">
        <v>443</v>
      </c>
      <c r="N156" s="82">
        <f t="shared" si="30"/>
        <v>2</v>
      </c>
      <c r="O156" s="67" t="str">
        <f t="shared" si="27"/>
        <v/>
      </c>
      <c r="P156" s="67" t="str">
        <f t="shared" si="28"/>
        <v>X</v>
      </c>
      <c r="Q156" s="67" t="str">
        <f t="shared" si="29"/>
        <v>X</v>
      </c>
      <c r="R156" s="87"/>
    </row>
    <row r="157" spans="1:18" s="20" customFormat="1">
      <c r="A157" s="69" t="s">
        <v>385</v>
      </c>
      <c r="B157" s="65">
        <f>VLOOKUP(A157,'To-Be'!$C$8:$F$307,4,FALSE)</f>
        <v>153</v>
      </c>
      <c r="C157" s="65" t="s">
        <v>440</v>
      </c>
      <c r="D157" s="65" t="s">
        <v>440</v>
      </c>
      <c r="E157" s="65">
        <v>3</v>
      </c>
      <c r="F157" s="73" t="s">
        <v>753</v>
      </c>
      <c r="G157" s="66"/>
      <c r="H157" s="66"/>
      <c r="I157" s="72" t="s">
        <v>224</v>
      </c>
      <c r="J157" s="66"/>
      <c r="K157" s="66" t="s">
        <v>694</v>
      </c>
      <c r="L157" s="93" t="s">
        <v>442</v>
      </c>
      <c r="M157" s="96" t="s">
        <v>443</v>
      </c>
      <c r="N157" s="82">
        <f t="shared" si="30"/>
        <v>2</v>
      </c>
      <c r="O157" s="67" t="str">
        <f t="shared" si="27"/>
        <v/>
      </c>
      <c r="P157" s="67" t="str">
        <f t="shared" si="28"/>
        <v>X</v>
      </c>
      <c r="Q157" s="67" t="str">
        <f t="shared" si="29"/>
        <v>X</v>
      </c>
      <c r="R157" s="87"/>
    </row>
    <row r="158" spans="1:18" s="20" customFormat="1">
      <c r="A158" s="69" t="s">
        <v>386</v>
      </c>
      <c r="B158" s="65">
        <f>VLOOKUP(A158,'To-Be'!$C$8:$F$307,4,FALSE)</f>
        <v>154</v>
      </c>
      <c r="C158" s="65" t="s">
        <v>440</v>
      </c>
      <c r="D158" s="65" t="s">
        <v>440</v>
      </c>
      <c r="E158" s="65">
        <v>55</v>
      </c>
      <c r="F158" s="73" t="s">
        <v>753</v>
      </c>
      <c r="G158" s="66"/>
      <c r="H158" s="66"/>
      <c r="I158" s="72" t="s">
        <v>224</v>
      </c>
      <c r="J158" s="66" t="s">
        <v>236</v>
      </c>
      <c r="K158" s="66" t="s">
        <v>716</v>
      </c>
      <c r="L158" s="93" t="s">
        <v>442</v>
      </c>
      <c r="M158" s="96" t="s">
        <v>443</v>
      </c>
      <c r="N158" s="82">
        <f t="shared" si="30"/>
        <v>2</v>
      </c>
      <c r="O158" s="67" t="str">
        <f t="shared" si="27"/>
        <v/>
      </c>
      <c r="P158" s="67" t="str">
        <f t="shared" si="28"/>
        <v>X</v>
      </c>
      <c r="Q158" s="67" t="str">
        <f t="shared" si="29"/>
        <v>X</v>
      </c>
      <c r="R158" s="87"/>
    </row>
    <row r="159" spans="1:18" s="20" customFormat="1">
      <c r="A159" s="69" t="s">
        <v>331</v>
      </c>
      <c r="B159" s="65">
        <f>VLOOKUP(A159,'To-Be'!$C$8:$F$307,4,FALSE)</f>
        <v>155</v>
      </c>
      <c r="C159" s="65" t="s">
        <v>440</v>
      </c>
      <c r="D159" s="65" t="s">
        <v>445</v>
      </c>
      <c r="E159" s="65">
        <v>30</v>
      </c>
      <c r="F159" s="73" t="s">
        <v>753</v>
      </c>
      <c r="G159" s="66"/>
      <c r="H159" s="66"/>
      <c r="I159" s="72" t="s">
        <v>224</v>
      </c>
      <c r="J159" s="66" t="s">
        <v>237</v>
      </c>
      <c r="K159" s="66" t="s">
        <v>245</v>
      </c>
      <c r="L159" s="93" t="s">
        <v>442</v>
      </c>
      <c r="M159" s="96" t="s">
        <v>443</v>
      </c>
      <c r="N159" s="82">
        <f t="shared" si="30"/>
        <v>2</v>
      </c>
      <c r="O159" s="67" t="str">
        <f t="shared" si="27"/>
        <v/>
      </c>
      <c r="P159" s="67" t="str">
        <f t="shared" si="28"/>
        <v>X</v>
      </c>
      <c r="Q159" s="67" t="str">
        <f t="shared" si="29"/>
        <v>X</v>
      </c>
      <c r="R159" s="87"/>
    </row>
    <row r="160" spans="1:18" s="20" customFormat="1">
      <c r="A160" s="69" t="s">
        <v>332</v>
      </c>
      <c r="B160" s="65">
        <f>VLOOKUP(A160,'To-Be'!$C$8:$F$307,4,FALSE)</f>
        <v>156</v>
      </c>
      <c r="C160" s="65" t="s">
        <v>440</v>
      </c>
      <c r="D160" s="73" t="s">
        <v>440</v>
      </c>
      <c r="E160" s="65">
        <v>25</v>
      </c>
      <c r="F160" s="73" t="s">
        <v>753</v>
      </c>
      <c r="G160" s="72"/>
      <c r="H160" s="72"/>
      <c r="I160" s="72" t="s">
        <v>224</v>
      </c>
      <c r="J160" s="72"/>
      <c r="K160" s="72" t="s">
        <v>246</v>
      </c>
      <c r="L160" s="93" t="s">
        <v>442</v>
      </c>
      <c r="M160" s="96" t="s">
        <v>443</v>
      </c>
      <c r="N160" s="82">
        <f t="shared" si="30"/>
        <v>2</v>
      </c>
      <c r="O160" s="67" t="str">
        <f t="shared" si="27"/>
        <v/>
      </c>
      <c r="P160" s="67" t="str">
        <f t="shared" si="28"/>
        <v>X</v>
      </c>
      <c r="Q160" s="67" t="str">
        <f t="shared" si="29"/>
        <v>X</v>
      </c>
      <c r="R160" s="87"/>
    </row>
    <row r="161" spans="1:18" s="20" customFormat="1">
      <c r="A161" s="69" t="s">
        <v>333</v>
      </c>
      <c r="B161" s="65">
        <f>VLOOKUP(A161,'To-Be'!$C$8:$F$307,4,FALSE)</f>
        <v>157</v>
      </c>
      <c r="C161" s="65" t="s">
        <v>440</v>
      </c>
      <c r="D161" s="73" t="s">
        <v>440</v>
      </c>
      <c r="E161" s="73">
        <v>30</v>
      </c>
      <c r="F161" s="73" t="s">
        <v>753</v>
      </c>
      <c r="G161" s="72"/>
      <c r="H161" s="72"/>
      <c r="I161" s="72" t="s">
        <v>224</v>
      </c>
      <c r="J161" s="72" t="s">
        <v>238</v>
      </c>
      <c r="K161" s="72" t="s">
        <v>731</v>
      </c>
      <c r="L161" s="93" t="s">
        <v>442</v>
      </c>
      <c r="M161" s="96" t="s">
        <v>443</v>
      </c>
      <c r="N161" s="82">
        <f t="shared" si="30"/>
        <v>2</v>
      </c>
      <c r="O161" s="67" t="str">
        <f t="shared" si="27"/>
        <v/>
      </c>
      <c r="P161" s="67" t="str">
        <f t="shared" si="28"/>
        <v>X</v>
      </c>
      <c r="Q161" s="67" t="str">
        <f t="shared" si="29"/>
        <v>X</v>
      </c>
      <c r="R161" s="87"/>
    </row>
    <row r="162" spans="1:18" s="20" customFormat="1">
      <c r="A162" s="69" t="s">
        <v>334</v>
      </c>
      <c r="B162" s="65">
        <f>VLOOKUP(A162,'To-Be'!$C$8:$F$307,4,FALSE)</f>
        <v>158</v>
      </c>
      <c r="C162" s="65" t="s">
        <v>440</v>
      </c>
      <c r="D162" s="73" t="s">
        <v>440</v>
      </c>
      <c r="E162" s="73">
        <v>30</v>
      </c>
      <c r="F162" s="73" t="s">
        <v>753</v>
      </c>
      <c r="G162" s="72"/>
      <c r="H162" s="72"/>
      <c r="I162" s="72" t="s">
        <v>224</v>
      </c>
      <c r="J162" s="72"/>
      <c r="K162" s="72" t="s">
        <v>247</v>
      </c>
      <c r="L162" s="93" t="s">
        <v>442</v>
      </c>
      <c r="M162" s="96" t="s">
        <v>443</v>
      </c>
      <c r="N162" s="82">
        <f t="shared" si="30"/>
        <v>2</v>
      </c>
      <c r="O162" s="67" t="str">
        <f t="shared" si="27"/>
        <v/>
      </c>
      <c r="P162" s="67" t="str">
        <f t="shared" si="28"/>
        <v>X</v>
      </c>
      <c r="Q162" s="67" t="str">
        <f t="shared" si="29"/>
        <v>X</v>
      </c>
      <c r="R162" s="87"/>
    </row>
    <row r="163" spans="1:18" s="20" customFormat="1">
      <c r="A163" s="69" t="s">
        <v>335</v>
      </c>
      <c r="B163" s="65">
        <f>VLOOKUP(A163,'To-Be'!$C$8:$F$307,4,FALSE)</f>
        <v>159</v>
      </c>
      <c r="C163" s="65" t="s">
        <v>440</v>
      </c>
      <c r="D163" s="65" t="s">
        <v>440</v>
      </c>
      <c r="E163" s="65">
        <v>80</v>
      </c>
      <c r="F163" s="73" t="s">
        <v>753</v>
      </c>
      <c r="G163" s="66"/>
      <c r="H163" s="66"/>
      <c r="I163" s="72" t="s">
        <v>224</v>
      </c>
      <c r="J163" s="66"/>
      <c r="K163" s="66" t="s">
        <v>248</v>
      </c>
      <c r="L163" s="93" t="s">
        <v>442</v>
      </c>
      <c r="M163" s="96" t="s">
        <v>443</v>
      </c>
      <c r="N163" s="82">
        <f t="shared" si="30"/>
        <v>2</v>
      </c>
      <c r="O163" s="67" t="str">
        <f t="shared" si="27"/>
        <v/>
      </c>
      <c r="P163" s="67" t="str">
        <f t="shared" si="28"/>
        <v>X</v>
      </c>
      <c r="Q163" s="67" t="str">
        <f t="shared" si="29"/>
        <v>X</v>
      </c>
      <c r="R163" s="87"/>
    </row>
    <row r="164" spans="1:18" s="20" customFormat="1">
      <c r="A164" s="69" t="s">
        <v>336</v>
      </c>
      <c r="B164" s="65">
        <f>VLOOKUP(A164,'To-Be'!$C$8:$F$307,4,FALSE)</f>
        <v>160</v>
      </c>
      <c r="C164" s="65" t="s">
        <v>440</v>
      </c>
      <c r="D164" s="65" t="s">
        <v>440</v>
      </c>
      <c r="E164" s="65">
        <v>65</v>
      </c>
      <c r="F164" s="73" t="s">
        <v>753</v>
      </c>
      <c r="G164" s="66"/>
      <c r="H164" s="66"/>
      <c r="I164" s="72" t="s">
        <v>241</v>
      </c>
      <c r="J164" s="66"/>
      <c r="K164" s="66" t="s">
        <v>487</v>
      </c>
      <c r="L164" s="93" t="s">
        <v>442</v>
      </c>
      <c r="M164" s="96" t="s">
        <v>443</v>
      </c>
      <c r="N164" s="82">
        <f t="shared" si="30"/>
        <v>2</v>
      </c>
      <c r="O164" s="67" t="str">
        <f t="shared" si="27"/>
        <v/>
      </c>
      <c r="P164" s="67" t="str">
        <f t="shared" si="28"/>
        <v>X</v>
      </c>
      <c r="Q164" s="67" t="str">
        <f t="shared" si="29"/>
        <v>X</v>
      </c>
      <c r="R164" s="87"/>
    </row>
    <row r="165" spans="1:18" s="20" customFormat="1">
      <c r="A165" s="69" t="s">
        <v>387</v>
      </c>
      <c r="B165" s="65">
        <f>VLOOKUP(A165,'To-Be'!$C$8:$F$307,4,FALSE)</f>
        <v>161</v>
      </c>
      <c r="C165" s="65" t="s">
        <v>440</v>
      </c>
      <c r="D165" s="65" t="s">
        <v>440</v>
      </c>
      <c r="E165" s="65">
        <v>3</v>
      </c>
      <c r="F165" s="73" t="s">
        <v>753</v>
      </c>
      <c r="G165" s="66"/>
      <c r="H165" s="66"/>
      <c r="I165" s="72" t="s">
        <v>241</v>
      </c>
      <c r="J165" s="66"/>
      <c r="K165" s="66" t="s">
        <v>689</v>
      </c>
      <c r="L165" s="93" t="s">
        <v>442</v>
      </c>
      <c r="M165" s="96" t="s">
        <v>443</v>
      </c>
      <c r="N165" s="82">
        <f t="shared" si="30"/>
        <v>2</v>
      </c>
      <c r="O165" s="67" t="str">
        <f t="shared" si="27"/>
        <v/>
      </c>
      <c r="P165" s="67" t="str">
        <f t="shared" si="28"/>
        <v>X</v>
      </c>
      <c r="Q165" s="67" t="str">
        <f t="shared" si="29"/>
        <v>X</v>
      </c>
      <c r="R165" s="87"/>
    </row>
    <row r="166" spans="1:18" s="20" customFormat="1">
      <c r="A166" s="69" t="s">
        <v>388</v>
      </c>
      <c r="B166" s="65">
        <f>VLOOKUP(A166,'To-Be'!$C$8:$F$307,4,FALSE)</f>
        <v>162</v>
      </c>
      <c r="C166" s="65" t="s">
        <v>440</v>
      </c>
      <c r="D166" s="65" t="s">
        <v>440</v>
      </c>
      <c r="E166" s="65">
        <v>65</v>
      </c>
      <c r="F166" s="73" t="s">
        <v>753</v>
      </c>
      <c r="G166" s="66"/>
      <c r="H166" s="66"/>
      <c r="I166" s="72" t="s">
        <v>241</v>
      </c>
      <c r="J166" s="66"/>
      <c r="K166" s="66" t="s">
        <v>484</v>
      </c>
      <c r="L166" s="93" t="s">
        <v>442</v>
      </c>
      <c r="M166" s="96" t="s">
        <v>443</v>
      </c>
      <c r="N166" s="82">
        <f t="shared" si="30"/>
        <v>2</v>
      </c>
      <c r="O166" s="67" t="str">
        <f t="shared" si="27"/>
        <v/>
      </c>
      <c r="P166" s="67" t="str">
        <f t="shared" si="28"/>
        <v>X</v>
      </c>
      <c r="Q166" s="67" t="str">
        <f t="shared" si="29"/>
        <v>X</v>
      </c>
      <c r="R166" s="87"/>
    </row>
    <row r="167" spans="1:18" s="20" customFormat="1">
      <c r="A167" s="69" t="s">
        <v>389</v>
      </c>
      <c r="B167" s="65">
        <f>VLOOKUP(A167,'To-Be'!$C$8:$F$307,4,FALSE)</f>
        <v>163</v>
      </c>
      <c r="C167" s="65" t="s">
        <v>440</v>
      </c>
      <c r="D167" s="65" t="s">
        <v>440</v>
      </c>
      <c r="E167" s="65">
        <v>50</v>
      </c>
      <c r="F167" s="73" t="s">
        <v>753</v>
      </c>
      <c r="G167" s="66"/>
      <c r="H167" s="66"/>
      <c r="I167" s="72" t="s">
        <v>241</v>
      </c>
      <c r="J167" s="66"/>
      <c r="K167" s="66" t="s">
        <v>485</v>
      </c>
      <c r="L167" s="93" t="s">
        <v>442</v>
      </c>
      <c r="M167" s="96" t="s">
        <v>443</v>
      </c>
      <c r="N167" s="82">
        <f t="shared" si="30"/>
        <v>2</v>
      </c>
      <c r="O167" s="67" t="str">
        <f t="shared" si="27"/>
        <v/>
      </c>
      <c r="P167" s="67" t="str">
        <f t="shared" si="28"/>
        <v>X</v>
      </c>
      <c r="Q167" s="67" t="str">
        <f t="shared" si="29"/>
        <v>X</v>
      </c>
      <c r="R167" s="87"/>
    </row>
    <row r="168" spans="1:18" s="20" customFormat="1">
      <c r="A168" s="69" t="s">
        <v>337</v>
      </c>
      <c r="B168" s="65">
        <f>VLOOKUP(A168,'To-Be'!$C$8:$F$307,4,FALSE)</f>
        <v>164</v>
      </c>
      <c r="C168" s="65" t="s">
        <v>440</v>
      </c>
      <c r="D168" s="65" t="s">
        <v>445</v>
      </c>
      <c r="E168" s="65">
        <v>30</v>
      </c>
      <c r="F168" s="73" t="s">
        <v>753</v>
      </c>
      <c r="G168" s="66"/>
      <c r="H168" s="66"/>
      <c r="I168" s="72" t="s">
        <v>241</v>
      </c>
      <c r="J168" s="66" t="s">
        <v>237</v>
      </c>
      <c r="K168" s="66" t="s">
        <v>245</v>
      </c>
      <c r="L168" s="93" t="s">
        <v>442</v>
      </c>
      <c r="M168" s="96" t="s">
        <v>443</v>
      </c>
      <c r="N168" s="82">
        <f t="shared" si="30"/>
        <v>2</v>
      </c>
      <c r="O168" s="67" t="str">
        <f t="shared" si="27"/>
        <v/>
      </c>
      <c r="P168" s="67" t="str">
        <f t="shared" si="28"/>
        <v>X</v>
      </c>
      <c r="Q168" s="67" t="str">
        <f t="shared" si="29"/>
        <v>X</v>
      </c>
      <c r="R168" s="87"/>
    </row>
    <row r="169" spans="1:18" s="20" customFormat="1">
      <c r="A169" s="69" t="s">
        <v>338</v>
      </c>
      <c r="B169" s="65">
        <f>VLOOKUP(A169,'To-Be'!$C$8:$F$307,4,FALSE)</f>
        <v>165</v>
      </c>
      <c r="C169" s="65" t="s">
        <v>440</v>
      </c>
      <c r="D169" s="65" t="s">
        <v>440</v>
      </c>
      <c r="E169" s="65">
        <v>25</v>
      </c>
      <c r="F169" s="73" t="s">
        <v>753</v>
      </c>
      <c r="G169" s="66"/>
      <c r="H169" s="66"/>
      <c r="I169" s="72" t="s">
        <v>241</v>
      </c>
      <c r="J169" s="66"/>
      <c r="K169" s="66" t="s">
        <v>246</v>
      </c>
      <c r="L169" s="93" t="s">
        <v>442</v>
      </c>
      <c r="M169" s="96" t="s">
        <v>443</v>
      </c>
      <c r="N169" s="82">
        <f t="shared" si="30"/>
        <v>2</v>
      </c>
      <c r="O169" s="67" t="str">
        <f t="shared" si="27"/>
        <v/>
      </c>
      <c r="P169" s="67" t="str">
        <f t="shared" si="28"/>
        <v>X</v>
      </c>
      <c r="Q169" s="67" t="str">
        <f t="shared" si="29"/>
        <v>X</v>
      </c>
      <c r="R169" s="87"/>
    </row>
    <row r="170" spans="1:18" s="20" customFormat="1">
      <c r="A170" s="69" t="s">
        <v>339</v>
      </c>
      <c r="B170" s="65">
        <f>VLOOKUP(A170,'To-Be'!$C$8:$F$307,4,FALSE)</f>
        <v>166</v>
      </c>
      <c r="C170" s="65" t="s">
        <v>440</v>
      </c>
      <c r="D170" s="65" t="s">
        <v>440</v>
      </c>
      <c r="E170" s="65">
        <v>30</v>
      </c>
      <c r="F170" s="73" t="s">
        <v>753</v>
      </c>
      <c r="G170" s="66"/>
      <c r="H170" s="66"/>
      <c r="I170" s="72" t="s">
        <v>241</v>
      </c>
      <c r="J170" s="66" t="s">
        <v>238</v>
      </c>
      <c r="K170" s="66" t="s">
        <v>731</v>
      </c>
      <c r="L170" s="93" t="s">
        <v>442</v>
      </c>
      <c r="M170" s="96" t="s">
        <v>443</v>
      </c>
      <c r="N170" s="82">
        <f t="shared" si="30"/>
        <v>2</v>
      </c>
      <c r="O170" s="67" t="str">
        <f t="shared" si="27"/>
        <v/>
      </c>
      <c r="P170" s="67" t="str">
        <f t="shared" si="28"/>
        <v>X</v>
      </c>
      <c r="Q170" s="67" t="str">
        <f t="shared" si="29"/>
        <v>X</v>
      </c>
      <c r="R170" s="87"/>
    </row>
    <row r="171" spans="1:18" s="20" customFormat="1">
      <c r="A171" s="69" t="s">
        <v>340</v>
      </c>
      <c r="B171" s="65">
        <f>VLOOKUP(A171,'To-Be'!$C$8:$F$307,4,FALSE)</f>
        <v>167</v>
      </c>
      <c r="C171" s="65" t="s">
        <v>440</v>
      </c>
      <c r="D171" s="65" t="s">
        <v>440</v>
      </c>
      <c r="E171" s="65">
        <v>30</v>
      </c>
      <c r="F171" s="73" t="s">
        <v>753</v>
      </c>
      <c r="G171" s="66"/>
      <c r="H171" s="66"/>
      <c r="I171" s="72" t="s">
        <v>241</v>
      </c>
      <c r="J171" s="66"/>
      <c r="K171" s="66" t="s">
        <v>247</v>
      </c>
      <c r="L171" s="93" t="s">
        <v>442</v>
      </c>
      <c r="M171" s="96" t="s">
        <v>443</v>
      </c>
      <c r="N171" s="82">
        <f t="shared" si="30"/>
        <v>2</v>
      </c>
      <c r="O171" s="67" t="str">
        <f t="shared" si="27"/>
        <v/>
      </c>
      <c r="P171" s="67" t="str">
        <f t="shared" si="28"/>
        <v>X</v>
      </c>
      <c r="Q171" s="67" t="str">
        <f t="shared" si="29"/>
        <v>X</v>
      </c>
      <c r="R171" s="87"/>
    </row>
    <row r="172" spans="1:18" s="20" customFormat="1">
      <c r="A172" s="69" t="s">
        <v>341</v>
      </c>
      <c r="B172" s="65">
        <f>VLOOKUP(A172,'To-Be'!$C$8:$F$307,4,FALSE)</f>
        <v>168</v>
      </c>
      <c r="C172" s="65" t="s">
        <v>440</v>
      </c>
      <c r="D172" s="65" t="s">
        <v>440</v>
      </c>
      <c r="E172" s="65">
        <v>80</v>
      </c>
      <c r="F172" s="73" t="s">
        <v>753</v>
      </c>
      <c r="G172" s="66"/>
      <c r="H172" s="66"/>
      <c r="I172" s="72" t="s">
        <v>241</v>
      </c>
      <c r="J172" s="66"/>
      <c r="K172" s="66" t="s">
        <v>248</v>
      </c>
      <c r="L172" s="93" t="s">
        <v>442</v>
      </c>
      <c r="M172" s="96" t="s">
        <v>443</v>
      </c>
      <c r="N172" s="82">
        <f t="shared" si="30"/>
        <v>2</v>
      </c>
      <c r="O172" s="67" t="str">
        <f t="shared" si="27"/>
        <v/>
      </c>
      <c r="P172" s="67" t="str">
        <f t="shared" si="28"/>
        <v>X</v>
      </c>
      <c r="Q172" s="67" t="str">
        <f t="shared" si="29"/>
        <v>X</v>
      </c>
      <c r="R172" s="87"/>
    </row>
    <row r="173" spans="1:18" s="20" customFormat="1">
      <c r="A173" s="69" t="s">
        <v>638</v>
      </c>
      <c r="B173" s="65">
        <f>VLOOKUP(A173,'To-Be'!$C$8:$F$307,4,FALSE)</f>
        <v>169</v>
      </c>
      <c r="C173" s="65" t="s">
        <v>440</v>
      </c>
      <c r="D173" s="65" t="s">
        <v>440</v>
      </c>
      <c r="E173" s="65">
        <v>150</v>
      </c>
      <c r="F173" s="73" t="s">
        <v>753</v>
      </c>
      <c r="G173" s="66"/>
      <c r="H173" s="66"/>
      <c r="I173" s="72" t="s">
        <v>241</v>
      </c>
      <c r="J173" s="66" t="s">
        <v>229</v>
      </c>
      <c r="K173" s="66" t="s">
        <v>470</v>
      </c>
      <c r="L173" s="93" t="s">
        <v>442</v>
      </c>
      <c r="M173" s="96" t="s">
        <v>443</v>
      </c>
      <c r="N173" s="82">
        <f t="shared" si="30"/>
        <v>2</v>
      </c>
      <c r="O173" s="67" t="str">
        <f t="shared" si="27"/>
        <v/>
      </c>
      <c r="P173" s="67" t="str">
        <f t="shared" si="28"/>
        <v>X</v>
      </c>
      <c r="Q173" s="67" t="str">
        <f t="shared" si="29"/>
        <v>X</v>
      </c>
      <c r="R173" s="87"/>
    </row>
    <row r="174" spans="1:18" s="20" customFormat="1">
      <c r="A174" s="69" t="s">
        <v>639</v>
      </c>
      <c r="B174" s="65">
        <f>VLOOKUP(A174,'To-Be'!$C$8:$F$307,4,FALSE)</f>
        <v>170</v>
      </c>
      <c r="C174" s="65" t="s">
        <v>440</v>
      </c>
      <c r="D174" s="65" t="s">
        <v>445</v>
      </c>
      <c r="E174" s="65">
        <v>13</v>
      </c>
      <c r="F174" s="73" t="s">
        <v>753</v>
      </c>
      <c r="G174" s="66"/>
      <c r="H174" s="66"/>
      <c r="I174" s="72" t="s">
        <v>241</v>
      </c>
      <c r="J174" s="66" t="s">
        <v>229</v>
      </c>
      <c r="K174" s="41" t="s">
        <v>471</v>
      </c>
      <c r="L174" s="93" t="s">
        <v>442</v>
      </c>
      <c r="M174" s="96" t="s">
        <v>443</v>
      </c>
      <c r="N174" s="82">
        <f t="shared" si="30"/>
        <v>2</v>
      </c>
      <c r="O174" s="67" t="str">
        <f t="shared" si="27"/>
        <v/>
      </c>
      <c r="P174" s="67" t="str">
        <f t="shared" si="28"/>
        <v>X</v>
      </c>
      <c r="Q174" s="67" t="str">
        <f t="shared" si="29"/>
        <v>X</v>
      </c>
      <c r="R174" s="87"/>
    </row>
    <row r="175" spans="1:18" s="20" customFormat="1">
      <c r="A175" s="69" t="s">
        <v>472</v>
      </c>
      <c r="B175" s="65">
        <f>VLOOKUP(A175,'To-Be'!$C$8:$F$307,4,FALSE)</f>
        <v>171</v>
      </c>
      <c r="C175" s="65" t="s">
        <v>440</v>
      </c>
      <c r="D175" s="65" t="s">
        <v>440</v>
      </c>
      <c r="E175" s="65">
        <v>150</v>
      </c>
      <c r="F175" s="73" t="s">
        <v>753</v>
      </c>
      <c r="G175" s="66"/>
      <c r="H175" s="66"/>
      <c r="I175" s="72" t="s">
        <v>241</v>
      </c>
      <c r="J175" s="66" t="s">
        <v>229</v>
      </c>
      <c r="K175" s="66" t="s">
        <v>707</v>
      </c>
      <c r="L175" s="93" t="s">
        <v>442</v>
      </c>
      <c r="M175" s="96" t="s">
        <v>443</v>
      </c>
      <c r="N175" s="82">
        <f t="shared" si="30"/>
        <v>2</v>
      </c>
      <c r="O175" s="67" t="str">
        <f t="shared" si="27"/>
        <v/>
      </c>
      <c r="P175" s="67" t="str">
        <f t="shared" si="28"/>
        <v>X</v>
      </c>
      <c r="Q175" s="67" t="str">
        <f t="shared" si="29"/>
        <v>X</v>
      </c>
      <c r="R175" s="87"/>
    </row>
    <row r="176" spans="1:18" s="20" customFormat="1">
      <c r="A176" s="69" t="s">
        <v>473</v>
      </c>
      <c r="B176" s="65">
        <f>VLOOKUP(A176,'To-Be'!$C$8:$F$307,4,FALSE)</f>
        <v>172</v>
      </c>
      <c r="C176" s="65" t="s">
        <v>440</v>
      </c>
      <c r="D176" s="65" t="s">
        <v>440</v>
      </c>
      <c r="E176" s="65">
        <v>150</v>
      </c>
      <c r="F176" s="73" t="s">
        <v>753</v>
      </c>
      <c r="G176" s="66"/>
      <c r="H176" s="66"/>
      <c r="I176" s="72" t="s">
        <v>241</v>
      </c>
      <c r="J176" s="66" t="s">
        <v>229</v>
      </c>
      <c r="K176" s="66" t="s">
        <v>705</v>
      </c>
      <c r="L176" s="93" t="s">
        <v>442</v>
      </c>
      <c r="M176" s="96" t="s">
        <v>443</v>
      </c>
      <c r="N176" s="82">
        <f t="shared" si="30"/>
        <v>2</v>
      </c>
      <c r="O176" s="67" t="str">
        <f t="shared" si="27"/>
        <v/>
      </c>
      <c r="P176" s="67" t="str">
        <f t="shared" si="28"/>
        <v>X</v>
      </c>
      <c r="Q176" s="67" t="str">
        <f t="shared" si="29"/>
        <v>X</v>
      </c>
      <c r="R176" s="87"/>
    </row>
    <row r="177" spans="1:18" s="20" customFormat="1">
      <c r="A177" s="69" t="s">
        <v>251</v>
      </c>
      <c r="B177" s="65">
        <f>VLOOKUP(A177,'To-Be'!$C$8:$F$307,4,FALSE)</f>
        <v>173</v>
      </c>
      <c r="C177" s="65" t="s">
        <v>440</v>
      </c>
      <c r="D177" s="65" t="s">
        <v>440</v>
      </c>
      <c r="E177" s="65">
        <v>40</v>
      </c>
      <c r="F177" s="73" t="s">
        <v>753</v>
      </c>
      <c r="G177" s="66"/>
      <c r="H177" s="66"/>
      <c r="I177" s="72" t="s">
        <v>241</v>
      </c>
      <c r="J177" s="66" t="s">
        <v>229</v>
      </c>
      <c r="K177" s="66" t="s">
        <v>692</v>
      </c>
      <c r="L177" s="93" t="s">
        <v>442</v>
      </c>
      <c r="M177" s="96" t="s">
        <v>443</v>
      </c>
      <c r="N177" s="82">
        <f t="shared" si="30"/>
        <v>2</v>
      </c>
      <c r="O177" s="67" t="str">
        <f t="shared" si="27"/>
        <v/>
      </c>
      <c r="P177" s="67" t="str">
        <f t="shared" si="28"/>
        <v>X</v>
      </c>
      <c r="Q177" s="67" t="str">
        <f t="shared" si="29"/>
        <v>X</v>
      </c>
      <c r="R177" s="87"/>
    </row>
    <row r="178" spans="1:18" s="20" customFormat="1">
      <c r="A178" s="69" t="s">
        <v>252</v>
      </c>
      <c r="B178" s="65">
        <f>VLOOKUP(A178,'To-Be'!$C$8:$F$307,4,FALSE)</f>
        <v>174</v>
      </c>
      <c r="C178" s="65" t="s">
        <v>440</v>
      </c>
      <c r="D178" s="65" t="s">
        <v>445</v>
      </c>
      <c r="E178" s="65">
        <v>50</v>
      </c>
      <c r="F178" s="73" t="s">
        <v>753</v>
      </c>
      <c r="G178" s="66"/>
      <c r="H178" s="66"/>
      <c r="I178" s="72" t="s">
        <v>241</v>
      </c>
      <c r="J178" s="66" t="s">
        <v>229</v>
      </c>
      <c r="K178" s="41" t="s">
        <v>474</v>
      </c>
      <c r="L178" s="93" t="s">
        <v>442</v>
      </c>
      <c r="M178" s="96" t="s">
        <v>443</v>
      </c>
      <c r="N178" s="82">
        <f t="shared" si="30"/>
        <v>2</v>
      </c>
      <c r="O178" s="67" t="str">
        <f t="shared" si="27"/>
        <v/>
      </c>
      <c r="P178" s="67" t="str">
        <f t="shared" si="28"/>
        <v>X</v>
      </c>
      <c r="Q178" s="67" t="str">
        <f t="shared" si="29"/>
        <v>X</v>
      </c>
      <c r="R178" s="87"/>
    </row>
    <row r="179" spans="1:18" s="20" customFormat="1">
      <c r="A179" s="69" t="s">
        <v>644</v>
      </c>
      <c r="B179" s="65">
        <f>VLOOKUP(A179,'To-Be'!$C$8:$F$307,4,FALSE)</f>
        <v>175</v>
      </c>
      <c r="C179" s="65" t="s">
        <v>440</v>
      </c>
      <c r="D179" s="65" t="s">
        <v>440</v>
      </c>
      <c r="E179" s="65">
        <v>3</v>
      </c>
      <c r="F179" s="73" t="s">
        <v>753</v>
      </c>
      <c r="G179" s="66"/>
      <c r="H179" s="66"/>
      <c r="I179" s="72" t="s">
        <v>241</v>
      </c>
      <c r="J179" s="66" t="s">
        <v>229</v>
      </c>
      <c r="K179" s="66" t="s">
        <v>694</v>
      </c>
      <c r="L179" s="93" t="s">
        <v>442</v>
      </c>
      <c r="M179" s="96" t="s">
        <v>443</v>
      </c>
      <c r="N179" s="82">
        <f t="shared" si="30"/>
        <v>2</v>
      </c>
      <c r="O179" s="67" t="str">
        <f t="shared" si="27"/>
        <v/>
      </c>
      <c r="P179" s="67" t="str">
        <f t="shared" si="28"/>
        <v>X</v>
      </c>
      <c r="Q179" s="67" t="str">
        <f t="shared" si="29"/>
        <v>X</v>
      </c>
      <c r="R179" s="87"/>
    </row>
    <row r="180" spans="1:18" s="20" customFormat="1">
      <c r="A180" s="69" t="s">
        <v>645</v>
      </c>
      <c r="B180" s="65">
        <f>VLOOKUP(A180,'To-Be'!$C$8:$F$307,4,FALSE)</f>
        <v>176</v>
      </c>
      <c r="C180" s="65" t="s">
        <v>440</v>
      </c>
      <c r="D180" s="65" t="s">
        <v>440</v>
      </c>
      <c r="E180" s="65">
        <v>55</v>
      </c>
      <c r="F180" s="73" t="s">
        <v>753</v>
      </c>
      <c r="G180" s="66"/>
      <c r="H180" s="66"/>
      <c r="I180" s="72" t="s">
        <v>241</v>
      </c>
      <c r="J180" s="66" t="s">
        <v>229</v>
      </c>
      <c r="K180" s="66" t="s">
        <v>693</v>
      </c>
      <c r="L180" s="93" t="s">
        <v>442</v>
      </c>
      <c r="M180" s="96" t="s">
        <v>443</v>
      </c>
      <c r="N180" s="82">
        <f t="shared" ref="N180:N199" si="31">IF(M180="Public",1,IF(M180="FOUO",2,IF(M180="Sensitive",3,IF(M180="System-Only",4))))</f>
        <v>2</v>
      </c>
      <c r="O180" s="67" t="str">
        <f t="shared" si="27"/>
        <v/>
      </c>
      <c r="P180" s="67" t="str">
        <f t="shared" si="28"/>
        <v>X</v>
      </c>
      <c r="Q180" s="67" t="str">
        <f t="shared" si="29"/>
        <v>X</v>
      </c>
      <c r="R180" s="87"/>
    </row>
    <row r="181" spans="1:18" s="20" customFormat="1">
      <c r="A181" s="69" t="s">
        <v>646</v>
      </c>
      <c r="B181" s="65">
        <f>VLOOKUP(A181,'To-Be'!$C$8:$F$307,4,FALSE)</f>
        <v>177</v>
      </c>
      <c r="C181" s="65" t="s">
        <v>440</v>
      </c>
      <c r="D181" s="65" t="s">
        <v>440</v>
      </c>
      <c r="E181" s="65">
        <v>30</v>
      </c>
      <c r="F181" s="73" t="s">
        <v>753</v>
      </c>
      <c r="G181" s="66"/>
      <c r="H181" s="66"/>
      <c r="I181" s="72" t="s">
        <v>241</v>
      </c>
      <c r="J181" s="66" t="s">
        <v>229</v>
      </c>
      <c r="K181" s="41" t="s">
        <v>447</v>
      </c>
      <c r="L181" s="93" t="s">
        <v>442</v>
      </c>
      <c r="M181" s="96" t="s">
        <v>443</v>
      </c>
      <c r="N181" s="82">
        <f t="shared" si="31"/>
        <v>2</v>
      </c>
      <c r="O181" s="67" t="str">
        <f t="shared" si="27"/>
        <v/>
      </c>
      <c r="P181" s="67" t="str">
        <f t="shared" si="28"/>
        <v>X</v>
      </c>
      <c r="Q181" s="67" t="str">
        <f t="shared" si="29"/>
        <v>X</v>
      </c>
      <c r="R181" s="87"/>
    </row>
    <row r="182" spans="1:18" s="20" customFormat="1">
      <c r="A182" s="69" t="s">
        <v>253</v>
      </c>
      <c r="B182" s="65">
        <f>VLOOKUP(A182,'To-Be'!$C$8:$F$307,4,FALSE)</f>
        <v>178</v>
      </c>
      <c r="C182" s="65" t="s">
        <v>440</v>
      </c>
      <c r="D182" s="65" t="s">
        <v>440</v>
      </c>
      <c r="E182" s="65">
        <v>150</v>
      </c>
      <c r="F182" s="73" t="s">
        <v>753</v>
      </c>
      <c r="G182" s="66"/>
      <c r="H182" s="66"/>
      <c r="I182" s="72" t="s">
        <v>241</v>
      </c>
      <c r="J182" s="66" t="s">
        <v>230</v>
      </c>
      <c r="K182" s="66" t="s">
        <v>470</v>
      </c>
      <c r="L182" s="93" t="s">
        <v>442</v>
      </c>
      <c r="M182" s="96" t="s">
        <v>443</v>
      </c>
      <c r="N182" s="82">
        <f t="shared" si="31"/>
        <v>2</v>
      </c>
      <c r="O182" s="67" t="str">
        <f t="shared" si="27"/>
        <v/>
      </c>
      <c r="P182" s="67" t="str">
        <f t="shared" si="28"/>
        <v>X</v>
      </c>
      <c r="Q182" s="67" t="str">
        <f t="shared" si="29"/>
        <v>X</v>
      </c>
      <c r="R182" s="87"/>
    </row>
    <row r="183" spans="1:18" s="20" customFormat="1">
      <c r="A183" s="69" t="s">
        <v>648</v>
      </c>
      <c r="B183" s="65">
        <f>VLOOKUP(A183,'To-Be'!$C$8:$F$307,4,FALSE)</f>
        <v>179</v>
      </c>
      <c r="C183" s="65" t="s">
        <v>440</v>
      </c>
      <c r="D183" s="65" t="s">
        <v>445</v>
      </c>
      <c r="E183" s="65">
        <v>13</v>
      </c>
      <c r="F183" s="73" t="s">
        <v>753</v>
      </c>
      <c r="G183" s="66"/>
      <c r="H183" s="66"/>
      <c r="I183" s="72" t="s">
        <v>241</v>
      </c>
      <c r="J183" s="66" t="s">
        <v>230</v>
      </c>
      <c r="K183" s="41" t="s">
        <v>471</v>
      </c>
      <c r="L183" s="93" t="s">
        <v>442</v>
      </c>
      <c r="M183" s="96" t="s">
        <v>443</v>
      </c>
      <c r="N183" s="82">
        <f t="shared" si="31"/>
        <v>2</v>
      </c>
      <c r="O183" s="67" t="str">
        <f t="shared" si="27"/>
        <v/>
      </c>
      <c r="P183" s="67" t="str">
        <f t="shared" si="28"/>
        <v>X</v>
      </c>
      <c r="Q183" s="67" t="str">
        <f t="shared" si="29"/>
        <v>X</v>
      </c>
      <c r="R183" s="87"/>
    </row>
    <row r="184" spans="1:18" s="20" customFormat="1">
      <c r="A184" s="69" t="s">
        <v>475</v>
      </c>
      <c r="B184" s="65">
        <f>VLOOKUP(A184,'To-Be'!$C$8:$F$307,4,FALSE)</f>
        <v>180</v>
      </c>
      <c r="C184" s="65" t="s">
        <v>440</v>
      </c>
      <c r="D184" s="65" t="s">
        <v>440</v>
      </c>
      <c r="E184" s="65">
        <v>150</v>
      </c>
      <c r="F184" s="73" t="s">
        <v>753</v>
      </c>
      <c r="G184" s="66"/>
      <c r="H184" s="66"/>
      <c r="I184" s="72" t="s">
        <v>241</v>
      </c>
      <c r="J184" s="66" t="s">
        <v>230</v>
      </c>
      <c r="K184" s="66" t="s">
        <v>707</v>
      </c>
      <c r="L184" s="93" t="s">
        <v>442</v>
      </c>
      <c r="M184" s="96" t="s">
        <v>443</v>
      </c>
      <c r="N184" s="82">
        <f t="shared" si="31"/>
        <v>2</v>
      </c>
      <c r="O184" s="67" t="str">
        <f t="shared" si="27"/>
        <v/>
      </c>
      <c r="P184" s="67" t="str">
        <f t="shared" si="28"/>
        <v>X</v>
      </c>
      <c r="Q184" s="67" t="str">
        <f t="shared" si="29"/>
        <v>X</v>
      </c>
      <c r="R184" s="87"/>
    </row>
    <row r="185" spans="1:18" s="20" customFormat="1">
      <c r="A185" s="69" t="s">
        <v>476</v>
      </c>
      <c r="B185" s="65">
        <f>VLOOKUP(A185,'To-Be'!$C$8:$F$307,4,FALSE)</f>
        <v>181</v>
      </c>
      <c r="C185" s="65" t="s">
        <v>440</v>
      </c>
      <c r="D185" s="65" t="s">
        <v>440</v>
      </c>
      <c r="E185" s="65">
        <v>150</v>
      </c>
      <c r="F185" s="73" t="s">
        <v>753</v>
      </c>
      <c r="G185" s="66"/>
      <c r="H185" s="66"/>
      <c r="I185" s="72" t="s">
        <v>241</v>
      </c>
      <c r="J185" s="66" t="s">
        <v>230</v>
      </c>
      <c r="K185" s="66" t="s">
        <v>705</v>
      </c>
      <c r="L185" s="93" t="s">
        <v>442</v>
      </c>
      <c r="M185" s="96" t="s">
        <v>443</v>
      </c>
      <c r="N185" s="82">
        <f t="shared" si="31"/>
        <v>2</v>
      </c>
      <c r="O185" s="67" t="str">
        <f t="shared" si="27"/>
        <v/>
      </c>
      <c r="P185" s="67" t="str">
        <f t="shared" si="28"/>
        <v>X</v>
      </c>
      <c r="Q185" s="67" t="str">
        <f t="shared" si="29"/>
        <v>X</v>
      </c>
      <c r="R185" s="87"/>
    </row>
    <row r="186" spans="1:18" s="20" customFormat="1">
      <c r="A186" s="69" t="s">
        <v>254</v>
      </c>
      <c r="B186" s="65">
        <f>VLOOKUP(A186,'To-Be'!$C$8:$F$307,4,FALSE)</f>
        <v>182</v>
      </c>
      <c r="C186" s="65" t="s">
        <v>440</v>
      </c>
      <c r="D186" s="65" t="s">
        <v>440</v>
      </c>
      <c r="E186" s="65">
        <v>40</v>
      </c>
      <c r="F186" s="73" t="s">
        <v>753</v>
      </c>
      <c r="G186" s="66"/>
      <c r="H186" s="66"/>
      <c r="I186" s="72" t="s">
        <v>241</v>
      </c>
      <c r="J186" s="66" t="s">
        <v>230</v>
      </c>
      <c r="K186" s="66" t="s">
        <v>692</v>
      </c>
      <c r="L186" s="93" t="s">
        <v>442</v>
      </c>
      <c r="M186" s="96" t="s">
        <v>443</v>
      </c>
      <c r="N186" s="82">
        <f t="shared" si="31"/>
        <v>2</v>
      </c>
      <c r="O186" s="67" t="str">
        <f t="shared" si="27"/>
        <v/>
      </c>
      <c r="P186" s="67" t="str">
        <f t="shared" si="28"/>
        <v>X</v>
      </c>
      <c r="Q186" s="67" t="str">
        <f t="shared" si="29"/>
        <v>X</v>
      </c>
      <c r="R186" s="87"/>
    </row>
    <row r="187" spans="1:18" s="20" customFormat="1">
      <c r="A187" s="69" t="s">
        <v>255</v>
      </c>
      <c r="B187" s="65">
        <f>VLOOKUP(A187,'To-Be'!$C$8:$F$307,4,FALSE)</f>
        <v>183</v>
      </c>
      <c r="C187" s="65" t="s">
        <v>440</v>
      </c>
      <c r="D187" s="65" t="s">
        <v>445</v>
      </c>
      <c r="E187" s="65">
        <v>50</v>
      </c>
      <c r="F187" s="73" t="s">
        <v>753</v>
      </c>
      <c r="G187" s="66"/>
      <c r="H187" s="66"/>
      <c r="I187" s="72" t="s">
        <v>241</v>
      </c>
      <c r="J187" s="66" t="s">
        <v>230</v>
      </c>
      <c r="K187" s="41" t="s">
        <v>474</v>
      </c>
      <c r="L187" s="93" t="s">
        <v>442</v>
      </c>
      <c r="M187" s="96" t="s">
        <v>443</v>
      </c>
      <c r="N187" s="82">
        <f t="shared" si="31"/>
        <v>2</v>
      </c>
      <c r="O187" s="67" t="str">
        <f t="shared" si="27"/>
        <v/>
      </c>
      <c r="P187" s="67" t="str">
        <f t="shared" si="28"/>
        <v>X</v>
      </c>
      <c r="Q187" s="67" t="str">
        <f t="shared" si="29"/>
        <v>X</v>
      </c>
      <c r="R187" s="87"/>
    </row>
    <row r="188" spans="1:18" s="20" customFormat="1">
      <c r="A188" s="69" t="s">
        <v>653</v>
      </c>
      <c r="B188" s="65">
        <f>VLOOKUP(A188,'To-Be'!$C$8:$F$307,4,FALSE)</f>
        <v>184</v>
      </c>
      <c r="C188" s="65" t="s">
        <v>440</v>
      </c>
      <c r="D188" s="65" t="s">
        <v>440</v>
      </c>
      <c r="E188" s="65">
        <v>3</v>
      </c>
      <c r="F188" s="73" t="s">
        <v>753</v>
      </c>
      <c r="G188" s="66"/>
      <c r="H188" s="66"/>
      <c r="I188" s="72" t="s">
        <v>241</v>
      </c>
      <c r="J188" s="66" t="s">
        <v>230</v>
      </c>
      <c r="K188" s="66" t="s">
        <v>694</v>
      </c>
      <c r="L188" s="93" t="s">
        <v>442</v>
      </c>
      <c r="M188" s="96" t="s">
        <v>443</v>
      </c>
      <c r="N188" s="82">
        <f t="shared" si="31"/>
        <v>2</v>
      </c>
      <c r="O188" s="67" t="str">
        <f t="shared" si="27"/>
        <v/>
      </c>
      <c r="P188" s="67" t="str">
        <f t="shared" si="28"/>
        <v>X</v>
      </c>
      <c r="Q188" s="67" t="str">
        <f t="shared" si="29"/>
        <v>X</v>
      </c>
      <c r="R188" s="87"/>
    </row>
    <row r="189" spans="1:18" s="20" customFormat="1">
      <c r="A189" s="69" t="s">
        <v>654</v>
      </c>
      <c r="B189" s="65">
        <f>VLOOKUP(A189,'To-Be'!$C$8:$F$307,4,FALSE)</f>
        <v>185</v>
      </c>
      <c r="C189" s="65" t="s">
        <v>440</v>
      </c>
      <c r="D189" s="65" t="s">
        <v>440</v>
      </c>
      <c r="E189" s="65">
        <v>55</v>
      </c>
      <c r="F189" s="73" t="s">
        <v>753</v>
      </c>
      <c r="G189" s="66"/>
      <c r="H189" s="66"/>
      <c r="I189" s="72" t="s">
        <v>241</v>
      </c>
      <c r="J189" s="66" t="s">
        <v>230</v>
      </c>
      <c r="K189" s="66" t="s">
        <v>693</v>
      </c>
      <c r="L189" s="93" t="s">
        <v>442</v>
      </c>
      <c r="M189" s="96" t="s">
        <v>443</v>
      </c>
      <c r="N189" s="82">
        <f t="shared" si="31"/>
        <v>2</v>
      </c>
      <c r="O189" s="67" t="str">
        <f t="shared" si="27"/>
        <v/>
      </c>
      <c r="P189" s="67" t="str">
        <f t="shared" si="28"/>
        <v>X</v>
      </c>
      <c r="Q189" s="67" t="str">
        <f t="shared" si="29"/>
        <v>X</v>
      </c>
      <c r="R189" s="87"/>
    </row>
    <row r="190" spans="1:18" s="20" customFormat="1">
      <c r="A190" s="69" t="s">
        <v>655</v>
      </c>
      <c r="B190" s="65">
        <f>VLOOKUP(A190,'To-Be'!$C$8:$F$307,4,FALSE)</f>
        <v>186</v>
      </c>
      <c r="C190" s="65" t="s">
        <v>440</v>
      </c>
      <c r="D190" s="65" t="s">
        <v>440</v>
      </c>
      <c r="E190" s="65">
        <v>30</v>
      </c>
      <c r="F190" s="73" t="s">
        <v>753</v>
      </c>
      <c r="G190" s="66"/>
      <c r="H190" s="66"/>
      <c r="I190" s="72" t="s">
        <v>241</v>
      </c>
      <c r="J190" s="66" t="s">
        <v>230</v>
      </c>
      <c r="K190" s="41" t="s">
        <v>447</v>
      </c>
      <c r="L190" s="93" t="s">
        <v>442</v>
      </c>
      <c r="M190" s="96" t="s">
        <v>443</v>
      </c>
      <c r="N190" s="82">
        <f t="shared" si="31"/>
        <v>2</v>
      </c>
      <c r="O190" s="67" t="str">
        <f t="shared" si="27"/>
        <v/>
      </c>
      <c r="P190" s="67" t="str">
        <f t="shared" si="28"/>
        <v>X</v>
      </c>
      <c r="Q190" s="67" t="str">
        <f t="shared" si="29"/>
        <v>X</v>
      </c>
      <c r="R190" s="87"/>
    </row>
    <row r="191" spans="1:18" s="20" customFormat="1">
      <c r="A191" s="69" t="s">
        <v>656</v>
      </c>
      <c r="B191" s="65">
        <f>VLOOKUP(A191,'To-Be'!$C$8:$F$307,4,FALSE)</f>
        <v>187</v>
      </c>
      <c r="C191" s="65" t="s">
        <v>440</v>
      </c>
      <c r="D191" s="65" t="s">
        <v>440</v>
      </c>
      <c r="E191" s="65">
        <v>150</v>
      </c>
      <c r="F191" s="73" t="s">
        <v>753</v>
      </c>
      <c r="G191" s="66"/>
      <c r="H191" s="66"/>
      <c r="I191" s="72" t="s">
        <v>241</v>
      </c>
      <c r="J191" s="66" t="s">
        <v>231</v>
      </c>
      <c r="K191" s="66" t="s">
        <v>470</v>
      </c>
      <c r="L191" s="93" t="s">
        <v>442</v>
      </c>
      <c r="M191" s="96" t="s">
        <v>443</v>
      </c>
      <c r="N191" s="82">
        <f t="shared" si="31"/>
        <v>2</v>
      </c>
      <c r="O191" s="67" t="str">
        <f t="shared" si="27"/>
        <v/>
      </c>
      <c r="P191" s="67" t="str">
        <f t="shared" si="28"/>
        <v>X</v>
      </c>
      <c r="Q191" s="67" t="str">
        <f t="shared" si="29"/>
        <v>X</v>
      </c>
      <c r="R191" s="87"/>
    </row>
    <row r="192" spans="1:18" s="20" customFormat="1">
      <c r="A192" s="69" t="s">
        <v>657</v>
      </c>
      <c r="B192" s="65">
        <f>VLOOKUP(A192,'To-Be'!$C$8:$F$307,4,FALSE)</f>
        <v>188</v>
      </c>
      <c r="C192" s="65" t="s">
        <v>440</v>
      </c>
      <c r="D192" s="65" t="s">
        <v>445</v>
      </c>
      <c r="E192" s="65">
        <v>13</v>
      </c>
      <c r="F192" s="73" t="s">
        <v>753</v>
      </c>
      <c r="G192" s="66"/>
      <c r="H192" s="66"/>
      <c r="I192" s="72" t="s">
        <v>241</v>
      </c>
      <c r="J192" s="66" t="s">
        <v>231</v>
      </c>
      <c r="K192" s="41" t="s">
        <v>471</v>
      </c>
      <c r="L192" s="93" t="s">
        <v>442</v>
      </c>
      <c r="M192" s="96" t="s">
        <v>443</v>
      </c>
      <c r="N192" s="82">
        <f t="shared" si="31"/>
        <v>2</v>
      </c>
      <c r="O192" s="67" t="str">
        <f t="shared" si="27"/>
        <v/>
      </c>
      <c r="P192" s="67" t="str">
        <f t="shared" si="28"/>
        <v>X</v>
      </c>
      <c r="Q192" s="67" t="str">
        <f t="shared" si="29"/>
        <v>X</v>
      </c>
      <c r="R192" s="87"/>
    </row>
    <row r="193" spans="1:18" s="20" customFormat="1">
      <c r="A193" s="69" t="s">
        <v>477</v>
      </c>
      <c r="B193" s="65">
        <f>VLOOKUP(A193,'To-Be'!$C$8:$F$307,4,FALSE)</f>
        <v>189</v>
      </c>
      <c r="C193" s="65" t="s">
        <v>440</v>
      </c>
      <c r="D193" s="65" t="s">
        <v>440</v>
      </c>
      <c r="E193" s="65">
        <v>150</v>
      </c>
      <c r="F193" s="73" t="s">
        <v>753</v>
      </c>
      <c r="G193" s="66"/>
      <c r="H193" s="66"/>
      <c r="I193" s="72" t="s">
        <v>241</v>
      </c>
      <c r="J193" s="66" t="s">
        <v>231</v>
      </c>
      <c r="K193" s="66" t="s">
        <v>707</v>
      </c>
      <c r="L193" s="93" t="s">
        <v>442</v>
      </c>
      <c r="M193" s="96" t="s">
        <v>443</v>
      </c>
      <c r="N193" s="82">
        <f t="shared" si="31"/>
        <v>2</v>
      </c>
      <c r="O193" s="67" t="str">
        <f t="shared" si="27"/>
        <v/>
      </c>
      <c r="P193" s="67" t="str">
        <f t="shared" si="28"/>
        <v>X</v>
      </c>
      <c r="Q193" s="67" t="str">
        <f t="shared" si="29"/>
        <v>X</v>
      </c>
      <c r="R193" s="87"/>
    </row>
    <row r="194" spans="1:18" s="20" customFormat="1">
      <c r="A194" s="69" t="s">
        <v>478</v>
      </c>
      <c r="B194" s="65">
        <f>VLOOKUP(A194,'To-Be'!$C$8:$F$307,4,FALSE)</f>
        <v>190</v>
      </c>
      <c r="C194" s="65" t="s">
        <v>440</v>
      </c>
      <c r="D194" s="65" t="s">
        <v>440</v>
      </c>
      <c r="E194" s="65">
        <v>150</v>
      </c>
      <c r="F194" s="73" t="s">
        <v>753</v>
      </c>
      <c r="G194" s="66"/>
      <c r="H194" s="66"/>
      <c r="I194" s="72" t="s">
        <v>241</v>
      </c>
      <c r="J194" s="66" t="s">
        <v>231</v>
      </c>
      <c r="K194" s="66" t="s">
        <v>705</v>
      </c>
      <c r="L194" s="93" t="s">
        <v>442</v>
      </c>
      <c r="M194" s="96" t="s">
        <v>443</v>
      </c>
      <c r="N194" s="82">
        <f t="shared" si="31"/>
        <v>2</v>
      </c>
      <c r="O194" s="67" t="str">
        <f t="shared" si="27"/>
        <v/>
      </c>
      <c r="P194" s="67" t="str">
        <f t="shared" si="28"/>
        <v>X</v>
      </c>
      <c r="Q194" s="67" t="str">
        <f t="shared" si="29"/>
        <v>X</v>
      </c>
      <c r="R194" s="87"/>
    </row>
    <row r="195" spans="1:18" s="20" customFormat="1">
      <c r="A195" s="69" t="s">
        <v>256</v>
      </c>
      <c r="B195" s="65">
        <f>VLOOKUP(A195,'To-Be'!$C$8:$F$307,4,FALSE)</f>
        <v>191</v>
      </c>
      <c r="C195" s="65" t="s">
        <v>440</v>
      </c>
      <c r="D195" s="65" t="s">
        <v>440</v>
      </c>
      <c r="E195" s="65">
        <v>40</v>
      </c>
      <c r="F195" s="73" t="s">
        <v>753</v>
      </c>
      <c r="G195" s="66"/>
      <c r="H195" s="66"/>
      <c r="I195" s="72" t="s">
        <v>241</v>
      </c>
      <c r="J195" s="66" t="s">
        <v>231</v>
      </c>
      <c r="K195" s="66" t="s">
        <v>692</v>
      </c>
      <c r="L195" s="93" t="s">
        <v>442</v>
      </c>
      <c r="M195" s="96" t="s">
        <v>443</v>
      </c>
      <c r="N195" s="82">
        <f t="shared" si="31"/>
        <v>2</v>
      </c>
      <c r="O195" s="67" t="str">
        <f t="shared" si="27"/>
        <v/>
      </c>
      <c r="P195" s="67" t="str">
        <f t="shared" si="28"/>
        <v>X</v>
      </c>
      <c r="Q195" s="67" t="str">
        <f t="shared" si="29"/>
        <v>X</v>
      </c>
      <c r="R195" s="87"/>
    </row>
    <row r="196" spans="1:18" s="20" customFormat="1">
      <c r="A196" s="69" t="s">
        <v>257</v>
      </c>
      <c r="B196" s="65">
        <f>VLOOKUP(A196,'To-Be'!$C$8:$F$307,4,FALSE)</f>
        <v>192</v>
      </c>
      <c r="C196" s="65" t="s">
        <v>440</v>
      </c>
      <c r="D196" s="65" t="s">
        <v>445</v>
      </c>
      <c r="E196" s="65">
        <v>50</v>
      </c>
      <c r="F196" s="73" t="s">
        <v>753</v>
      </c>
      <c r="G196" s="66"/>
      <c r="H196" s="66"/>
      <c r="I196" s="72" t="s">
        <v>241</v>
      </c>
      <c r="J196" s="66" t="s">
        <v>231</v>
      </c>
      <c r="K196" s="41" t="s">
        <v>474</v>
      </c>
      <c r="L196" s="93" t="s">
        <v>442</v>
      </c>
      <c r="M196" s="96" t="s">
        <v>443</v>
      </c>
      <c r="N196" s="82">
        <f t="shared" si="31"/>
        <v>2</v>
      </c>
      <c r="O196" s="67" t="str">
        <f t="shared" ref="O196:O238" si="32">IF(N196&lt;=1,"X","")</f>
        <v/>
      </c>
      <c r="P196" s="67" t="str">
        <f t="shared" ref="P196:P238" si="33">IF(N196&lt;=2,"X","")</f>
        <v>X</v>
      </c>
      <c r="Q196" s="67" t="str">
        <f t="shared" ref="Q196:Q238" si="34">IF(N196&lt;=3,"X","")</f>
        <v>X</v>
      </c>
      <c r="R196" s="87"/>
    </row>
    <row r="197" spans="1:18" s="20" customFormat="1">
      <c r="A197" s="69" t="s">
        <v>662</v>
      </c>
      <c r="B197" s="65">
        <f>VLOOKUP(A197,'To-Be'!$C$8:$F$307,4,FALSE)</f>
        <v>193</v>
      </c>
      <c r="C197" s="65" t="s">
        <v>440</v>
      </c>
      <c r="D197" s="65" t="s">
        <v>440</v>
      </c>
      <c r="E197" s="65">
        <v>3</v>
      </c>
      <c r="F197" s="73" t="s">
        <v>753</v>
      </c>
      <c r="G197" s="66"/>
      <c r="H197" s="66"/>
      <c r="I197" s="72" t="s">
        <v>241</v>
      </c>
      <c r="J197" s="66" t="s">
        <v>231</v>
      </c>
      <c r="K197" s="66" t="s">
        <v>694</v>
      </c>
      <c r="L197" s="93" t="s">
        <v>442</v>
      </c>
      <c r="M197" s="96" t="s">
        <v>443</v>
      </c>
      <c r="N197" s="82">
        <f t="shared" si="31"/>
        <v>2</v>
      </c>
      <c r="O197" s="67" t="str">
        <f t="shared" si="32"/>
        <v/>
      </c>
      <c r="P197" s="67" t="str">
        <f t="shared" si="33"/>
        <v>X</v>
      </c>
      <c r="Q197" s="67" t="str">
        <f t="shared" si="34"/>
        <v>X</v>
      </c>
      <c r="R197" s="87"/>
    </row>
    <row r="198" spans="1:18" s="20" customFormat="1">
      <c r="A198" s="69" t="s">
        <v>663</v>
      </c>
      <c r="B198" s="65">
        <f>VLOOKUP(A198,'To-Be'!$C$8:$F$307,4,FALSE)</f>
        <v>194</v>
      </c>
      <c r="C198" s="65" t="s">
        <v>440</v>
      </c>
      <c r="D198" s="65" t="s">
        <v>440</v>
      </c>
      <c r="E198" s="65">
        <v>55</v>
      </c>
      <c r="F198" s="73" t="s">
        <v>753</v>
      </c>
      <c r="G198" s="66"/>
      <c r="H198" s="66"/>
      <c r="I198" s="72" t="s">
        <v>241</v>
      </c>
      <c r="J198" s="66" t="s">
        <v>231</v>
      </c>
      <c r="K198" s="66" t="s">
        <v>693</v>
      </c>
      <c r="L198" s="93" t="s">
        <v>442</v>
      </c>
      <c r="M198" s="96" t="s">
        <v>443</v>
      </c>
      <c r="N198" s="82">
        <f t="shared" si="31"/>
        <v>2</v>
      </c>
      <c r="O198" s="67" t="str">
        <f t="shared" si="32"/>
        <v/>
      </c>
      <c r="P198" s="67" t="str">
        <f t="shared" si="33"/>
        <v>X</v>
      </c>
      <c r="Q198" s="67" t="str">
        <f t="shared" si="34"/>
        <v>X</v>
      </c>
      <c r="R198" s="87"/>
    </row>
    <row r="199" spans="1:18" s="20" customFormat="1">
      <c r="A199" s="69" t="s">
        <v>664</v>
      </c>
      <c r="B199" s="65">
        <f>VLOOKUP(A199,'To-Be'!$C$8:$F$307,4,FALSE)</f>
        <v>195</v>
      </c>
      <c r="C199" s="65" t="s">
        <v>440</v>
      </c>
      <c r="D199" s="65" t="s">
        <v>440</v>
      </c>
      <c r="E199" s="65">
        <v>30</v>
      </c>
      <c r="F199" s="73" t="s">
        <v>753</v>
      </c>
      <c r="G199" s="66"/>
      <c r="H199" s="66"/>
      <c r="I199" s="72" t="s">
        <v>241</v>
      </c>
      <c r="J199" s="66" t="s">
        <v>231</v>
      </c>
      <c r="K199" s="41" t="s">
        <v>447</v>
      </c>
      <c r="L199" s="93" t="s">
        <v>442</v>
      </c>
      <c r="M199" s="96" t="s">
        <v>443</v>
      </c>
      <c r="N199" s="82">
        <f t="shared" si="31"/>
        <v>2</v>
      </c>
      <c r="O199" s="67" t="str">
        <f t="shared" si="32"/>
        <v/>
      </c>
      <c r="P199" s="67" t="str">
        <f t="shared" si="33"/>
        <v>X</v>
      </c>
      <c r="Q199" s="67" t="str">
        <f t="shared" si="34"/>
        <v>X</v>
      </c>
      <c r="R199" s="87"/>
    </row>
    <row r="200" spans="1:18" s="20" customFormat="1">
      <c r="A200" s="69" t="s">
        <v>815</v>
      </c>
      <c r="B200" s="65">
        <f>VLOOKUP(A200,'To-Be'!$C$8:$F$307,4,FALSE)</f>
        <v>196</v>
      </c>
      <c r="C200" s="65" t="s">
        <v>440</v>
      </c>
      <c r="D200" s="65" t="s">
        <v>930</v>
      </c>
      <c r="E200" s="65">
        <v>1</v>
      </c>
      <c r="F200" s="73" t="s">
        <v>753</v>
      </c>
      <c r="G200" s="66"/>
      <c r="H200" s="66"/>
      <c r="I200" s="72" t="s">
        <v>224</v>
      </c>
      <c r="J200" s="66"/>
      <c r="K200" s="66" t="s">
        <v>709</v>
      </c>
      <c r="L200" s="93" t="s">
        <v>448</v>
      </c>
      <c r="M200" s="96" t="s">
        <v>443</v>
      </c>
      <c r="N200" s="82">
        <v>2</v>
      </c>
      <c r="O200" s="67" t="str">
        <f t="shared" ref="O200" si="35">IF(N200&lt;=1,"X","")</f>
        <v/>
      </c>
      <c r="P200" s="67" t="str">
        <f t="shared" ref="P200" si="36">IF(N200&lt;=2,"X","")</f>
        <v>X</v>
      </c>
      <c r="Q200" s="67" t="str">
        <f t="shared" ref="Q200" si="37">IF(N200&lt;=3,"X","")</f>
        <v>X</v>
      </c>
      <c r="R200" s="87"/>
    </row>
    <row r="201" spans="1:18" s="20" customFormat="1">
      <c r="A201" s="69" t="s">
        <v>816</v>
      </c>
      <c r="B201" s="65">
        <f>VLOOKUP(A201,'To-Be'!$C$8:$F$307,4,FALSE)</f>
        <v>197</v>
      </c>
      <c r="C201" s="65" t="s">
        <v>440</v>
      </c>
      <c r="D201" s="65" t="s">
        <v>732</v>
      </c>
      <c r="E201" s="65">
        <v>10</v>
      </c>
      <c r="F201" s="73" t="s">
        <v>753</v>
      </c>
      <c r="G201" s="66"/>
      <c r="H201" s="66"/>
      <c r="I201" s="72" t="s">
        <v>224</v>
      </c>
      <c r="J201" s="66"/>
      <c r="K201" s="41" t="s">
        <v>734</v>
      </c>
      <c r="L201" s="93" t="s">
        <v>442</v>
      </c>
      <c r="M201" s="96" t="s">
        <v>443</v>
      </c>
      <c r="N201" s="82">
        <v>2</v>
      </c>
      <c r="O201" s="67" t="str">
        <f t="shared" si="32"/>
        <v/>
      </c>
      <c r="P201" s="67" t="str">
        <f t="shared" si="33"/>
        <v>X</v>
      </c>
      <c r="Q201" s="67" t="str">
        <f t="shared" si="34"/>
        <v>X</v>
      </c>
      <c r="R201" s="87"/>
    </row>
    <row r="202" spans="1:18" s="20" customFormat="1">
      <c r="A202" s="69" t="s">
        <v>817</v>
      </c>
      <c r="B202" s="65">
        <f>VLOOKUP(A202,'To-Be'!$C$8:$F$307,4,FALSE)</f>
        <v>198</v>
      </c>
      <c r="C202" s="65" t="s">
        <v>440</v>
      </c>
      <c r="D202" s="65" t="s">
        <v>454</v>
      </c>
      <c r="E202" s="65">
        <v>1</v>
      </c>
      <c r="F202" s="73" t="s">
        <v>753</v>
      </c>
      <c r="G202" s="66"/>
      <c r="H202" s="66"/>
      <c r="I202" s="72" t="s">
        <v>224</v>
      </c>
      <c r="J202" s="66"/>
      <c r="K202" s="41" t="s">
        <v>702</v>
      </c>
      <c r="L202" s="93" t="s">
        <v>442</v>
      </c>
      <c r="M202" s="96" t="s">
        <v>443</v>
      </c>
      <c r="N202" s="82">
        <v>2</v>
      </c>
      <c r="O202" s="67" t="str">
        <f t="shared" si="32"/>
        <v/>
      </c>
      <c r="P202" s="67" t="str">
        <f t="shared" si="33"/>
        <v>X</v>
      </c>
      <c r="Q202" s="67" t="str">
        <f t="shared" si="34"/>
        <v>X</v>
      </c>
      <c r="R202" s="87"/>
    </row>
    <row r="203" spans="1:18" s="20" customFormat="1">
      <c r="A203" s="69" t="s">
        <v>818</v>
      </c>
      <c r="B203" s="65">
        <f>VLOOKUP(A203,'To-Be'!$C$8:$F$307,4,FALSE)</f>
        <v>199</v>
      </c>
      <c r="C203" s="65" t="s">
        <v>440</v>
      </c>
      <c r="D203" s="65" t="s">
        <v>440</v>
      </c>
      <c r="E203" s="65">
        <v>120</v>
      </c>
      <c r="F203" s="73" t="s">
        <v>753</v>
      </c>
      <c r="G203" s="66"/>
      <c r="H203" s="66"/>
      <c r="I203" s="72" t="s">
        <v>224</v>
      </c>
      <c r="J203" s="66"/>
      <c r="K203" s="41" t="s">
        <v>690</v>
      </c>
      <c r="L203" s="93" t="s">
        <v>442</v>
      </c>
      <c r="M203" s="96" t="s">
        <v>443</v>
      </c>
      <c r="N203" s="82">
        <v>2</v>
      </c>
      <c r="O203" s="67" t="str">
        <f t="shared" si="32"/>
        <v/>
      </c>
      <c r="P203" s="67" t="str">
        <f t="shared" si="33"/>
        <v>X</v>
      </c>
      <c r="Q203" s="67" t="str">
        <f t="shared" si="34"/>
        <v>X</v>
      </c>
      <c r="R203" s="87"/>
    </row>
    <row r="204" spans="1:18" s="20" customFormat="1">
      <c r="A204" s="69" t="s">
        <v>819</v>
      </c>
      <c r="B204" s="65">
        <f>VLOOKUP(A204,'To-Be'!$C$8:$F$307,4,FALSE)</f>
        <v>200</v>
      </c>
      <c r="C204" s="65" t="s">
        <v>440</v>
      </c>
      <c r="D204" s="65" t="s">
        <v>440</v>
      </c>
      <c r="E204" s="65">
        <v>120</v>
      </c>
      <c r="F204" s="73" t="s">
        <v>753</v>
      </c>
      <c r="G204" s="66"/>
      <c r="H204" s="66"/>
      <c r="I204" s="72" t="s">
        <v>224</v>
      </c>
      <c r="J204" s="66"/>
      <c r="K204" s="41" t="s">
        <v>691</v>
      </c>
      <c r="L204" s="93" t="s">
        <v>442</v>
      </c>
      <c r="M204" s="96" t="s">
        <v>443</v>
      </c>
      <c r="N204" s="82">
        <v>2</v>
      </c>
      <c r="O204" s="67" t="str">
        <f t="shared" si="32"/>
        <v/>
      </c>
      <c r="P204" s="67" t="str">
        <f t="shared" si="33"/>
        <v>X</v>
      </c>
      <c r="Q204" s="67" t="str">
        <f t="shared" si="34"/>
        <v>X</v>
      </c>
      <c r="R204" s="87"/>
    </row>
    <row r="205" spans="1:18" s="20" customFormat="1">
      <c r="A205" s="69" t="s">
        <v>820</v>
      </c>
      <c r="B205" s="65">
        <f>VLOOKUP(A205,'To-Be'!$C$8:$F$307,4,FALSE)</f>
        <v>201</v>
      </c>
      <c r="C205" s="65" t="s">
        <v>440</v>
      </c>
      <c r="D205" s="65" t="s">
        <v>440</v>
      </c>
      <c r="E205" s="65">
        <v>150</v>
      </c>
      <c r="F205" s="73" t="s">
        <v>753</v>
      </c>
      <c r="G205" s="66"/>
      <c r="H205" s="66"/>
      <c r="I205" s="72" t="s">
        <v>224</v>
      </c>
      <c r="J205" s="66"/>
      <c r="K205" s="41" t="s">
        <v>455</v>
      </c>
      <c r="L205" s="93" t="s">
        <v>442</v>
      </c>
      <c r="M205" s="96" t="s">
        <v>443</v>
      </c>
      <c r="N205" s="82">
        <v>2</v>
      </c>
      <c r="O205" s="67" t="str">
        <f t="shared" si="32"/>
        <v/>
      </c>
      <c r="P205" s="67" t="str">
        <f t="shared" si="33"/>
        <v>X</v>
      </c>
      <c r="Q205" s="67" t="str">
        <f t="shared" si="34"/>
        <v>X</v>
      </c>
      <c r="R205" s="87"/>
    </row>
    <row r="206" spans="1:18" s="20" customFormat="1">
      <c r="A206" s="69" t="s">
        <v>821</v>
      </c>
      <c r="B206" s="65">
        <f>VLOOKUP(A206,'To-Be'!$C$8:$F$307,4,FALSE)</f>
        <v>202</v>
      </c>
      <c r="C206" s="65" t="s">
        <v>440</v>
      </c>
      <c r="D206" s="65" t="s">
        <v>440</v>
      </c>
      <c r="E206" s="65">
        <v>150</v>
      </c>
      <c r="F206" s="73" t="s">
        <v>753</v>
      </c>
      <c r="G206" s="66"/>
      <c r="H206" s="66"/>
      <c r="I206" s="72" t="s">
        <v>224</v>
      </c>
      <c r="J206" s="66"/>
      <c r="K206" s="66" t="s">
        <v>456</v>
      </c>
      <c r="L206" s="93" t="s">
        <v>442</v>
      </c>
      <c r="M206" s="96" t="s">
        <v>443</v>
      </c>
      <c r="N206" s="82">
        <v>2</v>
      </c>
      <c r="O206" s="67" t="str">
        <f t="shared" si="32"/>
        <v/>
      </c>
      <c r="P206" s="67" t="str">
        <f t="shared" si="33"/>
        <v>X</v>
      </c>
      <c r="Q206" s="67" t="str">
        <f t="shared" si="34"/>
        <v>X</v>
      </c>
      <c r="R206" s="87"/>
    </row>
    <row r="207" spans="1:18" s="20" customFormat="1">
      <c r="A207" s="69" t="s">
        <v>822</v>
      </c>
      <c r="B207" s="65">
        <f>VLOOKUP(A207,'To-Be'!$C$8:$F$307,4,FALSE)</f>
        <v>203</v>
      </c>
      <c r="C207" s="65" t="s">
        <v>440</v>
      </c>
      <c r="D207" s="65" t="s">
        <v>440</v>
      </c>
      <c r="E207" s="65">
        <v>40</v>
      </c>
      <c r="F207" s="73" t="s">
        <v>753</v>
      </c>
      <c r="G207" s="66"/>
      <c r="H207" s="66"/>
      <c r="I207" s="72" t="s">
        <v>224</v>
      </c>
      <c r="J207" s="66"/>
      <c r="K207" s="41" t="s">
        <v>692</v>
      </c>
      <c r="L207" s="93" t="s">
        <v>442</v>
      </c>
      <c r="M207" s="96" t="s">
        <v>443</v>
      </c>
      <c r="N207" s="82">
        <v>2</v>
      </c>
      <c r="O207" s="67" t="str">
        <f t="shared" si="32"/>
        <v/>
      </c>
      <c r="P207" s="67" t="str">
        <f t="shared" si="33"/>
        <v>X</v>
      </c>
      <c r="Q207" s="67" t="str">
        <f t="shared" si="34"/>
        <v>X</v>
      </c>
      <c r="R207" s="87"/>
    </row>
    <row r="208" spans="1:18" s="20" customFormat="1">
      <c r="A208" s="69" t="s">
        <v>823</v>
      </c>
      <c r="B208" s="65">
        <f>VLOOKUP(A208,'To-Be'!$C$8:$F$307,4,FALSE)</f>
        <v>204</v>
      </c>
      <c r="C208" s="65" t="s">
        <v>440</v>
      </c>
      <c r="D208" s="65" t="s">
        <v>440</v>
      </c>
      <c r="E208" s="65">
        <v>50</v>
      </c>
      <c r="F208" s="73" t="s">
        <v>753</v>
      </c>
      <c r="G208" s="66"/>
      <c r="H208" s="66"/>
      <c r="I208" s="72" t="s">
        <v>224</v>
      </c>
      <c r="J208" s="66"/>
      <c r="K208" s="41" t="s">
        <v>457</v>
      </c>
      <c r="L208" s="93" t="s">
        <v>442</v>
      </c>
      <c r="M208" s="96" t="s">
        <v>443</v>
      </c>
      <c r="N208" s="82">
        <v>2</v>
      </c>
      <c r="O208" s="67" t="str">
        <f t="shared" si="32"/>
        <v/>
      </c>
      <c r="P208" s="67" t="str">
        <f t="shared" si="33"/>
        <v>X</v>
      </c>
      <c r="Q208" s="67" t="str">
        <f t="shared" si="34"/>
        <v>X</v>
      </c>
      <c r="R208" s="87"/>
    </row>
    <row r="209" spans="1:18" s="20" customFormat="1">
      <c r="A209" s="69" t="s">
        <v>824</v>
      </c>
      <c r="B209" s="65">
        <f>VLOOKUP(A209,'To-Be'!$C$8:$F$307,4,FALSE)</f>
        <v>205</v>
      </c>
      <c r="C209" s="65" t="s">
        <v>440</v>
      </c>
      <c r="D209" s="65" t="s">
        <v>440</v>
      </c>
      <c r="E209" s="65">
        <v>3</v>
      </c>
      <c r="F209" s="73" t="s">
        <v>753</v>
      </c>
      <c r="G209" s="66"/>
      <c r="H209" s="66"/>
      <c r="I209" s="72" t="s">
        <v>224</v>
      </c>
      <c r="J209" s="66"/>
      <c r="K209" s="41" t="s">
        <v>694</v>
      </c>
      <c r="L209" s="93" t="s">
        <v>442</v>
      </c>
      <c r="M209" s="96" t="s">
        <v>443</v>
      </c>
      <c r="N209" s="82">
        <v>2</v>
      </c>
      <c r="O209" s="67" t="str">
        <f t="shared" si="32"/>
        <v/>
      </c>
      <c r="P209" s="67" t="str">
        <f t="shared" si="33"/>
        <v>X</v>
      </c>
      <c r="Q209" s="67" t="str">
        <f t="shared" si="34"/>
        <v>X</v>
      </c>
      <c r="R209" s="87"/>
    </row>
    <row r="210" spans="1:18" s="20" customFormat="1">
      <c r="A210" s="69" t="s">
        <v>825</v>
      </c>
      <c r="B210" s="65">
        <f>VLOOKUP(A210,'To-Be'!$C$8:$F$307,4,FALSE)</f>
        <v>206</v>
      </c>
      <c r="C210" s="65" t="s">
        <v>440</v>
      </c>
      <c r="D210" s="65" t="s">
        <v>440</v>
      </c>
      <c r="E210" s="65">
        <v>55</v>
      </c>
      <c r="F210" s="73" t="s">
        <v>753</v>
      </c>
      <c r="G210" s="66"/>
      <c r="H210" s="66"/>
      <c r="I210" s="72" t="s">
        <v>224</v>
      </c>
      <c r="J210" s="66"/>
      <c r="K210" s="41" t="s">
        <v>693</v>
      </c>
      <c r="L210" s="93" t="s">
        <v>442</v>
      </c>
      <c r="M210" s="96" t="s">
        <v>443</v>
      </c>
      <c r="N210" s="82">
        <v>2</v>
      </c>
      <c r="O210" s="67" t="str">
        <f t="shared" si="32"/>
        <v/>
      </c>
      <c r="P210" s="67" t="str">
        <f t="shared" si="33"/>
        <v>X</v>
      </c>
      <c r="Q210" s="67" t="str">
        <f t="shared" si="34"/>
        <v>X</v>
      </c>
      <c r="R210" s="87"/>
    </row>
    <row r="211" spans="1:18" s="20" customFormat="1">
      <c r="A211" s="69" t="s">
        <v>351</v>
      </c>
      <c r="B211" s="65">
        <f>VLOOKUP(A211,'To-Be'!$C$8:$F$307,4,FALSE)</f>
        <v>207</v>
      </c>
      <c r="C211" s="70" t="s">
        <v>440</v>
      </c>
      <c r="D211" s="70" t="s">
        <v>453</v>
      </c>
      <c r="E211" s="70">
        <v>1</v>
      </c>
      <c r="F211" s="105" t="s">
        <v>753</v>
      </c>
      <c r="G211" s="71"/>
      <c r="H211" s="71"/>
      <c r="I211" s="78" t="s">
        <v>225</v>
      </c>
      <c r="J211" s="71"/>
      <c r="K211" s="71" t="s">
        <v>699</v>
      </c>
      <c r="L211" s="93" t="s">
        <v>448</v>
      </c>
      <c r="M211" s="69" t="s">
        <v>443</v>
      </c>
      <c r="N211" s="82">
        <v>2</v>
      </c>
      <c r="O211" s="67" t="str">
        <f t="shared" si="32"/>
        <v/>
      </c>
      <c r="P211" s="67" t="str">
        <f t="shared" si="33"/>
        <v>X</v>
      </c>
      <c r="Q211" s="67" t="str">
        <f t="shared" si="34"/>
        <v>X</v>
      </c>
      <c r="R211" s="87"/>
    </row>
    <row r="212" spans="1:18" s="20" customFormat="1">
      <c r="A212" s="69" t="s">
        <v>826</v>
      </c>
      <c r="B212" s="65">
        <f>VLOOKUP(A212,'To-Be'!$C$8:$F$307,4,FALSE)</f>
        <v>208</v>
      </c>
      <c r="C212" s="70" t="s">
        <v>440</v>
      </c>
      <c r="D212" s="65" t="s">
        <v>440</v>
      </c>
      <c r="E212" s="65">
        <v>20</v>
      </c>
      <c r="F212" s="73" t="s">
        <v>753</v>
      </c>
      <c r="G212" s="71"/>
      <c r="H212" s="71"/>
      <c r="I212" s="78" t="s">
        <v>241</v>
      </c>
      <c r="J212" s="71"/>
      <c r="K212" s="71" t="s">
        <v>459</v>
      </c>
      <c r="L212" s="93" t="s">
        <v>442</v>
      </c>
      <c r="M212" s="69" t="s">
        <v>443</v>
      </c>
      <c r="N212" s="82">
        <v>2</v>
      </c>
      <c r="O212" s="67" t="str">
        <f t="shared" si="32"/>
        <v/>
      </c>
      <c r="P212" s="67" t="str">
        <f t="shared" si="33"/>
        <v>X</v>
      </c>
      <c r="Q212" s="67" t="str">
        <f t="shared" si="34"/>
        <v>X</v>
      </c>
      <c r="R212" s="87"/>
    </row>
    <row r="213" spans="1:18" s="20" customFormat="1">
      <c r="A213" s="69" t="s">
        <v>827</v>
      </c>
      <c r="B213" s="65">
        <f>VLOOKUP(A213,'To-Be'!$C$8:$F$307,4,FALSE)</f>
        <v>209</v>
      </c>
      <c r="C213" s="65" t="s">
        <v>440</v>
      </c>
      <c r="D213" s="65" t="s">
        <v>440</v>
      </c>
      <c r="E213" s="65">
        <v>2</v>
      </c>
      <c r="F213" s="73" t="s">
        <v>753</v>
      </c>
      <c r="G213" s="66"/>
      <c r="H213" s="66"/>
      <c r="I213" s="72" t="s">
        <v>241</v>
      </c>
      <c r="J213" s="66"/>
      <c r="K213" s="41" t="s">
        <v>465</v>
      </c>
      <c r="L213" s="93" t="s">
        <v>442</v>
      </c>
      <c r="M213" s="96" t="s">
        <v>443</v>
      </c>
      <c r="N213" s="82">
        <v>2</v>
      </c>
      <c r="O213" s="67" t="str">
        <f t="shared" si="32"/>
        <v/>
      </c>
      <c r="P213" s="67" t="str">
        <f t="shared" si="33"/>
        <v>X</v>
      </c>
      <c r="Q213" s="67" t="str">
        <f t="shared" si="34"/>
        <v>X</v>
      </c>
      <c r="R213" s="87"/>
    </row>
    <row r="214" spans="1:18" s="20" customFormat="1">
      <c r="A214" s="69" t="s">
        <v>828</v>
      </c>
      <c r="B214" s="65">
        <f>VLOOKUP(A214,'To-Be'!$C$8:$F$307,4,FALSE)</f>
        <v>210</v>
      </c>
      <c r="C214" s="65" t="s">
        <v>440</v>
      </c>
      <c r="D214" s="65" t="s">
        <v>440</v>
      </c>
      <c r="E214" s="65">
        <v>15</v>
      </c>
      <c r="F214" s="73" t="s">
        <v>753</v>
      </c>
      <c r="G214" s="66"/>
      <c r="H214" s="66"/>
      <c r="I214" s="72" t="s">
        <v>241</v>
      </c>
      <c r="J214" s="66"/>
      <c r="K214" s="66" t="s">
        <v>461</v>
      </c>
      <c r="L214" s="93" t="s">
        <v>442</v>
      </c>
      <c r="M214" s="96" t="s">
        <v>443</v>
      </c>
      <c r="N214" s="82">
        <v>2</v>
      </c>
      <c r="O214" s="67" t="str">
        <f t="shared" si="32"/>
        <v/>
      </c>
      <c r="P214" s="67" t="str">
        <f t="shared" si="33"/>
        <v>X</v>
      </c>
      <c r="Q214" s="67" t="str">
        <f t="shared" si="34"/>
        <v>X</v>
      </c>
      <c r="R214" s="87"/>
    </row>
    <row r="215" spans="1:18" s="20" customFormat="1">
      <c r="A215" s="64" t="s">
        <v>829</v>
      </c>
      <c r="B215" s="65">
        <f>VLOOKUP(A215,'To-Be'!$C$8:$F$307,4,FALSE)</f>
        <v>211</v>
      </c>
      <c r="C215" s="65" t="s">
        <v>440</v>
      </c>
      <c r="D215" s="65" t="s">
        <v>440</v>
      </c>
      <c r="E215" s="65">
        <v>15</v>
      </c>
      <c r="F215" s="73" t="s">
        <v>753</v>
      </c>
      <c r="G215" s="66"/>
      <c r="H215" s="66"/>
      <c r="I215" s="72" t="s">
        <v>241</v>
      </c>
      <c r="J215" s="66"/>
      <c r="K215" s="66" t="s">
        <v>461</v>
      </c>
      <c r="L215" s="93" t="s">
        <v>442</v>
      </c>
      <c r="M215" s="96" t="s">
        <v>443</v>
      </c>
      <c r="N215" s="82">
        <v>2</v>
      </c>
      <c r="O215" s="67" t="str">
        <f t="shared" si="32"/>
        <v/>
      </c>
      <c r="P215" s="67" t="str">
        <f t="shared" si="33"/>
        <v>X</v>
      </c>
      <c r="Q215" s="67" t="str">
        <f t="shared" si="34"/>
        <v>X</v>
      </c>
      <c r="R215" s="87"/>
    </row>
    <row r="216" spans="1:18" s="20" customFormat="1">
      <c r="A216" s="64" t="s">
        <v>830</v>
      </c>
      <c r="B216" s="65">
        <f>VLOOKUP(A216,'To-Be'!$C$8:$F$307,4,FALSE)</f>
        <v>212</v>
      </c>
      <c r="C216" s="65" t="s">
        <v>440</v>
      </c>
      <c r="D216" s="65" t="s">
        <v>441</v>
      </c>
      <c r="E216" s="65">
        <v>1</v>
      </c>
      <c r="F216" s="73" t="s">
        <v>753</v>
      </c>
      <c r="G216" s="66"/>
      <c r="H216" s="66"/>
      <c r="I216" s="72" t="s">
        <v>241</v>
      </c>
      <c r="J216" s="66"/>
      <c r="K216" s="66" t="s">
        <v>699</v>
      </c>
      <c r="L216" s="93" t="s">
        <v>442</v>
      </c>
      <c r="M216" s="96" t="s">
        <v>443</v>
      </c>
      <c r="N216" s="82">
        <v>2</v>
      </c>
      <c r="O216" s="67" t="str">
        <f t="shared" si="32"/>
        <v/>
      </c>
      <c r="P216" s="67" t="str">
        <f t="shared" si="33"/>
        <v>X</v>
      </c>
      <c r="Q216" s="67" t="str">
        <f t="shared" si="34"/>
        <v>X</v>
      </c>
      <c r="R216" s="87"/>
    </row>
    <row r="217" spans="1:18" s="20" customFormat="1">
      <c r="A217" s="69" t="s">
        <v>401</v>
      </c>
      <c r="B217" s="65">
        <f>VLOOKUP(A217,'To-Be'!$C$8:$F$307,4,FALSE)</f>
        <v>213</v>
      </c>
      <c r="C217" s="65" t="s">
        <v>440</v>
      </c>
      <c r="D217" s="65" t="s">
        <v>440</v>
      </c>
      <c r="E217" s="65">
        <v>65</v>
      </c>
      <c r="F217" s="73" t="s">
        <v>753</v>
      </c>
      <c r="G217" s="66"/>
      <c r="H217" s="66"/>
      <c r="I217" s="72" t="s">
        <v>241</v>
      </c>
      <c r="J217" s="66"/>
      <c r="K217" s="66" t="s">
        <v>487</v>
      </c>
      <c r="L217" s="93" t="s">
        <v>442</v>
      </c>
      <c r="M217" s="96" t="s">
        <v>443</v>
      </c>
      <c r="N217" s="82">
        <f t="shared" ref="N217:N225" si="38">IF(M217="Public",1,IF(M217="FOUO",2,IF(M217="Sensitive",3,IF(M217="System-Only",4))))</f>
        <v>2</v>
      </c>
      <c r="O217" s="67" t="str">
        <f t="shared" si="32"/>
        <v/>
      </c>
      <c r="P217" s="67" t="str">
        <f t="shared" si="33"/>
        <v>X</v>
      </c>
      <c r="Q217" s="67" t="str">
        <f t="shared" si="34"/>
        <v>X</v>
      </c>
      <c r="R217" s="87"/>
    </row>
    <row r="218" spans="1:18" s="20" customFormat="1">
      <c r="A218" s="69" t="s">
        <v>402</v>
      </c>
      <c r="B218" s="65">
        <f>VLOOKUP(A218,'To-Be'!$C$8:$F$307,4,FALSE)</f>
        <v>214</v>
      </c>
      <c r="C218" s="65" t="s">
        <v>440</v>
      </c>
      <c r="D218" s="65" t="s">
        <v>440</v>
      </c>
      <c r="E218" s="65">
        <v>3</v>
      </c>
      <c r="F218" s="73" t="s">
        <v>753</v>
      </c>
      <c r="G218" s="66"/>
      <c r="H218" s="66"/>
      <c r="I218" s="72" t="s">
        <v>241</v>
      </c>
      <c r="J218" s="66"/>
      <c r="K218" s="66" t="s">
        <v>689</v>
      </c>
      <c r="L218" s="93" t="s">
        <v>442</v>
      </c>
      <c r="M218" s="96" t="s">
        <v>443</v>
      </c>
      <c r="N218" s="82">
        <f t="shared" si="38"/>
        <v>2</v>
      </c>
      <c r="O218" s="67" t="str">
        <f t="shared" si="32"/>
        <v/>
      </c>
      <c r="P218" s="67" t="str">
        <f t="shared" si="33"/>
        <v>X</v>
      </c>
      <c r="Q218" s="67" t="str">
        <f t="shared" si="34"/>
        <v>X</v>
      </c>
      <c r="R218" s="87"/>
    </row>
    <row r="219" spans="1:18" s="20" customFormat="1">
      <c r="A219" s="69" t="s">
        <v>403</v>
      </c>
      <c r="B219" s="65">
        <f>VLOOKUP(A219,'To-Be'!$C$8:$F$307,4,FALSE)</f>
        <v>215</v>
      </c>
      <c r="C219" s="65" t="s">
        <v>440</v>
      </c>
      <c r="D219" s="65" t="s">
        <v>440</v>
      </c>
      <c r="E219" s="65">
        <v>65</v>
      </c>
      <c r="F219" s="73" t="s">
        <v>753</v>
      </c>
      <c r="G219" s="66"/>
      <c r="H219" s="66"/>
      <c r="I219" s="72" t="s">
        <v>241</v>
      </c>
      <c r="J219" s="66"/>
      <c r="K219" s="66" t="s">
        <v>484</v>
      </c>
      <c r="L219" s="93" t="s">
        <v>442</v>
      </c>
      <c r="M219" s="96" t="s">
        <v>443</v>
      </c>
      <c r="N219" s="82">
        <f t="shared" si="38"/>
        <v>2</v>
      </c>
      <c r="O219" s="67" t="str">
        <f t="shared" si="32"/>
        <v/>
      </c>
      <c r="P219" s="67" t="str">
        <f t="shared" si="33"/>
        <v>X</v>
      </c>
      <c r="Q219" s="67" t="str">
        <f t="shared" si="34"/>
        <v>X</v>
      </c>
      <c r="R219" s="87"/>
    </row>
    <row r="220" spans="1:18" s="20" customFormat="1">
      <c r="A220" s="69" t="s">
        <v>404</v>
      </c>
      <c r="B220" s="65">
        <f>VLOOKUP(A220,'To-Be'!$C$8:$F$307,4,FALSE)</f>
        <v>216</v>
      </c>
      <c r="C220" s="65" t="s">
        <v>440</v>
      </c>
      <c r="D220" s="65" t="s">
        <v>440</v>
      </c>
      <c r="E220" s="65">
        <v>50</v>
      </c>
      <c r="F220" s="73" t="s">
        <v>753</v>
      </c>
      <c r="G220" s="66"/>
      <c r="H220" s="66"/>
      <c r="I220" s="72" t="s">
        <v>241</v>
      </c>
      <c r="J220" s="66"/>
      <c r="K220" s="66" t="s">
        <v>485</v>
      </c>
      <c r="L220" s="93" t="s">
        <v>442</v>
      </c>
      <c r="M220" s="96" t="s">
        <v>443</v>
      </c>
      <c r="N220" s="82">
        <f t="shared" si="38"/>
        <v>2</v>
      </c>
      <c r="O220" s="67" t="str">
        <f t="shared" si="32"/>
        <v/>
      </c>
      <c r="P220" s="67" t="str">
        <f t="shared" si="33"/>
        <v>X</v>
      </c>
      <c r="Q220" s="67" t="str">
        <f t="shared" si="34"/>
        <v>X</v>
      </c>
      <c r="R220" s="87"/>
    </row>
    <row r="221" spans="1:18" s="20" customFormat="1">
      <c r="A221" s="69" t="s">
        <v>405</v>
      </c>
      <c r="B221" s="65">
        <f>VLOOKUP(A221,'To-Be'!$C$8:$F$307,4,FALSE)</f>
        <v>217</v>
      </c>
      <c r="C221" s="65" t="s">
        <v>440</v>
      </c>
      <c r="D221" s="65" t="s">
        <v>445</v>
      </c>
      <c r="E221" s="65">
        <v>30</v>
      </c>
      <c r="F221" s="73" t="s">
        <v>753</v>
      </c>
      <c r="G221" s="66"/>
      <c r="H221" s="66"/>
      <c r="I221" s="72" t="s">
        <v>241</v>
      </c>
      <c r="J221" s="66" t="s">
        <v>237</v>
      </c>
      <c r="K221" s="66" t="s">
        <v>245</v>
      </c>
      <c r="L221" s="93" t="s">
        <v>442</v>
      </c>
      <c r="M221" s="96" t="s">
        <v>443</v>
      </c>
      <c r="N221" s="82">
        <f t="shared" si="38"/>
        <v>2</v>
      </c>
      <c r="O221" s="67" t="str">
        <f t="shared" si="32"/>
        <v/>
      </c>
      <c r="P221" s="67" t="str">
        <f t="shared" si="33"/>
        <v>X</v>
      </c>
      <c r="Q221" s="67" t="str">
        <f t="shared" si="34"/>
        <v>X</v>
      </c>
      <c r="R221" s="87"/>
    </row>
    <row r="222" spans="1:18" s="20" customFormat="1">
      <c r="A222" s="69" t="s">
        <v>406</v>
      </c>
      <c r="B222" s="65">
        <f>VLOOKUP(A222,'To-Be'!$C$8:$F$307,4,FALSE)</f>
        <v>218</v>
      </c>
      <c r="C222" s="65" t="s">
        <v>440</v>
      </c>
      <c r="D222" s="65" t="s">
        <v>440</v>
      </c>
      <c r="E222" s="65">
        <v>25</v>
      </c>
      <c r="F222" s="73" t="s">
        <v>753</v>
      </c>
      <c r="G222" s="66"/>
      <c r="H222" s="66"/>
      <c r="I222" s="72" t="s">
        <v>241</v>
      </c>
      <c r="J222" s="66"/>
      <c r="K222" s="66" t="s">
        <v>246</v>
      </c>
      <c r="L222" s="93" t="s">
        <v>442</v>
      </c>
      <c r="M222" s="96" t="s">
        <v>443</v>
      </c>
      <c r="N222" s="82">
        <f t="shared" si="38"/>
        <v>2</v>
      </c>
      <c r="O222" s="67" t="str">
        <f t="shared" si="32"/>
        <v/>
      </c>
      <c r="P222" s="67" t="str">
        <f t="shared" si="33"/>
        <v>X</v>
      </c>
      <c r="Q222" s="67" t="str">
        <f t="shared" si="34"/>
        <v>X</v>
      </c>
      <c r="R222" s="87"/>
    </row>
    <row r="223" spans="1:18" s="20" customFormat="1">
      <c r="A223" s="69" t="s">
        <v>407</v>
      </c>
      <c r="B223" s="65">
        <f>VLOOKUP(A223,'To-Be'!$C$8:$F$307,4,FALSE)</f>
        <v>219</v>
      </c>
      <c r="C223" s="65" t="s">
        <v>440</v>
      </c>
      <c r="D223" s="65" t="s">
        <v>440</v>
      </c>
      <c r="E223" s="65">
        <v>30</v>
      </c>
      <c r="F223" s="73" t="s">
        <v>753</v>
      </c>
      <c r="G223" s="66"/>
      <c r="H223" s="66"/>
      <c r="I223" s="72" t="s">
        <v>241</v>
      </c>
      <c r="J223" s="66" t="s">
        <v>238</v>
      </c>
      <c r="K223" s="66" t="s">
        <v>731</v>
      </c>
      <c r="L223" s="93" t="s">
        <v>442</v>
      </c>
      <c r="M223" s="96" t="s">
        <v>443</v>
      </c>
      <c r="N223" s="82">
        <f t="shared" si="38"/>
        <v>2</v>
      </c>
      <c r="O223" s="67" t="str">
        <f t="shared" si="32"/>
        <v/>
      </c>
      <c r="P223" s="67" t="str">
        <f t="shared" si="33"/>
        <v>X</v>
      </c>
      <c r="Q223" s="67" t="str">
        <f t="shared" si="34"/>
        <v>X</v>
      </c>
      <c r="R223" s="87"/>
    </row>
    <row r="224" spans="1:18" s="20" customFormat="1">
      <c r="A224" s="69" t="s">
        <v>408</v>
      </c>
      <c r="B224" s="65">
        <f>VLOOKUP(A224,'To-Be'!$C$8:$F$307,4,FALSE)</f>
        <v>220</v>
      </c>
      <c r="C224" s="65" t="s">
        <v>440</v>
      </c>
      <c r="D224" s="65" t="s">
        <v>440</v>
      </c>
      <c r="E224" s="65">
        <v>30</v>
      </c>
      <c r="F224" s="73" t="s">
        <v>753</v>
      </c>
      <c r="G224" s="66"/>
      <c r="H224" s="66"/>
      <c r="I224" s="72" t="s">
        <v>241</v>
      </c>
      <c r="J224" s="66"/>
      <c r="K224" s="66" t="s">
        <v>247</v>
      </c>
      <c r="L224" s="93" t="s">
        <v>442</v>
      </c>
      <c r="M224" s="96" t="s">
        <v>443</v>
      </c>
      <c r="N224" s="82">
        <f t="shared" si="38"/>
        <v>2</v>
      </c>
      <c r="O224" s="67" t="str">
        <f t="shared" si="32"/>
        <v/>
      </c>
      <c r="P224" s="67" t="str">
        <f t="shared" si="33"/>
        <v>X</v>
      </c>
      <c r="Q224" s="67" t="str">
        <f t="shared" si="34"/>
        <v>X</v>
      </c>
      <c r="R224" s="87"/>
    </row>
    <row r="225" spans="1:18" s="20" customFormat="1">
      <c r="A225" s="69" t="s">
        <v>409</v>
      </c>
      <c r="B225" s="65">
        <f>VLOOKUP(A225,'To-Be'!$C$8:$F$307,4,FALSE)</f>
        <v>221</v>
      </c>
      <c r="C225" s="65" t="s">
        <v>440</v>
      </c>
      <c r="D225" s="65" t="s">
        <v>440</v>
      </c>
      <c r="E225" s="65">
        <v>80</v>
      </c>
      <c r="F225" s="73" t="s">
        <v>753</v>
      </c>
      <c r="G225" s="66"/>
      <c r="H225" s="66"/>
      <c r="I225" s="72" t="s">
        <v>241</v>
      </c>
      <c r="J225" s="66"/>
      <c r="K225" s="66" t="s">
        <v>248</v>
      </c>
      <c r="L225" s="93" t="s">
        <v>442</v>
      </c>
      <c r="M225" s="96" t="s">
        <v>443</v>
      </c>
      <c r="N225" s="82">
        <f t="shared" si="38"/>
        <v>2</v>
      </c>
      <c r="O225" s="67" t="str">
        <f t="shared" si="32"/>
        <v/>
      </c>
      <c r="P225" s="67" t="str">
        <f t="shared" si="33"/>
        <v>X</v>
      </c>
      <c r="Q225" s="67" t="str">
        <f t="shared" si="34"/>
        <v>X</v>
      </c>
      <c r="R225" s="87"/>
    </row>
    <row r="226" spans="1:18" s="20" customFormat="1">
      <c r="A226" s="69" t="s">
        <v>832</v>
      </c>
      <c r="B226" s="65">
        <f>VLOOKUP(A226,'To-Be'!$C$8:$F$307,4,FALSE)</f>
        <v>222</v>
      </c>
      <c r="C226" s="70" t="s">
        <v>440</v>
      </c>
      <c r="D226" s="65" t="s">
        <v>440</v>
      </c>
      <c r="E226" s="65">
        <v>25</v>
      </c>
      <c r="F226" s="73" t="s">
        <v>753</v>
      </c>
      <c r="G226" s="71"/>
      <c r="H226" s="71"/>
      <c r="I226" s="78" t="s">
        <v>241</v>
      </c>
      <c r="J226" s="71"/>
      <c r="K226" s="68" t="s">
        <v>718</v>
      </c>
      <c r="L226" s="93" t="s">
        <v>442</v>
      </c>
      <c r="M226" s="96" t="s">
        <v>443</v>
      </c>
      <c r="N226" s="82">
        <v>2</v>
      </c>
      <c r="O226" s="67" t="str">
        <f t="shared" si="32"/>
        <v/>
      </c>
      <c r="P226" s="67" t="str">
        <f t="shared" si="33"/>
        <v>X</v>
      </c>
      <c r="Q226" s="67" t="str">
        <f t="shared" si="34"/>
        <v>X</v>
      </c>
      <c r="R226" s="87"/>
    </row>
    <row r="227" spans="1:18" s="20" customFormat="1">
      <c r="A227" s="69" t="s">
        <v>833</v>
      </c>
      <c r="B227" s="65">
        <f>VLOOKUP(A227,'To-Be'!$C$8:$F$307,4,FALSE)</f>
        <v>223</v>
      </c>
      <c r="C227" s="70" t="s">
        <v>440</v>
      </c>
      <c r="D227" s="65" t="s">
        <v>440</v>
      </c>
      <c r="E227" s="65">
        <v>25</v>
      </c>
      <c r="F227" s="73" t="s">
        <v>753</v>
      </c>
      <c r="G227" s="71"/>
      <c r="H227" s="71"/>
      <c r="I227" s="78" t="s">
        <v>241</v>
      </c>
      <c r="J227" s="71" t="s">
        <v>222</v>
      </c>
      <c r="K227" s="68" t="s">
        <v>708</v>
      </c>
      <c r="L227" s="93" t="s">
        <v>442</v>
      </c>
      <c r="M227" s="96" t="s">
        <v>443</v>
      </c>
      <c r="N227" s="82">
        <v>2</v>
      </c>
      <c r="O227" s="67" t="str">
        <f t="shared" si="32"/>
        <v/>
      </c>
      <c r="P227" s="67" t="str">
        <f t="shared" si="33"/>
        <v>X</v>
      </c>
      <c r="Q227" s="67" t="str">
        <f t="shared" si="34"/>
        <v>X</v>
      </c>
      <c r="R227" s="87"/>
    </row>
    <row r="228" spans="1:18" s="20" customFormat="1">
      <c r="A228" s="69" t="s">
        <v>503</v>
      </c>
      <c r="B228" s="65">
        <f>VLOOKUP(A228,'To-Be'!$C$8:$F$307,4,FALSE)</f>
        <v>224</v>
      </c>
      <c r="C228" s="65" t="s">
        <v>440</v>
      </c>
      <c r="D228" s="65" t="s">
        <v>440</v>
      </c>
      <c r="E228" s="65">
        <v>65</v>
      </c>
      <c r="F228" s="73" t="s">
        <v>753</v>
      </c>
      <c r="G228" s="66"/>
      <c r="H228" s="66"/>
      <c r="I228" s="72" t="s">
        <v>435</v>
      </c>
      <c r="J228" s="66"/>
      <c r="K228" s="66" t="s">
        <v>487</v>
      </c>
      <c r="L228" s="93" t="s">
        <v>442</v>
      </c>
      <c r="M228" s="96" t="s">
        <v>443</v>
      </c>
      <c r="N228" s="82">
        <f t="shared" ref="N228:N252" si="39">IF(M228="Public",1,IF(M228="FOUO",2,IF(M228="Sensitive",3,IF(M228="System-Only",4))))</f>
        <v>2</v>
      </c>
      <c r="O228" s="67" t="str">
        <f t="shared" si="32"/>
        <v/>
      </c>
      <c r="P228" s="67" t="str">
        <f t="shared" si="33"/>
        <v>X</v>
      </c>
      <c r="Q228" s="67" t="str">
        <f t="shared" si="34"/>
        <v>X</v>
      </c>
      <c r="R228" s="87"/>
    </row>
    <row r="229" spans="1:18" s="20" customFormat="1">
      <c r="A229" s="69" t="s">
        <v>505</v>
      </c>
      <c r="B229" s="65">
        <f>VLOOKUP(A229,'To-Be'!$C$8:$F$307,4,FALSE)</f>
        <v>225</v>
      </c>
      <c r="C229" s="65" t="s">
        <v>440</v>
      </c>
      <c r="D229" s="65" t="s">
        <v>440</v>
      </c>
      <c r="E229" s="65">
        <v>3</v>
      </c>
      <c r="F229" s="73" t="s">
        <v>753</v>
      </c>
      <c r="G229" s="66"/>
      <c r="H229" s="66"/>
      <c r="I229" s="72" t="s">
        <v>224</v>
      </c>
      <c r="J229" s="66"/>
      <c r="K229" s="66" t="s">
        <v>689</v>
      </c>
      <c r="L229" s="93" t="s">
        <v>442</v>
      </c>
      <c r="M229" s="96" t="s">
        <v>443</v>
      </c>
      <c r="N229" s="82">
        <f t="shared" si="39"/>
        <v>2</v>
      </c>
      <c r="O229" s="67" t="str">
        <f t="shared" si="32"/>
        <v/>
      </c>
      <c r="P229" s="67" t="str">
        <f t="shared" si="33"/>
        <v>X</v>
      </c>
      <c r="Q229" s="67" t="str">
        <f t="shared" si="34"/>
        <v>X</v>
      </c>
      <c r="R229" s="87"/>
    </row>
    <row r="230" spans="1:18" s="20" customFormat="1">
      <c r="A230" s="69" t="s">
        <v>504</v>
      </c>
      <c r="B230" s="65">
        <f>VLOOKUP(A230,'To-Be'!$C$8:$F$307,4,FALSE)</f>
        <v>226</v>
      </c>
      <c r="C230" s="65" t="s">
        <v>440</v>
      </c>
      <c r="D230" s="65" t="s">
        <v>440</v>
      </c>
      <c r="E230" s="65">
        <v>65</v>
      </c>
      <c r="F230" s="73" t="s">
        <v>753</v>
      </c>
      <c r="G230" s="66"/>
      <c r="H230" s="66"/>
      <c r="I230" s="72" t="s">
        <v>435</v>
      </c>
      <c r="J230" s="66"/>
      <c r="K230" s="66" t="s">
        <v>484</v>
      </c>
      <c r="L230" s="93" t="s">
        <v>442</v>
      </c>
      <c r="M230" s="96" t="s">
        <v>443</v>
      </c>
      <c r="N230" s="82">
        <f t="shared" si="39"/>
        <v>2</v>
      </c>
      <c r="O230" s="67" t="str">
        <f t="shared" si="32"/>
        <v/>
      </c>
      <c r="P230" s="67" t="str">
        <f t="shared" si="33"/>
        <v>X</v>
      </c>
      <c r="Q230" s="67" t="str">
        <f t="shared" si="34"/>
        <v>X</v>
      </c>
      <c r="R230" s="87"/>
    </row>
    <row r="231" spans="1:18" s="20" customFormat="1">
      <c r="A231" s="69" t="s">
        <v>390</v>
      </c>
      <c r="B231" s="65">
        <f>VLOOKUP(A231,'To-Be'!$C$8:$F$307,4,FALSE)</f>
        <v>227</v>
      </c>
      <c r="C231" s="65" t="s">
        <v>440</v>
      </c>
      <c r="D231" s="65" t="s">
        <v>440</v>
      </c>
      <c r="E231" s="65">
        <v>50</v>
      </c>
      <c r="F231" s="73" t="s">
        <v>753</v>
      </c>
      <c r="G231" s="66"/>
      <c r="H231" s="66"/>
      <c r="I231" s="72" t="s">
        <v>224</v>
      </c>
      <c r="J231" s="66"/>
      <c r="K231" s="66" t="s">
        <v>485</v>
      </c>
      <c r="L231" s="93" t="s">
        <v>442</v>
      </c>
      <c r="M231" s="96" t="s">
        <v>443</v>
      </c>
      <c r="N231" s="82">
        <f t="shared" si="39"/>
        <v>2</v>
      </c>
      <c r="O231" s="67" t="str">
        <f t="shared" si="32"/>
        <v/>
      </c>
      <c r="P231" s="67" t="str">
        <f t="shared" si="33"/>
        <v>X</v>
      </c>
      <c r="Q231" s="67" t="str">
        <f t="shared" si="34"/>
        <v>X</v>
      </c>
      <c r="R231" s="87"/>
    </row>
    <row r="232" spans="1:18" s="20" customFormat="1">
      <c r="A232" s="69" t="s">
        <v>342</v>
      </c>
      <c r="B232" s="65">
        <f>VLOOKUP(A232,'To-Be'!$C$8:$F$307,4,FALSE)</f>
        <v>228</v>
      </c>
      <c r="C232" s="65" t="s">
        <v>440</v>
      </c>
      <c r="D232" s="65" t="s">
        <v>445</v>
      </c>
      <c r="E232" s="65">
        <v>30</v>
      </c>
      <c r="F232" s="73" t="s">
        <v>753</v>
      </c>
      <c r="G232" s="66"/>
      <c r="H232" s="66"/>
      <c r="I232" s="72" t="s">
        <v>224</v>
      </c>
      <c r="J232" s="66" t="s">
        <v>237</v>
      </c>
      <c r="K232" s="66" t="s">
        <v>245</v>
      </c>
      <c r="L232" s="93" t="s">
        <v>442</v>
      </c>
      <c r="M232" s="96" t="s">
        <v>443</v>
      </c>
      <c r="N232" s="82">
        <f t="shared" si="39"/>
        <v>2</v>
      </c>
      <c r="O232" s="67" t="str">
        <f t="shared" si="32"/>
        <v/>
      </c>
      <c r="P232" s="67" t="str">
        <f t="shared" si="33"/>
        <v>X</v>
      </c>
      <c r="Q232" s="67" t="str">
        <f t="shared" si="34"/>
        <v>X</v>
      </c>
      <c r="R232" s="87"/>
    </row>
    <row r="233" spans="1:18" s="20" customFormat="1">
      <c r="A233" s="69" t="s">
        <v>343</v>
      </c>
      <c r="B233" s="65">
        <f>VLOOKUP(A233,'To-Be'!$C$8:$F$307,4,FALSE)</f>
        <v>229</v>
      </c>
      <c r="C233" s="65" t="s">
        <v>440</v>
      </c>
      <c r="D233" s="65" t="s">
        <v>440</v>
      </c>
      <c r="E233" s="65">
        <v>25</v>
      </c>
      <c r="F233" s="73" t="s">
        <v>753</v>
      </c>
      <c r="G233" s="66"/>
      <c r="H233" s="66"/>
      <c r="I233" s="72" t="s">
        <v>224</v>
      </c>
      <c r="J233" s="72"/>
      <c r="K233" s="66" t="s">
        <v>246</v>
      </c>
      <c r="L233" s="93" t="s">
        <v>442</v>
      </c>
      <c r="M233" s="96" t="s">
        <v>443</v>
      </c>
      <c r="N233" s="82">
        <f t="shared" si="39"/>
        <v>2</v>
      </c>
      <c r="O233" s="67" t="str">
        <f t="shared" si="32"/>
        <v/>
      </c>
      <c r="P233" s="67" t="str">
        <f t="shared" si="33"/>
        <v>X</v>
      </c>
      <c r="Q233" s="67" t="str">
        <f t="shared" si="34"/>
        <v>X</v>
      </c>
      <c r="R233" s="87"/>
    </row>
    <row r="234" spans="1:18" s="20" customFormat="1">
      <c r="A234" s="69" t="s">
        <v>344</v>
      </c>
      <c r="B234" s="65">
        <f>VLOOKUP(A234,'To-Be'!$C$8:$F$307,4,FALSE)</f>
        <v>230</v>
      </c>
      <c r="C234" s="65" t="s">
        <v>440</v>
      </c>
      <c r="D234" s="65" t="s">
        <v>440</v>
      </c>
      <c r="E234" s="65">
        <v>30</v>
      </c>
      <c r="F234" s="73" t="s">
        <v>753</v>
      </c>
      <c r="G234" s="66"/>
      <c r="H234" s="66"/>
      <c r="I234" s="72" t="s">
        <v>224</v>
      </c>
      <c r="J234" s="72" t="s">
        <v>238</v>
      </c>
      <c r="K234" s="66" t="s">
        <v>731</v>
      </c>
      <c r="L234" s="93" t="s">
        <v>442</v>
      </c>
      <c r="M234" s="96" t="s">
        <v>443</v>
      </c>
      <c r="N234" s="82">
        <f t="shared" si="39"/>
        <v>2</v>
      </c>
      <c r="O234" s="67" t="str">
        <f t="shared" si="32"/>
        <v/>
      </c>
      <c r="P234" s="67" t="str">
        <f t="shared" si="33"/>
        <v>X</v>
      </c>
      <c r="Q234" s="67" t="str">
        <f t="shared" si="34"/>
        <v>X</v>
      </c>
      <c r="R234" s="87"/>
    </row>
    <row r="235" spans="1:18" s="20" customFormat="1">
      <c r="A235" s="69" t="s">
        <v>345</v>
      </c>
      <c r="B235" s="65">
        <f>VLOOKUP(A235,'To-Be'!$C$8:$F$307,4,FALSE)</f>
        <v>231</v>
      </c>
      <c r="C235" s="65" t="s">
        <v>440</v>
      </c>
      <c r="D235" s="65" t="s">
        <v>440</v>
      </c>
      <c r="E235" s="65">
        <v>30</v>
      </c>
      <c r="F235" s="73" t="s">
        <v>753</v>
      </c>
      <c r="G235" s="66"/>
      <c r="H235" s="66"/>
      <c r="I235" s="72" t="s">
        <v>224</v>
      </c>
      <c r="J235" s="72"/>
      <c r="K235" s="66" t="s">
        <v>247</v>
      </c>
      <c r="L235" s="93" t="s">
        <v>442</v>
      </c>
      <c r="M235" s="96" t="s">
        <v>443</v>
      </c>
      <c r="N235" s="82">
        <f t="shared" si="39"/>
        <v>2</v>
      </c>
      <c r="O235" s="67" t="str">
        <f t="shared" si="32"/>
        <v/>
      </c>
      <c r="P235" s="67" t="str">
        <f t="shared" si="33"/>
        <v>X</v>
      </c>
      <c r="Q235" s="67" t="str">
        <f t="shared" si="34"/>
        <v>X</v>
      </c>
      <c r="R235" s="87"/>
    </row>
    <row r="236" spans="1:18" s="20" customFormat="1">
      <c r="A236" s="69" t="s">
        <v>346</v>
      </c>
      <c r="B236" s="65">
        <f>VLOOKUP(A236,'To-Be'!$C$8:$F$307,4,FALSE)</f>
        <v>232</v>
      </c>
      <c r="C236" s="65" t="s">
        <v>440</v>
      </c>
      <c r="D236" s="65" t="s">
        <v>440</v>
      </c>
      <c r="E236" s="65">
        <v>80</v>
      </c>
      <c r="F236" s="73" t="s">
        <v>753</v>
      </c>
      <c r="G236" s="66"/>
      <c r="H236" s="66"/>
      <c r="I236" s="72" t="s">
        <v>435</v>
      </c>
      <c r="J236" s="66"/>
      <c r="K236" s="66" t="s">
        <v>248</v>
      </c>
      <c r="L236" s="93" t="s">
        <v>442</v>
      </c>
      <c r="M236" s="96" t="s">
        <v>443</v>
      </c>
      <c r="N236" s="82">
        <f t="shared" si="39"/>
        <v>2</v>
      </c>
      <c r="O236" s="67" t="str">
        <f t="shared" si="32"/>
        <v/>
      </c>
      <c r="P236" s="67" t="str">
        <f t="shared" si="33"/>
        <v>X</v>
      </c>
      <c r="Q236" s="67" t="str">
        <f t="shared" si="34"/>
        <v>X</v>
      </c>
      <c r="R236" s="87"/>
    </row>
    <row r="237" spans="1:18" s="20" customFormat="1">
      <c r="A237" s="69" t="s">
        <v>507</v>
      </c>
      <c r="B237" s="65">
        <f>VLOOKUP(A237,'To-Be'!$C$8:$F$307,4,FALSE)</f>
        <v>233</v>
      </c>
      <c r="C237" s="65" t="s">
        <v>440</v>
      </c>
      <c r="D237" s="65" t="s">
        <v>440</v>
      </c>
      <c r="E237" s="65">
        <v>65</v>
      </c>
      <c r="F237" s="73" t="s">
        <v>753</v>
      </c>
      <c r="G237" s="66"/>
      <c r="H237" s="66"/>
      <c r="I237" s="72" t="s">
        <v>227</v>
      </c>
      <c r="J237" s="66"/>
      <c r="K237" s="66" t="s">
        <v>487</v>
      </c>
      <c r="L237" s="93" t="s">
        <v>442</v>
      </c>
      <c r="M237" s="96" t="s">
        <v>443</v>
      </c>
      <c r="N237" s="82">
        <f t="shared" si="39"/>
        <v>2</v>
      </c>
      <c r="O237" s="67" t="str">
        <f t="shared" si="32"/>
        <v/>
      </c>
      <c r="P237" s="67" t="str">
        <f t="shared" si="33"/>
        <v>X</v>
      </c>
      <c r="Q237" s="67" t="str">
        <f t="shared" si="34"/>
        <v>X</v>
      </c>
      <c r="R237" s="87"/>
    </row>
    <row r="238" spans="1:18" s="20" customFormat="1">
      <c r="A238" s="69" t="s">
        <v>509</v>
      </c>
      <c r="B238" s="65">
        <f>VLOOKUP(A238,'To-Be'!$C$8:$F$307,4,FALSE)</f>
        <v>234</v>
      </c>
      <c r="C238" s="65" t="s">
        <v>440</v>
      </c>
      <c r="D238" s="65" t="s">
        <v>440</v>
      </c>
      <c r="E238" s="65">
        <v>3</v>
      </c>
      <c r="F238" s="73" t="s">
        <v>753</v>
      </c>
      <c r="G238" s="66"/>
      <c r="H238" s="66"/>
      <c r="I238" s="72" t="s">
        <v>227</v>
      </c>
      <c r="J238" s="66"/>
      <c r="K238" s="66" t="s">
        <v>689</v>
      </c>
      <c r="L238" s="93" t="s">
        <v>442</v>
      </c>
      <c r="M238" s="96" t="s">
        <v>443</v>
      </c>
      <c r="N238" s="82">
        <f t="shared" si="39"/>
        <v>2</v>
      </c>
      <c r="O238" s="67" t="str">
        <f t="shared" si="32"/>
        <v/>
      </c>
      <c r="P238" s="67" t="str">
        <f t="shared" si="33"/>
        <v>X</v>
      </c>
      <c r="Q238" s="67" t="str">
        <f t="shared" si="34"/>
        <v>X</v>
      </c>
      <c r="R238" s="87"/>
    </row>
    <row r="239" spans="1:18" s="20" customFormat="1">
      <c r="A239" s="69" t="s">
        <v>508</v>
      </c>
      <c r="B239" s="65">
        <f>VLOOKUP(A239,'To-Be'!$C$8:$F$307,4,FALSE)</f>
        <v>235</v>
      </c>
      <c r="C239" s="65" t="s">
        <v>440</v>
      </c>
      <c r="D239" s="65" t="s">
        <v>440</v>
      </c>
      <c r="E239" s="65">
        <v>65</v>
      </c>
      <c r="F239" s="73" t="s">
        <v>753</v>
      </c>
      <c r="G239" s="66"/>
      <c r="H239" s="66"/>
      <c r="I239" s="72" t="s">
        <v>227</v>
      </c>
      <c r="J239" s="66"/>
      <c r="K239" s="66" t="s">
        <v>484</v>
      </c>
      <c r="L239" s="93" t="s">
        <v>442</v>
      </c>
      <c r="M239" s="96" t="s">
        <v>443</v>
      </c>
      <c r="N239" s="82">
        <f t="shared" si="39"/>
        <v>2</v>
      </c>
      <c r="O239" s="67" t="str">
        <f t="shared" ref="O239:O263" si="40">IF(N239&lt;=1,"X","")</f>
        <v/>
      </c>
      <c r="P239" s="67" t="str">
        <f t="shared" ref="P239:P263" si="41">IF(N239&lt;=2,"X","")</f>
        <v>X</v>
      </c>
      <c r="Q239" s="67" t="str">
        <f t="shared" ref="Q239:Q263" si="42">IF(N239&lt;=3,"X","")</f>
        <v>X</v>
      </c>
      <c r="R239" s="87"/>
    </row>
    <row r="240" spans="1:18" s="20" customFormat="1">
      <c r="A240" s="69" t="s">
        <v>391</v>
      </c>
      <c r="B240" s="65">
        <f>VLOOKUP(A240,'To-Be'!$C$8:$F$307,4,FALSE)</f>
        <v>236</v>
      </c>
      <c r="C240" s="65" t="s">
        <v>440</v>
      </c>
      <c r="D240" s="65" t="s">
        <v>440</v>
      </c>
      <c r="E240" s="65">
        <v>50</v>
      </c>
      <c r="F240" s="73" t="s">
        <v>753</v>
      </c>
      <c r="G240" s="66"/>
      <c r="H240" s="66"/>
      <c r="I240" s="72" t="s">
        <v>227</v>
      </c>
      <c r="J240" s="66"/>
      <c r="K240" s="66" t="s">
        <v>485</v>
      </c>
      <c r="L240" s="93" t="s">
        <v>442</v>
      </c>
      <c r="M240" s="96" t="s">
        <v>443</v>
      </c>
      <c r="N240" s="82">
        <f t="shared" si="39"/>
        <v>2</v>
      </c>
      <c r="O240" s="67" t="str">
        <f t="shared" si="40"/>
        <v/>
      </c>
      <c r="P240" s="67" t="str">
        <f t="shared" si="41"/>
        <v>X</v>
      </c>
      <c r="Q240" s="67" t="str">
        <f t="shared" si="42"/>
        <v>X</v>
      </c>
      <c r="R240" s="87"/>
    </row>
    <row r="241" spans="1:18" s="20" customFormat="1">
      <c r="A241" s="69" t="s">
        <v>392</v>
      </c>
      <c r="B241" s="65">
        <f>VLOOKUP(A241,'To-Be'!$C$8:$F$307,4,FALSE)</f>
        <v>237</v>
      </c>
      <c r="C241" s="65" t="s">
        <v>440</v>
      </c>
      <c r="D241" s="65" t="s">
        <v>440</v>
      </c>
      <c r="E241" s="65">
        <v>150</v>
      </c>
      <c r="F241" s="73" t="s">
        <v>753</v>
      </c>
      <c r="G241" s="66"/>
      <c r="H241" s="66"/>
      <c r="I241" s="72" t="s">
        <v>227</v>
      </c>
      <c r="J241" s="66"/>
      <c r="K241" s="66" t="s">
        <v>486</v>
      </c>
      <c r="L241" s="93" t="s">
        <v>442</v>
      </c>
      <c r="M241" s="96" t="s">
        <v>443</v>
      </c>
      <c r="N241" s="82">
        <f t="shared" si="39"/>
        <v>2</v>
      </c>
      <c r="O241" s="67" t="str">
        <f t="shared" si="40"/>
        <v/>
      </c>
      <c r="P241" s="67" t="str">
        <f t="shared" si="41"/>
        <v>X</v>
      </c>
      <c r="Q241" s="67" t="str">
        <f t="shared" si="42"/>
        <v>X</v>
      </c>
      <c r="R241" s="87"/>
    </row>
    <row r="242" spans="1:18" s="20" customFormat="1">
      <c r="A242" s="69" t="s">
        <v>393</v>
      </c>
      <c r="B242" s="65">
        <f>VLOOKUP(A242,'To-Be'!$C$8:$F$307,4,FALSE)</f>
        <v>238</v>
      </c>
      <c r="C242" s="65" t="s">
        <v>440</v>
      </c>
      <c r="D242" s="65" t="s">
        <v>440</v>
      </c>
      <c r="E242" s="65">
        <v>150</v>
      </c>
      <c r="F242" s="73" t="s">
        <v>753</v>
      </c>
      <c r="G242" s="66"/>
      <c r="H242" s="66"/>
      <c r="I242" s="72" t="s">
        <v>227</v>
      </c>
      <c r="J242" s="66"/>
      <c r="K242" s="66" t="s">
        <v>244</v>
      </c>
      <c r="L242" s="93" t="s">
        <v>442</v>
      </c>
      <c r="M242" s="96" t="s">
        <v>443</v>
      </c>
      <c r="N242" s="82">
        <f t="shared" si="39"/>
        <v>2</v>
      </c>
      <c r="O242" s="67" t="str">
        <f t="shared" si="40"/>
        <v/>
      </c>
      <c r="P242" s="67" t="str">
        <f t="shared" si="41"/>
        <v>X</v>
      </c>
      <c r="Q242" s="67" t="str">
        <f t="shared" si="42"/>
        <v>X</v>
      </c>
      <c r="R242" s="87"/>
    </row>
    <row r="243" spans="1:18" s="20" customFormat="1">
      <c r="A243" s="69" t="s">
        <v>510</v>
      </c>
      <c r="B243" s="65">
        <f>VLOOKUP(A243,'To-Be'!$C$8:$F$307,4,FALSE)</f>
        <v>239</v>
      </c>
      <c r="C243" s="65" t="s">
        <v>440</v>
      </c>
      <c r="D243" s="65" t="s">
        <v>440</v>
      </c>
      <c r="E243" s="65">
        <v>40</v>
      </c>
      <c r="F243" s="73" t="s">
        <v>753</v>
      </c>
      <c r="G243" s="66"/>
      <c r="H243" s="66"/>
      <c r="I243" s="72" t="s">
        <v>227</v>
      </c>
      <c r="J243" s="66"/>
      <c r="K243" s="66" t="s">
        <v>488</v>
      </c>
      <c r="L243" s="93" t="s">
        <v>442</v>
      </c>
      <c r="M243" s="96" t="s">
        <v>443</v>
      </c>
      <c r="N243" s="82">
        <f t="shared" si="39"/>
        <v>2</v>
      </c>
      <c r="O243" s="67" t="str">
        <f t="shared" si="40"/>
        <v/>
      </c>
      <c r="P243" s="67" t="str">
        <f t="shared" si="41"/>
        <v>X</v>
      </c>
      <c r="Q243" s="67" t="str">
        <f t="shared" si="42"/>
        <v>X</v>
      </c>
      <c r="R243" s="87"/>
    </row>
    <row r="244" spans="1:18" s="20" customFormat="1">
      <c r="A244" s="69" t="s">
        <v>394</v>
      </c>
      <c r="B244" s="65">
        <f>VLOOKUP(A244,'To-Be'!$C$8:$F$307,4,FALSE)</f>
        <v>240</v>
      </c>
      <c r="C244" s="65" t="s">
        <v>440</v>
      </c>
      <c r="D244" s="65" t="s">
        <v>440</v>
      </c>
      <c r="E244" s="70">
        <v>50</v>
      </c>
      <c r="F244" s="73" t="s">
        <v>753</v>
      </c>
      <c r="G244" s="66"/>
      <c r="H244" s="66"/>
      <c r="I244" s="72" t="s">
        <v>227</v>
      </c>
      <c r="J244" s="66" t="s">
        <v>235</v>
      </c>
      <c r="K244" s="66" t="s">
        <v>721</v>
      </c>
      <c r="L244" s="93" t="s">
        <v>442</v>
      </c>
      <c r="M244" s="96" t="s">
        <v>443</v>
      </c>
      <c r="N244" s="82">
        <f t="shared" si="39"/>
        <v>2</v>
      </c>
      <c r="O244" s="67" t="str">
        <f t="shared" si="40"/>
        <v/>
      </c>
      <c r="P244" s="67" t="str">
        <f t="shared" si="41"/>
        <v>X</v>
      </c>
      <c r="Q244" s="67" t="str">
        <f t="shared" si="42"/>
        <v>X</v>
      </c>
      <c r="R244" s="87"/>
    </row>
    <row r="245" spans="1:18" s="20" customFormat="1">
      <c r="A245" s="69" t="s">
        <v>395</v>
      </c>
      <c r="B245" s="65">
        <f>VLOOKUP(A245,'To-Be'!$C$8:$F$307,4,FALSE)</f>
        <v>241</v>
      </c>
      <c r="C245" s="65" t="s">
        <v>440</v>
      </c>
      <c r="D245" s="65" t="s">
        <v>445</v>
      </c>
      <c r="E245" s="65">
        <v>4</v>
      </c>
      <c r="F245" s="73" t="s">
        <v>753</v>
      </c>
      <c r="G245" s="66"/>
      <c r="H245" s="66"/>
      <c r="I245" s="72" t="s">
        <v>227</v>
      </c>
      <c r="J245" s="71" t="s">
        <v>235</v>
      </c>
      <c r="K245" s="66" t="s">
        <v>703</v>
      </c>
      <c r="L245" s="93" t="s">
        <v>442</v>
      </c>
      <c r="M245" s="96" t="s">
        <v>443</v>
      </c>
      <c r="N245" s="82">
        <f t="shared" si="39"/>
        <v>2</v>
      </c>
      <c r="O245" s="67" t="str">
        <f t="shared" si="40"/>
        <v/>
      </c>
      <c r="P245" s="67" t="str">
        <f t="shared" si="41"/>
        <v>X</v>
      </c>
      <c r="Q245" s="67" t="str">
        <f t="shared" si="42"/>
        <v>X</v>
      </c>
      <c r="R245" s="87"/>
    </row>
    <row r="246" spans="1:18" s="20" customFormat="1">
      <c r="A246" s="69" t="s">
        <v>511</v>
      </c>
      <c r="B246" s="65">
        <f>VLOOKUP(A246,'To-Be'!$C$8:$F$307,4,FALSE)</f>
        <v>242</v>
      </c>
      <c r="C246" s="65" t="s">
        <v>440</v>
      </c>
      <c r="D246" s="65" t="s">
        <v>440</v>
      </c>
      <c r="E246" s="65">
        <v>3</v>
      </c>
      <c r="F246" s="73" t="s">
        <v>753</v>
      </c>
      <c r="G246" s="66"/>
      <c r="H246" s="66"/>
      <c r="I246" s="72" t="s">
        <v>227</v>
      </c>
      <c r="J246" s="66"/>
      <c r="K246" s="66" t="s">
        <v>694</v>
      </c>
      <c r="L246" s="93" t="s">
        <v>442</v>
      </c>
      <c r="M246" s="96" t="s">
        <v>443</v>
      </c>
      <c r="N246" s="82">
        <f t="shared" si="39"/>
        <v>2</v>
      </c>
      <c r="O246" s="67" t="str">
        <f t="shared" si="40"/>
        <v/>
      </c>
      <c r="P246" s="67" t="str">
        <f t="shared" si="41"/>
        <v>X</v>
      </c>
      <c r="Q246" s="67" t="str">
        <f t="shared" si="42"/>
        <v>X</v>
      </c>
      <c r="R246" s="87"/>
    </row>
    <row r="247" spans="1:18" s="20" customFormat="1">
      <c r="A247" s="69" t="s">
        <v>396</v>
      </c>
      <c r="B247" s="65">
        <f>VLOOKUP(A247,'To-Be'!$C$8:$F$307,4,FALSE)</f>
        <v>243</v>
      </c>
      <c r="C247" s="65" t="s">
        <v>440</v>
      </c>
      <c r="D247" s="65" t="s">
        <v>440</v>
      </c>
      <c r="E247" s="65">
        <v>55</v>
      </c>
      <c r="F247" s="73" t="s">
        <v>753</v>
      </c>
      <c r="G247" s="66"/>
      <c r="H247" s="66"/>
      <c r="I247" s="72" t="s">
        <v>227</v>
      </c>
      <c r="J247" s="66" t="s">
        <v>236</v>
      </c>
      <c r="K247" s="66" t="s">
        <v>716</v>
      </c>
      <c r="L247" s="93" t="s">
        <v>442</v>
      </c>
      <c r="M247" s="96" t="s">
        <v>443</v>
      </c>
      <c r="N247" s="82">
        <f t="shared" si="39"/>
        <v>2</v>
      </c>
      <c r="O247" s="67" t="str">
        <f t="shared" si="40"/>
        <v/>
      </c>
      <c r="P247" s="67" t="str">
        <f t="shared" si="41"/>
        <v>X</v>
      </c>
      <c r="Q247" s="67" t="str">
        <f t="shared" si="42"/>
        <v>X</v>
      </c>
      <c r="R247" s="87"/>
    </row>
    <row r="248" spans="1:18" s="20" customFormat="1">
      <c r="A248" s="69" t="s">
        <v>397</v>
      </c>
      <c r="B248" s="65">
        <f>VLOOKUP(A248,'To-Be'!$C$8:$F$307,4,FALSE)</f>
        <v>244</v>
      </c>
      <c r="C248" s="65" t="s">
        <v>440</v>
      </c>
      <c r="D248" s="65" t="s">
        <v>445</v>
      </c>
      <c r="E248" s="65">
        <v>30</v>
      </c>
      <c r="F248" s="73" t="s">
        <v>753</v>
      </c>
      <c r="G248" s="66"/>
      <c r="H248" s="66"/>
      <c r="I248" s="72" t="s">
        <v>227</v>
      </c>
      <c r="J248" s="66" t="s">
        <v>237</v>
      </c>
      <c r="K248" s="66" t="s">
        <v>245</v>
      </c>
      <c r="L248" s="93" t="s">
        <v>442</v>
      </c>
      <c r="M248" s="96" t="s">
        <v>443</v>
      </c>
      <c r="N248" s="82">
        <f t="shared" si="39"/>
        <v>2</v>
      </c>
      <c r="O248" s="67" t="str">
        <f t="shared" si="40"/>
        <v/>
      </c>
      <c r="P248" s="67" t="str">
        <f t="shared" si="41"/>
        <v>X</v>
      </c>
      <c r="Q248" s="67" t="str">
        <f t="shared" si="42"/>
        <v>X</v>
      </c>
      <c r="R248" s="87"/>
    </row>
    <row r="249" spans="1:18" s="20" customFormat="1">
      <c r="A249" s="69" t="s">
        <v>398</v>
      </c>
      <c r="B249" s="65">
        <f>VLOOKUP(A249,'To-Be'!$C$8:$F$307,4,FALSE)</f>
        <v>245</v>
      </c>
      <c r="C249" s="65" t="s">
        <v>440</v>
      </c>
      <c r="D249" s="65" t="s">
        <v>440</v>
      </c>
      <c r="E249" s="65">
        <v>25</v>
      </c>
      <c r="F249" s="73" t="s">
        <v>753</v>
      </c>
      <c r="G249" s="66"/>
      <c r="H249" s="66"/>
      <c r="I249" s="72" t="s">
        <v>227</v>
      </c>
      <c r="J249" s="66"/>
      <c r="K249" s="66" t="s">
        <v>246</v>
      </c>
      <c r="L249" s="93" t="s">
        <v>442</v>
      </c>
      <c r="M249" s="96" t="s">
        <v>443</v>
      </c>
      <c r="N249" s="82">
        <f t="shared" si="39"/>
        <v>2</v>
      </c>
      <c r="O249" s="67" t="str">
        <f t="shared" si="40"/>
        <v/>
      </c>
      <c r="P249" s="67" t="str">
        <f t="shared" si="41"/>
        <v>X</v>
      </c>
      <c r="Q249" s="67" t="str">
        <f t="shared" si="42"/>
        <v>X</v>
      </c>
      <c r="R249" s="87"/>
    </row>
    <row r="250" spans="1:18" s="20" customFormat="1">
      <c r="A250" s="69" t="s">
        <v>399</v>
      </c>
      <c r="B250" s="65">
        <f>VLOOKUP(A250,'To-Be'!$C$8:$F$307,4,FALSE)</f>
        <v>246</v>
      </c>
      <c r="C250" s="65" t="s">
        <v>440</v>
      </c>
      <c r="D250" s="65" t="s">
        <v>440</v>
      </c>
      <c r="E250" s="65">
        <v>30</v>
      </c>
      <c r="F250" s="73" t="s">
        <v>753</v>
      </c>
      <c r="G250" s="66"/>
      <c r="H250" s="66"/>
      <c r="I250" s="72" t="s">
        <v>227</v>
      </c>
      <c r="J250" s="66" t="s">
        <v>238</v>
      </c>
      <c r="K250" s="66" t="s">
        <v>731</v>
      </c>
      <c r="L250" s="93" t="s">
        <v>442</v>
      </c>
      <c r="M250" s="96" t="s">
        <v>443</v>
      </c>
      <c r="N250" s="82">
        <f t="shared" si="39"/>
        <v>2</v>
      </c>
      <c r="O250" s="67" t="str">
        <f t="shared" si="40"/>
        <v/>
      </c>
      <c r="P250" s="67" t="str">
        <f t="shared" si="41"/>
        <v>X</v>
      </c>
      <c r="Q250" s="67" t="str">
        <f t="shared" si="42"/>
        <v>X</v>
      </c>
      <c r="R250" s="87"/>
    </row>
    <row r="251" spans="1:18" s="20" customFormat="1">
      <c r="A251" s="69" t="s">
        <v>400</v>
      </c>
      <c r="B251" s="65">
        <f>VLOOKUP(A251,'To-Be'!$C$8:$F$307,4,FALSE)</f>
        <v>247</v>
      </c>
      <c r="C251" s="65" t="s">
        <v>440</v>
      </c>
      <c r="D251" s="65" t="s">
        <v>440</v>
      </c>
      <c r="E251" s="65">
        <v>30</v>
      </c>
      <c r="F251" s="73" t="s">
        <v>753</v>
      </c>
      <c r="G251" s="66"/>
      <c r="H251" s="66"/>
      <c r="I251" s="72" t="s">
        <v>227</v>
      </c>
      <c r="J251" s="66"/>
      <c r="K251" s="66" t="s">
        <v>247</v>
      </c>
      <c r="L251" s="93" t="s">
        <v>442</v>
      </c>
      <c r="M251" s="96" t="s">
        <v>443</v>
      </c>
      <c r="N251" s="82">
        <f t="shared" si="39"/>
        <v>2</v>
      </c>
      <c r="O251" s="67" t="str">
        <f t="shared" si="40"/>
        <v/>
      </c>
      <c r="P251" s="67" t="str">
        <f t="shared" si="41"/>
        <v>X</v>
      </c>
      <c r="Q251" s="67" t="str">
        <f t="shared" si="42"/>
        <v>X</v>
      </c>
      <c r="R251" s="87"/>
    </row>
    <row r="252" spans="1:18" s="20" customFormat="1">
      <c r="A252" s="69" t="s">
        <v>506</v>
      </c>
      <c r="B252" s="65">
        <f>VLOOKUP(A252,'To-Be'!$C$8:$F$307,4,FALSE)</f>
        <v>248</v>
      </c>
      <c r="C252" s="65" t="s">
        <v>440</v>
      </c>
      <c r="D252" s="65" t="s">
        <v>440</v>
      </c>
      <c r="E252" s="65">
        <v>80</v>
      </c>
      <c r="F252" s="73" t="s">
        <v>753</v>
      </c>
      <c r="G252" s="66"/>
      <c r="H252" s="66"/>
      <c r="I252" s="72" t="s">
        <v>227</v>
      </c>
      <c r="J252" s="66"/>
      <c r="K252" s="66" t="s">
        <v>248</v>
      </c>
      <c r="L252" s="93" t="s">
        <v>442</v>
      </c>
      <c r="M252" s="96" t="s">
        <v>443</v>
      </c>
      <c r="N252" s="82">
        <f t="shared" si="39"/>
        <v>2</v>
      </c>
      <c r="O252" s="67" t="str">
        <f t="shared" si="40"/>
        <v/>
      </c>
      <c r="P252" s="67" t="str">
        <f t="shared" si="41"/>
        <v>X</v>
      </c>
      <c r="Q252" s="67" t="str">
        <f t="shared" si="42"/>
        <v>X</v>
      </c>
      <c r="R252" s="87"/>
    </row>
    <row r="253" spans="1:18" s="20" customFormat="1" ht="24">
      <c r="A253" s="69" t="s">
        <v>348</v>
      </c>
      <c r="B253" s="65">
        <f>VLOOKUP(A253,'To-Be'!$C$8:$F$307,4,FALSE)</f>
        <v>249</v>
      </c>
      <c r="C253" s="65" t="s">
        <v>440</v>
      </c>
      <c r="D253" s="65" t="s">
        <v>445</v>
      </c>
      <c r="E253" s="65">
        <v>4</v>
      </c>
      <c r="F253" s="73" t="s">
        <v>771</v>
      </c>
      <c r="G253" s="66"/>
      <c r="H253" s="66"/>
      <c r="I253" s="72" t="s">
        <v>435</v>
      </c>
      <c r="J253" s="66"/>
      <c r="K253" s="41" t="s">
        <v>711</v>
      </c>
      <c r="L253" s="93" t="s">
        <v>448</v>
      </c>
      <c r="M253" s="96" t="s">
        <v>451</v>
      </c>
      <c r="N253" s="82">
        <f>IF(M253="Public",1,IF(M253="FOUO",2,IF(M253="Sensitive",3,IF(M253="System-Only",4))))</f>
        <v>1</v>
      </c>
      <c r="O253" s="67" t="str">
        <f t="shared" si="40"/>
        <v>X</v>
      </c>
      <c r="P253" s="67" t="str">
        <f t="shared" si="41"/>
        <v>X</v>
      </c>
      <c r="Q253" s="67" t="str">
        <f t="shared" si="42"/>
        <v>X</v>
      </c>
      <c r="R253" s="87"/>
    </row>
    <row r="254" spans="1:18" s="20" customFormat="1" ht="48">
      <c r="A254" s="69" t="s">
        <v>834</v>
      </c>
      <c r="B254" s="65">
        <f>VLOOKUP(A254,'To-Be'!$C$8:$F$307,4,FALSE)</f>
        <v>250</v>
      </c>
      <c r="C254" s="65" t="s">
        <v>440</v>
      </c>
      <c r="D254" s="65" t="s">
        <v>172</v>
      </c>
      <c r="E254" s="65">
        <v>1100</v>
      </c>
      <c r="F254" s="73" t="s">
        <v>778</v>
      </c>
      <c r="G254" s="66" t="s">
        <v>745</v>
      </c>
      <c r="H254" s="66"/>
      <c r="I254" s="72" t="s">
        <v>241</v>
      </c>
      <c r="J254" s="66" t="s">
        <v>240</v>
      </c>
      <c r="K254" s="41" t="s">
        <v>468</v>
      </c>
      <c r="L254" s="93" t="s">
        <v>448</v>
      </c>
      <c r="M254" s="96" t="s">
        <v>451</v>
      </c>
      <c r="N254" s="82">
        <v>1</v>
      </c>
      <c r="O254" s="67" t="str">
        <f t="shared" si="40"/>
        <v>X</v>
      </c>
      <c r="P254" s="67" t="str">
        <f t="shared" si="41"/>
        <v>X</v>
      </c>
      <c r="Q254" s="67" t="str">
        <f t="shared" si="42"/>
        <v>X</v>
      </c>
      <c r="R254" s="87"/>
    </row>
    <row r="255" spans="1:18" s="20" customFormat="1" ht="48">
      <c r="A255" s="69" t="s">
        <v>835</v>
      </c>
      <c r="B255" s="65">
        <f>VLOOKUP(A255,'To-Be'!$C$8:$F$307,4,FALSE)</f>
        <v>251</v>
      </c>
      <c r="C255" s="65" t="s">
        <v>440</v>
      </c>
      <c r="D255" s="65" t="s">
        <v>970</v>
      </c>
      <c r="E255" s="65">
        <v>1</v>
      </c>
      <c r="F255" s="73" t="s">
        <v>753</v>
      </c>
      <c r="G255" s="72" t="s">
        <v>971</v>
      </c>
      <c r="H255" s="66"/>
      <c r="I255" s="72" t="s">
        <v>224</v>
      </c>
      <c r="J255" s="66"/>
      <c r="K255" s="66" t="s">
        <v>709</v>
      </c>
      <c r="L255" s="93" t="s">
        <v>442</v>
      </c>
      <c r="M255" s="96" t="s">
        <v>451</v>
      </c>
      <c r="N255" s="82">
        <v>1</v>
      </c>
      <c r="O255" s="67" t="str">
        <f t="shared" si="40"/>
        <v>X</v>
      </c>
      <c r="P255" s="67" t="str">
        <f t="shared" si="41"/>
        <v>X</v>
      </c>
      <c r="Q255" s="67" t="str">
        <f t="shared" si="42"/>
        <v>X</v>
      </c>
      <c r="R255" s="87"/>
    </row>
    <row r="256" spans="1:18" s="20" customFormat="1" ht="48">
      <c r="A256" s="69" t="s">
        <v>836</v>
      </c>
      <c r="B256" s="65">
        <f>VLOOKUP(A256,'To-Be'!$C$8:$F$307,4,FALSE)</f>
        <v>252</v>
      </c>
      <c r="C256" s="65" t="s">
        <v>440</v>
      </c>
      <c r="D256" s="65" t="s">
        <v>747</v>
      </c>
      <c r="E256" s="65">
        <v>1</v>
      </c>
      <c r="F256" s="73" t="s">
        <v>972</v>
      </c>
      <c r="G256" s="66"/>
      <c r="H256" s="66"/>
      <c r="I256" s="72" t="s">
        <v>224</v>
      </c>
      <c r="J256" s="66"/>
      <c r="K256" s="66" t="s">
        <v>748</v>
      </c>
      <c r="L256" s="93" t="s">
        <v>442</v>
      </c>
      <c r="M256" s="96" t="s">
        <v>451</v>
      </c>
      <c r="N256" s="82">
        <v>1</v>
      </c>
      <c r="O256" s="67" t="str">
        <f t="shared" si="40"/>
        <v>X</v>
      </c>
      <c r="P256" s="67" t="str">
        <f t="shared" si="41"/>
        <v>X</v>
      </c>
      <c r="Q256" s="67" t="str">
        <f t="shared" si="42"/>
        <v>X</v>
      </c>
      <c r="R256" s="87"/>
    </row>
    <row r="257" spans="1:18" s="20" customFormat="1" ht="24">
      <c r="A257" s="69" t="s">
        <v>349</v>
      </c>
      <c r="B257" s="65">
        <f>VLOOKUP(A257,'To-Be'!$C$8:$F$307,4,FALSE)</f>
        <v>253</v>
      </c>
      <c r="C257" s="65" t="s">
        <v>440</v>
      </c>
      <c r="D257" s="65" t="s">
        <v>445</v>
      </c>
      <c r="E257" s="65">
        <v>4</v>
      </c>
      <c r="F257" s="73" t="s">
        <v>772</v>
      </c>
      <c r="G257" s="66"/>
      <c r="H257" s="66"/>
      <c r="I257" s="72" t="s">
        <v>435</v>
      </c>
      <c r="J257" s="66"/>
      <c r="K257" s="41" t="s">
        <v>703</v>
      </c>
      <c r="L257" s="93" t="s">
        <v>448</v>
      </c>
      <c r="M257" s="96" t="s">
        <v>451</v>
      </c>
      <c r="N257" s="82">
        <f>IF(M257="Public",1,IF(M257="FOUO",2,IF(M257="Sensitive",3,IF(M257="System-Only",4))))</f>
        <v>1</v>
      </c>
      <c r="O257" s="67" t="str">
        <f t="shared" si="40"/>
        <v>X</v>
      </c>
      <c r="P257" s="67" t="str">
        <f t="shared" si="41"/>
        <v>X</v>
      </c>
      <c r="Q257" s="67" t="str">
        <f t="shared" si="42"/>
        <v>X</v>
      </c>
      <c r="R257" s="87"/>
    </row>
    <row r="258" spans="1:18" s="20" customFormat="1" ht="48">
      <c r="A258" s="64" t="s">
        <v>837</v>
      </c>
      <c r="B258" s="65">
        <f>VLOOKUP(A258,'To-Be'!$C$8:$F$307,4,FALSE)</f>
        <v>254</v>
      </c>
      <c r="C258" s="65" t="s">
        <v>440</v>
      </c>
      <c r="D258" s="65" t="s">
        <v>172</v>
      </c>
      <c r="E258" s="65">
        <v>125</v>
      </c>
      <c r="F258" s="73" t="s">
        <v>779</v>
      </c>
      <c r="G258" s="66" t="s">
        <v>745</v>
      </c>
      <c r="H258" s="66"/>
      <c r="I258" s="72" t="s">
        <v>241</v>
      </c>
      <c r="J258" s="66" t="s">
        <v>240</v>
      </c>
      <c r="K258" s="66" t="s">
        <v>481</v>
      </c>
      <c r="L258" s="93" t="s">
        <v>448</v>
      </c>
      <c r="M258" s="96" t="s">
        <v>451</v>
      </c>
      <c r="N258" s="82">
        <v>1</v>
      </c>
      <c r="O258" s="67" t="str">
        <f t="shared" si="40"/>
        <v>X</v>
      </c>
      <c r="P258" s="67" t="str">
        <f t="shared" si="41"/>
        <v>X</v>
      </c>
      <c r="Q258" s="67" t="str">
        <f t="shared" si="42"/>
        <v>X</v>
      </c>
      <c r="R258" s="87"/>
    </row>
    <row r="259" spans="1:18" s="20" customFormat="1" ht="24">
      <c r="A259" s="69" t="s">
        <v>350</v>
      </c>
      <c r="B259" s="65">
        <f>VLOOKUP(A259,'To-Be'!$C$8:$F$307,4,FALSE)</f>
        <v>255</v>
      </c>
      <c r="C259" s="65" t="s">
        <v>440</v>
      </c>
      <c r="D259" s="65" t="s">
        <v>445</v>
      </c>
      <c r="E259" s="65">
        <v>4</v>
      </c>
      <c r="F259" s="73" t="s">
        <v>773</v>
      </c>
      <c r="G259" s="66"/>
      <c r="H259" s="66"/>
      <c r="I259" s="72" t="s">
        <v>435</v>
      </c>
      <c r="J259" s="66"/>
      <c r="K259" s="41" t="s">
        <v>698</v>
      </c>
      <c r="L259" s="93" t="s">
        <v>448</v>
      </c>
      <c r="M259" s="96" t="s">
        <v>443</v>
      </c>
      <c r="N259" s="82">
        <f>IF(M259="Public",1,IF(M259="FOUO",2,IF(M259="Sensitive",3,IF(M259="System-Only",4))))</f>
        <v>2</v>
      </c>
      <c r="O259" s="67" t="str">
        <f t="shared" si="40"/>
        <v/>
      </c>
      <c r="P259" s="67" t="str">
        <f t="shared" si="41"/>
        <v>X</v>
      </c>
      <c r="Q259" s="67" t="str">
        <f t="shared" si="42"/>
        <v>X</v>
      </c>
      <c r="R259" s="87"/>
    </row>
    <row r="260" spans="1:18" s="20" customFormat="1" ht="48">
      <c r="A260" s="64" t="s">
        <v>838</v>
      </c>
      <c r="B260" s="65">
        <f>VLOOKUP(A260,'To-Be'!$C$8:$F$307,4,FALSE)</f>
        <v>256</v>
      </c>
      <c r="C260" s="65" t="s">
        <v>440</v>
      </c>
      <c r="D260" s="65" t="s">
        <v>172</v>
      </c>
      <c r="E260" s="65">
        <v>1600</v>
      </c>
      <c r="F260" s="73" t="s">
        <v>780</v>
      </c>
      <c r="G260" s="66" t="s">
        <v>745</v>
      </c>
      <c r="H260" s="66"/>
      <c r="I260" s="72" t="s">
        <v>241</v>
      </c>
      <c r="J260" s="66" t="s">
        <v>240</v>
      </c>
      <c r="K260" s="66" t="s">
        <v>449</v>
      </c>
      <c r="L260" s="93" t="s">
        <v>448</v>
      </c>
      <c r="M260" s="96" t="s">
        <v>443</v>
      </c>
      <c r="N260" s="82">
        <v>2</v>
      </c>
      <c r="O260" s="67" t="str">
        <f t="shared" si="40"/>
        <v/>
      </c>
      <c r="P260" s="67" t="str">
        <f t="shared" si="41"/>
        <v>X</v>
      </c>
      <c r="Q260" s="67" t="str">
        <f t="shared" si="42"/>
        <v>X</v>
      </c>
      <c r="R260" s="87"/>
    </row>
    <row r="261" spans="1:18" s="20" customFormat="1" ht="24">
      <c r="A261" s="69" t="s">
        <v>839</v>
      </c>
      <c r="B261" s="65">
        <f>VLOOKUP(A261,'To-Be'!$C$8:$F$307,4,FALSE)</f>
        <v>257</v>
      </c>
      <c r="C261" s="70" t="s">
        <v>440</v>
      </c>
      <c r="D261" s="70" t="s">
        <v>931</v>
      </c>
      <c r="E261" s="70">
        <v>4</v>
      </c>
      <c r="F261" s="105" t="s">
        <v>753</v>
      </c>
      <c r="G261" s="78" t="s">
        <v>932</v>
      </c>
      <c r="H261" s="71"/>
      <c r="I261" s="78" t="s">
        <v>241</v>
      </c>
      <c r="J261" s="71" t="s">
        <v>228</v>
      </c>
      <c r="K261" s="71" t="s">
        <v>933</v>
      </c>
      <c r="L261" s="93" t="s">
        <v>448</v>
      </c>
      <c r="M261" s="96" t="s">
        <v>451</v>
      </c>
      <c r="N261" s="82">
        <v>1</v>
      </c>
      <c r="O261" s="67" t="str">
        <f t="shared" ref="O261" si="43">IF(N261&lt;=1,"X","")</f>
        <v>X</v>
      </c>
      <c r="P261" s="67" t="str">
        <f t="shared" ref="P261" si="44">IF(N261&lt;=2,"X","")</f>
        <v>X</v>
      </c>
      <c r="Q261" s="67" t="str">
        <f t="shared" ref="Q261" si="45">IF(N261&lt;=3,"X","")</f>
        <v>X</v>
      </c>
      <c r="R261" s="87"/>
    </row>
    <row r="262" spans="1:18" s="20" customFormat="1" ht="24">
      <c r="A262" s="69" t="s">
        <v>687</v>
      </c>
      <c r="B262" s="65">
        <f>VLOOKUP(A262,'To-Be'!$C$8:$F$307,4,FALSE)</f>
        <v>258</v>
      </c>
      <c r="C262" s="65" t="s">
        <v>440</v>
      </c>
      <c r="D262" s="65" t="s">
        <v>445</v>
      </c>
      <c r="E262" s="65">
        <v>4</v>
      </c>
      <c r="F262" s="73" t="s">
        <v>774</v>
      </c>
      <c r="G262" s="66"/>
      <c r="H262" s="66"/>
      <c r="I262" s="72" t="s">
        <v>435</v>
      </c>
      <c r="J262" s="66"/>
      <c r="K262" s="41" t="s">
        <v>711</v>
      </c>
      <c r="L262" s="93" t="s">
        <v>448</v>
      </c>
      <c r="M262" s="96" t="s">
        <v>451</v>
      </c>
      <c r="N262" s="82">
        <f>IF(M262="Public",1,IF(M262="FOUO",2,IF(M262="Sensitive",3,IF(M262="System-Only",4))))</f>
        <v>1</v>
      </c>
      <c r="O262" s="67" t="str">
        <f t="shared" si="40"/>
        <v>X</v>
      </c>
      <c r="P262" s="67" t="str">
        <f t="shared" si="41"/>
        <v>X</v>
      </c>
      <c r="Q262" s="67" t="str">
        <f t="shared" si="42"/>
        <v>X</v>
      </c>
      <c r="R262" s="87"/>
    </row>
    <row r="263" spans="1:18" s="20" customFormat="1" ht="48">
      <c r="A263" s="64" t="s">
        <v>463</v>
      </c>
      <c r="B263" s="65">
        <f>VLOOKUP(A263,'To-Be'!$C$8:$F$307,4,FALSE)</f>
        <v>259</v>
      </c>
      <c r="C263" s="65" t="s">
        <v>440</v>
      </c>
      <c r="D263" s="65" t="s">
        <v>172</v>
      </c>
      <c r="E263" s="65">
        <v>75</v>
      </c>
      <c r="F263" s="73" t="s">
        <v>781</v>
      </c>
      <c r="G263" s="66" t="s">
        <v>745</v>
      </c>
      <c r="H263" s="66"/>
      <c r="I263" s="72" t="s">
        <v>241</v>
      </c>
      <c r="J263" s="66" t="s">
        <v>240</v>
      </c>
      <c r="K263" s="66" t="s">
        <v>462</v>
      </c>
      <c r="L263" s="93" t="s">
        <v>448</v>
      </c>
      <c r="M263" s="96" t="s">
        <v>451</v>
      </c>
      <c r="N263" s="82">
        <v>1</v>
      </c>
      <c r="O263" s="67" t="str">
        <f t="shared" si="40"/>
        <v>X</v>
      </c>
      <c r="P263" s="67" t="str">
        <f t="shared" si="41"/>
        <v>X</v>
      </c>
      <c r="Q263" s="67" t="str">
        <f t="shared" si="42"/>
        <v>X</v>
      </c>
      <c r="R263" s="87"/>
    </row>
    <row r="264" spans="1:18" s="20" customFormat="1" ht="36">
      <c r="A264" s="69" t="s">
        <v>840</v>
      </c>
      <c r="B264" s="65">
        <f>VLOOKUP(A264,'To-Be'!$C$8:$F$307,4,FALSE)</f>
        <v>260</v>
      </c>
      <c r="C264" s="65" t="s">
        <v>440</v>
      </c>
      <c r="D264" s="65" t="s">
        <v>440</v>
      </c>
      <c r="E264" s="65">
        <v>25</v>
      </c>
      <c r="F264" s="73" t="s">
        <v>963</v>
      </c>
      <c r="G264" s="66"/>
      <c r="H264" s="66"/>
      <c r="I264" s="72" t="s">
        <v>227</v>
      </c>
      <c r="J264" s="66"/>
      <c r="K264" s="66">
        <v>376916</v>
      </c>
      <c r="L264" s="93" t="s">
        <v>442</v>
      </c>
      <c r="M264" s="96" t="s">
        <v>443</v>
      </c>
      <c r="N264" s="82">
        <v>2</v>
      </c>
      <c r="O264" s="67" t="str">
        <f t="shared" ref="O264:O292" si="46">IF(N264&lt;=1,"X","")</f>
        <v/>
      </c>
      <c r="P264" s="67" t="str">
        <f t="shared" ref="P264:P292" si="47">IF(N264&lt;=2,"X","")</f>
        <v>X</v>
      </c>
      <c r="Q264" s="67" t="str">
        <f t="shared" ref="Q264:Q292" si="48">IF(N264&lt;=3,"X","")</f>
        <v>X</v>
      </c>
      <c r="R264" s="87"/>
    </row>
    <row r="265" spans="1:18" s="20" customFormat="1" ht="24">
      <c r="A265" s="69" t="s">
        <v>841</v>
      </c>
      <c r="B265" s="65">
        <f>VLOOKUP(A265,'To-Be'!$C$8:$F$307,4,FALSE)</f>
        <v>261</v>
      </c>
      <c r="C265" s="70" t="s">
        <v>440</v>
      </c>
      <c r="D265" s="70" t="s">
        <v>440</v>
      </c>
      <c r="E265" s="70">
        <v>7</v>
      </c>
      <c r="F265" s="105" t="s">
        <v>760</v>
      </c>
      <c r="G265" s="72" t="s">
        <v>759</v>
      </c>
      <c r="H265" s="66"/>
      <c r="I265" s="72" t="s">
        <v>226</v>
      </c>
      <c r="J265" s="66"/>
      <c r="K265" s="71" t="s">
        <v>512</v>
      </c>
      <c r="L265" s="93" t="s">
        <v>442</v>
      </c>
      <c r="M265" s="96" t="s">
        <v>443</v>
      </c>
      <c r="N265" s="82">
        <v>2</v>
      </c>
      <c r="O265" s="67" t="str">
        <f t="shared" si="46"/>
        <v/>
      </c>
      <c r="P265" s="67" t="str">
        <f t="shared" si="47"/>
        <v>X</v>
      </c>
      <c r="Q265" s="67" t="str">
        <f t="shared" si="48"/>
        <v>X</v>
      </c>
      <c r="R265" s="87"/>
    </row>
    <row r="266" spans="1:18" s="20" customFormat="1" ht="24">
      <c r="A266" s="69" t="s">
        <v>842</v>
      </c>
      <c r="B266" s="65">
        <f>VLOOKUP(A266,'To-Be'!$C$8:$F$307,4,FALSE)</f>
        <v>262</v>
      </c>
      <c r="C266" s="70" t="s">
        <v>440</v>
      </c>
      <c r="D266" s="70" t="s">
        <v>440</v>
      </c>
      <c r="E266" s="70">
        <v>2</v>
      </c>
      <c r="F266" s="105" t="s">
        <v>763</v>
      </c>
      <c r="G266" s="66"/>
      <c r="H266" s="66"/>
      <c r="I266" s="72" t="s">
        <v>226</v>
      </c>
      <c r="J266" s="66"/>
      <c r="K266" s="66">
        <v>57</v>
      </c>
      <c r="L266" s="93" t="s">
        <v>442</v>
      </c>
      <c r="M266" s="96" t="s">
        <v>443</v>
      </c>
      <c r="N266" s="82">
        <v>2</v>
      </c>
      <c r="O266" s="67" t="str">
        <f t="shared" si="46"/>
        <v/>
      </c>
      <c r="P266" s="67" t="str">
        <f t="shared" si="47"/>
        <v>X</v>
      </c>
      <c r="Q266" s="67" t="str">
        <f t="shared" si="48"/>
        <v>X</v>
      </c>
      <c r="R266" s="87"/>
    </row>
    <row r="267" spans="1:18" s="20" customFormat="1" ht="36">
      <c r="A267" s="69" t="s">
        <v>843</v>
      </c>
      <c r="B267" s="65">
        <f>VLOOKUP(A267,'To-Be'!$C$8:$F$307,4,FALSE)</f>
        <v>263</v>
      </c>
      <c r="C267" s="70" t="s">
        <v>440</v>
      </c>
      <c r="D267" s="70" t="s">
        <v>440</v>
      </c>
      <c r="E267" s="70">
        <v>4</v>
      </c>
      <c r="F267" s="105" t="s">
        <v>761</v>
      </c>
      <c r="G267" s="66"/>
      <c r="H267" s="66"/>
      <c r="I267" s="72" t="s">
        <v>224</v>
      </c>
      <c r="J267" s="66" t="s">
        <v>234</v>
      </c>
      <c r="K267" s="71">
        <v>9700</v>
      </c>
      <c r="L267" s="93" t="s">
        <v>442</v>
      </c>
      <c r="M267" s="96" t="s">
        <v>443</v>
      </c>
      <c r="N267" s="82">
        <v>2</v>
      </c>
      <c r="O267" s="67" t="str">
        <f t="shared" si="46"/>
        <v/>
      </c>
      <c r="P267" s="67" t="str">
        <f t="shared" si="47"/>
        <v>X</v>
      </c>
      <c r="Q267" s="67" t="str">
        <f t="shared" si="48"/>
        <v>X</v>
      </c>
      <c r="R267" s="87"/>
    </row>
    <row r="268" spans="1:18" s="20" customFormat="1">
      <c r="A268" s="69" t="s">
        <v>844</v>
      </c>
      <c r="B268" s="65">
        <f>VLOOKUP(A268,'To-Be'!$C$8:$F$307,4,FALSE)</f>
        <v>264</v>
      </c>
      <c r="C268" s="70" t="s">
        <v>440</v>
      </c>
      <c r="D268" s="70" t="s">
        <v>440</v>
      </c>
      <c r="E268" s="70">
        <v>150</v>
      </c>
      <c r="F268" s="105" t="s">
        <v>764</v>
      </c>
      <c r="G268" s="66"/>
      <c r="H268" s="66"/>
      <c r="I268" s="72" t="s">
        <v>224</v>
      </c>
      <c r="J268" s="66" t="s">
        <v>234</v>
      </c>
      <c r="K268" s="71" t="s">
        <v>209</v>
      </c>
      <c r="L268" s="93" t="s">
        <v>442</v>
      </c>
      <c r="M268" s="96" t="s">
        <v>443</v>
      </c>
      <c r="N268" s="82">
        <v>2</v>
      </c>
      <c r="O268" s="67" t="str">
        <f t="shared" si="46"/>
        <v/>
      </c>
      <c r="P268" s="67" t="str">
        <f t="shared" si="47"/>
        <v>X</v>
      </c>
      <c r="Q268" s="67" t="str">
        <f t="shared" si="48"/>
        <v>X</v>
      </c>
      <c r="R268" s="87"/>
    </row>
    <row r="269" spans="1:18" s="20" customFormat="1" ht="36">
      <c r="A269" s="69" t="s">
        <v>845</v>
      </c>
      <c r="B269" s="65">
        <f>VLOOKUP(A269,'To-Be'!$C$8:$F$307,4,FALSE)</f>
        <v>265</v>
      </c>
      <c r="C269" s="70" t="s">
        <v>440</v>
      </c>
      <c r="D269" s="70" t="s">
        <v>440</v>
      </c>
      <c r="E269" s="70">
        <v>4</v>
      </c>
      <c r="F269" s="105" t="s">
        <v>762</v>
      </c>
      <c r="G269" s="66"/>
      <c r="H269" s="66"/>
      <c r="I269" s="72" t="s">
        <v>224</v>
      </c>
      <c r="J269" s="66" t="s">
        <v>234</v>
      </c>
      <c r="K269" s="71">
        <v>2100</v>
      </c>
      <c r="L269" s="93" t="s">
        <v>442</v>
      </c>
      <c r="M269" s="96" t="s">
        <v>443</v>
      </c>
      <c r="N269" s="82">
        <v>2</v>
      </c>
      <c r="O269" s="67" t="str">
        <f t="shared" si="46"/>
        <v/>
      </c>
      <c r="P269" s="67" t="str">
        <f t="shared" si="47"/>
        <v>X</v>
      </c>
      <c r="Q269" s="67" t="str">
        <f t="shared" si="48"/>
        <v>X</v>
      </c>
      <c r="R269" s="87"/>
    </row>
    <row r="270" spans="1:18" s="20" customFormat="1">
      <c r="A270" s="69" t="s">
        <v>846</v>
      </c>
      <c r="B270" s="65">
        <f>VLOOKUP(A270,'To-Be'!$C$8:$F$307,4,FALSE)</f>
        <v>266</v>
      </c>
      <c r="C270" s="70" t="s">
        <v>440</v>
      </c>
      <c r="D270" s="70" t="s">
        <v>440</v>
      </c>
      <c r="E270" s="70">
        <v>150</v>
      </c>
      <c r="F270" s="105" t="s">
        <v>765</v>
      </c>
      <c r="G270" s="66"/>
      <c r="H270" s="66"/>
      <c r="I270" s="72" t="s">
        <v>224</v>
      </c>
      <c r="J270" s="66" t="s">
        <v>234</v>
      </c>
      <c r="K270" s="71" t="s">
        <v>210</v>
      </c>
      <c r="L270" s="93" t="s">
        <v>442</v>
      </c>
      <c r="M270" s="96" t="s">
        <v>443</v>
      </c>
      <c r="N270" s="82">
        <v>2</v>
      </c>
      <c r="O270" s="67" t="str">
        <f t="shared" si="46"/>
        <v/>
      </c>
      <c r="P270" s="67" t="str">
        <f t="shared" si="47"/>
        <v>X</v>
      </c>
      <c r="Q270" s="67" t="str">
        <f t="shared" si="48"/>
        <v>X</v>
      </c>
      <c r="R270" s="87"/>
    </row>
    <row r="271" spans="1:18" s="20" customFormat="1" ht="99.75" customHeight="1">
      <c r="A271" s="69" t="s">
        <v>847</v>
      </c>
      <c r="B271" s="65">
        <f>VLOOKUP(A271,'To-Be'!$C$8:$F$307,4,FALSE)</f>
        <v>267</v>
      </c>
      <c r="C271" s="70" t="s">
        <v>440</v>
      </c>
      <c r="D271" s="70" t="s">
        <v>440</v>
      </c>
      <c r="E271" s="70">
        <v>6</v>
      </c>
      <c r="F271" s="105" t="s">
        <v>766</v>
      </c>
      <c r="G271" s="66"/>
      <c r="H271" s="66"/>
      <c r="I271" s="72" t="s">
        <v>224</v>
      </c>
      <c r="J271" s="66" t="s">
        <v>234</v>
      </c>
      <c r="K271" s="71" t="s">
        <v>737</v>
      </c>
      <c r="L271" s="93" t="s">
        <v>442</v>
      </c>
      <c r="M271" s="96" t="s">
        <v>443</v>
      </c>
      <c r="N271" s="82">
        <v>2</v>
      </c>
      <c r="O271" s="67" t="str">
        <f t="shared" si="46"/>
        <v/>
      </c>
      <c r="P271" s="67" t="str">
        <f t="shared" si="47"/>
        <v>X</v>
      </c>
      <c r="Q271" s="67" t="str">
        <f t="shared" si="48"/>
        <v>X</v>
      </c>
      <c r="R271" s="87"/>
    </row>
    <row r="272" spans="1:18" s="20" customFormat="1">
      <c r="A272" s="69" t="s">
        <v>492</v>
      </c>
      <c r="B272" s="65">
        <f>VLOOKUP(A272,'To-Be'!$C$8:$F$307,4,FALSE)</f>
        <v>268</v>
      </c>
      <c r="C272" s="65" t="s">
        <v>440</v>
      </c>
      <c r="D272" s="65" t="s">
        <v>440</v>
      </c>
      <c r="E272" s="65">
        <v>65</v>
      </c>
      <c r="F272" s="73" t="s">
        <v>753</v>
      </c>
      <c r="G272" s="66"/>
      <c r="H272" s="66"/>
      <c r="I272" s="72" t="s">
        <v>227</v>
      </c>
      <c r="J272" s="66"/>
      <c r="K272" s="66" t="s">
        <v>487</v>
      </c>
      <c r="L272" s="93" t="s">
        <v>442</v>
      </c>
      <c r="M272" s="96" t="s">
        <v>443</v>
      </c>
      <c r="N272" s="82">
        <f t="shared" ref="N272:N303" si="49">IF(M272="Public",1,IF(M272="FOUO",2,IF(M272="Sensitive",3,IF(M272="System-Only",4))))</f>
        <v>2</v>
      </c>
      <c r="O272" s="67" t="str">
        <f t="shared" si="46"/>
        <v/>
      </c>
      <c r="P272" s="67" t="str">
        <f t="shared" si="47"/>
        <v>X</v>
      </c>
      <c r="Q272" s="67" t="str">
        <f t="shared" si="48"/>
        <v>X</v>
      </c>
      <c r="R272" s="87"/>
    </row>
    <row r="273" spans="1:18" s="20" customFormat="1">
      <c r="A273" s="69" t="s">
        <v>494</v>
      </c>
      <c r="B273" s="65">
        <f>VLOOKUP(A273,'To-Be'!$C$8:$F$307,4,FALSE)</f>
        <v>269</v>
      </c>
      <c r="C273" s="65" t="s">
        <v>440</v>
      </c>
      <c r="D273" s="65" t="s">
        <v>440</v>
      </c>
      <c r="E273" s="65">
        <v>3</v>
      </c>
      <c r="F273" s="73" t="s">
        <v>753</v>
      </c>
      <c r="G273" s="66"/>
      <c r="H273" s="66"/>
      <c r="I273" s="72" t="s">
        <v>227</v>
      </c>
      <c r="J273" s="66"/>
      <c r="K273" s="66" t="s">
        <v>689</v>
      </c>
      <c r="L273" s="93" t="s">
        <v>442</v>
      </c>
      <c r="M273" s="96" t="s">
        <v>443</v>
      </c>
      <c r="N273" s="82">
        <f t="shared" si="49"/>
        <v>2</v>
      </c>
      <c r="O273" s="67" t="str">
        <f t="shared" si="46"/>
        <v/>
      </c>
      <c r="P273" s="67" t="str">
        <f t="shared" si="47"/>
        <v>X</v>
      </c>
      <c r="Q273" s="67" t="str">
        <f t="shared" si="48"/>
        <v>X</v>
      </c>
      <c r="R273" s="87"/>
    </row>
    <row r="274" spans="1:18" s="20" customFormat="1">
      <c r="A274" s="69" t="s">
        <v>493</v>
      </c>
      <c r="B274" s="65">
        <f>VLOOKUP(A274,'To-Be'!$C$8:$F$307,4,FALSE)</f>
        <v>270</v>
      </c>
      <c r="C274" s="65" t="s">
        <v>440</v>
      </c>
      <c r="D274" s="65" t="s">
        <v>440</v>
      </c>
      <c r="E274" s="65">
        <v>65</v>
      </c>
      <c r="F274" s="73" t="s">
        <v>753</v>
      </c>
      <c r="G274" s="66"/>
      <c r="H274" s="66"/>
      <c r="I274" s="72" t="s">
        <v>227</v>
      </c>
      <c r="J274" s="66"/>
      <c r="K274" s="66" t="s">
        <v>484</v>
      </c>
      <c r="L274" s="93" t="s">
        <v>442</v>
      </c>
      <c r="M274" s="96" t="s">
        <v>443</v>
      </c>
      <c r="N274" s="82">
        <f t="shared" si="49"/>
        <v>2</v>
      </c>
      <c r="O274" s="67" t="str">
        <f t="shared" si="46"/>
        <v/>
      </c>
      <c r="P274" s="67" t="str">
        <f t="shared" si="47"/>
        <v>X</v>
      </c>
      <c r="Q274" s="67" t="str">
        <f t="shared" si="48"/>
        <v>X</v>
      </c>
      <c r="R274" s="87"/>
    </row>
    <row r="275" spans="1:18" s="20" customFormat="1">
      <c r="A275" s="69" t="s">
        <v>410</v>
      </c>
      <c r="B275" s="65">
        <f>VLOOKUP(A275,'To-Be'!$C$8:$F$307,4,FALSE)</f>
        <v>271</v>
      </c>
      <c r="C275" s="65" t="s">
        <v>440</v>
      </c>
      <c r="D275" s="65" t="s">
        <v>440</v>
      </c>
      <c r="E275" s="65">
        <v>50</v>
      </c>
      <c r="F275" s="73" t="s">
        <v>753</v>
      </c>
      <c r="G275" s="66"/>
      <c r="H275" s="66"/>
      <c r="I275" s="72" t="s">
        <v>227</v>
      </c>
      <c r="J275" s="66"/>
      <c r="K275" s="66" t="s">
        <v>485</v>
      </c>
      <c r="L275" s="93" t="s">
        <v>442</v>
      </c>
      <c r="M275" s="96" t="s">
        <v>443</v>
      </c>
      <c r="N275" s="82">
        <f t="shared" si="49"/>
        <v>2</v>
      </c>
      <c r="O275" s="67" t="str">
        <f t="shared" si="46"/>
        <v/>
      </c>
      <c r="P275" s="67" t="str">
        <f t="shared" si="47"/>
        <v>X</v>
      </c>
      <c r="Q275" s="67" t="str">
        <f t="shared" si="48"/>
        <v>X</v>
      </c>
      <c r="R275" s="87"/>
    </row>
    <row r="276" spans="1:18" s="20" customFormat="1">
      <c r="A276" s="69" t="s">
        <v>411</v>
      </c>
      <c r="B276" s="65">
        <f>VLOOKUP(A276,'To-Be'!$C$8:$F$307,4,FALSE)</f>
        <v>272</v>
      </c>
      <c r="C276" s="65" t="s">
        <v>440</v>
      </c>
      <c r="D276" s="65" t="s">
        <v>440</v>
      </c>
      <c r="E276" s="65">
        <v>150</v>
      </c>
      <c r="F276" s="73" t="s">
        <v>753</v>
      </c>
      <c r="G276" s="66"/>
      <c r="H276" s="66"/>
      <c r="I276" s="72" t="s">
        <v>227</v>
      </c>
      <c r="J276" s="66"/>
      <c r="K276" s="66" t="s">
        <v>486</v>
      </c>
      <c r="L276" s="93" t="s">
        <v>442</v>
      </c>
      <c r="M276" s="96" t="s">
        <v>443</v>
      </c>
      <c r="N276" s="82">
        <f t="shared" si="49"/>
        <v>2</v>
      </c>
      <c r="O276" s="67" t="str">
        <f t="shared" si="46"/>
        <v/>
      </c>
      <c r="P276" s="67" t="str">
        <f t="shared" si="47"/>
        <v>X</v>
      </c>
      <c r="Q276" s="67" t="str">
        <f t="shared" si="48"/>
        <v>X</v>
      </c>
      <c r="R276" s="87"/>
    </row>
    <row r="277" spans="1:18" s="20" customFormat="1">
      <c r="A277" s="69" t="s">
        <v>412</v>
      </c>
      <c r="B277" s="65">
        <f>VLOOKUP(A277,'To-Be'!$C$8:$F$307,4,FALSE)</f>
        <v>273</v>
      </c>
      <c r="C277" s="65" t="s">
        <v>440</v>
      </c>
      <c r="D277" s="65" t="s">
        <v>440</v>
      </c>
      <c r="E277" s="65">
        <v>150</v>
      </c>
      <c r="F277" s="73" t="s">
        <v>753</v>
      </c>
      <c r="G277" s="66"/>
      <c r="H277" s="66"/>
      <c r="I277" s="72" t="s">
        <v>227</v>
      </c>
      <c r="J277" s="66"/>
      <c r="K277" s="66" t="s">
        <v>244</v>
      </c>
      <c r="L277" s="93" t="s">
        <v>442</v>
      </c>
      <c r="M277" s="96" t="s">
        <v>443</v>
      </c>
      <c r="N277" s="82">
        <f t="shared" si="49"/>
        <v>2</v>
      </c>
      <c r="O277" s="67" t="str">
        <f t="shared" si="46"/>
        <v/>
      </c>
      <c r="P277" s="67" t="str">
        <f t="shared" si="47"/>
        <v>X</v>
      </c>
      <c r="Q277" s="67" t="str">
        <f t="shared" si="48"/>
        <v>X</v>
      </c>
      <c r="R277" s="87"/>
    </row>
    <row r="278" spans="1:18" s="20" customFormat="1">
      <c r="A278" s="69" t="s">
        <v>495</v>
      </c>
      <c r="B278" s="65">
        <f>VLOOKUP(A278,'To-Be'!$C$8:$F$307,4,FALSE)</f>
        <v>274</v>
      </c>
      <c r="C278" s="65" t="s">
        <v>440</v>
      </c>
      <c r="D278" s="65" t="s">
        <v>440</v>
      </c>
      <c r="E278" s="65">
        <v>40</v>
      </c>
      <c r="F278" s="73" t="s">
        <v>753</v>
      </c>
      <c r="G278" s="66"/>
      <c r="H278" s="66"/>
      <c r="I278" s="72" t="s">
        <v>227</v>
      </c>
      <c r="J278" s="66"/>
      <c r="K278" s="66" t="s">
        <v>488</v>
      </c>
      <c r="L278" s="93" t="s">
        <v>442</v>
      </c>
      <c r="M278" s="96" t="s">
        <v>443</v>
      </c>
      <c r="N278" s="82">
        <f t="shared" si="49"/>
        <v>2</v>
      </c>
      <c r="O278" s="67" t="str">
        <f t="shared" si="46"/>
        <v/>
      </c>
      <c r="P278" s="67" t="str">
        <f t="shared" si="47"/>
        <v>X</v>
      </c>
      <c r="Q278" s="67" t="str">
        <f t="shared" si="48"/>
        <v>X</v>
      </c>
      <c r="R278" s="87"/>
    </row>
    <row r="279" spans="1:18" s="20" customFormat="1">
      <c r="A279" s="69" t="s">
        <v>413</v>
      </c>
      <c r="B279" s="65">
        <f>VLOOKUP(A279,'To-Be'!$C$8:$F$307,4,FALSE)</f>
        <v>275</v>
      </c>
      <c r="C279" s="65" t="s">
        <v>440</v>
      </c>
      <c r="D279" s="65" t="s">
        <v>440</v>
      </c>
      <c r="E279" s="70">
        <v>50</v>
      </c>
      <c r="F279" s="73" t="s">
        <v>753</v>
      </c>
      <c r="G279" s="66"/>
      <c r="H279" s="66"/>
      <c r="I279" s="72" t="s">
        <v>227</v>
      </c>
      <c r="J279" s="66" t="s">
        <v>235</v>
      </c>
      <c r="K279" s="66" t="s">
        <v>721</v>
      </c>
      <c r="L279" s="93" t="s">
        <v>442</v>
      </c>
      <c r="M279" s="96" t="s">
        <v>443</v>
      </c>
      <c r="N279" s="82">
        <f t="shared" si="49"/>
        <v>2</v>
      </c>
      <c r="O279" s="67" t="str">
        <f t="shared" si="46"/>
        <v/>
      </c>
      <c r="P279" s="67" t="str">
        <f t="shared" si="47"/>
        <v>X</v>
      </c>
      <c r="Q279" s="67" t="str">
        <f t="shared" si="48"/>
        <v>X</v>
      </c>
      <c r="R279" s="87"/>
    </row>
    <row r="280" spans="1:18" s="20" customFormat="1">
      <c r="A280" s="69" t="s">
        <v>414</v>
      </c>
      <c r="B280" s="65">
        <f>VLOOKUP(A280,'To-Be'!$C$8:$F$307,4,FALSE)</f>
        <v>276</v>
      </c>
      <c r="C280" s="65" t="s">
        <v>440</v>
      </c>
      <c r="D280" s="65" t="s">
        <v>445</v>
      </c>
      <c r="E280" s="65">
        <v>4</v>
      </c>
      <c r="F280" s="73" t="s">
        <v>753</v>
      </c>
      <c r="G280" s="66"/>
      <c r="H280" s="66"/>
      <c r="I280" s="72" t="s">
        <v>227</v>
      </c>
      <c r="J280" s="71" t="s">
        <v>235</v>
      </c>
      <c r="K280" s="66" t="s">
        <v>703</v>
      </c>
      <c r="L280" s="93" t="s">
        <v>442</v>
      </c>
      <c r="M280" s="96" t="s">
        <v>443</v>
      </c>
      <c r="N280" s="82">
        <f t="shared" si="49"/>
        <v>2</v>
      </c>
      <c r="O280" s="67" t="str">
        <f t="shared" si="46"/>
        <v/>
      </c>
      <c r="P280" s="67" t="str">
        <f t="shared" si="47"/>
        <v>X</v>
      </c>
      <c r="Q280" s="67" t="str">
        <f t="shared" si="48"/>
        <v>X</v>
      </c>
      <c r="R280" s="87"/>
    </row>
    <row r="281" spans="1:18" s="20" customFormat="1">
      <c r="A281" s="69" t="s">
        <v>496</v>
      </c>
      <c r="B281" s="65">
        <f>VLOOKUP(A281,'To-Be'!$C$8:$F$307,4,FALSE)</f>
        <v>277</v>
      </c>
      <c r="C281" s="65" t="s">
        <v>440</v>
      </c>
      <c r="D281" s="65" t="s">
        <v>440</v>
      </c>
      <c r="E281" s="65">
        <v>3</v>
      </c>
      <c r="F281" s="73" t="s">
        <v>753</v>
      </c>
      <c r="G281" s="66"/>
      <c r="H281" s="66"/>
      <c r="I281" s="72" t="s">
        <v>227</v>
      </c>
      <c r="J281" s="66"/>
      <c r="K281" s="66" t="s">
        <v>694</v>
      </c>
      <c r="L281" s="93" t="s">
        <v>442</v>
      </c>
      <c r="M281" s="96" t="s">
        <v>443</v>
      </c>
      <c r="N281" s="82">
        <f t="shared" si="49"/>
        <v>2</v>
      </c>
      <c r="O281" s="67" t="str">
        <f t="shared" si="46"/>
        <v/>
      </c>
      <c r="P281" s="67" t="str">
        <f t="shared" si="47"/>
        <v>X</v>
      </c>
      <c r="Q281" s="67" t="str">
        <f t="shared" si="48"/>
        <v>X</v>
      </c>
      <c r="R281" s="87"/>
    </row>
    <row r="282" spans="1:18" s="20" customFormat="1">
      <c r="A282" s="69" t="s">
        <v>415</v>
      </c>
      <c r="B282" s="65">
        <f>VLOOKUP(A282,'To-Be'!$C$8:$F$307,4,FALSE)</f>
        <v>278</v>
      </c>
      <c r="C282" s="65" t="s">
        <v>440</v>
      </c>
      <c r="D282" s="65" t="s">
        <v>440</v>
      </c>
      <c r="E282" s="65">
        <v>55</v>
      </c>
      <c r="F282" s="73" t="s">
        <v>753</v>
      </c>
      <c r="G282" s="66"/>
      <c r="H282" s="66"/>
      <c r="I282" s="72" t="s">
        <v>227</v>
      </c>
      <c r="J282" s="66" t="s">
        <v>236</v>
      </c>
      <c r="K282" s="66" t="s">
        <v>716</v>
      </c>
      <c r="L282" s="93" t="s">
        <v>442</v>
      </c>
      <c r="M282" s="96" t="s">
        <v>443</v>
      </c>
      <c r="N282" s="82">
        <f t="shared" si="49"/>
        <v>2</v>
      </c>
      <c r="O282" s="67" t="str">
        <f t="shared" si="46"/>
        <v/>
      </c>
      <c r="P282" s="67" t="str">
        <f t="shared" si="47"/>
        <v>X</v>
      </c>
      <c r="Q282" s="67" t="str">
        <f t="shared" si="48"/>
        <v>X</v>
      </c>
      <c r="R282" s="87"/>
    </row>
    <row r="283" spans="1:18" s="20" customFormat="1">
      <c r="A283" s="69" t="s">
        <v>416</v>
      </c>
      <c r="B283" s="65">
        <f>VLOOKUP(A283,'To-Be'!$C$8:$F$307,4,FALSE)</f>
        <v>279</v>
      </c>
      <c r="C283" s="65" t="s">
        <v>440</v>
      </c>
      <c r="D283" s="65" t="s">
        <v>445</v>
      </c>
      <c r="E283" s="65">
        <v>30</v>
      </c>
      <c r="F283" s="73" t="s">
        <v>753</v>
      </c>
      <c r="G283" s="66"/>
      <c r="H283" s="66"/>
      <c r="I283" s="72" t="s">
        <v>227</v>
      </c>
      <c r="J283" s="66" t="s">
        <v>237</v>
      </c>
      <c r="K283" s="66" t="s">
        <v>245</v>
      </c>
      <c r="L283" s="93" t="s">
        <v>442</v>
      </c>
      <c r="M283" s="96" t="s">
        <v>443</v>
      </c>
      <c r="N283" s="82">
        <f t="shared" si="49"/>
        <v>2</v>
      </c>
      <c r="O283" s="67" t="str">
        <f t="shared" si="46"/>
        <v/>
      </c>
      <c r="P283" s="67" t="str">
        <f t="shared" si="47"/>
        <v>X</v>
      </c>
      <c r="Q283" s="67" t="str">
        <f t="shared" si="48"/>
        <v>X</v>
      </c>
      <c r="R283" s="87"/>
    </row>
    <row r="284" spans="1:18" s="20" customFormat="1">
      <c r="A284" s="69" t="s">
        <v>417</v>
      </c>
      <c r="B284" s="65">
        <f>VLOOKUP(A284,'To-Be'!$C$8:$F$307,4,FALSE)</f>
        <v>280</v>
      </c>
      <c r="C284" s="65" t="s">
        <v>440</v>
      </c>
      <c r="D284" s="65" t="s">
        <v>440</v>
      </c>
      <c r="E284" s="65">
        <v>25</v>
      </c>
      <c r="F284" s="73" t="s">
        <v>753</v>
      </c>
      <c r="G284" s="66"/>
      <c r="H284" s="66"/>
      <c r="I284" s="72" t="s">
        <v>227</v>
      </c>
      <c r="J284" s="66"/>
      <c r="K284" s="66" t="s">
        <v>246</v>
      </c>
      <c r="L284" s="93" t="s">
        <v>442</v>
      </c>
      <c r="M284" s="96" t="s">
        <v>443</v>
      </c>
      <c r="N284" s="82">
        <f t="shared" si="49"/>
        <v>2</v>
      </c>
      <c r="O284" s="67" t="str">
        <f t="shared" si="46"/>
        <v/>
      </c>
      <c r="P284" s="67" t="str">
        <f t="shared" si="47"/>
        <v>X</v>
      </c>
      <c r="Q284" s="67" t="str">
        <f t="shared" si="48"/>
        <v>X</v>
      </c>
      <c r="R284" s="87"/>
    </row>
    <row r="285" spans="1:18" s="20" customFormat="1">
      <c r="A285" s="69" t="s">
        <v>418</v>
      </c>
      <c r="B285" s="65">
        <f>VLOOKUP(A285,'To-Be'!$C$8:$F$307,4,FALSE)</f>
        <v>281</v>
      </c>
      <c r="C285" s="65" t="s">
        <v>440</v>
      </c>
      <c r="D285" s="65" t="s">
        <v>440</v>
      </c>
      <c r="E285" s="65">
        <v>30</v>
      </c>
      <c r="F285" s="73" t="s">
        <v>753</v>
      </c>
      <c r="G285" s="66"/>
      <c r="H285" s="66"/>
      <c r="I285" s="72" t="s">
        <v>227</v>
      </c>
      <c r="J285" s="66" t="s">
        <v>238</v>
      </c>
      <c r="K285" s="66" t="s">
        <v>731</v>
      </c>
      <c r="L285" s="93" t="s">
        <v>442</v>
      </c>
      <c r="M285" s="96" t="s">
        <v>443</v>
      </c>
      <c r="N285" s="82">
        <f t="shared" si="49"/>
        <v>2</v>
      </c>
      <c r="O285" s="67" t="str">
        <f t="shared" si="46"/>
        <v/>
      </c>
      <c r="P285" s="67" t="str">
        <f t="shared" si="47"/>
        <v>X</v>
      </c>
      <c r="Q285" s="67" t="str">
        <f t="shared" si="48"/>
        <v>X</v>
      </c>
      <c r="R285" s="87"/>
    </row>
    <row r="286" spans="1:18" s="20" customFormat="1">
      <c r="A286" s="69" t="s">
        <v>419</v>
      </c>
      <c r="B286" s="65">
        <f>VLOOKUP(A286,'To-Be'!$C$8:$F$307,4,FALSE)</f>
        <v>282</v>
      </c>
      <c r="C286" s="65" t="s">
        <v>440</v>
      </c>
      <c r="D286" s="65" t="s">
        <v>440</v>
      </c>
      <c r="E286" s="65">
        <v>30</v>
      </c>
      <c r="F286" s="73" t="s">
        <v>753</v>
      </c>
      <c r="G286" s="66"/>
      <c r="H286" s="66"/>
      <c r="I286" s="72" t="s">
        <v>227</v>
      </c>
      <c r="J286" s="66"/>
      <c r="K286" s="66" t="s">
        <v>247</v>
      </c>
      <c r="L286" s="93" t="s">
        <v>442</v>
      </c>
      <c r="M286" s="96" t="s">
        <v>443</v>
      </c>
      <c r="N286" s="82">
        <f t="shared" si="49"/>
        <v>2</v>
      </c>
      <c r="O286" s="67" t="str">
        <f t="shared" si="46"/>
        <v/>
      </c>
      <c r="P286" s="67" t="str">
        <f t="shared" si="47"/>
        <v>X</v>
      </c>
      <c r="Q286" s="67" t="str">
        <f t="shared" si="48"/>
        <v>X</v>
      </c>
      <c r="R286" s="87"/>
    </row>
    <row r="287" spans="1:18" s="20" customFormat="1">
      <c r="A287" s="69" t="s">
        <v>491</v>
      </c>
      <c r="B287" s="65">
        <f>VLOOKUP(A287,'To-Be'!$C$8:$F$307,4,FALSE)</f>
        <v>283</v>
      </c>
      <c r="C287" s="65" t="s">
        <v>440</v>
      </c>
      <c r="D287" s="65" t="s">
        <v>440</v>
      </c>
      <c r="E287" s="65">
        <v>80</v>
      </c>
      <c r="F287" s="73" t="s">
        <v>753</v>
      </c>
      <c r="G287" s="66"/>
      <c r="H287" s="66"/>
      <c r="I287" s="72" t="s">
        <v>227</v>
      </c>
      <c r="J287" s="66"/>
      <c r="K287" s="66" t="s">
        <v>248</v>
      </c>
      <c r="L287" s="93" t="s">
        <v>442</v>
      </c>
      <c r="M287" s="96" t="s">
        <v>443</v>
      </c>
      <c r="N287" s="82">
        <f t="shared" si="49"/>
        <v>2</v>
      </c>
      <c r="O287" s="67" t="str">
        <f t="shared" si="46"/>
        <v/>
      </c>
      <c r="P287" s="67" t="str">
        <f t="shared" si="47"/>
        <v>X</v>
      </c>
      <c r="Q287" s="67" t="str">
        <f t="shared" si="48"/>
        <v>X</v>
      </c>
      <c r="R287" s="87"/>
    </row>
    <row r="288" spans="1:18" s="20" customFormat="1">
      <c r="A288" s="69" t="s">
        <v>498</v>
      </c>
      <c r="B288" s="65">
        <f>VLOOKUP(A288,'To-Be'!$C$8:$F$307,4,FALSE)</f>
        <v>284</v>
      </c>
      <c r="C288" s="65" t="s">
        <v>440</v>
      </c>
      <c r="D288" s="65" t="s">
        <v>440</v>
      </c>
      <c r="E288" s="65">
        <v>65</v>
      </c>
      <c r="F288" s="73" t="s">
        <v>753</v>
      </c>
      <c r="G288" s="66"/>
      <c r="H288" s="66"/>
      <c r="I288" s="72" t="s">
        <v>227</v>
      </c>
      <c r="J288" s="66"/>
      <c r="K288" s="66" t="s">
        <v>487</v>
      </c>
      <c r="L288" s="93" t="s">
        <v>442</v>
      </c>
      <c r="M288" s="96" t="s">
        <v>443</v>
      </c>
      <c r="N288" s="82">
        <f t="shared" si="49"/>
        <v>2</v>
      </c>
      <c r="O288" s="67" t="str">
        <f t="shared" si="46"/>
        <v/>
      </c>
      <c r="P288" s="67" t="str">
        <f t="shared" si="47"/>
        <v>X</v>
      </c>
      <c r="Q288" s="67" t="str">
        <f t="shared" si="48"/>
        <v>X</v>
      </c>
      <c r="R288" s="87"/>
    </row>
    <row r="289" spans="1:20">
      <c r="A289" s="69" t="s">
        <v>500</v>
      </c>
      <c r="B289" s="65">
        <f>VLOOKUP(A289,'To-Be'!$C$8:$F$307,4,FALSE)</f>
        <v>285</v>
      </c>
      <c r="C289" s="65" t="s">
        <v>440</v>
      </c>
      <c r="D289" s="65" t="s">
        <v>440</v>
      </c>
      <c r="E289" s="65">
        <v>3</v>
      </c>
      <c r="F289" s="73" t="s">
        <v>753</v>
      </c>
      <c r="G289" s="66"/>
      <c r="H289" s="66"/>
      <c r="I289" s="72" t="s">
        <v>227</v>
      </c>
      <c r="J289" s="66"/>
      <c r="K289" s="66" t="s">
        <v>689</v>
      </c>
      <c r="L289" s="93" t="s">
        <v>442</v>
      </c>
      <c r="M289" s="96" t="s">
        <v>443</v>
      </c>
      <c r="N289" s="82">
        <f t="shared" si="49"/>
        <v>2</v>
      </c>
      <c r="O289" s="67" t="str">
        <f t="shared" si="46"/>
        <v/>
      </c>
      <c r="P289" s="67" t="str">
        <f t="shared" si="47"/>
        <v>X</v>
      </c>
      <c r="Q289" s="67" t="str">
        <f t="shared" si="48"/>
        <v>X</v>
      </c>
      <c r="R289" s="87"/>
      <c r="T289" s="20"/>
    </row>
    <row r="290" spans="1:20">
      <c r="A290" s="69" t="s">
        <v>499</v>
      </c>
      <c r="B290" s="65">
        <f>VLOOKUP(A290,'To-Be'!$C$8:$F$307,4,FALSE)</f>
        <v>286</v>
      </c>
      <c r="C290" s="65" t="s">
        <v>440</v>
      </c>
      <c r="D290" s="65" t="s">
        <v>440</v>
      </c>
      <c r="E290" s="65">
        <v>65</v>
      </c>
      <c r="F290" s="73" t="s">
        <v>753</v>
      </c>
      <c r="G290" s="66"/>
      <c r="H290" s="66"/>
      <c r="I290" s="72" t="s">
        <v>227</v>
      </c>
      <c r="J290" s="66"/>
      <c r="K290" s="66" t="s">
        <v>484</v>
      </c>
      <c r="L290" s="93" t="s">
        <v>442</v>
      </c>
      <c r="M290" s="96" t="s">
        <v>443</v>
      </c>
      <c r="N290" s="82">
        <f t="shared" si="49"/>
        <v>2</v>
      </c>
      <c r="O290" s="67" t="str">
        <f t="shared" si="46"/>
        <v/>
      </c>
      <c r="P290" s="67" t="str">
        <f t="shared" si="47"/>
        <v>X</v>
      </c>
      <c r="Q290" s="67" t="str">
        <f t="shared" si="48"/>
        <v>X</v>
      </c>
      <c r="R290" s="87"/>
      <c r="T290" s="20"/>
    </row>
    <row r="291" spans="1:20">
      <c r="A291" s="69" t="s">
        <v>420</v>
      </c>
      <c r="B291" s="65">
        <f>VLOOKUP(A291,'To-Be'!$C$8:$F$307,4,FALSE)</f>
        <v>287</v>
      </c>
      <c r="C291" s="65" t="s">
        <v>440</v>
      </c>
      <c r="D291" s="65" t="s">
        <v>440</v>
      </c>
      <c r="E291" s="65">
        <v>50</v>
      </c>
      <c r="F291" s="73" t="s">
        <v>753</v>
      </c>
      <c r="G291" s="66"/>
      <c r="H291" s="66"/>
      <c r="I291" s="72" t="s">
        <v>227</v>
      </c>
      <c r="J291" s="66"/>
      <c r="K291" s="66" t="s">
        <v>485</v>
      </c>
      <c r="L291" s="93" t="s">
        <v>442</v>
      </c>
      <c r="M291" s="96" t="s">
        <v>443</v>
      </c>
      <c r="N291" s="82">
        <f t="shared" si="49"/>
        <v>2</v>
      </c>
      <c r="O291" s="67" t="str">
        <f t="shared" si="46"/>
        <v/>
      </c>
      <c r="P291" s="67" t="str">
        <f t="shared" si="47"/>
        <v>X</v>
      </c>
      <c r="Q291" s="67" t="str">
        <f t="shared" si="48"/>
        <v>X</v>
      </c>
      <c r="R291" s="87"/>
      <c r="T291" s="20"/>
    </row>
    <row r="292" spans="1:20">
      <c r="A292" s="69" t="s">
        <v>421</v>
      </c>
      <c r="B292" s="65">
        <f>VLOOKUP(A292,'To-Be'!$C$8:$F$307,4,FALSE)</f>
        <v>288</v>
      </c>
      <c r="C292" s="65" t="s">
        <v>440</v>
      </c>
      <c r="D292" s="65" t="s">
        <v>440</v>
      </c>
      <c r="E292" s="65">
        <v>150</v>
      </c>
      <c r="F292" s="73" t="s">
        <v>753</v>
      </c>
      <c r="G292" s="66"/>
      <c r="H292" s="66"/>
      <c r="I292" s="72" t="s">
        <v>227</v>
      </c>
      <c r="J292" s="66"/>
      <c r="K292" s="66" t="s">
        <v>486</v>
      </c>
      <c r="L292" s="93" t="s">
        <v>442</v>
      </c>
      <c r="M292" s="96" t="s">
        <v>443</v>
      </c>
      <c r="N292" s="82">
        <f t="shared" si="49"/>
        <v>2</v>
      </c>
      <c r="O292" s="67" t="str">
        <f t="shared" si="46"/>
        <v/>
      </c>
      <c r="P292" s="67" t="str">
        <f t="shared" si="47"/>
        <v>X</v>
      </c>
      <c r="Q292" s="67" t="str">
        <f t="shared" si="48"/>
        <v>X</v>
      </c>
      <c r="R292" s="87"/>
      <c r="T292" s="20"/>
    </row>
    <row r="293" spans="1:20">
      <c r="A293" s="69" t="s">
        <v>422</v>
      </c>
      <c r="B293" s="65">
        <f>VLOOKUP(A293,'To-Be'!$C$8:$F$307,4,FALSE)</f>
        <v>289</v>
      </c>
      <c r="C293" s="65" t="s">
        <v>440</v>
      </c>
      <c r="D293" s="65" t="s">
        <v>440</v>
      </c>
      <c r="E293" s="65">
        <v>150</v>
      </c>
      <c r="F293" s="73" t="s">
        <v>753</v>
      </c>
      <c r="G293" s="66"/>
      <c r="H293" s="66"/>
      <c r="I293" s="72" t="s">
        <v>227</v>
      </c>
      <c r="J293" s="66"/>
      <c r="K293" s="66" t="s">
        <v>244</v>
      </c>
      <c r="L293" s="93" t="s">
        <v>442</v>
      </c>
      <c r="M293" s="96" t="s">
        <v>443</v>
      </c>
      <c r="N293" s="82">
        <f t="shared" si="49"/>
        <v>2</v>
      </c>
      <c r="O293" s="67" t="str">
        <f t="shared" ref="O293:O304" si="50">IF(N293&lt;=1,"X","")</f>
        <v/>
      </c>
      <c r="P293" s="67" t="str">
        <f t="shared" ref="P293:P304" si="51">IF(N293&lt;=2,"X","")</f>
        <v>X</v>
      </c>
      <c r="Q293" s="67" t="str">
        <f t="shared" ref="Q293:Q304" si="52">IF(N293&lt;=3,"X","")</f>
        <v>X</v>
      </c>
      <c r="R293" s="87"/>
      <c r="T293" s="20"/>
    </row>
    <row r="294" spans="1:20">
      <c r="A294" s="69" t="s">
        <v>501</v>
      </c>
      <c r="B294" s="65">
        <f>VLOOKUP(A294,'To-Be'!$C$8:$F$307,4,FALSE)</f>
        <v>290</v>
      </c>
      <c r="C294" s="65" t="s">
        <v>440</v>
      </c>
      <c r="D294" s="65" t="s">
        <v>440</v>
      </c>
      <c r="E294" s="65">
        <v>40</v>
      </c>
      <c r="F294" s="73" t="s">
        <v>753</v>
      </c>
      <c r="G294" s="66"/>
      <c r="H294" s="66"/>
      <c r="I294" s="72" t="s">
        <v>227</v>
      </c>
      <c r="J294" s="66"/>
      <c r="K294" s="66" t="s">
        <v>488</v>
      </c>
      <c r="L294" s="93" t="s">
        <v>442</v>
      </c>
      <c r="M294" s="96" t="s">
        <v>443</v>
      </c>
      <c r="N294" s="82">
        <f t="shared" si="49"/>
        <v>2</v>
      </c>
      <c r="O294" s="67" t="str">
        <f t="shared" si="50"/>
        <v/>
      </c>
      <c r="P294" s="67" t="str">
        <f t="shared" si="51"/>
        <v>X</v>
      </c>
      <c r="Q294" s="67" t="str">
        <f t="shared" si="52"/>
        <v>X</v>
      </c>
      <c r="R294" s="87"/>
      <c r="T294" s="20"/>
    </row>
    <row r="295" spans="1:20">
      <c r="A295" s="69" t="s">
        <v>423</v>
      </c>
      <c r="B295" s="65">
        <f>VLOOKUP(A295,'To-Be'!$C$8:$F$307,4,FALSE)</f>
        <v>291</v>
      </c>
      <c r="C295" s="65" t="s">
        <v>440</v>
      </c>
      <c r="D295" s="65" t="s">
        <v>440</v>
      </c>
      <c r="E295" s="70">
        <v>50</v>
      </c>
      <c r="F295" s="73" t="s">
        <v>753</v>
      </c>
      <c r="G295" s="66"/>
      <c r="H295" s="66"/>
      <c r="I295" s="72" t="s">
        <v>227</v>
      </c>
      <c r="J295" s="66" t="s">
        <v>235</v>
      </c>
      <c r="K295" s="66" t="s">
        <v>721</v>
      </c>
      <c r="L295" s="93" t="s">
        <v>442</v>
      </c>
      <c r="M295" s="96" t="s">
        <v>443</v>
      </c>
      <c r="N295" s="82">
        <f t="shared" si="49"/>
        <v>2</v>
      </c>
      <c r="O295" s="67" t="str">
        <f t="shared" si="50"/>
        <v/>
      </c>
      <c r="P295" s="67" t="str">
        <f t="shared" si="51"/>
        <v>X</v>
      </c>
      <c r="Q295" s="67" t="str">
        <f t="shared" si="52"/>
        <v>X</v>
      </c>
      <c r="R295" s="87"/>
      <c r="T295" s="20"/>
    </row>
    <row r="296" spans="1:20">
      <c r="A296" s="69" t="s">
        <v>424</v>
      </c>
      <c r="B296" s="65">
        <f>VLOOKUP(A296,'To-Be'!$C$8:$F$307,4,FALSE)</f>
        <v>292</v>
      </c>
      <c r="C296" s="65" t="s">
        <v>440</v>
      </c>
      <c r="D296" s="65" t="s">
        <v>445</v>
      </c>
      <c r="E296" s="65">
        <v>4</v>
      </c>
      <c r="F296" s="73" t="s">
        <v>753</v>
      </c>
      <c r="G296" s="66"/>
      <c r="H296" s="66"/>
      <c r="I296" s="72" t="s">
        <v>227</v>
      </c>
      <c r="J296" s="71" t="s">
        <v>235</v>
      </c>
      <c r="K296" s="66" t="s">
        <v>703</v>
      </c>
      <c r="L296" s="93" t="s">
        <v>442</v>
      </c>
      <c r="M296" s="96" t="s">
        <v>443</v>
      </c>
      <c r="N296" s="82">
        <f t="shared" si="49"/>
        <v>2</v>
      </c>
      <c r="O296" s="67" t="str">
        <f t="shared" si="50"/>
        <v/>
      </c>
      <c r="P296" s="67" t="str">
        <f t="shared" si="51"/>
        <v>X</v>
      </c>
      <c r="Q296" s="67" t="str">
        <f t="shared" si="52"/>
        <v>X</v>
      </c>
      <c r="R296" s="87"/>
      <c r="T296" s="20"/>
    </row>
    <row r="297" spans="1:20">
      <c r="A297" s="69" t="s">
        <v>502</v>
      </c>
      <c r="B297" s="65">
        <f>VLOOKUP(A297,'To-Be'!$C$8:$F$307,4,FALSE)</f>
        <v>293</v>
      </c>
      <c r="C297" s="65" t="s">
        <v>440</v>
      </c>
      <c r="D297" s="65" t="s">
        <v>440</v>
      </c>
      <c r="E297" s="65">
        <v>3</v>
      </c>
      <c r="F297" s="73" t="s">
        <v>753</v>
      </c>
      <c r="G297" s="66"/>
      <c r="H297" s="66"/>
      <c r="I297" s="72" t="s">
        <v>227</v>
      </c>
      <c r="J297" s="66"/>
      <c r="K297" s="66" t="s">
        <v>694</v>
      </c>
      <c r="L297" s="93" t="s">
        <v>442</v>
      </c>
      <c r="M297" s="96" t="s">
        <v>443</v>
      </c>
      <c r="N297" s="82">
        <f t="shared" si="49"/>
        <v>2</v>
      </c>
      <c r="O297" s="67" t="str">
        <f t="shared" si="50"/>
        <v/>
      </c>
      <c r="P297" s="67" t="str">
        <f t="shared" si="51"/>
        <v>X</v>
      </c>
      <c r="Q297" s="67" t="str">
        <f t="shared" si="52"/>
        <v>X</v>
      </c>
      <c r="R297" s="87"/>
      <c r="T297" s="20"/>
    </row>
    <row r="298" spans="1:20" s="20" customFormat="1">
      <c r="A298" s="69" t="s">
        <v>425</v>
      </c>
      <c r="B298" s="65">
        <f>VLOOKUP(A298,'To-Be'!$C$8:$F$307,4,FALSE)</f>
        <v>294</v>
      </c>
      <c r="C298" s="65" t="s">
        <v>440</v>
      </c>
      <c r="D298" s="65" t="s">
        <v>440</v>
      </c>
      <c r="E298" s="65">
        <v>55</v>
      </c>
      <c r="F298" s="73" t="s">
        <v>753</v>
      </c>
      <c r="G298" s="66"/>
      <c r="H298" s="66"/>
      <c r="I298" s="72" t="s">
        <v>227</v>
      </c>
      <c r="J298" s="66" t="s">
        <v>236</v>
      </c>
      <c r="K298" s="66" t="s">
        <v>716</v>
      </c>
      <c r="L298" s="93" t="s">
        <v>442</v>
      </c>
      <c r="M298" s="96" t="s">
        <v>443</v>
      </c>
      <c r="N298" s="82">
        <f t="shared" si="49"/>
        <v>2</v>
      </c>
      <c r="O298" s="67" t="str">
        <f t="shared" si="50"/>
        <v/>
      </c>
      <c r="P298" s="67" t="str">
        <f t="shared" si="51"/>
        <v>X</v>
      </c>
      <c r="Q298" s="67" t="str">
        <f t="shared" si="52"/>
        <v>X</v>
      </c>
      <c r="R298" s="87"/>
    </row>
    <row r="299" spans="1:20" s="20" customFormat="1">
      <c r="A299" s="69" t="s">
        <v>426</v>
      </c>
      <c r="B299" s="65">
        <f>VLOOKUP(A299,'To-Be'!$C$8:$F$307,4,FALSE)</f>
        <v>295</v>
      </c>
      <c r="C299" s="65" t="s">
        <v>440</v>
      </c>
      <c r="D299" s="65" t="s">
        <v>445</v>
      </c>
      <c r="E299" s="65">
        <v>30</v>
      </c>
      <c r="F299" s="73" t="s">
        <v>753</v>
      </c>
      <c r="G299" s="66"/>
      <c r="H299" s="66"/>
      <c r="I299" s="72" t="s">
        <v>227</v>
      </c>
      <c r="J299" s="66" t="s">
        <v>237</v>
      </c>
      <c r="K299" s="66" t="s">
        <v>245</v>
      </c>
      <c r="L299" s="93" t="s">
        <v>442</v>
      </c>
      <c r="M299" s="96" t="s">
        <v>443</v>
      </c>
      <c r="N299" s="82">
        <f t="shared" si="49"/>
        <v>2</v>
      </c>
      <c r="O299" s="67" t="str">
        <f t="shared" si="50"/>
        <v/>
      </c>
      <c r="P299" s="67" t="str">
        <f t="shared" si="51"/>
        <v>X</v>
      </c>
      <c r="Q299" s="67" t="str">
        <f t="shared" si="52"/>
        <v>X</v>
      </c>
      <c r="R299" s="87"/>
    </row>
    <row r="300" spans="1:20">
      <c r="A300" s="69" t="s">
        <v>427</v>
      </c>
      <c r="B300" s="65">
        <f>VLOOKUP(A300,'To-Be'!$C$8:$F$307,4,FALSE)</f>
        <v>296</v>
      </c>
      <c r="C300" s="65" t="s">
        <v>440</v>
      </c>
      <c r="D300" s="65" t="s">
        <v>440</v>
      </c>
      <c r="E300" s="65">
        <v>25</v>
      </c>
      <c r="F300" s="73" t="s">
        <v>753</v>
      </c>
      <c r="G300" s="66"/>
      <c r="H300" s="66"/>
      <c r="I300" s="72" t="s">
        <v>227</v>
      </c>
      <c r="J300" s="66"/>
      <c r="K300" s="66" t="s">
        <v>246</v>
      </c>
      <c r="L300" s="93" t="s">
        <v>442</v>
      </c>
      <c r="M300" s="96" t="s">
        <v>443</v>
      </c>
      <c r="N300" s="82">
        <f t="shared" si="49"/>
        <v>2</v>
      </c>
      <c r="O300" s="67" t="str">
        <f t="shared" si="50"/>
        <v/>
      </c>
      <c r="P300" s="67" t="str">
        <f t="shared" si="51"/>
        <v>X</v>
      </c>
      <c r="Q300" s="67" t="str">
        <f t="shared" si="52"/>
        <v>X</v>
      </c>
      <c r="R300" s="87"/>
      <c r="T300" s="20"/>
    </row>
    <row r="301" spans="1:20">
      <c r="A301" s="69" t="s">
        <v>428</v>
      </c>
      <c r="B301" s="65">
        <f>VLOOKUP(A301,'To-Be'!$C$8:$F$307,4,FALSE)</f>
        <v>297</v>
      </c>
      <c r="C301" s="65" t="s">
        <v>440</v>
      </c>
      <c r="D301" s="65" t="s">
        <v>440</v>
      </c>
      <c r="E301" s="65">
        <v>30</v>
      </c>
      <c r="F301" s="73" t="s">
        <v>753</v>
      </c>
      <c r="G301" s="66"/>
      <c r="H301" s="66"/>
      <c r="I301" s="72" t="s">
        <v>227</v>
      </c>
      <c r="J301" s="66" t="s">
        <v>238</v>
      </c>
      <c r="K301" s="66" t="s">
        <v>731</v>
      </c>
      <c r="L301" s="93" t="s">
        <v>442</v>
      </c>
      <c r="M301" s="96" t="s">
        <v>443</v>
      </c>
      <c r="N301" s="82">
        <f t="shared" si="49"/>
        <v>2</v>
      </c>
      <c r="O301" s="67" t="str">
        <f t="shared" si="50"/>
        <v/>
      </c>
      <c r="P301" s="67" t="str">
        <f t="shared" si="51"/>
        <v>X</v>
      </c>
      <c r="Q301" s="67" t="str">
        <f t="shared" si="52"/>
        <v>X</v>
      </c>
      <c r="R301" s="87"/>
      <c r="T301" s="20"/>
    </row>
    <row r="302" spans="1:20">
      <c r="A302" s="69" t="s">
        <v>429</v>
      </c>
      <c r="B302" s="65">
        <f>VLOOKUP(A302,'To-Be'!$C$8:$F$307,4,FALSE)</f>
        <v>298</v>
      </c>
      <c r="C302" s="65" t="s">
        <v>440</v>
      </c>
      <c r="D302" s="65" t="s">
        <v>440</v>
      </c>
      <c r="E302" s="65">
        <v>30</v>
      </c>
      <c r="F302" s="73" t="s">
        <v>753</v>
      </c>
      <c r="G302" s="66"/>
      <c r="H302" s="66"/>
      <c r="I302" s="72" t="s">
        <v>227</v>
      </c>
      <c r="J302" s="66"/>
      <c r="K302" s="66" t="s">
        <v>247</v>
      </c>
      <c r="L302" s="93" t="s">
        <v>442</v>
      </c>
      <c r="M302" s="96" t="s">
        <v>443</v>
      </c>
      <c r="N302" s="82">
        <f t="shared" si="49"/>
        <v>2</v>
      </c>
      <c r="O302" s="67" t="str">
        <f t="shared" si="50"/>
        <v/>
      </c>
      <c r="P302" s="67" t="str">
        <f t="shared" si="51"/>
        <v>X</v>
      </c>
      <c r="Q302" s="67" t="str">
        <f t="shared" si="52"/>
        <v>X</v>
      </c>
      <c r="R302" s="87"/>
      <c r="T302" s="20"/>
    </row>
    <row r="303" spans="1:20" s="20" customFormat="1">
      <c r="A303" s="69" t="s">
        <v>497</v>
      </c>
      <c r="B303" s="65">
        <f>VLOOKUP(A303,'To-Be'!$C$8:$F$307,4,FALSE)</f>
        <v>299</v>
      </c>
      <c r="C303" s="65" t="s">
        <v>440</v>
      </c>
      <c r="D303" s="65" t="s">
        <v>440</v>
      </c>
      <c r="E303" s="65">
        <v>80</v>
      </c>
      <c r="F303" s="73" t="s">
        <v>753</v>
      </c>
      <c r="G303" s="66"/>
      <c r="H303" s="66"/>
      <c r="I303" s="72" t="s">
        <v>227</v>
      </c>
      <c r="J303" s="66"/>
      <c r="K303" s="66" t="s">
        <v>248</v>
      </c>
      <c r="L303" s="93" t="s">
        <v>442</v>
      </c>
      <c r="M303" s="96" t="s">
        <v>443</v>
      </c>
      <c r="N303" s="82">
        <f t="shared" si="49"/>
        <v>2</v>
      </c>
      <c r="O303" s="67" t="str">
        <f t="shared" si="50"/>
        <v/>
      </c>
      <c r="P303" s="67" t="str">
        <f t="shared" si="51"/>
        <v>X</v>
      </c>
      <c r="Q303" s="67" t="str">
        <f t="shared" si="52"/>
        <v>X</v>
      </c>
      <c r="R303" s="87"/>
    </row>
    <row r="304" spans="1:20" s="20" customFormat="1" ht="25" thickBot="1">
      <c r="A304" s="74" t="s">
        <v>848</v>
      </c>
      <c r="B304" s="88">
        <f>VLOOKUP(A304,'To-Be'!$C$8:$F$307,4,FALSE)</f>
        <v>300</v>
      </c>
      <c r="C304" s="76" t="s">
        <v>440</v>
      </c>
      <c r="D304" s="76" t="s">
        <v>440</v>
      </c>
      <c r="E304" s="76">
        <v>4</v>
      </c>
      <c r="F304" s="106" t="s">
        <v>767</v>
      </c>
      <c r="G304" s="42"/>
      <c r="H304" s="42"/>
      <c r="I304" s="167" t="s">
        <v>435</v>
      </c>
      <c r="J304" s="42"/>
      <c r="K304" s="101" t="s">
        <v>704</v>
      </c>
      <c r="L304" s="94" t="s">
        <v>448</v>
      </c>
      <c r="M304" s="98" t="s">
        <v>451</v>
      </c>
      <c r="N304" s="89">
        <v>1</v>
      </c>
      <c r="O304" s="90" t="str">
        <f t="shared" si="50"/>
        <v>X</v>
      </c>
      <c r="P304" s="90" t="str">
        <f t="shared" si="51"/>
        <v>X</v>
      </c>
      <c r="Q304" s="90" t="str">
        <f t="shared" si="52"/>
        <v>X</v>
      </c>
      <c r="R304" s="91" t="s">
        <v>490</v>
      </c>
    </row>
  </sheetData>
  <autoFilter ref="A4:R304">
    <sortState ref="A5:U372">
      <sortCondition ref="B4:B372"/>
    </sortState>
  </autoFilter>
  <mergeCells count="5">
    <mergeCell ref="M3:N3"/>
    <mergeCell ref="A2:L2"/>
    <mergeCell ref="M2:R2"/>
    <mergeCell ref="O3:R3"/>
    <mergeCell ref="C3:L3"/>
  </mergeCells>
  <phoneticPr fontId="8" type="noConversion"/>
  <conditionalFormatting sqref="O5:R304">
    <cfRule type="expression" dxfId="2" priority="2">
      <formula>(O5="X")</formula>
    </cfRule>
  </conditionalFormatting>
  <conditionalFormatting sqref="O5:R304">
    <cfRule type="cellIs" dxfId="1" priority="1" operator="equal">
      <formula>"CSV Only"</formula>
    </cfRule>
  </conditionalFormatting>
  <dataValidations count="1">
    <dataValidation type="list" allowBlank="1" showInputMessage="1" showErrorMessage="1" sqref="I5:I304">
      <formula1>MandatoryOptional</formula1>
    </dataValidation>
  </dataValidations>
  <pageMargins left="0.75" right="0.75" top="1" bottom="1" header="0.5" footer="0.5"/>
  <pageSetup orientation="portrait"/>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indexed="44"/>
  </sheetPr>
  <dimension ref="B3:H233"/>
  <sheetViews>
    <sheetView workbookViewId="0"/>
  </sheetViews>
  <sheetFormatPr baseColWidth="10" defaultColWidth="8.83203125" defaultRowHeight="12" x14ac:dyDescent="0"/>
  <cols>
    <col min="1" max="1" width="8.83203125" style="21"/>
    <col min="2" max="2" width="11.6640625" style="21" customWidth="1"/>
    <col min="3" max="3" width="19.6640625" style="21" customWidth="1"/>
    <col min="4" max="4" width="46.33203125" style="21" bestFit="1" customWidth="1"/>
    <col min="5" max="5" width="18.5" style="21" bestFit="1" customWidth="1"/>
    <col min="6" max="6" width="17.5" style="21" bestFit="1" customWidth="1"/>
    <col min="7" max="7" width="8.83203125" style="21"/>
    <col min="8" max="8" width="82.5" style="21" customWidth="1"/>
    <col min="9" max="16384" width="8.83203125" style="21"/>
  </cols>
  <sheetData>
    <row r="3" spans="2:6" ht="28">
      <c r="B3" s="27" t="s">
        <v>1</v>
      </c>
    </row>
    <row r="4" spans="2:6" ht="13" thickBot="1"/>
    <row r="5" spans="2:6" ht="15" thickBot="1">
      <c r="B5" s="125" t="s">
        <v>179</v>
      </c>
      <c r="C5" s="136" t="s">
        <v>186</v>
      </c>
      <c r="D5" s="126" t="s">
        <v>187</v>
      </c>
      <c r="F5" s="22" t="s">
        <v>2</v>
      </c>
    </row>
    <row r="6" spans="2:6" ht="14">
      <c r="B6" s="117" t="s">
        <v>180</v>
      </c>
      <c r="C6" s="196" t="s">
        <v>195</v>
      </c>
      <c r="D6" s="197"/>
      <c r="F6" s="22" t="s">
        <v>3</v>
      </c>
    </row>
    <row r="7" spans="2:6" ht="14">
      <c r="B7" s="137" t="s">
        <v>180</v>
      </c>
      <c r="C7" s="138">
        <v>1</v>
      </c>
      <c r="D7" s="118" t="s">
        <v>4</v>
      </c>
      <c r="F7" s="22"/>
    </row>
    <row r="8" spans="2:6" ht="14">
      <c r="B8" s="137" t="s">
        <v>180</v>
      </c>
      <c r="C8" s="138">
        <v>2</v>
      </c>
      <c r="D8" s="118" t="s">
        <v>5</v>
      </c>
      <c r="F8" s="22"/>
    </row>
    <row r="9" spans="2:6" ht="14">
      <c r="B9" s="137" t="s">
        <v>180</v>
      </c>
      <c r="C9" s="138">
        <v>3</v>
      </c>
      <c r="D9" s="118" t="s">
        <v>181</v>
      </c>
      <c r="F9" s="22" t="s">
        <v>188</v>
      </c>
    </row>
    <row r="10" spans="2:6" ht="14">
      <c r="B10" s="137" t="s">
        <v>180</v>
      </c>
      <c r="C10" s="138">
        <v>4</v>
      </c>
      <c r="D10" s="118" t="s">
        <v>181</v>
      </c>
      <c r="F10" s="22"/>
    </row>
    <row r="11" spans="2:6" ht="14">
      <c r="B11" s="137" t="s">
        <v>182</v>
      </c>
      <c r="C11" s="198" t="s">
        <v>196</v>
      </c>
      <c r="D11" s="199"/>
      <c r="F11" s="22" t="s">
        <v>6</v>
      </c>
    </row>
    <row r="12" spans="2:6" ht="14">
      <c r="B12" s="137" t="s">
        <v>182</v>
      </c>
      <c r="C12" s="138">
        <v>1</v>
      </c>
      <c r="D12" s="118" t="s">
        <v>7</v>
      </c>
    </row>
    <row r="13" spans="2:6" ht="14">
      <c r="B13" s="137" t="s">
        <v>182</v>
      </c>
      <c r="C13" s="138">
        <v>2</v>
      </c>
      <c r="D13" s="118" t="s">
        <v>181</v>
      </c>
      <c r="F13" s="21" t="s">
        <v>0</v>
      </c>
    </row>
    <row r="14" spans="2:6" ht="14">
      <c r="B14" s="137" t="s">
        <v>182</v>
      </c>
      <c r="C14" s="138">
        <v>3</v>
      </c>
      <c r="D14" s="118" t="s">
        <v>181</v>
      </c>
    </row>
    <row r="15" spans="2:6" ht="14">
      <c r="B15" s="137" t="s">
        <v>182</v>
      </c>
      <c r="C15" s="138">
        <v>4</v>
      </c>
      <c r="D15" s="118" t="s">
        <v>181</v>
      </c>
      <c r="F15" s="25" t="s">
        <v>189</v>
      </c>
    </row>
    <row r="16" spans="2:6" ht="14">
      <c r="B16" s="137" t="s">
        <v>183</v>
      </c>
      <c r="C16" s="198" t="s">
        <v>197</v>
      </c>
      <c r="D16" s="199"/>
    </row>
    <row r="17" spans="2:6" ht="14">
      <c r="B17" s="137" t="s">
        <v>183</v>
      </c>
      <c r="C17" s="138">
        <v>1</v>
      </c>
      <c r="D17" s="118" t="s">
        <v>8</v>
      </c>
      <c r="F17" s="21" t="s">
        <v>190</v>
      </c>
    </row>
    <row r="18" spans="2:6" ht="14">
      <c r="B18" s="137" t="s">
        <v>183</v>
      </c>
      <c r="C18" s="138">
        <v>2</v>
      </c>
      <c r="D18" s="118" t="s">
        <v>181</v>
      </c>
      <c r="F18" s="21" t="s">
        <v>191</v>
      </c>
    </row>
    <row r="19" spans="2:6" ht="14">
      <c r="B19" s="137" t="s">
        <v>183</v>
      </c>
      <c r="C19" s="138">
        <v>3</v>
      </c>
      <c r="D19" s="118" t="s">
        <v>181</v>
      </c>
      <c r="F19" s="21" t="s">
        <v>193</v>
      </c>
    </row>
    <row r="20" spans="2:6" ht="14">
      <c r="B20" s="137" t="s">
        <v>183</v>
      </c>
      <c r="C20" s="138">
        <v>4</v>
      </c>
      <c r="D20" s="118" t="s">
        <v>181</v>
      </c>
      <c r="F20" s="21" t="s">
        <v>194</v>
      </c>
    </row>
    <row r="21" spans="2:6" ht="14">
      <c r="B21" s="137" t="s">
        <v>184</v>
      </c>
      <c r="C21" s="198" t="s">
        <v>198</v>
      </c>
      <c r="D21" s="199"/>
      <c r="F21" s="21" t="s">
        <v>192</v>
      </c>
    </row>
    <row r="22" spans="2:6" ht="14">
      <c r="B22" s="137" t="s">
        <v>184</v>
      </c>
      <c r="C22" s="138">
        <v>1</v>
      </c>
      <c r="D22" s="118" t="s">
        <v>9</v>
      </c>
    </row>
    <row r="23" spans="2:6" ht="14">
      <c r="B23" s="137" t="s">
        <v>184</v>
      </c>
      <c r="C23" s="138">
        <v>2</v>
      </c>
      <c r="D23" s="118" t="s">
        <v>181</v>
      </c>
    </row>
    <row r="24" spans="2:6" ht="14">
      <c r="B24" s="137" t="s">
        <v>184</v>
      </c>
      <c r="C24" s="138">
        <v>3</v>
      </c>
      <c r="D24" s="118" t="s">
        <v>181</v>
      </c>
      <c r="F24" s="21" t="s">
        <v>973</v>
      </c>
    </row>
    <row r="25" spans="2:6" ht="14">
      <c r="B25" s="137" t="s">
        <v>184</v>
      </c>
      <c r="C25" s="138">
        <v>4</v>
      </c>
      <c r="D25" s="118" t="s">
        <v>181</v>
      </c>
      <c r="F25" s="21" t="s">
        <v>12</v>
      </c>
    </row>
    <row r="26" spans="2:6" ht="14">
      <c r="B26" s="137" t="s">
        <v>185</v>
      </c>
      <c r="C26" s="198" t="s">
        <v>10</v>
      </c>
      <c r="D26" s="199"/>
      <c r="F26" s="21" t="s">
        <v>14</v>
      </c>
    </row>
    <row r="27" spans="2:6" ht="14">
      <c r="B27" s="137" t="s">
        <v>185</v>
      </c>
      <c r="C27" s="138">
        <v>1</v>
      </c>
      <c r="D27" s="118" t="s">
        <v>11</v>
      </c>
      <c r="F27" s="21" t="s">
        <v>16</v>
      </c>
    </row>
    <row r="28" spans="2:6" ht="14">
      <c r="B28" s="137" t="s">
        <v>185</v>
      </c>
      <c r="C28" s="138">
        <v>2</v>
      </c>
      <c r="D28" s="118" t="s">
        <v>13</v>
      </c>
    </row>
    <row r="29" spans="2:6" ht="14">
      <c r="B29" s="137" t="s">
        <v>185</v>
      </c>
      <c r="C29" s="138">
        <v>3</v>
      </c>
      <c r="D29" s="118" t="s">
        <v>15</v>
      </c>
    </row>
    <row r="30" spans="2:6" ht="15" thickBot="1">
      <c r="B30" s="139" t="s">
        <v>185</v>
      </c>
      <c r="C30" s="140">
        <v>4</v>
      </c>
      <c r="D30" s="119" t="s">
        <v>17</v>
      </c>
    </row>
    <row r="34" spans="2:5" ht="28">
      <c r="B34" s="23" t="s">
        <v>18</v>
      </c>
    </row>
    <row r="35" spans="2:5" ht="13" thickBot="1"/>
    <row r="36" spans="2:5" ht="13" thickBot="1">
      <c r="B36" s="141" t="s">
        <v>919</v>
      </c>
      <c r="C36" s="142" t="s">
        <v>920</v>
      </c>
      <c r="E36" s="21" t="s">
        <v>19</v>
      </c>
    </row>
    <row r="37" spans="2:5">
      <c r="B37" s="152" t="s">
        <v>719</v>
      </c>
      <c r="C37" s="153" t="s">
        <v>20</v>
      </c>
      <c r="E37" s="21" t="s">
        <v>21</v>
      </c>
    </row>
    <row r="38" spans="2:5">
      <c r="B38" s="154" t="s">
        <v>22</v>
      </c>
      <c r="C38" s="155" t="s">
        <v>23</v>
      </c>
    </row>
    <row r="39" spans="2:5">
      <c r="B39" s="154" t="s">
        <v>24</v>
      </c>
      <c r="C39" s="155" t="s">
        <v>25</v>
      </c>
    </row>
    <row r="40" spans="2:5" ht="25" thickBot="1">
      <c r="B40" s="156" t="s">
        <v>26</v>
      </c>
      <c r="C40" s="157" t="s">
        <v>27</v>
      </c>
      <c r="E40" s="21" t="s">
        <v>28</v>
      </c>
    </row>
    <row r="41" spans="2:5">
      <c r="E41" s="21" t="s">
        <v>29</v>
      </c>
    </row>
    <row r="42" spans="2:5">
      <c r="E42" s="21" t="s">
        <v>30</v>
      </c>
    </row>
    <row r="43" spans="2:5">
      <c r="E43" s="21" t="s">
        <v>31</v>
      </c>
    </row>
    <row r="47" spans="2:5">
      <c r="E47" s="21" t="s">
        <v>0</v>
      </c>
    </row>
    <row r="49" spans="5:5">
      <c r="E49" s="21" t="s">
        <v>199</v>
      </c>
    </row>
    <row r="51" spans="5:5">
      <c r="E51" s="21" t="s">
        <v>200</v>
      </c>
    </row>
    <row r="52" spans="5:5">
      <c r="E52" s="21" t="s">
        <v>201</v>
      </c>
    </row>
    <row r="54" spans="5:5">
      <c r="E54" s="21" t="s">
        <v>32</v>
      </c>
    </row>
    <row r="55" spans="5:5">
      <c r="E55" s="21" t="s">
        <v>203</v>
      </c>
    </row>
    <row r="56" spans="5:5">
      <c r="E56" s="21" t="s">
        <v>204</v>
      </c>
    </row>
    <row r="57" spans="5:5">
      <c r="E57" s="21" t="s">
        <v>205</v>
      </c>
    </row>
    <row r="58" spans="5:5">
      <c r="E58" s="21" t="s">
        <v>33</v>
      </c>
    </row>
    <row r="59" spans="5:5">
      <c r="E59" s="21" t="s">
        <v>206</v>
      </c>
    </row>
    <row r="60" spans="5:5">
      <c r="E60" s="21" t="s">
        <v>207</v>
      </c>
    </row>
    <row r="61" spans="5:5">
      <c r="E61" s="21" t="s">
        <v>208</v>
      </c>
    </row>
    <row r="62" spans="5:5">
      <c r="E62" s="21" t="s">
        <v>34</v>
      </c>
    </row>
    <row r="63" spans="5:5">
      <c r="E63" s="21" t="s">
        <v>202</v>
      </c>
    </row>
    <row r="65" spans="2:5" ht="28">
      <c r="B65" s="27" t="s">
        <v>178</v>
      </c>
    </row>
    <row r="66" spans="2:5" ht="13" thickBot="1"/>
    <row r="67" spans="2:5" ht="29" thickBot="1">
      <c r="B67" s="125" t="s">
        <v>867</v>
      </c>
      <c r="C67" s="126" t="s">
        <v>868</v>
      </c>
    </row>
    <row r="68" spans="2:5" ht="28">
      <c r="B68" s="143" t="s">
        <v>57</v>
      </c>
      <c r="C68" s="144" t="s">
        <v>853</v>
      </c>
      <c r="E68" s="21" t="s">
        <v>0</v>
      </c>
    </row>
    <row r="69" spans="2:5" ht="14">
      <c r="B69" s="122" t="s">
        <v>48</v>
      </c>
      <c r="C69" s="120" t="s">
        <v>854</v>
      </c>
    </row>
    <row r="70" spans="2:5" ht="14">
      <c r="B70" s="122" t="s">
        <v>46</v>
      </c>
      <c r="C70" s="120" t="s">
        <v>47</v>
      </c>
      <c r="E70" s="21" t="s">
        <v>177</v>
      </c>
    </row>
    <row r="71" spans="2:5" ht="14">
      <c r="B71" s="122" t="s">
        <v>869</v>
      </c>
      <c r="C71" s="120" t="s">
        <v>39</v>
      </c>
    </row>
    <row r="72" spans="2:5" ht="14">
      <c r="B72" s="122" t="s">
        <v>49</v>
      </c>
      <c r="C72" s="120" t="s">
        <v>50</v>
      </c>
      <c r="E72" s="21" t="s">
        <v>40</v>
      </c>
    </row>
    <row r="73" spans="2:5" ht="28">
      <c r="B73" s="122" t="s">
        <v>870</v>
      </c>
      <c r="C73" s="120" t="s">
        <v>42</v>
      </c>
    </row>
    <row r="74" spans="2:5" ht="28">
      <c r="B74" s="122" t="s">
        <v>150</v>
      </c>
      <c r="C74" s="120" t="s">
        <v>151</v>
      </c>
    </row>
    <row r="75" spans="2:5" ht="28">
      <c r="B75" s="122" t="s">
        <v>66</v>
      </c>
      <c r="C75" s="120" t="s">
        <v>67</v>
      </c>
    </row>
    <row r="76" spans="2:5" ht="28">
      <c r="B76" s="122" t="s">
        <v>84</v>
      </c>
      <c r="C76" s="120" t="s">
        <v>855</v>
      </c>
    </row>
    <row r="77" spans="2:5" ht="14">
      <c r="B77" s="122" t="s">
        <v>70</v>
      </c>
      <c r="C77" s="120" t="s">
        <v>71</v>
      </c>
    </row>
    <row r="78" spans="2:5" ht="14">
      <c r="B78" s="122" t="s">
        <v>112</v>
      </c>
      <c r="C78" s="120" t="s">
        <v>856</v>
      </c>
    </row>
    <row r="79" spans="2:5" ht="14">
      <c r="B79" s="122" t="s">
        <v>58</v>
      </c>
      <c r="C79" s="120" t="s">
        <v>857</v>
      </c>
    </row>
    <row r="80" spans="2:5" ht="28">
      <c r="B80" s="122" t="s">
        <v>113</v>
      </c>
      <c r="C80" s="120" t="s">
        <v>858</v>
      </c>
    </row>
    <row r="81" spans="2:3" ht="56">
      <c r="B81" s="122" t="s">
        <v>144</v>
      </c>
      <c r="C81" s="120" t="s">
        <v>145</v>
      </c>
    </row>
    <row r="82" spans="2:3" ht="14">
      <c r="B82" s="122" t="s">
        <v>53</v>
      </c>
      <c r="C82" s="120" t="s">
        <v>54</v>
      </c>
    </row>
    <row r="83" spans="2:3" ht="28">
      <c r="B83" s="122" t="s">
        <v>55</v>
      </c>
      <c r="C83" s="120" t="s">
        <v>56</v>
      </c>
    </row>
    <row r="84" spans="2:3" ht="42">
      <c r="B84" s="122" t="s">
        <v>80</v>
      </c>
      <c r="C84" s="120" t="s">
        <v>81</v>
      </c>
    </row>
    <row r="85" spans="2:3" ht="28">
      <c r="B85" s="122" t="s">
        <v>51</v>
      </c>
      <c r="C85" s="120" t="s">
        <v>52</v>
      </c>
    </row>
    <row r="86" spans="2:3" ht="28">
      <c r="B86" s="122" t="s">
        <v>871</v>
      </c>
      <c r="C86" s="120" t="s">
        <v>44</v>
      </c>
    </row>
    <row r="87" spans="2:3" ht="28">
      <c r="B87" s="122" t="s">
        <v>62</v>
      </c>
      <c r="C87" s="120" t="s">
        <v>63</v>
      </c>
    </row>
    <row r="88" spans="2:3" ht="42">
      <c r="B88" s="122" t="s">
        <v>82</v>
      </c>
      <c r="C88" s="120" t="s">
        <v>83</v>
      </c>
    </row>
    <row r="89" spans="2:3" ht="14">
      <c r="B89" s="122" t="s">
        <v>76</v>
      </c>
      <c r="C89" s="120" t="s">
        <v>77</v>
      </c>
    </row>
    <row r="90" spans="2:3" ht="28">
      <c r="B90" s="122" t="s">
        <v>78</v>
      </c>
      <c r="C90" s="120" t="s">
        <v>79</v>
      </c>
    </row>
    <row r="91" spans="2:3" ht="14">
      <c r="B91" s="122" t="s">
        <v>72</v>
      </c>
      <c r="C91" s="120" t="s">
        <v>73</v>
      </c>
    </row>
    <row r="92" spans="2:3" ht="28">
      <c r="B92" s="122" t="s">
        <v>35</v>
      </c>
      <c r="C92" s="120" t="s">
        <v>859</v>
      </c>
    </row>
    <row r="93" spans="2:3" ht="28">
      <c r="B93" s="122" t="s">
        <v>872</v>
      </c>
      <c r="C93" s="120" t="s">
        <v>45</v>
      </c>
    </row>
    <row r="94" spans="2:3" ht="42">
      <c r="B94" s="122" t="s">
        <v>36</v>
      </c>
      <c r="C94" s="120" t="s">
        <v>860</v>
      </c>
    </row>
    <row r="95" spans="2:3" ht="28">
      <c r="B95" s="122" t="s">
        <v>37</v>
      </c>
      <c r="C95" s="120" t="s">
        <v>861</v>
      </c>
    </row>
    <row r="96" spans="2:3" ht="56">
      <c r="B96" s="122" t="s">
        <v>38</v>
      </c>
      <c r="C96" s="120" t="s">
        <v>862</v>
      </c>
    </row>
    <row r="97" spans="2:3" ht="14">
      <c r="B97" s="122" t="s">
        <v>125</v>
      </c>
      <c r="C97" s="120" t="s">
        <v>126</v>
      </c>
    </row>
    <row r="98" spans="2:3" ht="42">
      <c r="B98" s="122" t="s">
        <v>127</v>
      </c>
      <c r="C98" s="120" t="s">
        <v>128</v>
      </c>
    </row>
    <row r="99" spans="2:3" ht="14">
      <c r="B99" s="122" t="s">
        <v>129</v>
      </c>
      <c r="C99" s="120" t="s">
        <v>130</v>
      </c>
    </row>
    <row r="100" spans="2:3" ht="14">
      <c r="B100" s="122" t="s">
        <v>131</v>
      </c>
      <c r="C100" s="120" t="s">
        <v>25</v>
      </c>
    </row>
    <row r="101" spans="2:3" ht="14">
      <c r="B101" s="122" t="s">
        <v>132</v>
      </c>
      <c r="C101" s="120" t="s">
        <v>133</v>
      </c>
    </row>
    <row r="102" spans="2:3" ht="28">
      <c r="B102" s="122" t="s">
        <v>134</v>
      </c>
      <c r="C102" s="120" t="s">
        <v>135</v>
      </c>
    </row>
    <row r="103" spans="2:3" ht="14">
      <c r="B103" s="122" t="s">
        <v>60</v>
      </c>
      <c r="C103" s="120" t="s">
        <v>61</v>
      </c>
    </row>
    <row r="104" spans="2:3" ht="14">
      <c r="B104" s="122" t="s">
        <v>98</v>
      </c>
      <c r="C104" s="120" t="s">
        <v>99</v>
      </c>
    </row>
    <row r="105" spans="2:3" ht="14">
      <c r="B105" s="122" t="s">
        <v>102</v>
      </c>
      <c r="C105" s="120" t="s">
        <v>103</v>
      </c>
    </row>
    <row r="106" spans="2:3" ht="14">
      <c r="B106" s="122" t="s">
        <v>87</v>
      </c>
      <c r="C106" s="120" t="s">
        <v>88</v>
      </c>
    </row>
    <row r="107" spans="2:3" ht="28">
      <c r="B107" s="122" t="s">
        <v>138</v>
      </c>
      <c r="C107" s="120" t="s">
        <v>139</v>
      </c>
    </row>
    <row r="108" spans="2:3" ht="14">
      <c r="B108" s="122" t="s">
        <v>873</v>
      </c>
      <c r="C108" s="120" t="s">
        <v>140</v>
      </c>
    </row>
    <row r="109" spans="2:3" ht="14">
      <c r="B109" s="122" t="s">
        <v>94</v>
      </c>
      <c r="C109" s="120" t="s">
        <v>95</v>
      </c>
    </row>
    <row r="110" spans="2:3" ht="14">
      <c r="B110" s="122" t="s">
        <v>96</v>
      </c>
      <c r="C110" s="120" t="s">
        <v>97</v>
      </c>
    </row>
    <row r="111" spans="2:3" ht="42">
      <c r="B111" s="122" t="s">
        <v>108</v>
      </c>
      <c r="C111" s="120" t="s">
        <v>109</v>
      </c>
    </row>
    <row r="112" spans="2:3" ht="14">
      <c r="B112" s="122" t="s">
        <v>110</v>
      </c>
      <c r="C112" s="120" t="s">
        <v>111</v>
      </c>
    </row>
    <row r="113" spans="2:3" ht="14">
      <c r="B113" s="122" t="s">
        <v>68</v>
      </c>
      <c r="C113" s="120" t="s">
        <v>69</v>
      </c>
    </row>
    <row r="114" spans="2:3" ht="14">
      <c r="B114" s="122" t="s">
        <v>114</v>
      </c>
      <c r="C114" s="120" t="s">
        <v>115</v>
      </c>
    </row>
    <row r="115" spans="2:3" ht="14">
      <c r="B115" s="122" t="s">
        <v>116</v>
      </c>
      <c r="C115" s="120" t="s">
        <v>117</v>
      </c>
    </row>
    <row r="116" spans="2:3" ht="14">
      <c r="B116" s="122" t="s">
        <v>118</v>
      </c>
      <c r="C116" s="120" t="s">
        <v>119</v>
      </c>
    </row>
    <row r="117" spans="2:3" ht="28">
      <c r="B117" s="122" t="s">
        <v>64</v>
      </c>
      <c r="C117" s="120" t="s">
        <v>863</v>
      </c>
    </row>
    <row r="118" spans="2:3" ht="14">
      <c r="B118" s="122" t="s">
        <v>41</v>
      </c>
      <c r="C118" s="120" t="s">
        <v>874</v>
      </c>
    </row>
    <row r="119" spans="2:3" ht="28">
      <c r="B119" s="122" t="s">
        <v>120</v>
      </c>
      <c r="C119" s="120" t="s">
        <v>121</v>
      </c>
    </row>
    <row r="120" spans="2:3" ht="14">
      <c r="B120" s="122" t="s">
        <v>100</v>
      </c>
      <c r="C120" s="120" t="s">
        <v>101</v>
      </c>
    </row>
    <row r="121" spans="2:3" ht="28">
      <c r="B121" s="122" t="s">
        <v>91</v>
      </c>
      <c r="C121" s="120" t="s">
        <v>92</v>
      </c>
    </row>
    <row r="122" spans="2:3" ht="42">
      <c r="B122" s="122" t="s">
        <v>722</v>
      </c>
      <c r="C122" s="120" t="s">
        <v>122</v>
      </c>
    </row>
    <row r="123" spans="2:3" ht="14">
      <c r="B123" s="122" t="s">
        <v>123</v>
      </c>
      <c r="C123" s="120" t="s">
        <v>124</v>
      </c>
    </row>
    <row r="124" spans="2:3" ht="14">
      <c r="B124" s="122" t="s">
        <v>104</v>
      </c>
      <c r="C124" s="120" t="s">
        <v>105</v>
      </c>
    </row>
    <row r="125" spans="2:3" ht="28">
      <c r="B125" s="122" t="s">
        <v>43</v>
      </c>
      <c r="C125" s="120" t="s">
        <v>864</v>
      </c>
    </row>
    <row r="126" spans="2:3" ht="28">
      <c r="B126" s="122" t="s">
        <v>59</v>
      </c>
      <c r="C126" s="120" t="s">
        <v>865</v>
      </c>
    </row>
    <row r="127" spans="2:3" ht="14">
      <c r="B127" s="122" t="s">
        <v>89</v>
      </c>
      <c r="C127" s="120" t="s">
        <v>90</v>
      </c>
    </row>
    <row r="128" spans="2:3" ht="14">
      <c r="B128" s="122" t="s">
        <v>875</v>
      </c>
      <c r="C128" s="120" t="s">
        <v>93</v>
      </c>
    </row>
    <row r="129" spans="2:3" ht="14">
      <c r="B129" s="122" t="s">
        <v>106</v>
      </c>
      <c r="C129" s="120" t="s">
        <v>107</v>
      </c>
    </row>
    <row r="130" spans="2:3" ht="14">
      <c r="B130" s="122" t="s">
        <v>489</v>
      </c>
      <c r="C130" s="120" t="s">
        <v>866</v>
      </c>
    </row>
    <row r="131" spans="2:3" ht="42">
      <c r="B131" s="123" t="s">
        <v>876</v>
      </c>
      <c r="C131" s="120" t="s">
        <v>141</v>
      </c>
    </row>
    <row r="132" spans="2:3" ht="14">
      <c r="B132" s="122" t="s">
        <v>74</v>
      </c>
      <c r="C132" s="120" t="s">
        <v>75</v>
      </c>
    </row>
    <row r="133" spans="2:3" ht="28">
      <c r="B133" s="122" t="s">
        <v>146</v>
      </c>
      <c r="C133" s="120" t="s">
        <v>147</v>
      </c>
    </row>
    <row r="134" spans="2:3" ht="42">
      <c r="B134" s="122" t="s">
        <v>148</v>
      </c>
      <c r="C134" s="120" t="s">
        <v>149</v>
      </c>
    </row>
    <row r="135" spans="2:3" ht="14">
      <c r="B135" s="122" t="s">
        <v>142</v>
      </c>
      <c r="C135" s="120" t="s">
        <v>143</v>
      </c>
    </row>
    <row r="136" spans="2:3" ht="14">
      <c r="B136" s="122" t="s">
        <v>136</v>
      </c>
      <c r="C136" s="120" t="s">
        <v>137</v>
      </c>
    </row>
    <row r="137" spans="2:3" ht="14">
      <c r="B137" s="122" t="s">
        <v>85</v>
      </c>
      <c r="C137" s="120" t="s">
        <v>86</v>
      </c>
    </row>
    <row r="138" spans="2:3" ht="14">
      <c r="B138" s="168" t="s">
        <v>966</v>
      </c>
      <c r="C138" s="169" t="s">
        <v>967</v>
      </c>
    </row>
    <row r="139" spans="2:3" ht="14">
      <c r="B139" s="168" t="s">
        <v>965</v>
      </c>
      <c r="C139" s="169" t="s">
        <v>968</v>
      </c>
    </row>
    <row r="140" spans="2:3" ht="29" thickBot="1">
      <c r="B140" s="124" t="s">
        <v>65</v>
      </c>
      <c r="C140" s="121" t="s">
        <v>964</v>
      </c>
    </row>
    <row r="141" spans="2:3">
      <c r="B141" s="9"/>
    </row>
    <row r="144" spans="2:3" ht="28">
      <c r="B144" s="27" t="s">
        <v>516</v>
      </c>
    </row>
    <row r="145" spans="2:7" ht="28">
      <c r="B145" s="27"/>
    </row>
    <row r="146" spans="2:7" ht="75.75" customHeight="1">
      <c r="C146" s="193" t="s">
        <v>727</v>
      </c>
      <c r="D146" s="193"/>
      <c r="E146" s="193"/>
      <c r="F146" s="193"/>
      <c r="G146" s="193"/>
    </row>
    <row r="147" spans="2:7" ht="196.5" customHeight="1">
      <c r="C147" s="194" t="s">
        <v>979</v>
      </c>
      <c r="D147" s="195"/>
      <c r="E147" s="195"/>
      <c r="F147" s="195"/>
      <c r="G147" s="195"/>
    </row>
    <row r="149" spans="2:7">
      <c r="C149" s="21" t="s">
        <v>0</v>
      </c>
    </row>
    <row r="151" spans="2:7">
      <c r="C151" s="21" t="s">
        <v>169</v>
      </c>
    </row>
    <row r="153" spans="2:7">
      <c r="C153" s="21" t="s">
        <v>152</v>
      </c>
    </row>
    <row r="154" spans="2:7">
      <c r="C154" s="21" t="s">
        <v>153</v>
      </c>
    </row>
    <row r="157" spans="2:7" ht="28">
      <c r="B157" s="27" t="s">
        <v>517</v>
      </c>
    </row>
    <row r="158" spans="2:7" ht="12" customHeight="1">
      <c r="B158" s="27"/>
    </row>
    <row r="159" spans="2:7">
      <c r="C159" s="21" t="s">
        <v>174</v>
      </c>
    </row>
    <row r="160" spans="2:7">
      <c r="C160" s="25"/>
    </row>
    <row r="162" spans="2:8">
      <c r="C162" s="21" t="s">
        <v>0</v>
      </c>
    </row>
    <row r="164" spans="2:8">
      <c r="C164" s="21" t="s">
        <v>173</v>
      </c>
    </row>
    <row r="166" spans="2:8">
      <c r="C166" s="21" t="s">
        <v>175</v>
      </c>
    </row>
    <row r="170" spans="2:8">
      <c r="F170" s="25"/>
    </row>
    <row r="172" spans="2:8" ht="28">
      <c r="B172" s="27" t="s">
        <v>519</v>
      </c>
    </row>
    <row r="173" spans="2:8" ht="13" thickBot="1"/>
    <row r="174" spans="2:8" ht="61" thickBot="1">
      <c r="B174" s="130" t="s">
        <v>746</v>
      </c>
      <c r="C174" s="131" t="s">
        <v>880</v>
      </c>
      <c r="D174" s="131" t="s">
        <v>881</v>
      </c>
      <c r="E174" s="131" t="s">
        <v>925</v>
      </c>
      <c r="F174" s="132" t="s">
        <v>926</v>
      </c>
      <c r="H174" s="14" t="s">
        <v>728</v>
      </c>
    </row>
    <row r="175" spans="2:8" ht="30">
      <c r="B175" s="111" t="s">
        <v>882</v>
      </c>
      <c r="C175" s="112">
        <v>1</v>
      </c>
      <c r="D175" s="112" t="s">
        <v>883</v>
      </c>
      <c r="E175" s="133">
        <v>7000000</v>
      </c>
      <c r="F175" s="127"/>
      <c r="H175" s="22"/>
    </row>
    <row r="176" spans="2:8" ht="15">
      <c r="B176" s="113" t="s">
        <v>882</v>
      </c>
      <c r="C176" s="114">
        <v>2</v>
      </c>
      <c r="D176" s="114" t="s">
        <v>884</v>
      </c>
      <c r="E176" s="134">
        <v>17500000</v>
      </c>
      <c r="F176" s="128"/>
      <c r="H176" s="21" t="s">
        <v>170</v>
      </c>
    </row>
    <row r="177" spans="2:8" ht="15">
      <c r="B177" s="113" t="s">
        <v>882</v>
      </c>
      <c r="C177" s="114">
        <v>3</v>
      </c>
      <c r="D177" s="114" t="s">
        <v>885</v>
      </c>
      <c r="E177" s="134">
        <v>17500000</v>
      </c>
      <c r="F177" s="128"/>
    </row>
    <row r="178" spans="2:8" ht="30">
      <c r="B178" s="113" t="s">
        <v>886</v>
      </c>
      <c r="C178" s="114">
        <v>1</v>
      </c>
      <c r="D178" s="114" t="s">
        <v>887</v>
      </c>
      <c r="E178" s="134">
        <v>33500000</v>
      </c>
      <c r="F178" s="128"/>
      <c r="H178" s="21" t="s">
        <v>154</v>
      </c>
    </row>
    <row r="179" spans="2:8" ht="15">
      <c r="B179" s="113" t="s">
        <v>886</v>
      </c>
      <c r="C179" s="114">
        <v>2</v>
      </c>
      <c r="D179" s="114" t="s">
        <v>888</v>
      </c>
      <c r="E179" s="134">
        <v>20000000</v>
      </c>
      <c r="F179" s="128"/>
      <c r="H179" s="21" t="s">
        <v>155</v>
      </c>
    </row>
    <row r="180" spans="2:8" ht="30">
      <c r="B180" s="113" t="s">
        <v>889</v>
      </c>
      <c r="C180" s="114">
        <v>1</v>
      </c>
      <c r="D180" s="114" t="s">
        <v>890</v>
      </c>
      <c r="E180" s="134" t="s">
        <v>444</v>
      </c>
      <c r="F180" s="128">
        <v>1500</v>
      </c>
      <c r="H180" s="21" t="s">
        <v>156</v>
      </c>
    </row>
    <row r="181" spans="2:8" ht="30">
      <c r="B181" s="113" t="s">
        <v>889</v>
      </c>
      <c r="C181" s="114">
        <v>2</v>
      </c>
      <c r="D181" s="114" t="s">
        <v>891</v>
      </c>
      <c r="E181" s="134">
        <v>28000000</v>
      </c>
      <c r="F181" s="128"/>
      <c r="H181" s="21" t="s">
        <v>723</v>
      </c>
    </row>
    <row r="182" spans="2:8" ht="30">
      <c r="B182" s="113" t="s">
        <v>892</v>
      </c>
      <c r="C182" s="114">
        <v>1</v>
      </c>
      <c r="D182" s="114" t="s">
        <v>893</v>
      </c>
      <c r="E182" s="134" t="s">
        <v>444</v>
      </c>
      <c r="F182" s="128">
        <v>1500</v>
      </c>
      <c r="H182" s="21" t="s">
        <v>724</v>
      </c>
    </row>
    <row r="183" spans="2:8" ht="30">
      <c r="B183" s="113" t="s">
        <v>892</v>
      </c>
      <c r="C183" s="114">
        <v>2</v>
      </c>
      <c r="D183" s="114" t="s">
        <v>891</v>
      </c>
      <c r="E183" s="134">
        <v>28000000</v>
      </c>
      <c r="F183" s="128"/>
    </row>
    <row r="184" spans="2:8" ht="30">
      <c r="B184" s="113" t="s">
        <v>894</v>
      </c>
      <c r="C184" s="114">
        <v>1</v>
      </c>
      <c r="D184" s="114" t="s">
        <v>895</v>
      </c>
      <c r="E184" s="134">
        <v>14000000</v>
      </c>
      <c r="F184" s="128"/>
      <c r="H184" s="63" t="s">
        <v>729</v>
      </c>
    </row>
    <row r="185" spans="2:8" ht="96">
      <c r="B185" s="113" t="s">
        <v>894</v>
      </c>
      <c r="C185" s="114">
        <v>2</v>
      </c>
      <c r="D185" s="114" t="s">
        <v>896</v>
      </c>
      <c r="E185" s="134">
        <v>25500000</v>
      </c>
      <c r="F185" s="128"/>
      <c r="H185" s="14" t="s">
        <v>730</v>
      </c>
    </row>
    <row r="186" spans="2:8" ht="30">
      <c r="B186" s="113" t="s">
        <v>897</v>
      </c>
      <c r="C186" s="114">
        <v>1</v>
      </c>
      <c r="D186" s="114" t="s">
        <v>898</v>
      </c>
      <c r="E186" s="134">
        <v>25500000</v>
      </c>
      <c r="F186" s="128"/>
    </row>
    <row r="187" spans="2:8" ht="30">
      <c r="B187" s="113" t="s">
        <v>897</v>
      </c>
      <c r="C187" s="114">
        <v>2</v>
      </c>
      <c r="D187" s="114" t="s">
        <v>899</v>
      </c>
      <c r="E187" s="134">
        <v>35500000</v>
      </c>
      <c r="F187" s="128"/>
    </row>
    <row r="188" spans="2:8" ht="15">
      <c r="B188" s="113" t="s">
        <v>900</v>
      </c>
      <c r="C188" s="114">
        <v>1</v>
      </c>
      <c r="D188" s="114" t="s">
        <v>901</v>
      </c>
      <c r="E188" s="134">
        <v>14000000</v>
      </c>
      <c r="F188" s="128"/>
    </row>
    <row r="189" spans="2:8" ht="30">
      <c r="B189" s="113" t="s">
        <v>900</v>
      </c>
      <c r="C189" s="114">
        <v>2</v>
      </c>
      <c r="D189" s="114" t="s">
        <v>902</v>
      </c>
      <c r="E189" s="134">
        <v>35500000</v>
      </c>
      <c r="F189" s="128"/>
    </row>
    <row r="190" spans="2:8" ht="45">
      <c r="B190" s="113" t="s">
        <v>900</v>
      </c>
      <c r="C190" s="114">
        <v>3</v>
      </c>
      <c r="D190" s="114" t="s">
        <v>903</v>
      </c>
      <c r="E190" s="134">
        <v>35500000</v>
      </c>
      <c r="F190" s="128"/>
    </row>
    <row r="191" spans="2:8" ht="30">
      <c r="B191" s="113" t="s">
        <v>900</v>
      </c>
      <c r="C191" s="114">
        <v>4</v>
      </c>
      <c r="D191" s="114" t="s">
        <v>904</v>
      </c>
      <c r="E191" s="134">
        <v>35500000</v>
      </c>
      <c r="F191" s="128"/>
    </row>
    <row r="192" spans="2:8" ht="30">
      <c r="B192" s="113" t="s">
        <v>905</v>
      </c>
      <c r="C192" s="114">
        <v>1</v>
      </c>
      <c r="D192" s="114" t="s">
        <v>906</v>
      </c>
      <c r="E192" s="134">
        <v>25500000</v>
      </c>
      <c r="F192" s="128"/>
    </row>
    <row r="193" spans="2:6" ht="30">
      <c r="B193" s="113" t="s">
        <v>905</v>
      </c>
      <c r="C193" s="114">
        <v>2</v>
      </c>
      <c r="D193" s="114" t="s">
        <v>907</v>
      </c>
      <c r="E193" s="134" t="s">
        <v>444</v>
      </c>
      <c r="F193" s="128">
        <v>150</v>
      </c>
    </row>
    <row r="194" spans="2:6" ht="45">
      <c r="B194" s="113" t="s">
        <v>908</v>
      </c>
      <c r="C194" s="114">
        <v>1</v>
      </c>
      <c r="D194" s="114" t="s">
        <v>909</v>
      </c>
      <c r="E194" s="134" t="s">
        <v>444</v>
      </c>
      <c r="F194" s="128">
        <v>500</v>
      </c>
    </row>
    <row r="195" spans="2:6" ht="15">
      <c r="B195" s="113" t="s">
        <v>908</v>
      </c>
      <c r="C195" s="114">
        <v>2</v>
      </c>
      <c r="D195" s="114" t="s">
        <v>910</v>
      </c>
      <c r="E195" s="134" t="s">
        <v>444</v>
      </c>
      <c r="F195" s="128">
        <v>1500</v>
      </c>
    </row>
    <row r="196" spans="2:6" ht="30">
      <c r="B196" s="113" t="s">
        <v>908</v>
      </c>
      <c r="C196" s="114">
        <v>3</v>
      </c>
      <c r="D196" s="114" t="s">
        <v>911</v>
      </c>
      <c r="E196" s="134" t="s">
        <v>444</v>
      </c>
      <c r="F196" s="128">
        <v>1000</v>
      </c>
    </row>
    <row r="197" spans="2:6" ht="45">
      <c r="B197" s="113" t="s">
        <v>908</v>
      </c>
      <c r="C197" s="114">
        <v>4</v>
      </c>
      <c r="D197" s="114" t="s">
        <v>912</v>
      </c>
      <c r="E197" s="134" t="s">
        <v>444</v>
      </c>
      <c r="F197" s="128">
        <v>1000</v>
      </c>
    </row>
    <row r="198" spans="2:6" ht="15">
      <c r="B198" s="113" t="s">
        <v>913</v>
      </c>
      <c r="C198" s="114">
        <v>1</v>
      </c>
      <c r="D198" s="114" t="s">
        <v>914</v>
      </c>
      <c r="E198" s="134">
        <v>19000000</v>
      </c>
      <c r="F198" s="128"/>
    </row>
    <row r="199" spans="2:6" ht="15">
      <c r="B199" s="113" t="s">
        <v>913</v>
      </c>
      <c r="C199" s="114">
        <v>2</v>
      </c>
      <c r="D199" s="114" t="s">
        <v>915</v>
      </c>
      <c r="E199" s="134" t="s">
        <v>444</v>
      </c>
      <c r="F199" s="128">
        <v>500</v>
      </c>
    </row>
    <row r="200" spans="2:6" ht="30">
      <c r="B200" s="113" t="s">
        <v>916</v>
      </c>
      <c r="C200" s="114">
        <v>1</v>
      </c>
      <c r="D200" s="114" t="s">
        <v>917</v>
      </c>
      <c r="E200" s="134">
        <v>14000000</v>
      </c>
      <c r="F200" s="128"/>
    </row>
    <row r="201" spans="2:6" ht="16" thickBot="1">
      <c r="B201" s="115" t="s">
        <v>916</v>
      </c>
      <c r="C201" s="116">
        <v>2</v>
      </c>
      <c r="D201" s="116" t="s">
        <v>918</v>
      </c>
      <c r="E201" s="135">
        <v>35500000</v>
      </c>
      <c r="F201" s="129"/>
    </row>
    <row r="202" spans="2:6">
      <c r="D202" s="14"/>
    </row>
    <row r="203" spans="2:6">
      <c r="D203" s="14"/>
    </row>
    <row r="205" spans="2:6" ht="28">
      <c r="B205" s="27" t="s">
        <v>176</v>
      </c>
    </row>
    <row r="206" spans="2:6" ht="13" thickBot="1"/>
    <row r="207" spans="2:6" ht="25" thickBot="1">
      <c r="B207" s="141" t="s">
        <v>867</v>
      </c>
      <c r="C207" s="142" t="s">
        <v>868</v>
      </c>
      <c r="E207" s="21" t="s">
        <v>157</v>
      </c>
    </row>
    <row r="208" spans="2:6" ht="24">
      <c r="B208" s="149" t="s">
        <v>158</v>
      </c>
      <c r="C208" s="150" t="s">
        <v>159</v>
      </c>
    </row>
    <row r="209" spans="2:6" ht="24">
      <c r="B209" s="145" t="s">
        <v>160</v>
      </c>
      <c r="C209" s="146" t="s">
        <v>161</v>
      </c>
      <c r="E209" s="24" t="s">
        <v>162</v>
      </c>
    </row>
    <row r="210" spans="2:6" ht="24">
      <c r="B210" s="145" t="s">
        <v>165</v>
      </c>
      <c r="C210" s="146" t="s">
        <v>166</v>
      </c>
      <c r="E210" s="21" t="s">
        <v>974</v>
      </c>
    </row>
    <row r="211" spans="2:6" ht="25" thickBot="1">
      <c r="B211" s="147" t="s">
        <v>163</v>
      </c>
      <c r="C211" s="148" t="s">
        <v>164</v>
      </c>
    </row>
    <row r="212" spans="2:6">
      <c r="E212" s="21" t="s">
        <v>0</v>
      </c>
    </row>
    <row r="214" spans="2:6">
      <c r="E214" s="21" t="s">
        <v>171</v>
      </c>
    </row>
    <row r="216" spans="2:6">
      <c r="E216" s="21" t="s">
        <v>167</v>
      </c>
    </row>
    <row r="217" spans="2:6">
      <c r="E217" s="21" t="s">
        <v>168</v>
      </c>
    </row>
    <row r="222" spans="2:6">
      <c r="B222" s="25"/>
      <c r="F222" s="22"/>
    </row>
    <row r="223" spans="2:6">
      <c r="B223" s="25"/>
      <c r="F223" s="22"/>
    </row>
    <row r="224" spans="2:6">
      <c r="B224" s="26"/>
      <c r="F224" s="22"/>
    </row>
    <row r="225" spans="2:6">
      <c r="B225" s="25"/>
      <c r="F225" s="22"/>
    </row>
    <row r="226" spans="2:6">
      <c r="B226" s="25"/>
      <c r="F226" s="22"/>
    </row>
    <row r="227" spans="2:6">
      <c r="B227" s="25"/>
    </row>
    <row r="228" spans="2:6">
      <c r="B228" s="25"/>
    </row>
    <row r="229" spans="2:6">
      <c r="B229" s="25"/>
    </row>
    <row r="230" spans="2:6">
      <c r="B230" s="25"/>
    </row>
    <row r="231" spans="2:6">
      <c r="B231" s="25"/>
    </row>
    <row r="232" spans="2:6">
      <c r="B232" s="25"/>
    </row>
    <row r="233" spans="2:6">
      <c r="B233" s="25"/>
    </row>
  </sheetData>
  <mergeCells count="7">
    <mergeCell ref="C146:G146"/>
    <mergeCell ref="C147:G147"/>
    <mergeCell ref="C6:D6"/>
    <mergeCell ref="C26:D26"/>
    <mergeCell ref="C21:D21"/>
    <mergeCell ref="C16:D16"/>
    <mergeCell ref="C11:D11"/>
  </mergeCells>
  <phoneticPr fontId="8" type="noConversion"/>
  <pageMargins left="0.75" right="0.75" top="1" bottom="1" header="0.5" footer="0.5"/>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O307"/>
  <sheetViews>
    <sheetView workbookViewId="0"/>
  </sheetViews>
  <sheetFormatPr baseColWidth="10" defaultColWidth="8.83203125" defaultRowHeight="14" x14ac:dyDescent="0"/>
  <cols>
    <col min="1" max="1" width="18.5" bestFit="1" customWidth="1"/>
    <col min="2" max="2" width="10" bestFit="1" customWidth="1"/>
    <col min="3" max="3" width="29" customWidth="1"/>
    <col min="4" max="4" width="39" bestFit="1" customWidth="1"/>
    <col min="5" max="5" width="13.6640625" bestFit="1" customWidth="1"/>
    <col min="6" max="7" width="18.5" bestFit="1" customWidth="1"/>
    <col min="10" max="10" width="16" bestFit="1" customWidth="1"/>
    <col min="77" max="77" width="34" bestFit="1" customWidth="1"/>
    <col min="207" max="209" width="19.33203125" customWidth="1"/>
  </cols>
  <sheetData>
    <row r="1" spans="1:301">
      <c r="B1" t="s">
        <v>451</v>
      </c>
      <c r="C1" t="s">
        <v>451</v>
      </c>
      <c r="D1" t="s">
        <v>451</v>
      </c>
      <c r="E1" t="s">
        <v>451</v>
      </c>
      <c r="F1" t="s">
        <v>451</v>
      </c>
      <c r="G1" t="s">
        <v>451</v>
      </c>
      <c r="H1" t="s">
        <v>451</v>
      </c>
      <c r="I1" t="s">
        <v>451</v>
      </c>
      <c r="J1" t="s">
        <v>451</v>
      </c>
      <c r="K1" t="s">
        <v>451</v>
      </c>
      <c r="L1" t="s">
        <v>451</v>
      </c>
      <c r="M1" t="s">
        <v>451</v>
      </c>
      <c r="N1" t="s">
        <v>451</v>
      </c>
      <c r="O1" t="s">
        <v>451</v>
      </c>
      <c r="P1" t="s">
        <v>451</v>
      </c>
      <c r="Q1" t="s">
        <v>451</v>
      </c>
      <c r="R1" t="s">
        <v>451</v>
      </c>
      <c r="S1" t="s">
        <v>451</v>
      </c>
      <c r="T1" t="s">
        <v>451</v>
      </c>
      <c r="U1" t="s">
        <v>451</v>
      </c>
      <c r="V1" t="s">
        <v>451</v>
      </c>
      <c r="W1" t="s">
        <v>451</v>
      </c>
      <c r="X1" t="s">
        <v>451</v>
      </c>
      <c r="Y1" t="s">
        <v>451</v>
      </c>
      <c r="Z1" t="s">
        <v>443</v>
      </c>
      <c r="AA1" t="s">
        <v>443</v>
      </c>
      <c r="AB1" t="s">
        <v>451</v>
      </c>
      <c r="AC1" t="s">
        <v>451</v>
      </c>
      <c r="AD1" t="s">
        <v>451</v>
      </c>
      <c r="AE1" t="s">
        <v>451</v>
      </c>
      <c r="AF1" t="s">
        <v>451</v>
      </c>
      <c r="AG1" t="s">
        <v>451</v>
      </c>
      <c r="AH1" t="s">
        <v>443</v>
      </c>
      <c r="AI1" t="s">
        <v>451</v>
      </c>
      <c r="AJ1" t="s">
        <v>451</v>
      </c>
      <c r="AK1" t="s">
        <v>451</v>
      </c>
      <c r="AL1" t="s">
        <v>451</v>
      </c>
      <c r="AM1" t="s">
        <v>451</v>
      </c>
      <c r="AN1" t="s">
        <v>451</v>
      </c>
      <c r="AO1" t="s">
        <v>451</v>
      </c>
      <c r="AP1" t="s">
        <v>451</v>
      </c>
      <c r="AQ1" t="s">
        <v>451</v>
      </c>
      <c r="AR1" t="s">
        <v>451</v>
      </c>
      <c r="AS1" t="s">
        <v>451</v>
      </c>
      <c r="AT1" t="s">
        <v>451</v>
      </c>
      <c r="AU1" t="s">
        <v>451</v>
      </c>
      <c r="AV1" t="s">
        <v>451</v>
      </c>
      <c r="AW1" t="s">
        <v>451</v>
      </c>
      <c r="AX1" t="s">
        <v>451</v>
      </c>
      <c r="AY1" t="s">
        <v>451</v>
      </c>
      <c r="AZ1" t="s">
        <v>451</v>
      </c>
      <c r="BA1" t="s">
        <v>451</v>
      </c>
      <c r="BB1" t="s">
        <v>451</v>
      </c>
      <c r="BC1" t="s">
        <v>451</v>
      </c>
      <c r="BD1" t="s">
        <v>451</v>
      </c>
      <c r="BE1" t="s">
        <v>451</v>
      </c>
      <c r="BF1" t="s">
        <v>451</v>
      </c>
      <c r="BG1" t="s">
        <v>451</v>
      </c>
      <c r="BH1" t="s">
        <v>451</v>
      </c>
      <c r="BI1" t="s">
        <v>451</v>
      </c>
      <c r="BJ1" t="s">
        <v>451</v>
      </c>
      <c r="BK1" t="s">
        <v>451</v>
      </c>
      <c r="BL1" t="s">
        <v>451</v>
      </c>
      <c r="BM1" t="s">
        <v>451</v>
      </c>
      <c r="BN1" t="s">
        <v>451</v>
      </c>
      <c r="BO1" t="s">
        <v>451</v>
      </c>
      <c r="BP1" t="s">
        <v>451</v>
      </c>
      <c r="BQ1" t="s">
        <v>451</v>
      </c>
      <c r="BR1" t="s">
        <v>451</v>
      </c>
      <c r="BS1" t="s">
        <v>451</v>
      </c>
      <c r="BT1" t="s">
        <v>451</v>
      </c>
      <c r="BU1" t="s">
        <v>451</v>
      </c>
      <c r="BV1" t="s">
        <v>451</v>
      </c>
      <c r="BW1" t="s">
        <v>451</v>
      </c>
      <c r="BX1" t="s">
        <v>451</v>
      </c>
      <c r="BY1" t="s">
        <v>451</v>
      </c>
      <c r="BZ1" t="s">
        <v>451</v>
      </c>
      <c r="CA1" t="s">
        <v>451</v>
      </c>
      <c r="CB1" t="s">
        <v>451</v>
      </c>
      <c r="CC1" t="s">
        <v>451</v>
      </c>
      <c r="CD1" t="s">
        <v>451</v>
      </c>
      <c r="CE1" t="s">
        <v>451</v>
      </c>
      <c r="CF1" t="s">
        <v>451</v>
      </c>
      <c r="CG1" t="s">
        <v>451</v>
      </c>
      <c r="CH1" t="s">
        <v>451</v>
      </c>
      <c r="CI1" t="s">
        <v>451</v>
      </c>
      <c r="CJ1" t="s">
        <v>451</v>
      </c>
      <c r="CK1" t="s">
        <v>451</v>
      </c>
      <c r="CL1" t="s">
        <v>451</v>
      </c>
      <c r="CM1" t="s">
        <v>451</v>
      </c>
      <c r="CN1" t="s">
        <v>451</v>
      </c>
      <c r="CO1" t="s">
        <v>451</v>
      </c>
      <c r="CP1" t="s">
        <v>451</v>
      </c>
      <c r="CQ1" t="s">
        <v>451</v>
      </c>
      <c r="CR1" t="s">
        <v>451</v>
      </c>
      <c r="CS1" t="s">
        <v>451</v>
      </c>
      <c r="CT1" t="s">
        <v>451</v>
      </c>
      <c r="CU1" t="s">
        <v>451</v>
      </c>
      <c r="CV1" t="s">
        <v>451</v>
      </c>
      <c r="CW1" t="s">
        <v>451</v>
      </c>
      <c r="CX1" t="s">
        <v>451</v>
      </c>
      <c r="CY1" t="s">
        <v>451</v>
      </c>
      <c r="CZ1" t="s">
        <v>451</v>
      </c>
      <c r="DA1" t="s">
        <v>451</v>
      </c>
      <c r="DB1" t="s">
        <v>451</v>
      </c>
      <c r="DC1" t="s">
        <v>451</v>
      </c>
      <c r="DD1" t="s">
        <v>451</v>
      </c>
      <c r="DE1" t="s">
        <v>451</v>
      </c>
      <c r="DF1" t="s">
        <v>451</v>
      </c>
      <c r="DG1" t="s">
        <v>451</v>
      </c>
      <c r="DH1" t="s">
        <v>451</v>
      </c>
      <c r="DI1" t="s">
        <v>451</v>
      </c>
      <c r="DJ1" t="s">
        <v>451</v>
      </c>
      <c r="DK1" t="s">
        <v>451</v>
      </c>
      <c r="DL1" t="s">
        <v>451</v>
      </c>
      <c r="DM1" t="s">
        <v>451</v>
      </c>
      <c r="DN1" t="s">
        <v>451</v>
      </c>
      <c r="DO1" t="s">
        <v>451</v>
      </c>
      <c r="DP1" t="s">
        <v>451</v>
      </c>
      <c r="DQ1" t="s">
        <v>451</v>
      </c>
      <c r="DR1" t="s">
        <v>451</v>
      </c>
      <c r="DS1" t="s">
        <v>451</v>
      </c>
      <c r="DT1" t="s">
        <v>451</v>
      </c>
      <c r="DU1" t="s">
        <v>451</v>
      </c>
      <c r="DV1" t="s">
        <v>451</v>
      </c>
      <c r="DW1" t="s">
        <v>451</v>
      </c>
      <c r="DX1" t="s">
        <v>451</v>
      </c>
      <c r="DY1" t="s">
        <v>451</v>
      </c>
      <c r="DZ1" t="s">
        <v>451</v>
      </c>
      <c r="EA1" t="s">
        <v>451</v>
      </c>
      <c r="EB1" t="s">
        <v>451</v>
      </c>
      <c r="EC1" t="s">
        <v>451</v>
      </c>
      <c r="ED1" t="s">
        <v>451</v>
      </c>
      <c r="EE1" t="s">
        <v>451</v>
      </c>
      <c r="EF1" t="s">
        <v>451</v>
      </c>
      <c r="EG1" t="s">
        <v>451</v>
      </c>
      <c r="EH1" t="s">
        <v>451</v>
      </c>
      <c r="EI1" t="s">
        <v>451</v>
      </c>
      <c r="EJ1" t="s">
        <v>451</v>
      </c>
      <c r="EK1" t="s">
        <v>451</v>
      </c>
      <c r="EL1" t="s">
        <v>451</v>
      </c>
      <c r="EM1" t="s">
        <v>451</v>
      </c>
      <c r="EN1" t="s">
        <v>451</v>
      </c>
      <c r="EO1" t="s">
        <v>443</v>
      </c>
      <c r="EP1" t="s">
        <v>443</v>
      </c>
      <c r="EQ1" t="s">
        <v>443</v>
      </c>
      <c r="ER1" t="s">
        <v>443</v>
      </c>
      <c r="ES1" t="s">
        <v>443</v>
      </c>
      <c r="ET1" t="s">
        <v>443</v>
      </c>
      <c r="EU1" t="s">
        <v>443</v>
      </c>
      <c r="EV1" t="s">
        <v>443</v>
      </c>
      <c r="EW1" t="s">
        <v>443</v>
      </c>
      <c r="EX1" t="s">
        <v>443</v>
      </c>
      <c r="EY1" t="s">
        <v>443</v>
      </c>
      <c r="EZ1" t="s">
        <v>443</v>
      </c>
      <c r="FA1" t="s">
        <v>443</v>
      </c>
      <c r="FB1" t="s">
        <v>443</v>
      </c>
      <c r="FC1" t="s">
        <v>443</v>
      </c>
      <c r="FD1" t="s">
        <v>443</v>
      </c>
      <c r="FE1" t="s">
        <v>443</v>
      </c>
      <c r="FF1" t="s">
        <v>443</v>
      </c>
      <c r="FG1" t="s">
        <v>443</v>
      </c>
      <c r="FH1" t="s">
        <v>443</v>
      </c>
      <c r="FI1" t="s">
        <v>443</v>
      </c>
      <c r="FJ1" t="s">
        <v>443</v>
      </c>
      <c r="FK1" t="s">
        <v>443</v>
      </c>
      <c r="FL1" t="s">
        <v>443</v>
      </c>
      <c r="FM1" t="s">
        <v>443</v>
      </c>
      <c r="FN1" t="s">
        <v>443</v>
      </c>
      <c r="FO1" t="s">
        <v>443</v>
      </c>
      <c r="FP1" t="s">
        <v>443</v>
      </c>
      <c r="FQ1" t="s">
        <v>443</v>
      </c>
      <c r="FR1" t="s">
        <v>443</v>
      </c>
      <c r="FS1" t="s">
        <v>443</v>
      </c>
      <c r="FT1" t="s">
        <v>443</v>
      </c>
      <c r="FU1" t="s">
        <v>443</v>
      </c>
      <c r="FV1" t="s">
        <v>443</v>
      </c>
      <c r="FW1" t="s">
        <v>443</v>
      </c>
      <c r="FX1" t="s">
        <v>443</v>
      </c>
      <c r="FY1" t="s">
        <v>443</v>
      </c>
      <c r="FZ1" t="s">
        <v>443</v>
      </c>
      <c r="GA1" t="s">
        <v>443</v>
      </c>
      <c r="GB1" t="s">
        <v>443</v>
      </c>
      <c r="GC1" t="s">
        <v>443</v>
      </c>
      <c r="GD1" t="s">
        <v>443</v>
      </c>
      <c r="GE1" t="s">
        <v>443</v>
      </c>
      <c r="GF1" t="s">
        <v>443</v>
      </c>
      <c r="GG1" t="s">
        <v>443</v>
      </c>
      <c r="GH1" t="s">
        <v>443</v>
      </c>
      <c r="GI1" t="s">
        <v>443</v>
      </c>
      <c r="GJ1" t="s">
        <v>443</v>
      </c>
      <c r="GK1" t="s">
        <v>443</v>
      </c>
      <c r="GL1" t="s">
        <v>443</v>
      </c>
      <c r="GM1" t="s">
        <v>443</v>
      </c>
      <c r="GN1" t="s">
        <v>443</v>
      </c>
      <c r="GO1" t="s">
        <v>443</v>
      </c>
      <c r="GP1" t="s">
        <v>443</v>
      </c>
      <c r="GQ1" t="s">
        <v>443</v>
      </c>
      <c r="GR1" t="s">
        <v>443</v>
      </c>
      <c r="GS1" t="s">
        <v>443</v>
      </c>
      <c r="GT1" t="s">
        <v>443</v>
      </c>
      <c r="GU1" t="s">
        <v>443</v>
      </c>
      <c r="GV1" t="s">
        <v>443</v>
      </c>
      <c r="GW1" t="s">
        <v>443</v>
      </c>
      <c r="GX1" t="s">
        <v>443</v>
      </c>
      <c r="GY1" t="s">
        <v>443</v>
      </c>
      <c r="GZ1" t="s">
        <v>443</v>
      </c>
      <c r="HA1" t="s">
        <v>443</v>
      </c>
      <c r="HB1" t="s">
        <v>443</v>
      </c>
      <c r="HC1" t="s">
        <v>443</v>
      </c>
      <c r="HD1" t="s">
        <v>443</v>
      </c>
      <c r="HE1" t="s">
        <v>443</v>
      </c>
      <c r="HF1" t="s">
        <v>443</v>
      </c>
      <c r="HG1" t="s">
        <v>443</v>
      </c>
      <c r="HH1" t="s">
        <v>443</v>
      </c>
      <c r="HI1" t="s">
        <v>443</v>
      </c>
      <c r="HJ1" t="s">
        <v>443</v>
      </c>
      <c r="HK1" t="s">
        <v>443</v>
      </c>
      <c r="HL1" t="s">
        <v>443</v>
      </c>
      <c r="HM1" t="s">
        <v>443</v>
      </c>
      <c r="HN1" t="s">
        <v>443</v>
      </c>
      <c r="HO1" t="s">
        <v>443</v>
      </c>
      <c r="HP1" t="s">
        <v>443</v>
      </c>
      <c r="HQ1" t="s">
        <v>443</v>
      </c>
      <c r="HR1" t="s">
        <v>443</v>
      </c>
      <c r="HS1" t="s">
        <v>443</v>
      </c>
      <c r="HT1" t="s">
        <v>443</v>
      </c>
      <c r="HU1" t="s">
        <v>443</v>
      </c>
      <c r="HV1" t="s">
        <v>443</v>
      </c>
      <c r="HW1" t="s">
        <v>443</v>
      </c>
      <c r="HX1" t="s">
        <v>443</v>
      </c>
      <c r="HY1" t="s">
        <v>443</v>
      </c>
      <c r="HZ1" t="s">
        <v>443</v>
      </c>
      <c r="IA1" t="s">
        <v>443</v>
      </c>
      <c r="IB1" t="s">
        <v>443</v>
      </c>
      <c r="IC1" t="s">
        <v>443</v>
      </c>
      <c r="ID1" t="s">
        <v>443</v>
      </c>
      <c r="IE1" t="s">
        <v>443</v>
      </c>
      <c r="IF1" t="s">
        <v>443</v>
      </c>
      <c r="IG1" t="s">
        <v>443</v>
      </c>
      <c r="IH1" t="s">
        <v>443</v>
      </c>
      <c r="II1" t="s">
        <v>443</v>
      </c>
      <c r="IJ1" t="s">
        <v>443</v>
      </c>
      <c r="IK1" t="s">
        <v>443</v>
      </c>
      <c r="IL1" t="s">
        <v>443</v>
      </c>
      <c r="IM1" t="s">
        <v>443</v>
      </c>
      <c r="IN1" t="s">
        <v>443</v>
      </c>
      <c r="IO1" t="s">
        <v>443</v>
      </c>
      <c r="IP1" t="s">
        <v>451</v>
      </c>
      <c r="IQ1" t="s">
        <v>451</v>
      </c>
      <c r="IR1" t="s">
        <v>451</v>
      </c>
      <c r="IS1" t="s">
        <v>451</v>
      </c>
      <c r="IT1" t="s">
        <v>451</v>
      </c>
      <c r="IU1" t="s">
        <v>451</v>
      </c>
      <c r="IV1" t="s">
        <v>443</v>
      </c>
      <c r="IW1" t="s">
        <v>443</v>
      </c>
      <c r="IX1" t="s">
        <v>451</v>
      </c>
      <c r="IY1" t="s">
        <v>451</v>
      </c>
      <c r="IZ1" t="s">
        <v>451</v>
      </c>
      <c r="JA1" t="s">
        <v>443</v>
      </c>
      <c r="JB1" t="s">
        <v>443</v>
      </c>
      <c r="JC1" t="s">
        <v>443</v>
      </c>
      <c r="JD1" t="s">
        <v>443</v>
      </c>
      <c r="JE1" t="s">
        <v>443</v>
      </c>
      <c r="JF1" t="s">
        <v>443</v>
      </c>
      <c r="JG1" t="s">
        <v>443</v>
      </c>
      <c r="JH1" t="s">
        <v>443</v>
      </c>
      <c r="JI1" t="s">
        <v>443</v>
      </c>
      <c r="JJ1" t="s">
        <v>443</v>
      </c>
      <c r="JK1" t="s">
        <v>443</v>
      </c>
      <c r="JL1" t="s">
        <v>443</v>
      </c>
      <c r="JM1" t="s">
        <v>443</v>
      </c>
      <c r="JN1" t="s">
        <v>443</v>
      </c>
      <c r="JO1" t="s">
        <v>443</v>
      </c>
      <c r="JP1" t="s">
        <v>443</v>
      </c>
      <c r="JQ1" t="s">
        <v>443</v>
      </c>
      <c r="JR1" t="s">
        <v>443</v>
      </c>
      <c r="JS1" t="s">
        <v>443</v>
      </c>
      <c r="JT1" t="s">
        <v>443</v>
      </c>
      <c r="JU1" t="s">
        <v>443</v>
      </c>
      <c r="JV1" t="s">
        <v>443</v>
      </c>
      <c r="JW1" t="s">
        <v>443</v>
      </c>
      <c r="JX1" t="s">
        <v>443</v>
      </c>
      <c r="JY1" t="s">
        <v>443</v>
      </c>
      <c r="JZ1" t="s">
        <v>443</v>
      </c>
      <c r="KA1" t="s">
        <v>443</v>
      </c>
      <c r="KB1" t="s">
        <v>443</v>
      </c>
      <c r="KC1" t="s">
        <v>443</v>
      </c>
      <c r="KD1" t="s">
        <v>443</v>
      </c>
      <c r="KE1" t="s">
        <v>443</v>
      </c>
      <c r="KF1" t="s">
        <v>443</v>
      </c>
      <c r="KG1" t="s">
        <v>443</v>
      </c>
      <c r="KH1" t="s">
        <v>443</v>
      </c>
      <c r="KI1" t="s">
        <v>443</v>
      </c>
      <c r="KJ1" t="s">
        <v>443</v>
      </c>
      <c r="KK1" t="s">
        <v>443</v>
      </c>
      <c r="KL1" t="s">
        <v>443</v>
      </c>
      <c r="KM1" t="s">
        <v>443</v>
      </c>
      <c r="KN1" t="s">
        <v>443</v>
      </c>
      <c r="KO1" t="s">
        <v>451</v>
      </c>
    </row>
    <row r="2" spans="1:301" s="1" customFormat="1">
      <c r="A2" s="110" t="s">
        <v>849</v>
      </c>
      <c r="B2" s="2" t="s">
        <v>514</v>
      </c>
      <c r="C2" s="2" t="s">
        <v>515</v>
      </c>
      <c r="D2" s="2" t="s">
        <v>782</v>
      </c>
      <c r="E2" s="44" t="s">
        <v>352</v>
      </c>
      <c r="F2" s="44" t="s">
        <v>783</v>
      </c>
      <c r="G2" s="48" t="s">
        <v>784</v>
      </c>
      <c r="H2" s="2" t="s">
        <v>785</v>
      </c>
      <c r="I2" s="2" t="s">
        <v>786</v>
      </c>
      <c r="J2" s="45" t="s">
        <v>787</v>
      </c>
      <c r="K2" s="50" t="s">
        <v>788</v>
      </c>
      <c r="L2" s="2" t="s">
        <v>789</v>
      </c>
      <c r="M2" s="2" t="s">
        <v>526</v>
      </c>
      <c r="N2" s="3" t="s">
        <v>527</v>
      </c>
      <c r="O2" s="3" t="s">
        <v>528</v>
      </c>
      <c r="P2" s="2" t="s">
        <v>790</v>
      </c>
      <c r="Q2" s="2" t="s">
        <v>791</v>
      </c>
      <c r="R2" s="2" t="s">
        <v>792</v>
      </c>
      <c r="S2" s="2" t="s">
        <v>793</v>
      </c>
      <c r="T2" s="1" t="s">
        <v>794</v>
      </c>
      <c r="U2" s="44" t="s">
        <v>795</v>
      </c>
      <c r="V2" s="2" t="s">
        <v>796</v>
      </c>
      <c r="W2" s="45" t="s">
        <v>797</v>
      </c>
      <c r="X2" s="46" t="s">
        <v>798</v>
      </c>
      <c r="Y2" s="2" t="s">
        <v>799</v>
      </c>
      <c r="Z2" s="47" t="s">
        <v>800</v>
      </c>
      <c r="AA2" s="2" t="s">
        <v>801</v>
      </c>
      <c r="AB2" s="47" t="s">
        <v>539</v>
      </c>
      <c r="AC2" s="2" t="s">
        <v>802</v>
      </c>
      <c r="AD2" s="47" t="s">
        <v>803</v>
      </c>
      <c r="AE2" s="47" t="s">
        <v>804</v>
      </c>
      <c r="AF2" s="1" t="s">
        <v>347</v>
      </c>
      <c r="AG2" s="51" t="s">
        <v>220</v>
      </c>
      <c r="AH2" s="48" t="s">
        <v>805</v>
      </c>
      <c r="AI2" s="44" t="s">
        <v>806</v>
      </c>
      <c r="AJ2" s="2" t="s">
        <v>544</v>
      </c>
      <c r="AK2" s="2" t="s">
        <v>467</v>
      </c>
      <c r="AL2" s="2" t="s">
        <v>545</v>
      </c>
      <c r="AM2" s="2" t="s">
        <v>221</v>
      </c>
      <c r="AN2" s="2" t="s">
        <v>807</v>
      </c>
      <c r="AO2" s="47" t="s">
        <v>547</v>
      </c>
      <c r="AP2" s="2" t="s">
        <v>808</v>
      </c>
      <c r="AQ2" s="47" t="s">
        <v>809</v>
      </c>
      <c r="AR2" s="2" t="s">
        <v>810</v>
      </c>
      <c r="AS2" s="1" t="s">
        <v>811</v>
      </c>
      <c r="AT2" s="50" t="s">
        <v>812</v>
      </c>
      <c r="AU2" s="2" t="s">
        <v>813</v>
      </c>
      <c r="AV2" s="2" t="s">
        <v>814</v>
      </c>
      <c r="AW2" s="2" t="s">
        <v>258</v>
      </c>
      <c r="AX2" s="45" t="s">
        <v>353</v>
      </c>
      <c r="AY2" s="45" t="s">
        <v>354</v>
      </c>
      <c r="AZ2" s="45" t="s">
        <v>355</v>
      </c>
      <c r="BA2" s="2" t="s">
        <v>259</v>
      </c>
      <c r="BB2" s="2" t="s">
        <v>260</v>
      </c>
      <c r="BC2" s="2" t="s">
        <v>261</v>
      </c>
      <c r="BD2" s="2" t="s">
        <v>262</v>
      </c>
      <c r="BE2" s="44" t="s">
        <v>356</v>
      </c>
      <c r="BF2" s="2" t="s">
        <v>263</v>
      </c>
      <c r="BG2" s="2" t="s">
        <v>264</v>
      </c>
      <c r="BH2" s="2" t="s">
        <v>265</v>
      </c>
      <c r="BI2" s="2" t="s">
        <v>266</v>
      </c>
      <c r="BJ2" s="2" t="s">
        <v>267</v>
      </c>
      <c r="BK2" s="2" t="s">
        <v>268</v>
      </c>
      <c r="BL2" s="2" t="s">
        <v>269</v>
      </c>
      <c r="BM2" s="2" t="s">
        <v>270</v>
      </c>
      <c r="BN2" s="45" t="s">
        <v>357</v>
      </c>
      <c r="BO2" s="45" t="s">
        <v>358</v>
      </c>
      <c r="BP2" s="45" t="s">
        <v>359</v>
      </c>
      <c r="BQ2" s="2" t="s">
        <v>271</v>
      </c>
      <c r="BR2" s="2" t="s">
        <v>272</v>
      </c>
      <c r="BS2" s="2" t="s">
        <v>273</v>
      </c>
      <c r="BT2" s="2" t="s">
        <v>274</v>
      </c>
      <c r="BU2" s="44" t="s">
        <v>360</v>
      </c>
      <c r="BV2" s="2" t="s">
        <v>275</v>
      </c>
      <c r="BW2" s="2" t="s">
        <v>276</v>
      </c>
      <c r="BX2" s="2" t="s">
        <v>277</v>
      </c>
      <c r="BY2" s="2" t="s">
        <v>278</v>
      </c>
      <c r="BZ2" s="2" t="s">
        <v>279</v>
      </c>
      <c r="CA2" s="2" t="s">
        <v>280</v>
      </c>
      <c r="CB2" s="2" t="s">
        <v>281</v>
      </c>
      <c r="CC2" s="2" t="s">
        <v>282</v>
      </c>
      <c r="CD2" s="45" t="s">
        <v>361</v>
      </c>
      <c r="CE2" s="45" t="s">
        <v>362</v>
      </c>
      <c r="CF2" s="45" t="s">
        <v>363</v>
      </c>
      <c r="CG2" s="2" t="s">
        <v>283</v>
      </c>
      <c r="CH2" s="2" t="s">
        <v>284</v>
      </c>
      <c r="CI2" s="2" t="s">
        <v>285</v>
      </c>
      <c r="CJ2" s="2" t="s">
        <v>286</v>
      </c>
      <c r="CK2" s="44" t="s">
        <v>364</v>
      </c>
      <c r="CL2" s="2" t="s">
        <v>287</v>
      </c>
      <c r="CM2" s="2" t="s">
        <v>288</v>
      </c>
      <c r="CN2" s="2" t="s">
        <v>289</v>
      </c>
      <c r="CO2" s="2" t="s">
        <v>290</v>
      </c>
      <c r="CP2" s="2" t="s">
        <v>291</v>
      </c>
      <c r="CQ2" s="2" t="s">
        <v>292</v>
      </c>
      <c r="CR2" s="2" t="s">
        <v>293</v>
      </c>
      <c r="CS2" s="2" t="s">
        <v>294</v>
      </c>
      <c r="CT2" s="45" t="s">
        <v>365</v>
      </c>
      <c r="CU2" s="45" t="s">
        <v>366</v>
      </c>
      <c r="CV2" s="45" t="s">
        <v>367</v>
      </c>
      <c r="CW2" s="2" t="s">
        <v>295</v>
      </c>
      <c r="CX2" s="2" t="s">
        <v>296</v>
      </c>
      <c r="CY2" s="2" t="s">
        <v>297</v>
      </c>
      <c r="CZ2" s="2" t="s">
        <v>298</v>
      </c>
      <c r="DA2" s="44" t="s">
        <v>368</v>
      </c>
      <c r="DB2" s="2" t="s">
        <v>299</v>
      </c>
      <c r="DC2" s="2" t="s">
        <v>300</v>
      </c>
      <c r="DD2" s="2" t="s">
        <v>301</v>
      </c>
      <c r="DE2" s="2" t="s">
        <v>302</v>
      </c>
      <c r="DF2" s="2" t="s">
        <v>303</v>
      </c>
      <c r="DG2" s="2" t="s">
        <v>304</v>
      </c>
      <c r="DH2" s="2" t="s">
        <v>305</v>
      </c>
      <c r="DI2" s="2" t="s">
        <v>306</v>
      </c>
      <c r="DJ2" s="45" t="s">
        <v>369</v>
      </c>
      <c r="DK2" s="45" t="s">
        <v>370</v>
      </c>
      <c r="DL2" s="45" t="s">
        <v>371</v>
      </c>
      <c r="DM2" s="2" t="s">
        <v>307</v>
      </c>
      <c r="DN2" s="2" t="s">
        <v>308</v>
      </c>
      <c r="DO2" s="2" t="s">
        <v>309</v>
      </c>
      <c r="DP2" s="2" t="s">
        <v>310</v>
      </c>
      <c r="DQ2" s="44" t="s">
        <v>372</v>
      </c>
      <c r="DR2" s="2" t="s">
        <v>311</v>
      </c>
      <c r="DS2" s="2" t="s">
        <v>312</v>
      </c>
      <c r="DT2" s="2" t="s">
        <v>313</v>
      </c>
      <c r="DU2" s="2" t="s">
        <v>314</v>
      </c>
      <c r="DV2" s="2" t="s">
        <v>315</v>
      </c>
      <c r="DW2" s="2" t="s">
        <v>316</v>
      </c>
      <c r="DX2" s="2" t="s">
        <v>317</v>
      </c>
      <c r="DY2" s="2" t="s">
        <v>318</v>
      </c>
      <c r="DZ2" s="45" t="s">
        <v>373</v>
      </c>
      <c r="EA2" s="45" t="s">
        <v>374</v>
      </c>
      <c r="EB2" s="45" t="s">
        <v>375</v>
      </c>
      <c r="EC2" s="2" t="s">
        <v>319</v>
      </c>
      <c r="ED2" s="2" t="s">
        <v>320</v>
      </c>
      <c r="EE2" s="2" t="s">
        <v>321</v>
      </c>
      <c r="EF2" s="2" t="s">
        <v>322</v>
      </c>
      <c r="EG2" s="44" t="s">
        <v>376</v>
      </c>
      <c r="EH2" s="2" t="s">
        <v>323</v>
      </c>
      <c r="EI2" s="2" t="s">
        <v>324</v>
      </c>
      <c r="EJ2" s="2" t="s">
        <v>325</v>
      </c>
      <c r="EK2" s="2" t="s">
        <v>326</v>
      </c>
      <c r="EL2" s="2" t="s">
        <v>327</v>
      </c>
      <c r="EM2" s="2" t="s">
        <v>328</v>
      </c>
      <c r="EN2" s="2" t="s">
        <v>329</v>
      </c>
      <c r="EO2" s="2" t="s">
        <v>330</v>
      </c>
      <c r="EP2" s="45" t="s">
        <v>377</v>
      </c>
      <c r="EQ2" s="45" t="s">
        <v>378</v>
      </c>
      <c r="ER2" s="45" t="s">
        <v>379</v>
      </c>
      <c r="ES2" s="45" t="s">
        <v>380</v>
      </c>
      <c r="ET2" s="45" t="s">
        <v>381</v>
      </c>
      <c r="EU2" s="45" t="s">
        <v>382</v>
      </c>
      <c r="EV2" s="45" t="s">
        <v>383</v>
      </c>
      <c r="EW2" s="45" t="s">
        <v>384</v>
      </c>
      <c r="EX2" s="45" t="s">
        <v>385</v>
      </c>
      <c r="EY2" s="45" t="s">
        <v>386</v>
      </c>
      <c r="EZ2" s="2" t="s">
        <v>331</v>
      </c>
      <c r="FA2" s="2" t="s">
        <v>332</v>
      </c>
      <c r="FB2" s="2" t="s">
        <v>333</v>
      </c>
      <c r="FC2" s="2" t="s">
        <v>334</v>
      </c>
      <c r="FD2" s="2" t="s">
        <v>335</v>
      </c>
      <c r="FE2" s="2" t="s">
        <v>336</v>
      </c>
      <c r="FF2" s="50" t="s">
        <v>387</v>
      </c>
      <c r="FG2" s="45" t="s">
        <v>388</v>
      </c>
      <c r="FH2" s="45" t="s">
        <v>389</v>
      </c>
      <c r="FI2" s="2" t="s">
        <v>337</v>
      </c>
      <c r="FJ2" s="2" t="s">
        <v>338</v>
      </c>
      <c r="FK2" s="2" t="s">
        <v>339</v>
      </c>
      <c r="FL2" s="2" t="s">
        <v>340</v>
      </c>
      <c r="FM2" s="2" t="s">
        <v>341</v>
      </c>
      <c r="FN2" s="2" t="s">
        <v>638</v>
      </c>
      <c r="FO2" s="2" t="s">
        <v>639</v>
      </c>
      <c r="FP2" s="1" t="s">
        <v>472</v>
      </c>
      <c r="FQ2" s="1" t="s">
        <v>473</v>
      </c>
      <c r="FR2" s="2" t="s">
        <v>251</v>
      </c>
      <c r="FS2" s="2" t="s">
        <v>252</v>
      </c>
      <c r="FT2" s="2" t="s">
        <v>644</v>
      </c>
      <c r="FU2" s="2" t="s">
        <v>645</v>
      </c>
      <c r="FV2" s="2" t="s">
        <v>646</v>
      </c>
      <c r="FW2" s="2" t="s">
        <v>253</v>
      </c>
      <c r="FX2" s="2" t="s">
        <v>648</v>
      </c>
      <c r="FY2" s="1" t="s">
        <v>475</v>
      </c>
      <c r="FZ2" s="1" t="s">
        <v>476</v>
      </c>
      <c r="GA2" s="2" t="s">
        <v>254</v>
      </c>
      <c r="GB2" s="2" t="s">
        <v>255</v>
      </c>
      <c r="GC2" s="2" t="s">
        <v>653</v>
      </c>
      <c r="GD2" s="2" t="s">
        <v>654</v>
      </c>
      <c r="GE2" s="2" t="s">
        <v>655</v>
      </c>
      <c r="GF2" s="2" t="s">
        <v>656</v>
      </c>
      <c r="GG2" s="2" t="s">
        <v>657</v>
      </c>
      <c r="GH2" s="1" t="s">
        <v>477</v>
      </c>
      <c r="GI2" s="1" t="s">
        <v>478</v>
      </c>
      <c r="GJ2" s="2" t="s">
        <v>256</v>
      </c>
      <c r="GK2" s="2" t="s">
        <v>257</v>
      </c>
      <c r="GL2" s="2" t="s">
        <v>662</v>
      </c>
      <c r="GM2" s="2" t="s">
        <v>663</v>
      </c>
      <c r="GN2" s="2" t="s">
        <v>664</v>
      </c>
      <c r="GO2" s="44" t="s">
        <v>815</v>
      </c>
      <c r="GP2" s="47" t="s">
        <v>816</v>
      </c>
      <c r="GQ2" s="47" t="s">
        <v>817</v>
      </c>
      <c r="GR2" s="47" t="s">
        <v>818</v>
      </c>
      <c r="GS2" s="47" t="s">
        <v>819</v>
      </c>
      <c r="GT2" s="47" t="s">
        <v>820</v>
      </c>
      <c r="GU2" s="47" t="s">
        <v>821</v>
      </c>
      <c r="GV2" s="47" t="s">
        <v>822</v>
      </c>
      <c r="GW2" s="47" t="s">
        <v>823</v>
      </c>
      <c r="GX2" s="47" t="s">
        <v>824</v>
      </c>
      <c r="GY2" s="47" t="s">
        <v>825</v>
      </c>
      <c r="GZ2" s="47" t="s">
        <v>351</v>
      </c>
      <c r="HA2" s="49" t="s">
        <v>826</v>
      </c>
      <c r="HB2" s="49" t="s">
        <v>827</v>
      </c>
      <c r="HC2" s="49" t="s">
        <v>828</v>
      </c>
      <c r="HD2" s="49" t="s">
        <v>829</v>
      </c>
      <c r="HE2" s="49" t="s">
        <v>830</v>
      </c>
      <c r="HF2" s="49" t="s">
        <v>401</v>
      </c>
      <c r="HG2" s="49" t="s">
        <v>402</v>
      </c>
      <c r="HH2" s="49" t="s">
        <v>403</v>
      </c>
      <c r="HI2" s="49" t="s">
        <v>404</v>
      </c>
      <c r="HJ2" s="49" t="s">
        <v>405</v>
      </c>
      <c r="HK2" s="49" t="s">
        <v>406</v>
      </c>
      <c r="HL2" s="49" t="s">
        <v>407</v>
      </c>
      <c r="HM2" s="49" t="s">
        <v>408</v>
      </c>
      <c r="HN2" s="49" t="s">
        <v>409</v>
      </c>
      <c r="HO2" s="47" t="s">
        <v>832</v>
      </c>
      <c r="HP2" s="47" t="s">
        <v>833</v>
      </c>
      <c r="HQ2" s="2" t="s">
        <v>503</v>
      </c>
      <c r="HR2" s="45" t="s">
        <v>505</v>
      </c>
      <c r="HS2" s="45" t="s">
        <v>504</v>
      </c>
      <c r="HT2" s="45" t="s">
        <v>390</v>
      </c>
      <c r="HU2" s="2" t="s">
        <v>342</v>
      </c>
      <c r="HV2" s="2" t="s">
        <v>343</v>
      </c>
      <c r="HW2" s="2" t="s">
        <v>344</v>
      </c>
      <c r="HX2" s="2" t="s">
        <v>345</v>
      </c>
      <c r="HY2" s="2" t="s">
        <v>346</v>
      </c>
      <c r="HZ2" s="45" t="s">
        <v>507</v>
      </c>
      <c r="IA2" s="45" t="s">
        <v>509</v>
      </c>
      <c r="IB2" s="45" t="s">
        <v>508</v>
      </c>
      <c r="IC2" s="45" t="s">
        <v>391</v>
      </c>
      <c r="ID2" s="45" t="s">
        <v>392</v>
      </c>
      <c r="IE2" s="45" t="s">
        <v>393</v>
      </c>
      <c r="IF2" s="45" t="s">
        <v>510</v>
      </c>
      <c r="IG2" s="45" t="s">
        <v>394</v>
      </c>
      <c r="IH2" s="45" t="s">
        <v>395</v>
      </c>
      <c r="II2" s="45" t="s">
        <v>511</v>
      </c>
      <c r="IJ2" s="45" t="s">
        <v>396</v>
      </c>
      <c r="IK2" s="45" t="s">
        <v>397</v>
      </c>
      <c r="IL2" s="45" t="s">
        <v>398</v>
      </c>
      <c r="IM2" s="45" t="s">
        <v>399</v>
      </c>
      <c r="IN2" s="45" t="s">
        <v>400</v>
      </c>
      <c r="IO2" s="45" t="s">
        <v>506</v>
      </c>
      <c r="IP2" s="1" t="s">
        <v>348</v>
      </c>
      <c r="IQ2" s="47" t="s">
        <v>834</v>
      </c>
      <c r="IR2" s="49" t="s">
        <v>835</v>
      </c>
      <c r="IS2" s="44" t="s">
        <v>836</v>
      </c>
      <c r="IT2" s="51" t="s">
        <v>349</v>
      </c>
      <c r="IU2" s="51" t="s">
        <v>837</v>
      </c>
      <c r="IV2" s="1" t="s">
        <v>350</v>
      </c>
      <c r="IW2" s="51" t="s">
        <v>838</v>
      </c>
      <c r="IX2" s="49" t="s">
        <v>839</v>
      </c>
      <c r="IY2" s="2" t="s">
        <v>687</v>
      </c>
      <c r="IZ2" s="51" t="s">
        <v>463</v>
      </c>
      <c r="JA2" s="44" t="s">
        <v>840</v>
      </c>
      <c r="JB2" s="50" t="s">
        <v>841</v>
      </c>
      <c r="JC2" s="50" t="s">
        <v>842</v>
      </c>
      <c r="JD2" s="50" t="s">
        <v>843</v>
      </c>
      <c r="JE2" s="50" t="s">
        <v>844</v>
      </c>
      <c r="JF2" s="50" t="s">
        <v>845</v>
      </c>
      <c r="JG2" s="50" t="s">
        <v>846</v>
      </c>
      <c r="JH2" s="50" t="s">
        <v>847</v>
      </c>
      <c r="JI2" s="50" t="s">
        <v>492</v>
      </c>
      <c r="JJ2" s="50" t="s">
        <v>494</v>
      </c>
      <c r="JK2" s="50" t="s">
        <v>493</v>
      </c>
      <c r="JL2" s="50" t="s">
        <v>410</v>
      </c>
      <c r="JM2" s="50" t="s">
        <v>411</v>
      </c>
      <c r="JN2" s="50" t="s">
        <v>412</v>
      </c>
      <c r="JO2" s="50" t="s">
        <v>495</v>
      </c>
      <c r="JP2" s="50" t="s">
        <v>413</v>
      </c>
      <c r="JQ2" s="50" t="s">
        <v>414</v>
      </c>
      <c r="JR2" s="50" t="s">
        <v>496</v>
      </c>
      <c r="JS2" s="50" t="s">
        <v>415</v>
      </c>
      <c r="JT2" s="50" t="s">
        <v>416</v>
      </c>
      <c r="JU2" s="50" t="s">
        <v>417</v>
      </c>
      <c r="JV2" s="50" t="s">
        <v>418</v>
      </c>
      <c r="JW2" s="50" t="s">
        <v>419</v>
      </c>
      <c r="JX2" s="50" t="s">
        <v>491</v>
      </c>
      <c r="JY2" s="50" t="s">
        <v>498</v>
      </c>
      <c r="JZ2" s="50" t="s">
        <v>500</v>
      </c>
      <c r="KA2" s="50" t="s">
        <v>499</v>
      </c>
      <c r="KB2" s="50" t="s">
        <v>420</v>
      </c>
      <c r="KC2" s="50" t="s">
        <v>421</v>
      </c>
      <c r="KD2" s="50" t="s">
        <v>422</v>
      </c>
      <c r="KE2" s="50" t="s">
        <v>501</v>
      </c>
      <c r="KF2" s="50" t="s">
        <v>423</v>
      </c>
      <c r="KG2" s="50" t="s">
        <v>424</v>
      </c>
      <c r="KH2" s="50" t="s">
        <v>502</v>
      </c>
      <c r="KI2" s="50" t="s">
        <v>425</v>
      </c>
      <c r="KJ2" s="50" t="s">
        <v>426</v>
      </c>
      <c r="KK2" s="50" t="s">
        <v>427</v>
      </c>
      <c r="KL2" s="50" t="s">
        <v>428</v>
      </c>
      <c r="KM2" s="50" t="s">
        <v>429</v>
      </c>
      <c r="KN2" s="50" t="s">
        <v>497</v>
      </c>
      <c r="KO2" s="1" t="s">
        <v>848</v>
      </c>
    </row>
    <row r="3" spans="1:301" s="107" customFormat="1">
      <c r="A3" s="52" t="s">
        <v>850</v>
      </c>
      <c r="B3" s="107" t="s">
        <v>514</v>
      </c>
      <c r="C3" s="107" t="s">
        <v>520</v>
      </c>
      <c r="D3" s="107" t="s">
        <v>521</v>
      </c>
      <c r="E3" s="108"/>
      <c r="F3" s="108" t="s">
        <v>522</v>
      </c>
      <c r="G3" s="108"/>
      <c r="H3" s="107" t="s">
        <v>523</v>
      </c>
      <c r="I3" s="107" t="s">
        <v>524</v>
      </c>
      <c r="J3" s="108"/>
      <c r="K3" s="108"/>
      <c r="L3" s="107" t="s">
        <v>525</v>
      </c>
      <c r="M3" s="107" t="s">
        <v>526</v>
      </c>
      <c r="N3" s="107" t="s">
        <v>527</v>
      </c>
      <c r="O3" s="107" t="s">
        <v>528</v>
      </c>
      <c r="P3" s="109" t="s">
        <v>529</v>
      </c>
      <c r="Q3" s="109" t="s">
        <v>530</v>
      </c>
      <c r="R3" s="109" t="s">
        <v>531</v>
      </c>
      <c r="S3" s="107" t="s">
        <v>532</v>
      </c>
      <c r="T3" s="107" t="s">
        <v>533</v>
      </c>
      <c r="U3" s="108"/>
      <c r="V3" s="107" t="s">
        <v>534</v>
      </c>
      <c r="W3" s="108"/>
      <c r="X3" s="107" t="s">
        <v>535</v>
      </c>
      <c r="Y3" s="107" t="s">
        <v>536</v>
      </c>
      <c r="Z3" s="107" t="s">
        <v>537</v>
      </c>
      <c r="AA3" s="107" t="s">
        <v>538</v>
      </c>
      <c r="AB3" s="107" t="s">
        <v>539</v>
      </c>
      <c r="AC3" s="107" t="s">
        <v>540</v>
      </c>
      <c r="AD3" s="107" t="s">
        <v>541</v>
      </c>
      <c r="AE3" s="107" t="s">
        <v>542</v>
      </c>
      <c r="AF3" s="107" t="s">
        <v>543</v>
      </c>
      <c r="AG3" s="107" t="s">
        <v>220</v>
      </c>
      <c r="AH3" s="108"/>
      <c r="AI3" s="108"/>
      <c r="AJ3" s="107" t="s">
        <v>544</v>
      </c>
      <c r="AK3" s="107" t="s">
        <v>467</v>
      </c>
      <c r="AL3" s="107" t="s">
        <v>545</v>
      </c>
      <c r="AM3" s="107" t="s">
        <v>221</v>
      </c>
      <c r="AN3" s="107" t="s">
        <v>546</v>
      </c>
      <c r="AO3" s="107" t="s">
        <v>547</v>
      </c>
      <c r="AP3" s="107" t="s">
        <v>548</v>
      </c>
      <c r="AQ3" s="107" t="s">
        <v>549</v>
      </c>
      <c r="AR3" s="107" t="s">
        <v>550</v>
      </c>
      <c r="AS3" s="107" t="s">
        <v>551</v>
      </c>
      <c r="AT3" s="108"/>
      <c r="AU3" s="107" t="s">
        <v>552</v>
      </c>
      <c r="AV3" s="107" t="s">
        <v>553</v>
      </c>
      <c r="AW3" s="109" t="s">
        <v>554</v>
      </c>
      <c r="AX3" s="108"/>
      <c r="AY3" s="108"/>
      <c r="AZ3" s="108"/>
      <c r="BA3" s="109" t="s">
        <v>555</v>
      </c>
      <c r="BB3" s="109" t="s">
        <v>556</v>
      </c>
      <c r="BC3" s="109" t="s">
        <v>557</v>
      </c>
      <c r="BD3" s="109" t="s">
        <v>558</v>
      </c>
      <c r="BE3" s="108"/>
      <c r="BF3" s="109" t="s">
        <v>559</v>
      </c>
      <c r="BG3" s="107" t="s">
        <v>560</v>
      </c>
      <c r="BH3" s="107" t="s">
        <v>561</v>
      </c>
      <c r="BI3" s="107" t="s">
        <v>562</v>
      </c>
      <c r="BJ3" s="107" t="s">
        <v>563</v>
      </c>
      <c r="BK3" s="107" t="s">
        <v>564</v>
      </c>
      <c r="BL3" s="107" t="s">
        <v>565</v>
      </c>
      <c r="BM3" s="107" t="s">
        <v>566</v>
      </c>
      <c r="BN3" s="108"/>
      <c r="BO3" s="108"/>
      <c r="BP3" s="108"/>
      <c r="BQ3" s="107" t="s">
        <v>567</v>
      </c>
      <c r="BR3" s="107" t="s">
        <v>568</v>
      </c>
      <c r="BS3" s="107" t="s">
        <v>569</v>
      </c>
      <c r="BT3" s="107" t="s">
        <v>570</v>
      </c>
      <c r="BU3" s="108"/>
      <c r="BV3" s="107" t="s">
        <v>571</v>
      </c>
      <c r="BW3" s="107" t="s">
        <v>572</v>
      </c>
      <c r="BX3" s="107" t="s">
        <v>573</v>
      </c>
      <c r="BY3" s="107" t="s">
        <v>574</v>
      </c>
      <c r="BZ3" s="107" t="s">
        <v>575</v>
      </c>
      <c r="CA3" s="107" t="s">
        <v>576</v>
      </c>
      <c r="CB3" s="107" t="s">
        <v>577</v>
      </c>
      <c r="CC3" s="107" t="s">
        <v>578</v>
      </c>
      <c r="CD3" s="108"/>
      <c r="CE3" s="108"/>
      <c r="CF3" s="108"/>
      <c r="CG3" s="107" t="s">
        <v>579</v>
      </c>
      <c r="CH3" s="107" t="s">
        <v>580</v>
      </c>
      <c r="CI3" s="107" t="s">
        <v>581</v>
      </c>
      <c r="CJ3" s="107" t="s">
        <v>582</v>
      </c>
      <c r="CK3" s="108"/>
      <c r="CL3" s="107" t="s">
        <v>583</v>
      </c>
      <c r="CM3" s="107" t="s">
        <v>584</v>
      </c>
      <c r="CN3" s="107" t="s">
        <v>585</v>
      </c>
      <c r="CO3" s="107" t="s">
        <v>586</v>
      </c>
      <c r="CP3" s="107" t="s">
        <v>587</v>
      </c>
      <c r="CQ3" s="107" t="s">
        <v>588</v>
      </c>
      <c r="CR3" s="107" t="s">
        <v>589</v>
      </c>
      <c r="CS3" s="107" t="s">
        <v>590</v>
      </c>
      <c r="CT3" s="108"/>
      <c r="CU3" s="108"/>
      <c r="CV3" s="108"/>
      <c r="CW3" s="107" t="s">
        <v>591</v>
      </c>
      <c r="CX3" s="107" t="s">
        <v>592</v>
      </c>
      <c r="CY3" s="107" t="s">
        <v>593</v>
      </c>
      <c r="CZ3" s="107" t="s">
        <v>594</v>
      </c>
      <c r="DA3" s="108"/>
      <c r="DB3" s="107" t="s">
        <v>595</v>
      </c>
      <c r="DC3" s="107" t="s">
        <v>596</v>
      </c>
      <c r="DD3" s="107" t="s">
        <v>597</v>
      </c>
      <c r="DE3" s="107" t="s">
        <v>598</v>
      </c>
      <c r="DF3" s="107" t="s">
        <v>599</v>
      </c>
      <c r="DG3" s="107" t="s">
        <v>600</v>
      </c>
      <c r="DH3" s="107" t="s">
        <v>601</v>
      </c>
      <c r="DI3" s="109" t="s">
        <v>602</v>
      </c>
      <c r="DJ3" s="108"/>
      <c r="DK3" s="108"/>
      <c r="DL3" s="108"/>
      <c r="DM3" s="109" t="s">
        <v>603</v>
      </c>
      <c r="DN3" s="109" t="s">
        <v>604</v>
      </c>
      <c r="DO3" s="109" t="s">
        <v>605</v>
      </c>
      <c r="DP3" s="109" t="s">
        <v>606</v>
      </c>
      <c r="DQ3" s="108"/>
      <c r="DR3" s="109" t="s">
        <v>607</v>
      </c>
      <c r="DS3" s="107" t="s">
        <v>608</v>
      </c>
      <c r="DT3" s="107" t="s">
        <v>609</v>
      </c>
      <c r="DU3" s="107" t="s">
        <v>610</v>
      </c>
      <c r="DV3" s="107" t="s">
        <v>611</v>
      </c>
      <c r="DW3" s="107" t="s">
        <v>612</v>
      </c>
      <c r="DX3" s="107" t="s">
        <v>613</v>
      </c>
      <c r="DY3" s="107" t="s">
        <v>614</v>
      </c>
      <c r="DZ3" s="108"/>
      <c r="EA3" s="108"/>
      <c r="EB3" s="108"/>
      <c r="EC3" s="107" t="s">
        <v>615</v>
      </c>
      <c r="ED3" s="107" t="s">
        <v>616</v>
      </c>
      <c r="EE3" s="107" t="s">
        <v>617</v>
      </c>
      <c r="EF3" s="107" t="s">
        <v>618</v>
      </c>
      <c r="EG3" s="108"/>
      <c r="EH3" s="107" t="s">
        <v>619</v>
      </c>
      <c r="EI3" s="107" t="s">
        <v>620</v>
      </c>
      <c r="EJ3" s="107" t="s">
        <v>621</v>
      </c>
      <c r="EK3" s="107" t="s">
        <v>622</v>
      </c>
      <c r="EL3" s="107" t="s">
        <v>623</v>
      </c>
      <c r="EM3" s="107" t="s">
        <v>624</v>
      </c>
      <c r="EN3" s="107" t="s">
        <v>625</v>
      </c>
      <c r="EO3" s="107" t="s">
        <v>626</v>
      </c>
      <c r="EP3" s="108"/>
      <c r="EQ3" s="108"/>
      <c r="ER3" s="108"/>
      <c r="ES3" s="108"/>
      <c r="ET3" s="108"/>
      <c r="EU3" s="108"/>
      <c r="EV3" s="108"/>
      <c r="EW3" s="108"/>
      <c r="EX3" s="108"/>
      <c r="EY3" s="108"/>
      <c r="EZ3" s="107" t="s">
        <v>627</v>
      </c>
      <c r="FA3" s="107" t="s">
        <v>628</v>
      </c>
      <c r="FB3" s="107" t="s">
        <v>629</v>
      </c>
      <c r="FC3" s="107" t="s">
        <v>630</v>
      </c>
      <c r="FD3" s="107" t="s">
        <v>631</v>
      </c>
      <c r="FE3" s="107" t="s">
        <v>632</v>
      </c>
      <c r="FF3" s="108"/>
      <c r="FG3" s="108"/>
      <c r="FH3" s="108"/>
      <c r="FI3" s="107" t="s">
        <v>633</v>
      </c>
      <c r="FJ3" s="107" t="s">
        <v>634</v>
      </c>
      <c r="FK3" s="107" t="s">
        <v>635</v>
      </c>
      <c r="FL3" s="107" t="s">
        <v>636</v>
      </c>
      <c r="FM3" s="107" t="s">
        <v>637</v>
      </c>
      <c r="FN3" s="107" t="s">
        <v>638</v>
      </c>
      <c r="FO3" s="107" t="s">
        <v>639</v>
      </c>
      <c r="FP3" s="107" t="s">
        <v>640</v>
      </c>
      <c r="FQ3" s="107" t="s">
        <v>641</v>
      </c>
      <c r="FR3" s="107" t="s">
        <v>642</v>
      </c>
      <c r="FS3" s="107" t="s">
        <v>643</v>
      </c>
      <c r="FT3" s="107" t="s">
        <v>644</v>
      </c>
      <c r="FU3" s="107" t="s">
        <v>645</v>
      </c>
      <c r="FV3" s="107" t="s">
        <v>646</v>
      </c>
      <c r="FW3" s="107" t="s">
        <v>647</v>
      </c>
      <c r="FX3" s="107" t="s">
        <v>648</v>
      </c>
      <c r="FY3" s="107" t="s">
        <v>649</v>
      </c>
      <c r="FZ3" s="107" t="s">
        <v>650</v>
      </c>
      <c r="GA3" s="107" t="s">
        <v>651</v>
      </c>
      <c r="GB3" s="107" t="s">
        <v>652</v>
      </c>
      <c r="GC3" s="107" t="s">
        <v>653</v>
      </c>
      <c r="GD3" s="107" t="s">
        <v>654</v>
      </c>
      <c r="GE3" s="107" t="s">
        <v>655</v>
      </c>
      <c r="GF3" s="107" t="s">
        <v>656</v>
      </c>
      <c r="GG3" s="107" t="s">
        <v>657</v>
      </c>
      <c r="GH3" s="107" t="s">
        <v>658</v>
      </c>
      <c r="GI3" s="107" t="s">
        <v>659</v>
      </c>
      <c r="GJ3" s="107" t="s">
        <v>660</v>
      </c>
      <c r="GK3" s="107" t="s">
        <v>661</v>
      </c>
      <c r="GL3" s="107" t="s">
        <v>662</v>
      </c>
      <c r="GM3" s="107" t="s">
        <v>663</v>
      </c>
      <c r="GN3" s="107" t="s">
        <v>664</v>
      </c>
      <c r="GO3" s="108"/>
      <c r="GP3" s="107" t="s">
        <v>665</v>
      </c>
      <c r="GQ3" s="107" t="s">
        <v>666</v>
      </c>
      <c r="GR3" s="107" t="s">
        <v>667</v>
      </c>
      <c r="GS3" s="107" t="s">
        <v>668</v>
      </c>
      <c r="GT3" s="107" t="s">
        <v>669</v>
      </c>
      <c r="GU3" s="107" t="s">
        <v>670</v>
      </c>
      <c r="GV3" s="107" t="s">
        <v>671</v>
      </c>
      <c r="GW3" s="107" t="s">
        <v>672</v>
      </c>
      <c r="GX3" s="107" t="s">
        <v>673</v>
      </c>
      <c r="GY3" s="107" t="s">
        <v>674</v>
      </c>
      <c r="GZ3" s="107" t="s">
        <v>675</v>
      </c>
      <c r="HA3" s="108"/>
      <c r="HB3" s="108"/>
      <c r="HC3" s="108"/>
      <c r="HD3" s="108"/>
      <c r="HE3" s="108"/>
      <c r="HF3" s="108"/>
      <c r="HG3" s="108"/>
      <c r="HH3" s="108"/>
      <c r="HI3" s="108"/>
      <c r="HJ3" s="108"/>
      <c r="HK3" s="108"/>
      <c r="HL3" s="108"/>
      <c r="HM3" s="108"/>
      <c r="HN3" s="108"/>
      <c r="HO3" s="109" t="s">
        <v>676</v>
      </c>
      <c r="HP3" s="109" t="s">
        <v>677</v>
      </c>
      <c r="HQ3" s="107" t="s">
        <v>678</v>
      </c>
      <c r="HR3" s="108"/>
      <c r="HS3" s="108"/>
      <c r="HT3" s="108"/>
      <c r="HU3" s="107" t="s">
        <v>679</v>
      </c>
      <c r="HV3" s="107" t="s">
        <v>680</v>
      </c>
      <c r="HW3" s="107" t="s">
        <v>681</v>
      </c>
      <c r="HX3" s="107" t="s">
        <v>682</v>
      </c>
      <c r="HY3" s="107" t="s">
        <v>683</v>
      </c>
      <c r="HZ3" s="108"/>
      <c r="IA3" s="108"/>
      <c r="IB3" s="108"/>
      <c r="IC3" s="108"/>
      <c r="ID3" s="108"/>
      <c r="IE3" s="108"/>
      <c r="IF3" s="108"/>
      <c r="IG3" s="108"/>
      <c r="IH3" s="108"/>
      <c r="II3" s="108"/>
      <c r="IJ3" s="108"/>
      <c r="IK3" s="108"/>
      <c r="IL3" s="108"/>
      <c r="IM3" s="108"/>
      <c r="IN3" s="108"/>
      <c r="IO3" s="108"/>
      <c r="IP3" s="107" t="s">
        <v>684</v>
      </c>
      <c r="IQ3" s="107" t="s">
        <v>469</v>
      </c>
      <c r="IR3" s="108"/>
      <c r="IS3" s="108"/>
      <c r="IT3" s="107" t="s">
        <v>685</v>
      </c>
      <c r="IU3" s="107" t="s">
        <v>482</v>
      </c>
      <c r="IV3" s="107" t="s">
        <v>686</v>
      </c>
      <c r="IW3" s="107" t="s">
        <v>450</v>
      </c>
      <c r="IX3" s="108"/>
      <c r="IY3" s="107" t="s">
        <v>687</v>
      </c>
      <c r="IZ3" s="107" t="s">
        <v>463</v>
      </c>
      <c r="JA3" s="108"/>
      <c r="JB3" s="108"/>
      <c r="JC3" s="108"/>
      <c r="JD3" s="108"/>
      <c r="JE3" s="108"/>
      <c r="JF3" s="108"/>
      <c r="JG3" s="108"/>
      <c r="JH3" s="108"/>
      <c r="JI3" s="108"/>
      <c r="JJ3" s="108"/>
      <c r="JK3" s="108"/>
      <c r="JL3" s="108"/>
      <c r="JM3" s="108"/>
      <c r="JN3" s="108"/>
      <c r="JO3" s="108"/>
      <c r="JP3" s="108"/>
      <c r="JQ3" s="108"/>
      <c r="JR3" s="108"/>
      <c r="JS3" s="108"/>
      <c r="JT3" s="108"/>
      <c r="JU3" s="108"/>
      <c r="JV3" s="108"/>
      <c r="JW3" s="108"/>
      <c r="JX3" s="108"/>
      <c r="JY3" s="108"/>
      <c r="JZ3" s="108"/>
      <c r="KA3" s="108"/>
      <c r="KB3" s="108"/>
      <c r="KC3" s="108"/>
      <c r="KD3" s="108"/>
      <c r="KE3" s="108"/>
      <c r="KF3" s="108"/>
      <c r="KG3" s="108"/>
      <c r="KH3" s="108"/>
      <c r="KI3" s="108"/>
      <c r="KJ3" s="108"/>
      <c r="KK3" s="108"/>
      <c r="KL3" s="108"/>
      <c r="KM3" s="108"/>
      <c r="KN3" s="108"/>
      <c r="KO3" s="109" t="s">
        <v>242</v>
      </c>
    </row>
    <row r="4" spans="1:301" s="53" customFormat="1"/>
    <row r="6" spans="1:301" ht="15" thickBot="1"/>
    <row r="7" spans="1:301" ht="15" thickBot="1">
      <c r="B7" s="54" t="s">
        <v>430</v>
      </c>
      <c r="C7" s="55" t="s">
        <v>211</v>
      </c>
      <c r="D7" s="55" t="s">
        <v>212</v>
      </c>
      <c r="E7" s="55" t="s">
        <v>213</v>
      </c>
      <c r="F7" s="173" t="s">
        <v>725</v>
      </c>
    </row>
    <row r="8" spans="1:301" ht="15" thickBot="1">
      <c r="B8" s="34">
        <v>1</v>
      </c>
      <c r="C8" s="35" t="s">
        <v>514</v>
      </c>
      <c r="D8" s="35" t="s">
        <v>514</v>
      </c>
      <c r="E8" s="35" t="str">
        <f>IF(ISBLANK(D8)=TRUE,"Yes","NO")</f>
        <v>NO</v>
      </c>
      <c r="F8" s="170">
        <v>1</v>
      </c>
      <c r="H8" s="56" t="s">
        <v>217</v>
      </c>
      <c r="I8" s="57" t="s">
        <v>218</v>
      </c>
      <c r="J8" s="58" t="s">
        <v>219</v>
      </c>
    </row>
    <row r="9" spans="1:301">
      <c r="B9" s="36">
        <v>2</v>
      </c>
      <c r="C9" s="5" t="s">
        <v>515</v>
      </c>
      <c r="D9" s="5" t="s">
        <v>520</v>
      </c>
      <c r="E9" s="5" t="str">
        <f t="shared" ref="E9:E72" si="0">IF(ISBLANK(D9)=TRUE,"Yes","NO")</f>
        <v>NO</v>
      </c>
      <c r="F9" s="171">
        <v>2</v>
      </c>
      <c r="H9" s="28" t="s">
        <v>214</v>
      </c>
      <c r="I9" s="32">
        <f>COUNTIF($E$8:$E$307,H9)</f>
        <v>123</v>
      </c>
      <c r="J9" s="33">
        <f>I9/$I$11</f>
        <v>0.41</v>
      </c>
    </row>
    <row r="10" spans="1:301" ht="15" thickBot="1">
      <c r="B10" s="36">
        <v>3</v>
      </c>
      <c r="C10" s="5" t="s">
        <v>782</v>
      </c>
      <c r="D10" s="5" t="s">
        <v>521</v>
      </c>
      <c r="E10" s="5" t="str">
        <f t="shared" si="0"/>
        <v>NO</v>
      </c>
      <c r="F10" s="171">
        <v>3</v>
      </c>
      <c r="H10" s="29" t="s">
        <v>215</v>
      </c>
      <c r="I10" s="30">
        <f>COUNTIF($E$8:$E$307,H10)</f>
        <v>177</v>
      </c>
      <c r="J10" s="31">
        <f>I10/$I$11</f>
        <v>0.59</v>
      </c>
    </row>
    <row r="11" spans="1:301" ht="15" thickBot="1">
      <c r="B11" s="36">
        <v>4</v>
      </c>
      <c r="C11" s="4" t="s">
        <v>352</v>
      </c>
      <c r="D11" s="5"/>
      <c r="E11" s="5" t="str">
        <f t="shared" si="0"/>
        <v>Yes</v>
      </c>
      <c r="F11" s="171">
        <v>4</v>
      </c>
      <c r="H11" s="56" t="s">
        <v>216</v>
      </c>
      <c r="I11" s="57">
        <f>SUM(I9:I10)</f>
        <v>300</v>
      </c>
      <c r="J11" s="59">
        <f>I11/$I$11</f>
        <v>1</v>
      </c>
    </row>
    <row r="12" spans="1:301">
      <c r="B12" s="36">
        <v>5</v>
      </c>
      <c r="C12" s="5" t="s">
        <v>783</v>
      </c>
      <c r="D12" s="5" t="s">
        <v>522</v>
      </c>
      <c r="E12" s="5" t="str">
        <f t="shared" si="0"/>
        <v>NO</v>
      </c>
      <c r="F12" s="171">
        <v>5</v>
      </c>
    </row>
    <row r="13" spans="1:301">
      <c r="B13" s="36">
        <v>6</v>
      </c>
      <c r="C13" s="5" t="s">
        <v>784</v>
      </c>
      <c r="D13" s="5"/>
      <c r="E13" s="5" t="str">
        <f t="shared" si="0"/>
        <v>Yes</v>
      </c>
      <c r="F13" s="171">
        <v>6</v>
      </c>
    </row>
    <row r="14" spans="1:301">
      <c r="B14" s="36">
        <v>7</v>
      </c>
      <c r="C14" s="5" t="s">
        <v>785</v>
      </c>
      <c r="D14" s="5" t="s">
        <v>523</v>
      </c>
      <c r="E14" s="5" t="str">
        <f t="shared" si="0"/>
        <v>NO</v>
      </c>
      <c r="F14" s="171">
        <v>7</v>
      </c>
    </row>
    <row r="15" spans="1:301">
      <c r="B15" s="36">
        <v>8</v>
      </c>
      <c r="C15" s="5" t="s">
        <v>786</v>
      </c>
      <c r="D15" s="5" t="s">
        <v>524</v>
      </c>
      <c r="E15" s="5" t="str">
        <f t="shared" si="0"/>
        <v>NO</v>
      </c>
      <c r="F15" s="171">
        <v>8</v>
      </c>
    </row>
    <row r="16" spans="1:301">
      <c r="B16" s="36">
        <v>9</v>
      </c>
      <c r="C16" s="5" t="s">
        <v>787</v>
      </c>
      <c r="D16" s="5"/>
      <c r="E16" s="5" t="str">
        <f t="shared" si="0"/>
        <v>Yes</v>
      </c>
      <c r="F16" s="171">
        <v>9</v>
      </c>
    </row>
    <row r="17" spans="2:6">
      <c r="B17" s="36">
        <v>10</v>
      </c>
      <c r="C17" s="5" t="s">
        <v>788</v>
      </c>
      <c r="D17" s="5"/>
      <c r="E17" s="5" t="str">
        <f t="shared" si="0"/>
        <v>Yes</v>
      </c>
      <c r="F17" s="171">
        <v>10</v>
      </c>
    </row>
    <row r="18" spans="2:6">
      <c r="B18" s="36">
        <v>11</v>
      </c>
      <c r="C18" s="5" t="s">
        <v>789</v>
      </c>
      <c r="D18" s="5" t="s">
        <v>525</v>
      </c>
      <c r="E18" s="5" t="str">
        <f t="shared" si="0"/>
        <v>NO</v>
      </c>
      <c r="F18" s="171">
        <v>11</v>
      </c>
    </row>
    <row r="19" spans="2:6">
      <c r="B19" s="36">
        <v>12</v>
      </c>
      <c r="C19" s="6" t="s">
        <v>526</v>
      </c>
      <c r="D19" s="5" t="s">
        <v>526</v>
      </c>
      <c r="E19" s="5" t="str">
        <f t="shared" si="0"/>
        <v>NO</v>
      </c>
      <c r="F19" s="171">
        <v>12</v>
      </c>
    </row>
    <row r="20" spans="2:6">
      <c r="B20" s="36">
        <v>13</v>
      </c>
      <c r="C20" s="6" t="s">
        <v>527</v>
      </c>
      <c r="D20" s="5" t="s">
        <v>527</v>
      </c>
      <c r="E20" s="5" t="str">
        <f t="shared" si="0"/>
        <v>NO</v>
      </c>
      <c r="F20" s="171">
        <v>13</v>
      </c>
    </row>
    <row r="21" spans="2:6">
      <c r="B21" s="36">
        <v>14</v>
      </c>
      <c r="C21" s="6" t="s">
        <v>528</v>
      </c>
      <c r="D21" s="5" t="s">
        <v>528</v>
      </c>
      <c r="E21" s="5" t="str">
        <f t="shared" si="0"/>
        <v>NO</v>
      </c>
      <c r="F21" s="171">
        <v>14</v>
      </c>
    </row>
    <row r="22" spans="2:6">
      <c r="B22" s="36">
        <v>15</v>
      </c>
      <c r="C22" s="6" t="s">
        <v>790</v>
      </c>
      <c r="D22" s="5" t="s">
        <v>529</v>
      </c>
      <c r="E22" s="5" t="str">
        <f t="shared" si="0"/>
        <v>NO</v>
      </c>
      <c r="F22" s="171">
        <v>15</v>
      </c>
    </row>
    <row r="23" spans="2:6">
      <c r="B23" s="36">
        <v>16</v>
      </c>
      <c r="C23" s="5" t="s">
        <v>791</v>
      </c>
      <c r="D23" s="5" t="s">
        <v>530</v>
      </c>
      <c r="E23" s="5" t="str">
        <f t="shared" si="0"/>
        <v>NO</v>
      </c>
      <c r="F23" s="171">
        <v>16</v>
      </c>
    </row>
    <row r="24" spans="2:6">
      <c r="B24" s="36">
        <v>17</v>
      </c>
      <c r="C24" s="5" t="s">
        <v>792</v>
      </c>
      <c r="D24" s="5" t="s">
        <v>531</v>
      </c>
      <c r="E24" s="5" t="str">
        <f t="shared" si="0"/>
        <v>NO</v>
      </c>
      <c r="F24" s="171">
        <v>17</v>
      </c>
    </row>
    <row r="25" spans="2:6">
      <c r="B25" s="36">
        <v>18</v>
      </c>
      <c r="C25" s="5" t="s">
        <v>793</v>
      </c>
      <c r="D25" s="5" t="s">
        <v>532</v>
      </c>
      <c r="E25" s="5" t="str">
        <f t="shared" si="0"/>
        <v>NO</v>
      </c>
      <c r="F25" s="171">
        <v>18</v>
      </c>
    </row>
    <row r="26" spans="2:6">
      <c r="B26" s="36">
        <v>19</v>
      </c>
      <c r="C26" s="5" t="s">
        <v>794</v>
      </c>
      <c r="D26" s="5" t="s">
        <v>533</v>
      </c>
      <c r="E26" s="5" t="str">
        <f t="shared" si="0"/>
        <v>NO</v>
      </c>
      <c r="F26" s="171">
        <v>19</v>
      </c>
    </row>
    <row r="27" spans="2:6">
      <c r="B27" s="36">
        <v>20</v>
      </c>
      <c r="C27" s="4" t="s">
        <v>795</v>
      </c>
      <c r="D27" s="5"/>
      <c r="E27" s="5" t="str">
        <f t="shared" si="0"/>
        <v>Yes</v>
      </c>
      <c r="F27" s="171">
        <v>20</v>
      </c>
    </row>
    <row r="28" spans="2:6">
      <c r="B28" s="36">
        <v>21</v>
      </c>
      <c r="C28" s="4" t="s">
        <v>796</v>
      </c>
      <c r="D28" s="5" t="s">
        <v>534</v>
      </c>
      <c r="E28" s="5" t="str">
        <f t="shared" si="0"/>
        <v>NO</v>
      </c>
      <c r="F28" s="171">
        <v>21</v>
      </c>
    </row>
    <row r="29" spans="2:6">
      <c r="B29" s="36">
        <v>22</v>
      </c>
      <c r="C29" s="5" t="s">
        <v>797</v>
      </c>
      <c r="D29" s="5"/>
      <c r="E29" s="5" t="str">
        <f t="shared" si="0"/>
        <v>Yes</v>
      </c>
      <c r="F29" s="171">
        <v>22</v>
      </c>
    </row>
    <row r="30" spans="2:6">
      <c r="B30" s="36">
        <v>23</v>
      </c>
      <c r="C30" s="5" t="s">
        <v>798</v>
      </c>
      <c r="D30" s="5" t="s">
        <v>535</v>
      </c>
      <c r="E30" s="5" t="str">
        <f t="shared" si="0"/>
        <v>NO</v>
      </c>
      <c r="F30" s="171">
        <v>23</v>
      </c>
    </row>
    <row r="31" spans="2:6">
      <c r="B31" s="36">
        <v>24</v>
      </c>
      <c r="C31" s="60" t="s">
        <v>799</v>
      </c>
      <c r="D31" s="5" t="s">
        <v>536</v>
      </c>
      <c r="E31" s="5" t="str">
        <f t="shared" si="0"/>
        <v>NO</v>
      </c>
      <c r="F31" s="171">
        <v>24</v>
      </c>
    </row>
    <row r="32" spans="2:6">
      <c r="B32" s="36">
        <v>25</v>
      </c>
      <c r="C32" s="5" t="s">
        <v>800</v>
      </c>
      <c r="D32" s="5" t="s">
        <v>537</v>
      </c>
      <c r="E32" s="5" t="str">
        <f t="shared" si="0"/>
        <v>NO</v>
      </c>
      <c r="F32" s="171">
        <v>25</v>
      </c>
    </row>
    <row r="33" spans="2:6">
      <c r="B33" s="36">
        <v>26</v>
      </c>
      <c r="C33" s="61" t="s">
        <v>801</v>
      </c>
      <c r="D33" s="5" t="s">
        <v>538</v>
      </c>
      <c r="E33" s="5" t="str">
        <f t="shared" si="0"/>
        <v>NO</v>
      </c>
      <c r="F33" s="171">
        <v>26</v>
      </c>
    </row>
    <row r="34" spans="2:6">
      <c r="B34" s="36">
        <v>27</v>
      </c>
      <c r="C34" s="5" t="s">
        <v>539</v>
      </c>
      <c r="D34" s="5" t="s">
        <v>539</v>
      </c>
      <c r="E34" s="5" t="str">
        <f t="shared" si="0"/>
        <v>NO</v>
      </c>
      <c r="F34" s="171">
        <v>27</v>
      </c>
    </row>
    <row r="35" spans="2:6">
      <c r="B35" s="36">
        <v>28</v>
      </c>
      <c r="C35" s="61" t="s">
        <v>802</v>
      </c>
      <c r="D35" s="5" t="s">
        <v>540</v>
      </c>
      <c r="E35" s="5" t="str">
        <f t="shared" si="0"/>
        <v>NO</v>
      </c>
      <c r="F35" s="171">
        <v>28</v>
      </c>
    </row>
    <row r="36" spans="2:6">
      <c r="B36" s="36">
        <v>29</v>
      </c>
      <c r="C36" s="5" t="s">
        <v>803</v>
      </c>
      <c r="D36" s="5" t="s">
        <v>541</v>
      </c>
      <c r="E36" s="5" t="str">
        <f t="shared" si="0"/>
        <v>NO</v>
      </c>
      <c r="F36" s="171">
        <v>29</v>
      </c>
    </row>
    <row r="37" spans="2:6">
      <c r="B37" s="36">
        <v>30</v>
      </c>
      <c r="C37" s="61" t="s">
        <v>804</v>
      </c>
      <c r="D37" s="5" t="s">
        <v>542</v>
      </c>
      <c r="E37" s="5" t="str">
        <f t="shared" si="0"/>
        <v>NO</v>
      </c>
      <c r="F37" s="171">
        <v>30</v>
      </c>
    </row>
    <row r="38" spans="2:6">
      <c r="B38" s="36">
        <v>31</v>
      </c>
      <c r="C38" s="61" t="s">
        <v>347</v>
      </c>
      <c r="D38" s="5" t="s">
        <v>543</v>
      </c>
      <c r="E38" s="5" t="str">
        <f t="shared" si="0"/>
        <v>NO</v>
      </c>
      <c r="F38" s="171">
        <v>31</v>
      </c>
    </row>
    <row r="39" spans="2:6">
      <c r="B39" s="36">
        <v>32</v>
      </c>
      <c r="C39" s="4" t="s">
        <v>220</v>
      </c>
      <c r="D39" s="5" t="s">
        <v>220</v>
      </c>
      <c r="E39" s="5" t="str">
        <f t="shared" si="0"/>
        <v>NO</v>
      </c>
      <c r="F39" s="171">
        <v>32</v>
      </c>
    </row>
    <row r="40" spans="2:6">
      <c r="B40" s="36">
        <v>33</v>
      </c>
      <c r="C40" s="7" t="s">
        <v>805</v>
      </c>
      <c r="D40" s="5"/>
      <c r="E40" s="5" t="str">
        <f t="shared" si="0"/>
        <v>Yes</v>
      </c>
      <c r="F40" s="171">
        <v>33</v>
      </c>
    </row>
    <row r="41" spans="2:6">
      <c r="B41" s="36">
        <v>34</v>
      </c>
      <c r="C41" s="7" t="s">
        <v>806</v>
      </c>
      <c r="D41" s="5"/>
      <c r="E41" s="5" t="str">
        <f t="shared" si="0"/>
        <v>Yes</v>
      </c>
      <c r="F41" s="171">
        <v>34</v>
      </c>
    </row>
    <row r="42" spans="2:6">
      <c r="B42" s="36">
        <v>35</v>
      </c>
      <c r="C42" s="7" t="s">
        <v>544</v>
      </c>
      <c r="D42" s="5" t="s">
        <v>544</v>
      </c>
      <c r="E42" s="5" t="str">
        <f t="shared" si="0"/>
        <v>NO</v>
      </c>
      <c r="F42" s="171">
        <v>35</v>
      </c>
    </row>
    <row r="43" spans="2:6">
      <c r="B43" s="36">
        <v>36</v>
      </c>
      <c r="C43" s="4" t="s">
        <v>467</v>
      </c>
      <c r="D43" s="5" t="s">
        <v>467</v>
      </c>
      <c r="E43" s="5" t="str">
        <f t="shared" si="0"/>
        <v>NO</v>
      </c>
      <c r="F43" s="171">
        <v>36</v>
      </c>
    </row>
    <row r="44" spans="2:6">
      <c r="B44" s="36">
        <v>37</v>
      </c>
      <c r="C44" s="5" t="s">
        <v>545</v>
      </c>
      <c r="D44" s="5" t="s">
        <v>545</v>
      </c>
      <c r="E44" s="5" t="str">
        <f t="shared" si="0"/>
        <v>NO</v>
      </c>
      <c r="F44" s="171">
        <v>37</v>
      </c>
    </row>
    <row r="45" spans="2:6">
      <c r="B45" s="36">
        <v>38</v>
      </c>
      <c r="C45" s="5" t="s">
        <v>221</v>
      </c>
      <c r="D45" s="5" t="s">
        <v>221</v>
      </c>
      <c r="E45" s="5" t="str">
        <f t="shared" si="0"/>
        <v>NO</v>
      </c>
      <c r="F45" s="171">
        <v>38</v>
      </c>
    </row>
    <row r="46" spans="2:6">
      <c r="B46" s="36">
        <v>39</v>
      </c>
      <c r="C46" s="5" t="s">
        <v>807</v>
      </c>
      <c r="D46" s="5" t="s">
        <v>546</v>
      </c>
      <c r="E46" s="5" t="str">
        <f t="shared" si="0"/>
        <v>NO</v>
      </c>
      <c r="F46" s="171">
        <v>39</v>
      </c>
    </row>
    <row r="47" spans="2:6">
      <c r="B47" s="36">
        <v>40</v>
      </c>
      <c r="C47" s="5" t="s">
        <v>547</v>
      </c>
      <c r="D47" s="5" t="s">
        <v>547</v>
      </c>
      <c r="E47" s="5" t="str">
        <f t="shared" si="0"/>
        <v>NO</v>
      </c>
      <c r="F47" s="171">
        <v>40</v>
      </c>
    </row>
    <row r="48" spans="2:6">
      <c r="B48" s="36">
        <v>41</v>
      </c>
      <c r="C48" s="5" t="s">
        <v>808</v>
      </c>
      <c r="D48" s="5" t="s">
        <v>548</v>
      </c>
      <c r="E48" s="5" t="str">
        <f t="shared" si="0"/>
        <v>NO</v>
      </c>
      <c r="F48" s="171">
        <v>41</v>
      </c>
    </row>
    <row r="49" spans="2:6">
      <c r="B49" s="36">
        <v>42</v>
      </c>
      <c r="C49" s="61" t="s">
        <v>809</v>
      </c>
      <c r="D49" s="5" t="s">
        <v>549</v>
      </c>
      <c r="E49" s="5" t="str">
        <f t="shared" si="0"/>
        <v>NO</v>
      </c>
      <c r="F49" s="171">
        <v>42</v>
      </c>
    </row>
    <row r="50" spans="2:6">
      <c r="B50" s="36">
        <v>43</v>
      </c>
      <c r="C50" s="5" t="s">
        <v>810</v>
      </c>
      <c r="D50" s="5" t="s">
        <v>550</v>
      </c>
      <c r="E50" s="5" t="str">
        <f t="shared" si="0"/>
        <v>NO</v>
      </c>
      <c r="F50" s="171">
        <v>43</v>
      </c>
    </row>
    <row r="51" spans="2:6">
      <c r="B51" s="36">
        <v>44</v>
      </c>
      <c r="C51" s="61" t="s">
        <v>811</v>
      </c>
      <c r="D51" s="5" t="s">
        <v>551</v>
      </c>
      <c r="E51" s="5" t="str">
        <f t="shared" si="0"/>
        <v>NO</v>
      </c>
      <c r="F51" s="171">
        <v>44</v>
      </c>
    </row>
    <row r="52" spans="2:6">
      <c r="B52" s="36">
        <v>45</v>
      </c>
      <c r="C52" s="5" t="s">
        <v>812</v>
      </c>
      <c r="D52" s="5"/>
      <c r="E52" s="5" t="str">
        <f t="shared" si="0"/>
        <v>Yes</v>
      </c>
      <c r="F52" s="171">
        <v>45</v>
      </c>
    </row>
    <row r="53" spans="2:6">
      <c r="B53" s="36">
        <v>46</v>
      </c>
      <c r="C53" s="4" t="s">
        <v>813</v>
      </c>
      <c r="D53" s="5" t="s">
        <v>552</v>
      </c>
      <c r="E53" s="5" t="str">
        <f t="shared" si="0"/>
        <v>NO</v>
      </c>
      <c r="F53" s="171">
        <v>46</v>
      </c>
    </row>
    <row r="54" spans="2:6">
      <c r="B54" s="36">
        <v>47</v>
      </c>
      <c r="C54" s="4" t="s">
        <v>814</v>
      </c>
      <c r="D54" s="5" t="s">
        <v>553</v>
      </c>
      <c r="E54" s="5" t="str">
        <f t="shared" si="0"/>
        <v>NO</v>
      </c>
      <c r="F54" s="171">
        <v>47</v>
      </c>
    </row>
    <row r="55" spans="2:6">
      <c r="B55" s="36">
        <v>48</v>
      </c>
      <c r="C55" s="5" t="s">
        <v>258</v>
      </c>
      <c r="D55" s="5" t="s">
        <v>554</v>
      </c>
      <c r="E55" s="5" t="str">
        <f t="shared" si="0"/>
        <v>NO</v>
      </c>
      <c r="F55" s="171">
        <v>48</v>
      </c>
    </row>
    <row r="56" spans="2:6">
      <c r="B56" s="36">
        <v>49</v>
      </c>
      <c r="C56" s="5" t="s">
        <v>353</v>
      </c>
      <c r="D56" s="5"/>
      <c r="E56" s="5" t="str">
        <f t="shared" si="0"/>
        <v>Yes</v>
      </c>
      <c r="F56" s="171">
        <v>49</v>
      </c>
    </row>
    <row r="57" spans="2:6">
      <c r="B57" s="36">
        <v>50</v>
      </c>
      <c r="C57" s="5" t="s">
        <v>354</v>
      </c>
      <c r="D57" s="5"/>
      <c r="E57" s="5" t="str">
        <f t="shared" si="0"/>
        <v>Yes</v>
      </c>
      <c r="F57" s="171">
        <v>50</v>
      </c>
    </row>
    <row r="58" spans="2:6">
      <c r="B58" s="36">
        <v>51</v>
      </c>
      <c r="C58" s="5" t="s">
        <v>355</v>
      </c>
      <c r="D58" s="5"/>
      <c r="E58" s="5" t="str">
        <f t="shared" si="0"/>
        <v>Yes</v>
      </c>
      <c r="F58" s="171">
        <v>51</v>
      </c>
    </row>
    <row r="59" spans="2:6">
      <c r="B59" s="36">
        <v>52</v>
      </c>
      <c r="C59" s="5" t="s">
        <v>259</v>
      </c>
      <c r="D59" s="5" t="s">
        <v>555</v>
      </c>
      <c r="E59" s="5" t="str">
        <f t="shared" si="0"/>
        <v>NO</v>
      </c>
      <c r="F59" s="171">
        <v>52</v>
      </c>
    </row>
    <row r="60" spans="2:6">
      <c r="B60" s="36">
        <v>53</v>
      </c>
      <c r="C60" s="5" t="s">
        <v>260</v>
      </c>
      <c r="D60" s="5" t="s">
        <v>556</v>
      </c>
      <c r="E60" s="5" t="str">
        <f t="shared" si="0"/>
        <v>NO</v>
      </c>
      <c r="F60" s="171">
        <v>53</v>
      </c>
    </row>
    <row r="61" spans="2:6">
      <c r="B61" s="36">
        <v>54</v>
      </c>
      <c r="C61" s="5" t="s">
        <v>261</v>
      </c>
      <c r="D61" s="5" t="s">
        <v>557</v>
      </c>
      <c r="E61" s="5" t="str">
        <f t="shared" si="0"/>
        <v>NO</v>
      </c>
      <c r="F61" s="171">
        <v>54</v>
      </c>
    </row>
    <row r="62" spans="2:6">
      <c r="B62" s="36">
        <v>55</v>
      </c>
      <c r="C62" s="5" t="s">
        <v>262</v>
      </c>
      <c r="D62" s="5" t="s">
        <v>558</v>
      </c>
      <c r="E62" s="5" t="str">
        <f t="shared" si="0"/>
        <v>NO</v>
      </c>
      <c r="F62" s="171">
        <v>55</v>
      </c>
    </row>
    <row r="63" spans="2:6">
      <c r="B63" s="36">
        <v>56</v>
      </c>
      <c r="C63" s="5" t="s">
        <v>356</v>
      </c>
      <c r="D63" s="5"/>
      <c r="E63" s="5" t="str">
        <f t="shared" si="0"/>
        <v>Yes</v>
      </c>
      <c r="F63" s="171">
        <v>56</v>
      </c>
    </row>
    <row r="64" spans="2:6">
      <c r="B64" s="36">
        <v>57</v>
      </c>
      <c r="C64" s="5" t="s">
        <v>263</v>
      </c>
      <c r="D64" s="5" t="s">
        <v>559</v>
      </c>
      <c r="E64" s="5" t="str">
        <f t="shared" si="0"/>
        <v>NO</v>
      </c>
      <c r="F64" s="171">
        <v>57</v>
      </c>
    </row>
    <row r="65" spans="2:6">
      <c r="B65" s="36">
        <v>58</v>
      </c>
      <c r="C65" s="5" t="s">
        <v>264</v>
      </c>
      <c r="D65" s="5" t="s">
        <v>560</v>
      </c>
      <c r="E65" s="5" t="str">
        <f t="shared" si="0"/>
        <v>NO</v>
      </c>
      <c r="F65" s="171">
        <v>58</v>
      </c>
    </row>
    <row r="66" spans="2:6">
      <c r="B66" s="36">
        <v>59</v>
      </c>
      <c r="C66" s="5" t="s">
        <v>265</v>
      </c>
      <c r="D66" s="5" t="s">
        <v>561</v>
      </c>
      <c r="E66" s="5" t="str">
        <f t="shared" si="0"/>
        <v>NO</v>
      </c>
      <c r="F66" s="171">
        <v>59</v>
      </c>
    </row>
    <row r="67" spans="2:6">
      <c r="B67" s="36">
        <v>60</v>
      </c>
      <c r="C67" s="5" t="s">
        <v>266</v>
      </c>
      <c r="D67" s="5" t="s">
        <v>562</v>
      </c>
      <c r="E67" s="5" t="str">
        <f t="shared" si="0"/>
        <v>NO</v>
      </c>
      <c r="F67" s="171">
        <v>60</v>
      </c>
    </row>
    <row r="68" spans="2:6">
      <c r="B68" s="36">
        <v>61</v>
      </c>
      <c r="C68" s="5" t="s">
        <v>267</v>
      </c>
      <c r="D68" s="5" t="s">
        <v>563</v>
      </c>
      <c r="E68" s="5" t="str">
        <f t="shared" si="0"/>
        <v>NO</v>
      </c>
      <c r="F68" s="171">
        <v>61</v>
      </c>
    </row>
    <row r="69" spans="2:6">
      <c r="B69" s="36">
        <v>62</v>
      </c>
      <c r="C69" s="5" t="s">
        <v>268</v>
      </c>
      <c r="D69" s="5" t="s">
        <v>564</v>
      </c>
      <c r="E69" s="5" t="str">
        <f t="shared" si="0"/>
        <v>NO</v>
      </c>
      <c r="F69" s="171">
        <v>62</v>
      </c>
    </row>
    <row r="70" spans="2:6">
      <c r="B70" s="36">
        <v>63</v>
      </c>
      <c r="C70" s="5" t="s">
        <v>269</v>
      </c>
      <c r="D70" s="5" t="s">
        <v>565</v>
      </c>
      <c r="E70" s="5" t="str">
        <f t="shared" si="0"/>
        <v>NO</v>
      </c>
      <c r="F70" s="171">
        <v>63</v>
      </c>
    </row>
    <row r="71" spans="2:6">
      <c r="B71" s="36">
        <v>64</v>
      </c>
      <c r="C71" s="5" t="s">
        <v>270</v>
      </c>
      <c r="D71" s="5" t="s">
        <v>566</v>
      </c>
      <c r="E71" s="5" t="str">
        <f t="shared" si="0"/>
        <v>NO</v>
      </c>
      <c r="F71" s="171">
        <v>64</v>
      </c>
    </row>
    <row r="72" spans="2:6">
      <c r="B72" s="36">
        <v>65</v>
      </c>
      <c r="C72" s="5" t="s">
        <v>357</v>
      </c>
      <c r="D72" s="5"/>
      <c r="E72" s="5" t="str">
        <f t="shared" si="0"/>
        <v>Yes</v>
      </c>
      <c r="F72" s="171">
        <v>65</v>
      </c>
    </row>
    <row r="73" spans="2:6">
      <c r="B73" s="36">
        <v>66</v>
      </c>
      <c r="C73" s="5" t="s">
        <v>358</v>
      </c>
      <c r="D73" s="5"/>
      <c r="E73" s="5" t="str">
        <f t="shared" ref="E73:E136" si="1">IF(ISBLANK(D73)=TRUE,"Yes","NO")</f>
        <v>Yes</v>
      </c>
      <c r="F73" s="171">
        <v>66</v>
      </c>
    </row>
    <row r="74" spans="2:6">
      <c r="B74" s="36">
        <v>67</v>
      </c>
      <c r="C74" s="4" t="s">
        <v>359</v>
      </c>
      <c r="D74" s="5"/>
      <c r="E74" s="5" t="str">
        <f t="shared" si="1"/>
        <v>Yes</v>
      </c>
      <c r="F74" s="171">
        <v>67</v>
      </c>
    </row>
    <row r="75" spans="2:6">
      <c r="B75" s="36">
        <v>68</v>
      </c>
      <c r="C75" s="5" t="s">
        <v>271</v>
      </c>
      <c r="D75" s="5" t="s">
        <v>567</v>
      </c>
      <c r="E75" s="5" t="str">
        <f t="shared" si="1"/>
        <v>NO</v>
      </c>
      <c r="F75" s="171">
        <v>68</v>
      </c>
    </row>
    <row r="76" spans="2:6">
      <c r="B76" s="36">
        <v>69</v>
      </c>
      <c r="C76" s="5" t="s">
        <v>272</v>
      </c>
      <c r="D76" s="5" t="s">
        <v>568</v>
      </c>
      <c r="E76" s="5" t="str">
        <f t="shared" si="1"/>
        <v>NO</v>
      </c>
      <c r="F76" s="171">
        <v>69</v>
      </c>
    </row>
    <row r="77" spans="2:6">
      <c r="B77" s="36">
        <v>70</v>
      </c>
      <c r="C77" s="5" t="s">
        <v>273</v>
      </c>
      <c r="D77" s="5" t="s">
        <v>569</v>
      </c>
      <c r="E77" s="5" t="str">
        <f t="shared" si="1"/>
        <v>NO</v>
      </c>
      <c r="F77" s="171">
        <v>70</v>
      </c>
    </row>
    <row r="78" spans="2:6">
      <c r="B78" s="36">
        <v>71</v>
      </c>
      <c r="C78" s="5" t="s">
        <v>274</v>
      </c>
      <c r="D78" s="5" t="s">
        <v>570</v>
      </c>
      <c r="E78" s="5" t="str">
        <f t="shared" si="1"/>
        <v>NO</v>
      </c>
      <c r="F78" s="171">
        <v>71</v>
      </c>
    </row>
    <row r="79" spans="2:6">
      <c r="B79" s="36">
        <v>72</v>
      </c>
      <c r="C79" s="5" t="s">
        <v>360</v>
      </c>
      <c r="D79" s="5"/>
      <c r="E79" s="5" t="str">
        <f t="shared" si="1"/>
        <v>Yes</v>
      </c>
      <c r="F79" s="171">
        <v>72</v>
      </c>
    </row>
    <row r="80" spans="2:6">
      <c r="B80" s="36">
        <v>73</v>
      </c>
      <c r="C80" s="5" t="s">
        <v>275</v>
      </c>
      <c r="D80" s="5" t="s">
        <v>571</v>
      </c>
      <c r="E80" s="5" t="str">
        <f t="shared" si="1"/>
        <v>NO</v>
      </c>
      <c r="F80" s="171">
        <v>73</v>
      </c>
    </row>
    <row r="81" spans="2:6">
      <c r="B81" s="36">
        <v>74</v>
      </c>
      <c r="C81" s="5" t="s">
        <v>276</v>
      </c>
      <c r="D81" s="5" t="s">
        <v>572</v>
      </c>
      <c r="E81" s="5" t="str">
        <f t="shared" si="1"/>
        <v>NO</v>
      </c>
      <c r="F81" s="171">
        <v>74</v>
      </c>
    </row>
    <row r="82" spans="2:6">
      <c r="B82" s="36">
        <v>75</v>
      </c>
      <c r="C82" s="5" t="s">
        <v>277</v>
      </c>
      <c r="D82" s="5" t="s">
        <v>573</v>
      </c>
      <c r="E82" s="5" t="str">
        <f t="shared" si="1"/>
        <v>NO</v>
      </c>
      <c r="F82" s="171">
        <v>75</v>
      </c>
    </row>
    <row r="83" spans="2:6">
      <c r="B83" s="36">
        <v>76</v>
      </c>
      <c r="C83" s="5" t="s">
        <v>278</v>
      </c>
      <c r="D83" s="5" t="s">
        <v>574</v>
      </c>
      <c r="E83" s="5" t="str">
        <f t="shared" si="1"/>
        <v>NO</v>
      </c>
      <c r="F83" s="171">
        <v>76</v>
      </c>
    </row>
    <row r="84" spans="2:6">
      <c r="B84" s="36">
        <v>77</v>
      </c>
      <c r="C84" s="5" t="s">
        <v>279</v>
      </c>
      <c r="D84" s="5" t="s">
        <v>575</v>
      </c>
      <c r="E84" s="5" t="str">
        <f t="shared" si="1"/>
        <v>NO</v>
      </c>
      <c r="F84" s="171">
        <v>77</v>
      </c>
    </row>
    <row r="85" spans="2:6">
      <c r="B85" s="36">
        <v>78</v>
      </c>
      <c r="C85" s="5" t="s">
        <v>280</v>
      </c>
      <c r="D85" s="5" t="s">
        <v>576</v>
      </c>
      <c r="E85" s="5" t="str">
        <f t="shared" si="1"/>
        <v>NO</v>
      </c>
      <c r="F85" s="171">
        <v>78</v>
      </c>
    </row>
    <row r="86" spans="2:6">
      <c r="B86" s="36">
        <v>79</v>
      </c>
      <c r="C86" s="5" t="s">
        <v>281</v>
      </c>
      <c r="D86" s="5" t="s">
        <v>577</v>
      </c>
      <c r="E86" s="5" t="str">
        <f t="shared" si="1"/>
        <v>NO</v>
      </c>
      <c r="F86" s="171">
        <v>79</v>
      </c>
    </row>
    <row r="87" spans="2:6">
      <c r="B87" s="36">
        <v>80</v>
      </c>
      <c r="C87" s="5" t="s">
        <v>282</v>
      </c>
      <c r="D87" s="5" t="s">
        <v>578</v>
      </c>
      <c r="E87" s="5" t="str">
        <f t="shared" si="1"/>
        <v>NO</v>
      </c>
      <c r="F87" s="171">
        <v>80</v>
      </c>
    </row>
    <row r="88" spans="2:6">
      <c r="B88" s="36">
        <v>81</v>
      </c>
      <c r="C88" s="5" t="s">
        <v>361</v>
      </c>
      <c r="D88" s="5"/>
      <c r="E88" s="5" t="str">
        <f t="shared" si="1"/>
        <v>Yes</v>
      </c>
      <c r="F88" s="171">
        <v>81</v>
      </c>
    </row>
    <row r="89" spans="2:6">
      <c r="B89" s="36">
        <v>82</v>
      </c>
      <c r="C89" s="5" t="s">
        <v>362</v>
      </c>
      <c r="D89" s="5"/>
      <c r="E89" s="5" t="str">
        <f t="shared" si="1"/>
        <v>Yes</v>
      </c>
      <c r="F89" s="171">
        <v>82</v>
      </c>
    </row>
    <row r="90" spans="2:6">
      <c r="B90" s="36">
        <v>83</v>
      </c>
      <c r="C90" s="4" t="s">
        <v>363</v>
      </c>
      <c r="D90" s="5"/>
      <c r="E90" s="5" t="str">
        <f t="shared" si="1"/>
        <v>Yes</v>
      </c>
      <c r="F90" s="171">
        <v>83</v>
      </c>
    </row>
    <row r="91" spans="2:6">
      <c r="B91" s="36">
        <v>84</v>
      </c>
      <c r="C91" s="5" t="s">
        <v>283</v>
      </c>
      <c r="D91" s="5" t="s">
        <v>579</v>
      </c>
      <c r="E91" s="5" t="str">
        <f t="shared" si="1"/>
        <v>NO</v>
      </c>
      <c r="F91" s="171">
        <v>84</v>
      </c>
    </row>
    <row r="92" spans="2:6">
      <c r="B92" s="36">
        <v>85</v>
      </c>
      <c r="C92" s="5" t="s">
        <v>284</v>
      </c>
      <c r="D92" s="5" t="s">
        <v>580</v>
      </c>
      <c r="E92" s="5" t="str">
        <f t="shared" si="1"/>
        <v>NO</v>
      </c>
      <c r="F92" s="171">
        <v>85</v>
      </c>
    </row>
    <row r="93" spans="2:6">
      <c r="B93" s="36">
        <v>86</v>
      </c>
      <c r="C93" s="5" t="s">
        <v>285</v>
      </c>
      <c r="D93" s="5" t="s">
        <v>581</v>
      </c>
      <c r="E93" s="5" t="str">
        <f t="shared" si="1"/>
        <v>NO</v>
      </c>
      <c r="F93" s="171">
        <v>86</v>
      </c>
    </row>
    <row r="94" spans="2:6">
      <c r="B94" s="36">
        <v>87</v>
      </c>
      <c r="C94" s="5" t="s">
        <v>286</v>
      </c>
      <c r="D94" s="5" t="s">
        <v>582</v>
      </c>
      <c r="E94" s="5" t="str">
        <f t="shared" si="1"/>
        <v>NO</v>
      </c>
      <c r="F94" s="171">
        <v>87</v>
      </c>
    </row>
    <row r="95" spans="2:6">
      <c r="B95" s="36">
        <v>88</v>
      </c>
      <c r="C95" s="5" t="s">
        <v>364</v>
      </c>
      <c r="D95" s="5"/>
      <c r="E95" s="5" t="str">
        <f t="shared" si="1"/>
        <v>Yes</v>
      </c>
      <c r="F95" s="171">
        <v>88</v>
      </c>
    </row>
    <row r="96" spans="2:6">
      <c r="B96" s="36">
        <v>89</v>
      </c>
      <c r="C96" s="5" t="s">
        <v>287</v>
      </c>
      <c r="D96" s="5" t="s">
        <v>583</v>
      </c>
      <c r="E96" s="5" t="str">
        <f t="shared" si="1"/>
        <v>NO</v>
      </c>
      <c r="F96" s="171">
        <v>89</v>
      </c>
    </row>
    <row r="97" spans="2:6">
      <c r="B97" s="36">
        <v>90</v>
      </c>
      <c r="C97" s="5" t="s">
        <v>288</v>
      </c>
      <c r="D97" s="5" t="s">
        <v>584</v>
      </c>
      <c r="E97" s="5" t="str">
        <f t="shared" si="1"/>
        <v>NO</v>
      </c>
      <c r="F97" s="171">
        <v>90</v>
      </c>
    </row>
    <row r="98" spans="2:6">
      <c r="B98" s="36">
        <v>91</v>
      </c>
      <c r="C98" s="5" t="s">
        <v>289</v>
      </c>
      <c r="D98" s="5" t="s">
        <v>585</v>
      </c>
      <c r="E98" s="5" t="str">
        <f t="shared" si="1"/>
        <v>NO</v>
      </c>
      <c r="F98" s="171">
        <v>91</v>
      </c>
    </row>
    <row r="99" spans="2:6">
      <c r="B99" s="36">
        <v>92</v>
      </c>
      <c r="C99" s="5" t="s">
        <v>290</v>
      </c>
      <c r="D99" s="5" t="s">
        <v>586</v>
      </c>
      <c r="E99" s="5" t="str">
        <f t="shared" si="1"/>
        <v>NO</v>
      </c>
      <c r="F99" s="171">
        <v>92</v>
      </c>
    </row>
    <row r="100" spans="2:6">
      <c r="B100" s="36">
        <v>93</v>
      </c>
      <c r="C100" s="5" t="s">
        <v>291</v>
      </c>
      <c r="D100" s="5" t="s">
        <v>587</v>
      </c>
      <c r="E100" s="5" t="str">
        <f t="shared" si="1"/>
        <v>NO</v>
      </c>
      <c r="F100" s="171">
        <v>93</v>
      </c>
    </row>
    <row r="101" spans="2:6">
      <c r="B101" s="36">
        <v>94</v>
      </c>
      <c r="C101" s="5" t="s">
        <v>292</v>
      </c>
      <c r="D101" s="5" t="s">
        <v>588</v>
      </c>
      <c r="E101" s="5" t="str">
        <f t="shared" si="1"/>
        <v>NO</v>
      </c>
      <c r="F101" s="171">
        <v>94</v>
      </c>
    </row>
    <row r="102" spans="2:6">
      <c r="B102" s="36">
        <v>95</v>
      </c>
      <c r="C102" s="5" t="s">
        <v>293</v>
      </c>
      <c r="D102" s="5" t="s">
        <v>589</v>
      </c>
      <c r="E102" s="5" t="str">
        <f t="shared" si="1"/>
        <v>NO</v>
      </c>
      <c r="F102" s="171">
        <v>95</v>
      </c>
    </row>
    <row r="103" spans="2:6">
      <c r="B103" s="36">
        <v>96</v>
      </c>
      <c r="C103" s="5" t="s">
        <v>294</v>
      </c>
      <c r="D103" s="5" t="s">
        <v>590</v>
      </c>
      <c r="E103" s="5" t="str">
        <f t="shared" si="1"/>
        <v>NO</v>
      </c>
      <c r="F103" s="171">
        <v>96</v>
      </c>
    </row>
    <row r="104" spans="2:6">
      <c r="B104" s="36">
        <v>97</v>
      </c>
      <c r="C104" s="5" t="s">
        <v>365</v>
      </c>
      <c r="D104" s="5"/>
      <c r="E104" s="5" t="str">
        <f t="shared" si="1"/>
        <v>Yes</v>
      </c>
      <c r="F104" s="171">
        <v>97</v>
      </c>
    </row>
    <row r="105" spans="2:6">
      <c r="B105" s="36">
        <v>98</v>
      </c>
      <c r="C105" s="5" t="s">
        <v>366</v>
      </c>
      <c r="D105" s="5"/>
      <c r="E105" s="5" t="str">
        <f t="shared" si="1"/>
        <v>Yes</v>
      </c>
      <c r="F105" s="171">
        <v>98</v>
      </c>
    </row>
    <row r="106" spans="2:6">
      <c r="B106" s="36">
        <v>99</v>
      </c>
      <c r="C106" s="4" t="s">
        <v>367</v>
      </c>
      <c r="D106" s="5"/>
      <c r="E106" s="5" t="str">
        <f t="shared" si="1"/>
        <v>Yes</v>
      </c>
      <c r="F106" s="171">
        <v>99</v>
      </c>
    </row>
    <row r="107" spans="2:6">
      <c r="B107" s="36">
        <v>100</v>
      </c>
      <c r="C107" s="5" t="s">
        <v>295</v>
      </c>
      <c r="D107" s="5" t="s">
        <v>591</v>
      </c>
      <c r="E107" s="5" t="str">
        <f t="shared" si="1"/>
        <v>NO</v>
      </c>
      <c r="F107" s="171">
        <v>100</v>
      </c>
    </row>
    <row r="108" spans="2:6">
      <c r="B108" s="36">
        <v>101</v>
      </c>
      <c r="C108" s="5" t="s">
        <v>296</v>
      </c>
      <c r="D108" s="5" t="s">
        <v>592</v>
      </c>
      <c r="E108" s="5" t="str">
        <f t="shared" si="1"/>
        <v>NO</v>
      </c>
      <c r="F108" s="171">
        <v>101</v>
      </c>
    </row>
    <row r="109" spans="2:6">
      <c r="B109" s="36">
        <v>102</v>
      </c>
      <c r="C109" s="5" t="s">
        <v>297</v>
      </c>
      <c r="D109" s="5" t="s">
        <v>593</v>
      </c>
      <c r="E109" s="5" t="str">
        <f t="shared" si="1"/>
        <v>NO</v>
      </c>
      <c r="F109" s="171">
        <v>102</v>
      </c>
    </row>
    <row r="110" spans="2:6">
      <c r="B110" s="36">
        <v>103</v>
      </c>
      <c r="C110" s="5" t="s">
        <v>298</v>
      </c>
      <c r="D110" s="5" t="s">
        <v>594</v>
      </c>
      <c r="E110" s="5" t="str">
        <f t="shared" si="1"/>
        <v>NO</v>
      </c>
      <c r="F110" s="171">
        <v>103</v>
      </c>
    </row>
    <row r="111" spans="2:6">
      <c r="B111" s="36">
        <v>104</v>
      </c>
      <c r="C111" s="5" t="s">
        <v>368</v>
      </c>
      <c r="D111" s="5"/>
      <c r="E111" s="5" t="str">
        <f t="shared" si="1"/>
        <v>Yes</v>
      </c>
      <c r="F111" s="171">
        <v>104</v>
      </c>
    </row>
    <row r="112" spans="2:6">
      <c r="B112" s="36">
        <v>105</v>
      </c>
      <c r="C112" s="5" t="s">
        <v>299</v>
      </c>
      <c r="D112" s="5" t="s">
        <v>595</v>
      </c>
      <c r="E112" s="5" t="str">
        <f t="shared" si="1"/>
        <v>NO</v>
      </c>
      <c r="F112" s="171">
        <v>105</v>
      </c>
    </row>
    <row r="113" spans="2:6">
      <c r="B113" s="36">
        <v>106</v>
      </c>
      <c r="C113" s="5" t="s">
        <v>300</v>
      </c>
      <c r="D113" s="5" t="s">
        <v>596</v>
      </c>
      <c r="E113" s="5" t="str">
        <f t="shared" si="1"/>
        <v>NO</v>
      </c>
      <c r="F113" s="171">
        <v>106</v>
      </c>
    </row>
    <row r="114" spans="2:6">
      <c r="B114" s="36">
        <v>107</v>
      </c>
      <c r="C114" s="5" t="s">
        <v>301</v>
      </c>
      <c r="D114" s="5" t="s">
        <v>597</v>
      </c>
      <c r="E114" s="5" t="str">
        <f t="shared" si="1"/>
        <v>NO</v>
      </c>
      <c r="F114" s="171">
        <v>107</v>
      </c>
    </row>
    <row r="115" spans="2:6">
      <c r="B115" s="36">
        <v>108</v>
      </c>
      <c r="C115" s="5" t="s">
        <v>302</v>
      </c>
      <c r="D115" s="5" t="s">
        <v>598</v>
      </c>
      <c r="E115" s="5" t="str">
        <f t="shared" si="1"/>
        <v>NO</v>
      </c>
      <c r="F115" s="171">
        <v>108</v>
      </c>
    </row>
    <row r="116" spans="2:6">
      <c r="B116" s="36">
        <v>109</v>
      </c>
      <c r="C116" s="5" t="s">
        <v>303</v>
      </c>
      <c r="D116" s="5" t="s">
        <v>599</v>
      </c>
      <c r="E116" s="5" t="str">
        <f t="shared" si="1"/>
        <v>NO</v>
      </c>
      <c r="F116" s="171">
        <v>109</v>
      </c>
    </row>
    <row r="117" spans="2:6">
      <c r="B117" s="36">
        <v>110</v>
      </c>
      <c r="C117" s="5" t="s">
        <v>304</v>
      </c>
      <c r="D117" s="5" t="s">
        <v>600</v>
      </c>
      <c r="E117" s="5" t="str">
        <f t="shared" si="1"/>
        <v>NO</v>
      </c>
      <c r="F117" s="171">
        <v>110</v>
      </c>
    </row>
    <row r="118" spans="2:6">
      <c r="B118" s="36">
        <v>111</v>
      </c>
      <c r="C118" s="5" t="s">
        <v>305</v>
      </c>
      <c r="D118" s="5" t="s">
        <v>601</v>
      </c>
      <c r="E118" s="5" t="str">
        <f t="shared" si="1"/>
        <v>NO</v>
      </c>
      <c r="F118" s="171">
        <v>111</v>
      </c>
    </row>
    <row r="119" spans="2:6">
      <c r="B119" s="36">
        <v>112</v>
      </c>
      <c r="C119" s="5" t="s">
        <v>306</v>
      </c>
      <c r="D119" s="5" t="s">
        <v>602</v>
      </c>
      <c r="E119" s="5" t="str">
        <f t="shared" si="1"/>
        <v>NO</v>
      </c>
      <c r="F119" s="171">
        <v>112</v>
      </c>
    </row>
    <row r="120" spans="2:6">
      <c r="B120" s="36">
        <v>113</v>
      </c>
      <c r="C120" s="5" t="s">
        <v>369</v>
      </c>
      <c r="D120" s="5"/>
      <c r="E120" s="5" t="str">
        <f t="shared" si="1"/>
        <v>Yes</v>
      </c>
      <c r="F120" s="171">
        <v>113</v>
      </c>
    </row>
    <row r="121" spans="2:6">
      <c r="B121" s="36">
        <v>114</v>
      </c>
      <c r="C121" s="5" t="s">
        <v>370</v>
      </c>
      <c r="D121" s="5"/>
      <c r="E121" s="5" t="str">
        <f t="shared" si="1"/>
        <v>Yes</v>
      </c>
      <c r="F121" s="171">
        <v>114</v>
      </c>
    </row>
    <row r="122" spans="2:6">
      <c r="B122" s="36">
        <v>115</v>
      </c>
      <c r="C122" s="4" t="s">
        <v>371</v>
      </c>
      <c r="D122" s="5"/>
      <c r="E122" s="5" t="str">
        <f t="shared" si="1"/>
        <v>Yes</v>
      </c>
      <c r="F122" s="171">
        <v>115</v>
      </c>
    </row>
    <row r="123" spans="2:6">
      <c r="B123" s="36">
        <v>116</v>
      </c>
      <c r="C123" s="5" t="s">
        <v>307</v>
      </c>
      <c r="D123" s="5" t="s">
        <v>603</v>
      </c>
      <c r="E123" s="5" t="str">
        <f t="shared" si="1"/>
        <v>NO</v>
      </c>
      <c r="F123" s="171">
        <v>116</v>
      </c>
    </row>
    <row r="124" spans="2:6">
      <c r="B124" s="36">
        <v>117</v>
      </c>
      <c r="C124" s="5" t="s">
        <v>308</v>
      </c>
      <c r="D124" s="5" t="s">
        <v>604</v>
      </c>
      <c r="E124" s="5" t="str">
        <f t="shared" si="1"/>
        <v>NO</v>
      </c>
      <c r="F124" s="171">
        <v>117</v>
      </c>
    </row>
    <row r="125" spans="2:6">
      <c r="B125" s="36">
        <v>118</v>
      </c>
      <c r="C125" s="5" t="s">
        <v>309</v>
      </c>
      <c r="D125" s="5" t="s">
        <v>605</v>
      </c>
      <c r="E125" s="5" t="str">
        <f t="shared" si="1"/>
        <v>NO</v>
      </c>
      <c r="F125" s="171">
        <v>118</v>
      </c>
    </row>
    <row r="126" spans="2:6">
      <c r="B126" s="36">
        <v>119</v>
      </c>
      <c r="C126" s="5" t="s">
        <v>310</v>
      </c>
      <c r="D126" s="5" t="s">
        <v>606</v>
      </c>
      <c r="E126" s="5" t="str">
        <f t="shared" si="1"/>
        <v>NO</v>
      </c>
      <c r="F126" s="171">
        <v>119</v>
      </c>
    </row>
    <row r="127" spans="2:6">
      <c r="B127" s="36">
        <v>120</v>
      </c>
      <c r="C127" s="5" t="s">
        <v>372</v>
      </c>
      <c r="D127" s="5"/>
      <c r="E127" s="5" t="str">
        <f t="shared" si="1"/>
        <v>Yes</v>
      </c>
      <c r="F127" s="171">
        <v>120</v>
      </c>
    </row>
    <row r="128" spans="2:6">
      <c r="B128" s="36">
        <v>121</v>
      </c>
      <c r="C128" s="5" t="s">
        <v>311</v>
      </c>
      <c r="D128" s="5" t="s">
        <v>607</v>
      </c>
      <c r="E128" s="5" t="str">
        <f t="shared" si="1"/>
        <v>NO</v>
      </c>
      <c r="F128" s="171">
        <v>121</v>
      </c>
    </row>
    <row r="129" spans="2:6">
      <c r="B129" s="36">
        <v>122</v>
      </c>
      <c r="C129" s="5" t="s">
        <v>312</v>
      </c>
      <c r="D129" s="5" t="s">
        <v>608</v>
      </c>
      <c r="E129" s="5" t="str">
        <f t="shared" si="1"/>
        <v>NO</v>
      </c>
      <c r="F129" s="171">
        <v>122</v>
      </c>
    </row>
    <row r="130" spans="2:6">
      <c r="B130" s="36">
        <v>123</v>
      </c>
      <c r="C130" s="5" t="s">
        <v>313</v>
      </c>
      <c r="D130" s="5" t="s">
        <v>609</v>
      </c>
      <c r="E130" s="5" t="str">
        <f t="shared" si="1"/>
        <v>NO</v>
      </c>
      <c r="F130" s="171">
        <v>123</v>
      </c>
    </row>
    <row r="131" spans="2:6">
      <c r="B131" s="36">
        <v>124</v>
      </c>
      <c r="C131" s="5" t="s">
        <v>314</v>
      </c>
      <c r="D131" s="5" t="s">
        <v>610</v>
      </c>
      <c r="E131" s="5" t="str">
        <f t="shared" si="1"/>
        <v>NO</v>
      </c>
      <c r="F131" s="171">
        <v>124</v>
      </c>
    </row>
    <row r="132" spans="2:6">
      <c r="B132" s="36">
        <v>125</v>
      </c>
      <c r="C132" s="5" t="s">
        <v>315</v>
      </c>
      <c r="D132" s="5" t="s">
        <v>611</v>
      </c>
      <c r="E132" s="5" t="str">
        <f t="shared" si="1"/>
        <v>NO</v>
      </c>
      <c r="F132" s="171">
        <v>125</v>
      </c>
    </row>
    <row r="133" spans="2:6">
      <c r="B133" s="36">
        <v>126</v>
      </c>
      <c r="C133" s="5" t="s">
        <v>316</v>
      </c>
      <c r="D133" s="5" t="s">
        <v>612</v>
      </c>
      <c r="E133" s="5" t="str">
        <f t="shared" si="1"/>
        <v>NO</v>
      </c>
      <c r="F133" s="171">
        <v>126</v>
      </c>
    </row>
    <row r="134" spans="2:6">
      <c r="B134" s="36">
        <v>127</v>
      </c>
      <c r="C134" s="5" t="s">
        <v>317</v>
      </c>
      <c r="D134" s="5" t="s">
        <v>613</v>
      </c>
      <c r="E134" s="5" t="str">
        <f t="shared" si="1"/>
        <v>NO</v>
      </c>
      <c r="F134" s="171">
        <v>127</v>
      </c>
    </row>
    <row r="135" spans="2:6">
      <c r="B135" s="36">
        <v>128</v>
      </c>
      <c r="C135" s="5" t="s">
        <v>318</v>
      </c>
      <c r="D135" s="5" t="s">
        <v>614</v>
      </c>
      <c r="E135" s="5" t="str">
        <f t="shared" si="1"/>
        <v>NO</v>
      </c>
      <c r="F135" s="171">
        <v>128</v>
      </c>
    </row>
    <row r="136" spans="2:6">
      <c r="B136" s="36">
        <v>129</v>
      </c>
      <c r="C136" s="5" t="s">
        <v>373</v>
      </c>
      <c r="D136" s="5"/>
      <c r="E136" s="5" t="str">
        <f t="shared" si="1"/>
        <v>Yes</v>
      </c>
      <c r="F136" s="171">
        <v>129</v>
      </c>
    </row>
    <row r="137" spans="2:6">
      <c r="B137" s="36">
        <v>130</v>
      </c>
      <c r="C137" s="5" t="s">
        <v>374</v>
      </c>
      <c r="D137" s="5"/>
      <c r="E137" s="5" t="str">
        <f t="shared" ref="E137:E200" si="2">IF(ISBLANK(D137)=TRUE,"Yes","NO")</f>
        <v>Yes</v>
      </c>
      <c r="F137" s="171">
        <v>130</v>
      </c>
    </row>
    <row r="138" spans="2:6">
      <c r="B138" s="36">
        <v>131</v>
      </c>
      <c r="C138" s="4" t="s">
        <v>375</v>
      </c>
      <c r="D138" s="5"/>
      <c r="E138" s="5" t="str">
        <f t="shared" si="2"/>
        <v>Yes</v>
      </c>
      <c r="F138" s="171">
        <v>131</v>
      </c>
    </row>
    <row r="139" spans="2:6">
      <c r="B139" s="36">
        <v>132</v>
      </c>
      <c r="C139" s="5" t="s">
        <v>319</v>
      </c>
      <c r="D139" s="5" t="s">
        <v>615</v>
      </c>
      <c r="E139" s="5" t="str">
        <f t="shared" si="2"/>
        <v>NO</v>
      </c>
      <c r="F139" s="171">
        <v>132</v>
      </c>
    </row>
    <row r="140" spans="2:6">
      <c r="B140" s="36">
        <v>133</v>
      </c>
      <c r="C140" s="5" t="s">
        <v>320</v>
      </c>
      <c r="D140" s="5" t="s">
        <v>616</v>
      </c>
      <c r="E140" s="5" t="str">
        <f t="shared" si="2"/>
        <v>NO</v>
      </c>
      <c r="F140" s="171">
        <v>133</v>
      </c>
    </row>
    <row r="141" spans="2:6">
      <c r="B141" s="36">
        <v>134</v>
      </c>
      <c r="C141" s="5" t="s">
        <v>321</v>
      </c>
      <c r="D141" s="5" t="s">
        <v>617</v>
      </c>
      <c r="E141" s="5" t="str">
        <f t="shared" si="2"/>
        <v>NO</v>
      </c>
      <c r="F141" s="171">
        <v>134</v>
      </c>
    </row>
    <row r="142" spans="2:6">
      <c r="B142" s="36">
        <v>135</v>
      </c>
      <c r="C142" s="5" t="s">
        <v>322</v>
      </c>
      <c r="D142" s="5" t="s">
        <v>618</v>
      </c>
      <c r="E142" s="5" t="str">
        <f t="shared" si="2"/>
        <v>NO</v>
      </c>
      <c r="F142" s="171">
        <v>135</v>
      </c>
    </row>
    <row r="143" spans="2:6">
      <c r="B143" s="36">
        <v>136</v>
      </c>
      <c r="C143" s="5" t="s">
        <v>376</v>
      </c>
      <c r="D143" s="5"/>
      <c r="E143" s="5" t="str">
        <f t="shared" si="2"/>
        <v>Yes</v>
      </c>
      <c r="F143" s="171">
        <v>136</v>
      </c>
    </row>
    <row r="144" spans="2:6">
      <c r="B144" s="36">
        <v>137</v>
      </c>
      <c r="C144" s="5" t="s">
        <v>323</v>
      </c>
      <c r="D144" s="5" t="s">
        <v>619</v>
      </c>
      <c r="E144" s="5" t="str">
        <f t="shared" si="2"/>
        <v>NO</v>
      </c>
      <c r="F144" s="171">
        <v>137</v>
      </c>
    </row>
    <row r="145" spans="2:6">
      <c r="B145" s="36">
        <v>138</v>
      </c>
      <c r="C145" s="5" t="s">
        <v>324</v>
      </c>
      <c r="D145" s="5" t="s">
        <v>620</v>
      </c>
      <c r="E145" s="5" t="str">
        <f t="shared" si="2"/>
        <v>NO</v>
      </c>
      <c r="F145" s="171">
        <v>138</v>
      </c>
    </row>
    <row r="146" spans="2:6">
      <c r="B146" s="36">
        <v>139</v>
      </c>
      <c r="C146" s="5" t="s">
        <v>325</v>
      </c>
      <c r="D146" s="5" t="s">
        <v>621</v>
      </c>
      <c r="E146" s="5" t="str">
        <f t="shared" si="2"/>
        <v>NO</v>
      </c>
      <c r="F146" s="171">
        <v>139</v>
      </c>
    </row>
    <row r="147" spans="2:6">
      <c r="B147" s="36">
        <v>140</v>
      </c>
      <c r="C147" s="5" t="s">
        <v>326</v>
      </c>
      <c r="D147" s="5" t="s">
        <v>622</v>
      </c>
      <c r="E147" s="5" t="str">
        <f t="shared" si="2"/>
        <v>NO</v>
      </c>
      <c r="F147" s="171">
        <v>140</v>
      </c>
    </row>
    <row r="148" spans="2:6">
      <c r="B148" s="36">
        <v>141</v>
      </c>
      <c r="C148" s="5" t="s">
        <v>327</v>
      </c>
      <c r="D148" s="5" t="s">
        <v>623</v>
      </c>
      <c r="E148" s="5" t="str">
        <f t="shared" si="2"/>
        <v>NO</v>
      </c>
      <c r="F148" s="171">
        <v>141</v>
      </c>
    </row>
    <row r="149" spans="2:6">
      <c r="B149" s="36">
        <v>142</v>
      </c>
      <c r="C149" s="5" t="s">
        <v>328</v>
      </c>
      <c r="D149" s="5" t="s">
        <v>624</v>
      </c>
      <c r="E149" s="5" t="str">
        <f t="shared" si="2"/>
        <v>NO</v>
      </c>
      <c r="F149" s="171">
        <v>142</v>
      </c>
    </row>
    <row r="150" spans="2:6">
      <c r="B150" s="36">
        <v>143</v>
      </c>
      <c r="C150" s="5" t="s">
        <v>329</v>
      </c>
      <c r="D150" s="5" t="s">
        <v>625</v>
      </c>
      <c r="E150" s="5" t="str">
        <f t="shared" si="2"/>
        <v>NO</v>
      </c>
      <c r="F150" s="171">
        <v>143</v>
      </c>
    </row>
    <row r="151" spans="2:6">
      <c r="B151" s="36">
        <v>144</v>
      </c>
      <c r="C151" s="5" t="s">
        <v>330</v>
      </c>
      <c r="D151" s="5" t="s">
        <v>626</v>
      </c>
      <c r="E151" s="5" t="str">
        <f t="shared" si="2"/>
        <v>NO</v>
      </c>
      <c r="F151" s="171">
        <v>144</v>
      </c>
    </row>
    <row r="152" spans="2:6">
      <c r="B152" s="36">
        <v>145</v>
      </c>
      <c r="C152" s="5" t="s">
        <v>377</v>
      </c>
      <c r="D152" s="5"/>
      <c r="E152" s="5" t="str">
        <f t="shared" si="2"/>
        <v>Yes</v>
      </c>
      <c r="F152" s="171">
        <v>145</v>
      </c>
    </row>
    <row r="153" spans="2:6">
      <c r="B153" s="36">
        <v>146</v>
      </c>
      <c r="C153" s="5" t="s">
        <v>378</v>
      </c>
      <c r="D153" s="5"/>
      <c r="E153" s="5" t="str">
        <f t="shared" si="2"/>
        <v>Yes</v>
      </c>
      <c r="F153" s="171">
        <v>146</v>
      </c>
    </row>
    <row r="154" spans="2:6">
      <c r="B154" s="36">
        <v>147</v>
      </c>
      <c r="C154" s="4" t="s">
        <v>379</v>
      </c>
      <c r="D154" s="5"/>
      <c r="E154" s="5" t="str">
        <f t="shared" si="2"/>
        <v>Yes</v>
      </c>
      <c r="F154" s="171">
        <v>147</v>
      </c>
    </row>
    <row r="155" spans="2:6">
      <c r="B155" s="36">
        <v>148</v>
      </c>
      <c r="C155" s="5" t="s">
        <v>380</v>
      </c>
      <c r="D155" s="5"/>
      <c r="E155" s="5" t="str">
        <f t="shared" si="2"/>
        <v>Yes</v>
      </c>
      <c r="F155" s="171">
        <v>148</v>
      </c>
    </row>
    <row r="156" spans="2:6">
      <c r="B156" s="36">
        <v>149</v>
      </c>
      <c r="C156" s="5" t="s">
        <v>381</v>
      </c>
      <c r="D156" s="5"/>
      <c r="E156" s="5" t="str">
        <f t="shared" si="2"/>
        <v>Yes</v>
      </c>
      <c r="F156" s="171">
        <v>149</v>
      </c>
    </row>
    <row r="157" spans="2:6">
      <c r="B157" s="36">
        <v>150</v>
      </c>
      <c r="C157" s="5" t="s">
        <v>382</v>
      </c>
      <c r="D157" s="5"/>
      <c r="E157" s="5" t="str">
        <f t="shared" si="2"/>
        <v>Yes</v>
      </c>
      <c r="F157" s="171">
        <v>150</v>
      </c>
    </row>
    <row r="158" spans="2:6">
      <c r="B158" s="36">
        <v>151</v>
      </c>
      <c r="C158" s="5" t="s">
        <v>383</v>
      </c>
      <c r="D158" s="5"/>
      <c r="E158" s="5" t="str">
        <f t="shared" si="2"/>
        <v>Yes</v>
      </c>
      <c r="F158" s="171">
        <v>151</v>
      </c>
    </row>
    <row r="159" spans="2:6">
      <c r="B159" s="36">
        <v>152</v>
      </c>
      <c r="C159" s="5" t="s">
        <v>384</v>
      </c>
      <c r="D159" s="5"/>
      <c r="E159" s="5" t="str">
        <f t="shared" si="2"/>
        <v>Yes</v>
      </c>
      <c r="F159" s="171">
        <v>152</v>
      </c>
    </row>
    <row r="160" spans="2:6">
      <c r="B160" s="36">
        <v>153</v>
      </c>
      <c r="C160" s="5" t="s">
        <v>385</v>
      </c>
      <c r="D160" s="5"/>
      <c r="E160" s="5" t="str">
        <f t="shared" si="2"/>
        <v>Yes</v>
      </c>
      <c r="F160" s="171">
        <v>153</v>
      </c>
    </row>
    <row r="161" spans="2:6">
      <c r="B161" s="36">
        <v>154</v>
      </c>
      <c r="C161" s="5" t="s">
        <v>386</v>
      </c>
      <c r="D161" s="5"/>
      <c r="E161" s="5" t="str">
        <f t="shared" si="2"/>
        <v>Yes</v>
      </c>
      <c r="F161" s="171">
        <v>154</v>
      </c>
    </row>
    <row r="162" spans="2:6">
      <c r="B162" s="36">
        <v>155</v>
      </c>
      <c r="C162" s="5" t="s">
        <v>331</v>
      </c>
      <c r="D162" s="5" t="s">
        <v>627</v>
      </c>
      <c r="E162" s="5" t="str">
        <f t="shared" si="2"/>
        <v>NO</v>
      </c>
      <c r="F162" s="171">
        <v>155</v>
      </c>
    </row>
    <row r="163" spans="2:6">
      <c r="B163" s="36">
        <v>156</v>
      </c>
      <c r="C163" s="5" t="s">
        <v>332</v>
      </c>
      <c r="D163" s="5" t="s">
        <v>628</v>
      </c>
      <c r="E163" s="5" t="str">
        <f t="shared" si="2"/>
        <v>NO</v>
      </c>
      <c r="F163" s="171">
        <v>156</v>
      </c>
    </row>
    <row r="164" spans="2:6">
      <c r="B164" s="36">
        <v>157</v>
      </c>
      <c r="C164" s="5" t="s">
        <v>333</v>
      </c>
      <c r="D164" s="5" t="s">
        <v>629</v>
      </c>
      <c r="E164" s="5" t="str">
        <f t="shared" si="2"/>
        <v>NO</v>
      </c>
      <c r="F164" s="171">
        <v>157</v>
      </c>
    </row>
    <row r="165" spans="2:6">
      <c r="B165" s="36">
        <v>158</v>
      </c>
      <c r="C165" s="5" t="s">
        <v>334</v>
      </c>
      <c r="D165" s="5" t="s">
        <v>630</v>
      </c>
      <c r="E165" s="5" t="str">
        <f t="shared" si="2"/>
        <v>NO</v>
      </c>
      <c r="F165" s="171">
        <v>158</v>
      </c>
    </row>
    <row r="166" spans="2:6">
      <c r="B166" s="36">
        <v>159</v>
      </c>
      <c r="C166" s="5" t="s">
        <v>335</v>
      </c>
      <c r="D166" s="5" t="s">
        <v>631</v>
      </c>
      <c r="E166" s="5" t="str">
        <f t="shared" si="2"/>
        <v>NO</v>
      </c>
      <c r="F166" s="171">
        <v>159</v>
      </c>
    </row>
    <row r="167" spans="2:6">
      <c r="B167" s="36">
        <v>160</v>
      </c>
      <c r="C167" s="5" t="s">
        <v>336</v>
      </c>
      <c r="D167" s="5" t="s">
        <v>632</v>
      </c>
      <c r="E167" s="5" t="str">
        <f t="shared" si="2"/>
        <v>NO</v>
      </c>
      <c r="F167" s="171">
        <v>160</v>
      </c>
    </row>
    <row r="168" spans="2:6">
      <c r="B168" s="36">
        <v>161</v>
      </c>
      <c r="C168" s="5" t="s">
        <v>387</v>
      </c>
      <c r="D168" s="5"/>
      <c r="E168" s="5" t="str">
        <f t="shared" si="2"/>
        <v>Yes</v>
      </c>
      <c r="F168" s="171">
        <v>161</v>
      </c>
    </row>
    <row r="169" spans="2:6">
      <c r="B169" s="36">
        <v>162</v>
      </c>
      <c r="C169" s="5" t="s">
        <v>388</v>
      </c>
      <c r="D169" s="5"/>
      <c r="E169" s="5" t="str">
        <f t="shared" si="2"/>
        <v>Yes</v>
      </c>
      <c r="F169" s="171">
        <v>162</v>
      </c>
    </row>
    <row r="170" spans="2:6">
      <c r="B170" s="36">
        <v>163</v>
      </c>
      <c r="C170" s="5" t="s">
        <v>389</v>
      </c>
      <c r="D170" s="5"/>
      <c r="E170" s="5" t="str">
        <f t="shared" si="2"/>
        <v>Yes</v>
      </c>
      <c r="F170" s="171">
        <v>163</v>
      </c>
    </row>
    <row r="171" spans="2:6">
      <c r="B171" s="36">
        <v>164</v>
      </c>
      <c r="C171" s="5" t="s">
        <v>337</v>
      </c>
      <c r="D171" s="5" t="s">
        <v>633</v>
      </c>
      <c r="E171" s="5" t="str">
        <f t="shared" si="2"/>
        <v>NO</v>
      </c>
      <c r="F171" s="171">
        <v>164</v>
      </c>
    </row>
    <row r="172" spans="2:6">
      <c r="B172" s="36">
        <v>165</v>
      </c>
      <c r="C172" s="5" t="s">
        <v>338</v>
      </c>
      <c r="D172" s="5" t="s">
        <v>634</v>
      </c>
      <c r="E172" s="5" t="str">
        <f t="shared" si="2"/>
        <v>NO</v>
      </c>
      <c r="F172" s="171">
        <v>165</v>
      </c>
    </row>
    <row r="173" spans="2:6">
      <c r="B173" s="36">
        <v>166</v>
      </c>
      <c r="C173" s="5" t="s">
        <v>339</v>
      </c>
      <c r="D173" s="5" t="s">
        <v>635</v>
      </c>
      <c r="E173" s="5" t="str">
        <f t="shared" si="2"/>
        <v>NO</v>
      </c>
      <c r="F173" s="171">
        <v>166</v>
      </c>
    </row>
    <row r="174" spans="2:6">
      <c r="B174" s="36">
        <v>167</v>
      </c>
      <c r="C174" s="5" t="s">
        <v>340</v>
      </c>
      <c r="D174" s="5" t="s">
        <v>636</v>
      </c>
      <c r="E174" s="5" t="str">
        <f t="shared" si="2"/>
        <v>NO</v>
      </c>
      <c r="F174" s="171">
        <v>167</v>
      </c>
    </row>
    <row r="175" spans="2:6">
      <c r="B175" s="36">
        <v>168</v>
      </c>
      <c r="C175" s="5" t="s">
        <v>341</v>
      </c>
      <c r="D175" s="5" t="s">
        <v>637</v>
      </c>
      <c r="E175" s="5" t="str">
        <f t="shared" si="2"/>
        <v>NO</v>
      </c>
      <c r="F175" s="171">
        <v>168</v>
      </c>
    </row>
    <row r="176" spans="2:6">
      <c r="B176" s="36">
        <v>169</v>
      </c>
      <c r="C176" s="5" t="s">
        <v>638</v>
      </c>
      <c r="D176" s="5" t="s">
        <v>638</v>
      </c>
      <c r="E176" s="5" t="str">
        <f t="shared" si="2"/>
        <v>NO</v>
      </c>
      <c r="F176" s="171">
        <v>169</v>
      </c>
    </row>
    <row r="177" spans="2:6">
      <c r="B177" s="36">
        <v>170</v>
      </c>
      <c r="C177" s="5" t="s">
        <v>639</v>
      </c>
      <c r="D177" s="5" t="s">
        <v>639</v>
      </c>
      <c r="E177" s="5" t="str">
        <f t="shared" si="2"/>
        <v>NO</v>
      </c>
      <c r="F177" s="171">
        <v>170</v>
      </c>
    </row>
    <row r="178" spans="2:6">
      <c r="B178" s="36">
        <v>171</v>
      </c>
      <c r="C178" s="5" t="s">
        <v>472</v>
      </c>
      <c r="D178" s="5" t="s">
        <v>640</v>
      </c>
      <c r="E178" s="5" t="str">
        <f t="shared" si="2"/>
        <v>NO</v>
      </c>
      <c r="F178" s="171">
        <v>171</v>
      </c>
    </row>
    <row r="179" spans="2:6">
      <c r="B179" s="36">
        <v>172</v>
      </c>
      <c r="C179" s="4" t="s">
        <v>473</v>
      </c>
      <c r="D179" s="5" t="s">
        <v>641</v>
      </c>
      <c r="E179" s="5" t="str">
        <f t="shared" si="2"/>
        <v>NO</v>
      </c>
      <c r="F179" s="171">
        <v>172</v>
      </c>
    </row>
    <row r="180" spans="2:6">
      <c r="B180" s="36">
        <v>173</v>
      </c>
      <c r="C180" s="5" t="s">
        <v>251</v>
      </c>
      <c r="D180" s="5" t="s">
        <v>642</v>
      </c>
      <c r="E180" s="5" t="str">
        <f t="shared" si="2"/>
        <v>NO</v>
      </c>
      <c r="F180" s="171">
        <v>173</v>
      </c>
    </row>
    <row r="181" spans="2:6">
      <c r="B181" s="36">
        <v>174</v>
      </c>
      <c r="C181" s="5" t="s">
        <v>252</v>
      </c>
      <c r="D181" s="5" t="s">
        <v>643</v>
      </c>
      <c r="E181" s="5" t="str">
        <f t="shared" si="2"/>
        <v>NO</v>
      </c>
      <c r="F181" s="171">
        <v>174</v>
      </c>
    </row>
    <row r="182" spans="2:6">
      <c r="B182" s="36">
        <v>175</v>
      </c>
      <c r="C182" s="5" t="s">
        <v>644</v>
      </c>
      <c r="D182" s="5" t="s">
        <v>644</v>
      </c>
      <c r="E182" s="5" t="str">
        <f t="shared" si="2"/>
        <v>NO</v>
      </c>
      <c r="F182" s="171">
        <v>175</v>
      </c>
    </row>
    <row r="183" spans="2:6">
      <c r="B183" s="36">
        <v>176</v>
      </c>
      <c r="C183" s="5" t="s">
        <v>645</v>
      </c>
      <c r="D183" s="5" t="s">
        <v>645</v>
      </c>
      <c r="E183" s="5" t="str">
        <f t="shared" si="2"/>
        <v>NO</v>
      </c>
      <c r="F183" s="171">
        <v>176</v>
      </c>
    </row>
    <row r="184" spans="2:6">
      <c r="B184" s="36">
        <v>177</v>
      </c>
      <c r="C184" s="5" t="s">
        <v>646</v>
      </c>
      <c r="D184" s="5" t="s">
        <v>646</v>
      </c>
      <c r="E184" s="5" t="str">
        <f t="shared" si="2"/>
        <v>NO</v>
      </c>
      <c r="F184" s="171">
        <v>177</v>
      </c>
    </row>
    <row r="185" spans="2:6">
      <c r="B185" s="36">
        <v>178</v>
      </c>
      <c r="C185" s="5" t="s">
        <v>253</v>
      </c>
      <c r="D185" s="5" t="s">
        <v>647</v>
      </c>
      <c r="E185" s="5" t="str">
        <f t="shared" si="2"/>
        <v>NO</v>
      </c>
      <c r="F185" s="171">
        <v>178</v>
      </c>
    </row>
    <row r="186" spans="2:6">
      <c r="B186" s="36">
        <v>179</v>
      </c>
      <c r="C186" s="5" t="s">
        <v>648</v>
      </c>
      <c r="D186" s="5" t="s">
        <v>648</v>
      </c>
      <c r="E186" s="5" t="str">
        <f t="shared" si="2"/>
        <v>NO</v>
      </c>
      <c r="F186" s="171">
        <v>179</v>
      </c>
    </row>
    <row r="187" spans="2:6">
      <c r="B187" s="36">
        <v>180</v>
      </c>
      <c r="C187" s="5" t="s">
        <v>475</v>
      </c>
      <c r="D187" s="5" t="s">
        <v>649</v>
      </c>
      <c r="E187" s="5" t="str">
        <f t="shared" si="2"/>
        <v>NO</v>
      </c>
      <c r="F187" s="171">
        <v>180</v>
      </c>
    </row>
    <row r="188" spans="2:6">
      <c r="B188" s="36">
        <v>181</v>
      </c>
      <c r="C188" s="5" t="s">
        <v>476</v>
      </c>
      <c r="D188" s="5" t="s">
        <v>650</v>
      </c>
      <c r="E188" s="5" t="str">
        <f t="shared" si="2"/>
        <v>NO</v>
      </c>
      <c r="F188" s="171">
        <v>181</v>
      </c>
    </row>
    <row r="189" spans="2:6">
      <c r="B189" s="36">
        <v>182</v>
      </c>
      <c r="C189" s="5" t="s">
        <v>254</v>
      </c>
      <c r="D189" s="5" t="s">
        <v>651</v>
      </c>
      <c r="E189" s="5" t="str">
        <f t="shared" si="2"/>
        <v>NO</v>
      </c>
      <c r="F189" s="171">
        <v>182</v>
      </c>
    </row>
    <row r="190" spans="2:6">
      <c r="B190" s="36">
        <v>183</v>
      </c>
      <c r="C190" s="5" t="s">
        <v>255</v>
      </c>
      <c r="D190" s="5" t="s">
        <v>652</v>
      </c>
      <c r="E190" s="5" t="str">
        <f t="shared" si="2"/>
        <v>NO</v>
      </c>
      <c r="F190" s="171">
        <v>183</v>
      </c>
    </row>
    <row r="191" spans="2:6">
      <c r="B191" s="36">
        <v>184</v>
      </c>
      <c r="C191" s="5" t="s">
        <v>653</v>
      </c>
      <c r="D191" s="5" t="s">
        <v>653</v>
      </c>
      <c r="E191" s="5" t="str">
        <f t="shared" si="2"/>
        <v>NO</v>
      </c>
      <c r="F191" s="171">
        <v>184</v>
      </c>
    </row>
    <row r="192" spans="2:6">
      <c r="B192" s="36">
        <v>185</v>
      </c>
      <c r="C192" s="5" t="s">
        <v>654</v>
      </c>
      <c r="D192" s="5" t="s">
        <v>654</v>
      </c>
      <c r="E192" s="5" t="str">
        <f t="shared" si="2"/>
        <v>NO</v>
      </c>
      <c r="F192" s="171">
        <v>185</v>
      </c>
    </row>
    <row r="193" spans="2:6">
      <c r="B193" s="36">
        <v>186</v>
      </c>
      <c r="C193" s="5" t="s">
        <v>655</v>
      </c>
      <c r="D193" s="5" t="s">
        <v>655</v>
      </c>
      <c r="E193" s="5" t="str">
        <f t="shared" si="2"/>
        <v>NO</v>
      </c>
      <c r="F193" s="171">
        <v>186</v>
      </c>
    </row>
    <row r="194" spans="2:6">
      <c r="B194" s="36">
        <v>187</v>
      </c>
      <c r="C194" s="5" t="s">
        <v>656</v>
      </c>
      <c r="D194" s="5" t="s">
        <v>656</v>
      </c>
      <c r="E194" s="5" t="str">
        <f t="shared" si="2"/>
        <v>NO</v>
      </c>
      <c r="F194" s="171">
        <v>187</v>
      </c>
    </row>
    <row r="195" spans="2:6">
      <c r="B195" s="36">
        <v>188</v>
      </c>
      <c r="C195" s="5" t="s">
        <v>657</v>
      </c>
      <c r="D195" s="5" t="s">
        <v>657</v>
      </c>
      <c r="E195" s="5" t="str">
        <f t="shared" si="2"/>
        <v>NO</v>
      </c>
      <c r="F195" s="171">
        <v>188</v>
      </c>
    </row>
    <row r="196" spans="2:6">
      <c r="B196" s="36">
        <v>189</v>
      </c>
      <c r="C196" s="4" t="s">
        <v>477</v>
      </c>
      <c r="D196" s="5" t="s">
        <v>658</v>
      </c>
      <c r="E196" s="5" t="str">
        <f t="shared" si="2"/>
        <v>NO</v>
      </c>
      <c r="F196" s="171">
        <v>189</v>
      </c>
    </row>
    <row r="197" spans="2:6">
      <c r="B197" s="36">
        <v>190</v>
      </c>
      <c r="C197" s="4" t="s">
        <v>478</v>
      </c>
      <c r="D197" s="5" t="s">
        <v>659</v>
      </c>
      <c r="E197" s="5" t="str">
        <f t="shared" si="2"/>
        <v>NO</v>
      </c>
      <c r="F197" s="171">
        <v>190</v>
      </c>
    </row>
    <row r="198" spans="2:6">
      <c r="B198" s="36">
        <v>191</v>
      </c>
      <c r="C198" s="5" t="s">
        <v>256</v>
      </c>
      <c r="D198" s="5" t="s">
        <v>660</v>
      </c>
      <c r="E198" s="5" t="str">
        <f t="shared" si="2"/>
        <v>NO</v>
      </c>
      <c r="F198" s="171">
        <v>191</v>
      </c>
    </row>
    <row r="199" spans="2:6">
      <c r="B199" s="36">
        <v>192</v>
      </c>
      <c r="C199" s="5" t="s">
        <v>257</v>
      </c>
      <c r="D199" s="5" t="s">
        <v>661</v>
      </c>
      <c r="E199" s="5" t="str">
        <f t="shared" si="2"/>
        <v>NO</v>
      </c>
      <c r="F199" s="171">
        <v>192</v>
      </c>
    </row>
    <row r="200" spans="2:6">
      <c r="B200" s="36">
        <v>193</v>
      </c>
      <c r="C200" s="5" t="s">
        <v>662</v>
      </c>
      <c r="D200" s="5" t="s">
        <v>662</v>
      </c>
      <c r="E200" s="5" t="str">
        <f t="shared" si="2"/>
        <v>NO</v>
      </c>
      <c r="F200" s="171">
        <v>193</v>
      </c>
    </row>
    <row r="201" spans="2:6">
      <c r="B201" s="36">
        <v>194</v>
      </c>
      <c r="C201" s="5" t="s">
        <v>663</v>
      </c>
      <c r="D201" s="5" t="s">
        <v>663</v>
      </c>
      <c r="E201" s="5" t="str">
        <f t="shared" ref="E201:E264" si="3">IF(ISBLANK(D201)=TRUE,"Yes","NO")</f>
        <v>NO</v>
      </c>
      <c r="F201" s="171">
        <v>194</v>
      </c>
    </row>
    <row r="202" spans="2:6">
      <c r="B202" s="36">
        <v>195</v>
      </c>
      <c r="C202" s="5" t="s">
        <v>664</v>
      </c>
      <c r="D202" s="5" t="s">
        <v>664</v>
      </c>
      <c r="E202" s="5" t="str">
        <f t="shared" si="3"/>
        <v>NO</v>
      </c>
      <c r="F202" s="171">
        <v>195</v>
      </c>
    </row>
    <row r="203" spans="2:6">
      <c r="B203" s="36">
        <v>196</v>
      </c>
      <c r="C203" s="5" t="s">
        <v>815</v>
      </c>
      <c r="D203" s="5"/>
      <c r="E203" s="5" t="str">
        <f t="shared" si="3"/>
        <v>Yes</v>
      </c>
      <c r="F203" s="171">
        <v>196</v>
      </c>
    </row>
    <row r="204" spans="2:6">
      <c r="B204" s="36">
        <v>197</v>
      </c>
      <c r="C204" s="5" t="s">
        <v>816</v>
      </c>
      <c r="D204" s="5" t="s">
        <v>665</v>
      </c>
      <c r="E204" s="5" t="str">
        <f t="shared" si="3"/>
        <v>NO</v>
      </c>
      <c r="F204" s="171">
        <v>197</v>
      </c>
    </row>
    <row r="205" spans="2:6">
      <c r="B205" s="36">
        <v>198</v>
      </c>
      <c r="C205" s="4" t="s">
        <v>817</v>
      </c>
      <c r="D205" s="5" t="s">
        <v>666</v>
      </c>
      <c r="E205" s="5" t="str">
        <f t="shared" si="3"/>
        <v>NO</v>
      </c>
      <c r="F205" s="171">
        <v>198</v>
      </c>
    </row>
    <row r="206" spans="2:6">
      <c r="B206" s="36">
        <v>199</v>
      </c>
      <c r="C206" s="4" t="s">
        <v>818</v>
      </c>
      <c r="D206" s="5" t="s">
        <v>667</v>
      </c>
      <c r="E206" s="5" t="str">
        <f t="shared" si="3"/>
        <v>NO</v>
      </c>
      <c r="F206" s="171">
        <v>199</v>
      </c>
    </row>
    <row r="207" spans="2:6">
      <c r="B207" s="36">
        <v>200</v>
      </c>
      <c r="C207" s="5" t="s">
        <v>819</v>
      </c>
      <c r="D207" s="5" t="s">
        <v>668</v>
      </c>
      <c r="E207" s="5" t="str">
        <f t="shared" si="3"/>
        <v>NO</v>
      </c>
      <c r="F207" s="171">
        <v>200</v>
      </c>
    </row>
    <row r="208" spans="2:6">
      <c r="B208" s="36">
        <v>201</v>
      </c>
      <c r="C208" s="5" t="s">
        <v>820</v>
      </c>
      <c r="D208" s="5" t="s">
        <v>669</v>
      </c>
      <c r="E208" s="5" t="str">
        <f t="shared" si="3"/>
        <v>NO</v>
      </c>
      <c r="F208" s="171">
        <v>201</v>
      </c>
    </row>
    <row r="209" spans="2:6">
      <c r="B209" s="36">
        <v>202</v>
      </c>
      <c r="C209" s="5" t="s">
        <v>821</v>
      </c>
      <c r="D209" s="5" t="s">
        <v>670</v>
      </c>
      <c r="E209" s="5" t="str">
        <f t="shared" si="3"/>
        <v>NO</v>
      </c>
      <c r="F209" s="171">
        <v>202</v>
      </c>
    </row>
    <row r="210" spans="2:6">
      <c r="B210" s="36">
        <v>203</v>
      </c>
      <c r="C210" s="5" t="s">
        <v>822</v>
      </c>
      <c r="D210" s="5" t="s">
        <v>671</v>
      </c>
      <c r="E210" s="5" t="str">
        <f t="shared" si="3"/>
        <v>NO</v>
      </c>
      <c r="F210" s="171">
        <v>203</v>
      </c>
    </row>
    <row r="211" spans="2:6">
      <c r="B211" s="36">
        <v>204</v>
      </c>
      <c r="C211" s="5" t="s">
        <v>823</v>
      </c>
      <c r="D211" s="5" t="s">
        <v>672</v>
      </c>
      <c r="E211" s="5" t="str">
        <f t="shared" si="3"/>
        <v>NO</v>
      </c>
      <c r="F211" s="171">
        <v>204</v>
      </c>
    </row>
    <row r="212" spans="2:6">
      <c r="B212" s="36">
        <v>205</v>
      </c>
      <c r="C212" s="5" t="s">
        <v>824</v>
      </c>
      <c r="D212" s="5" t="s">
        <v>673</v>
      </c>
      <c r="E212" s="5" t="str">
        <f t="shared" si="3"/>
        <v>NO</v>
      </c>
      <c r="F212" s="171">
        <v>205</v>
      </c>
    </row>
    <row r="213" spans="2:6">
      <c r="B213" s="36">
        <v>206</v>
      </c>
      <c r="C213" s="5" t="s">
        <v>825</v>
      </c>
      <c r="D213" s="5" t="s">
        <v>674</v>
      </c>
      <c r="E213" s="5" t="str">
        <f t="shared" si="3"/>
        <v>NO</v>
      </c>
      <c r="F213" s="171">
        <v>206</v>
      </c>
    </row>
    <row r="214" spans="2:6">
      <c r="B214" s="36">
        <v>207</v>
      </c>
      <c r="C214" s="4" t="s">
        <v>351</v>
      </c>
      <c r="D214" s="5" t="s">
        <v>675</v>
      </c>
      <c r="E214" s="5" t="str">
        <f t="shared" si="3"/>
        <v>NO</v>
      </c>
      <c r="F214" s="171">
        <v>207</v>
      </c>
    </row>
    <row r="215" spans="2:6">
      <c r="B215" s="36">
        <v>208</v>
      </c>
      <c r="C215" s="4" t="s">
        <v>826</v>
      </c>
      <c r="D215" s="5"/>
      <c r="E215" s="5" t="str">
        <f t="shared" si="3"/>
        <v>Yes</v>
      </c>
      <c r="F215" s="171">
        <v>208</v>
      </c>
    </row>
    <row r="216" spans="2:6">
      <c r="B216" s="36">
        <v>209</v>
      </c>
      <c r="C216" s="5" t="s">
        <v>827</v>
      </c>
      <c r="D216" s="5"/>
      <c r="E216" s="5" t="str">
        <f t="shared" si="3"/>
        <v>Yes</v>
      </c>
      <c r="F216" s="171">
        <v>209</v>
      </c>
    </row>
    <row r="217" spans="2:6">
      <c r="B217" s="36">
        <v>210</v>
      </c>
      <c r="C217" s="5" t="s">
        <v>828</v>
      </c>
      <c r="D217" s="5"/>
      <c r="E217" s="5" t="str">
        <f t="shared" si="3"/>
        <v>Yes</v>
      </c>
      <c r="F217" s="171">
        <v>210</v>
      </c>
    </row>
    <row r="218" spans="2:6">
      <c r="B218" s="36">
        <v>211</v>
      </c>
      <c r="C218" s="5" t="s">
        <v>829</v>
      </c>
      <c r="D218" s="5"/>
      <c r="E218" s="5" t="str">
        <f t="shared" si="3"/>
        <v>Yes</v>
      </c>
      <c r="F218" s="171">
        <v>211</v>
      </c>
    </row>
    <row r="219" spans="2:6">
      <c r="B219" s="36">
        <v>212</v>
      </c>
      <c r="C219" s="5" t="s">
        <v>830</v>
      </c>
      <c r="D219" s="5"/>
      <c r="E219" s="5" t="str">
        <f t="shared" si="3"/>
        <v>Yes</v>
      </c>
      <c r="F219" s="171">
        <v>212</v>
      </c>
    </row>
    <row r="220" spans="2:6">
      <c r="B220" s="36">
        <v>213</v>
      </c>
      <c r="C220" s="5" t="s">
        <v>401</v>
      </c>
      <c r="D220" s="5"/>
      <c r="E220" s="5" t="str">
        <f t="shared" si="3"/>
        <v>Yes</v>
      </c>
      <c r="F220" s="171">
        <v>213</v>
      </c>
    </row>
    <row r="221" spans="2:6">
      <c r="B221" s="36">
        <v>214</v>
      </c>
      <c r="C221" s="4" t="s">
        <v>402</v>
      </c>
      <c r="D221" s="5"/>
      <c r="E221" s="5" t="str">
        <f t="shared" si="3"/>
        <v>Yes</v>
      </c>
      <c r="F221" s="171">
        <v>214</v>
      </c>
    </row>
    <row r="222" spans="2:6">
      <c r="B222" s="36">
        <v>215</v>
      </c>
      <c r="C222" s="61" t="s">
        <v>403</v>
      </c>
      <c r="D222" s="5"/>
      <c r="E222" s="5" t="str">
        <f t="shared" si="3"/>
        <v>Yes</v>
      </c>
      <c r="F222" s="171">
        <v>215</v>
      </c>
    </row>
    <row r="223" spans="2:6">
      <c r="B223" s="36">
        <v>216</v>
      </c>
      <c r="C223" s="61" t="s">
        <v>404</v>
      </c>
      <c r="D223" s="5"/>
      <c r="E223" s="5" t="str">
        <f t="shared" si="3"/>
        <v>Yes</v>
      </c>
      <c r="F223" s="171">
        <v>216</v>
      </c>
    </row>
    <row r="224" spans="2:6">
      <c r="B224" s="36">
        <v>217</v>
      </c>
      <c r="C224" s="61" t="s">
        <v>405</v>
      </c>
      <c r="D224" s="5"/>
      <c r="E224" s="5" t="str">
        <f t="shared" si="3"/>
        <v>Yes</v>
      </c>
      <c r="F224" s="171">
        <v>217</v>
      </c>
    </row>
    <row r="225" spans="2:6">
      <c r="B225" s="36">
        <v>218</v>
      </c>
      <c r="C225" s="61" t="s">
        <v>406</v>
      </c>
      <c r="D225" s="5"/>
      <c r="E225" s="5" t="str">
        <f t="shared" si="3"/>
        <v>Yes</v>
      </c>
      <c r="F225" s="171">
        <v>218</v>
      </c>
    </row>
    <row r="226" spans="2:6">
      <c r="B226" s="36">
        <v>219</v>
      </c>
      <c r="C226" s="61" t="s">
        <v>407</v>
      </c>
      <c r="D226" s="5"/>
      <c r="E226" s="5" t="str">
        <f t="shared" si="3"/>
        <v>Yes</v>
      </c>
      <c r="F226" s="171">
        <v>219</v>
      </c>
    </row>
    <row r="227" spans="2:6">
      <c r="B227" s="36">
        <v>220</v>
      </c>
      <c r="C227" s="61" t="s">
        <v>408</v>
      </c>
      <c r="D227" s="5"/>
      <c r="E227" s="5" t="str">
        <f t="shared" si="3"/>
        <v>Yes</v>
      </c>
      <c r="F227" s="171">
        <v>220</v>
      </c>
    </row>
    <row r="228" spans="2:6">
      <c r="B228" s="36">
        <v>221</v>
      </c>
      <c r="C228" s="61" t="s">
        <v>409</v>
      </c>
      <c r="D228" s="5"/>
      <c r="E228" s="5" t="str">
        <f t="shared" si="3"/>
        <v>Yes</v>
      </c>
      <c r="F228" s="171">
        <v>221</v>
      </c>
    </row>
    <row r="229" spans="2:6">
      <c r="B229" s="36">
        <v>222</v>
      </c>
      <c r="C229" s="61" t="s">
        <v>832</v>
      </c>
      <c r="D229" s="5" t="s">
        <v>676</v>
      </c>
      <c r="E229" s="5" t="str">
        <f t="shared" si="3"/>
        <v>NO</v>
      </c>
      <c r="F229" s="171">
        <v>222</v>
      </c>
    </row>
    <row r="230" spans="2:6">
      <c r="B230" s="36">
        <v>223</v>
      </c>
      <c r="C230" s="61" t="s">
        <v>833</v>
      </c>
      <c r="D230" s="5" t="s">
        <v>677</v>
      </c>
      <c r="E230" s="5" t="str">
        <f t="shared" si="3"/>
        <v>NO</v>
      </c>
      <c r="F230" s="171">
        <v>223</v>
      </c>
    </row>
    <row r="231" spans="2:6">
      <c r="B231" s="36">
        <v>224</v>
      </c>
      <c r="C231" s="61" t="s">
        <v>503</v>
      </c>
      <c r="D231" s="5" t="s">
        <v>678</v>
      </c>
      <c r="E231" s="5" t="str">
        <f t="shared" si="3"/>
        <v>NO</v>
      </c>
      <c r="F231" s="171">
        <v>224</v>
      </c>
    </row>
    <row r="232" spans="2:6">
      <c r="B232" s="36">
        <v>225</v>
      </c>
      <c r="C232" s="61" t="s">
        <v>505</v>
      </c>
      <c r="D232" s="5"/>
      <c r="E232" s="5" t="str">
        <f t="shared" si="3"/>
        <v>Yes</v>
      </c>
      <c r="F232" s="171">
        <v>225</v>
      </c>
    </row>
    <row r="233" spans="2:6">
      <c r="B233" s="36">
        <v>226</v>
      </c>
      <c r="C233" s="61" t="s">
        <v>504</v>
      </c>
      <c r="D233" s="5"/>
      <c r="E233" s="5" t="str">
        <f t="shared" si="3"/>
        <v>Yes</v>
      </c>
      <c r="F233" s="171">
        <v>226</v>
      </c>
    </row>
    <row r="234" spans="2:6">
      <c r="B234" s="36">
        <v>227</v>
      </c>
      <c r="C234" s="61" t="s">
        <v>390</v>
      </c>
      <c r="D234" s="5"/>
      <c r="E234" s="5" t="str">
        <f t="shared" si="3"/>
        <v>Yes</v>
      </c>
      <c r="F234" s="171">
        <v>227</v>
      </c>
    </row>
    <row r="235" spans="2:6">
      <c r="B235" s="36">
        <v>228</v>
      </c>
      <c r="C235" s="61" t="s">
        <v>342</v>
      </c>
      <c r="D235" s="5" t="s">
        <v>679</v>
      </c>
      <c r="E235" s="5" t="str">
        <f t="shared" si="3"/>
        <v>NO</v>
      </c>
      <c r="F235" s="171">
        <v>228</v>
      </c>
    </row>
    <row r="236" spans="2:6">
      <c r="B236" s="36">
        <v>229</v>
      </c>
      <c r="C236" s="61" t="s">
        <v>343</v>
      </c>
      <c r="D236" s="5" t="s">
        <v>680</v>
      </c>
      <c r="E236" s="5" t="str">
        <f t="shared" si="3"/>
        <v>NO</v>
      </c>
      <c r="F236" s="171">
        <v>229</v>
      </c>
    </row>
    <row r="237" spans="2:6">
      <c r="B237" s="36">
        <v>230</v>
      </c>
      <c r="C237" s="61" t="s">
        <v>344</v>
      </c>
      <c r="D237" s="5" t="s">
        <v>681</v>
      </c>
      <c r="E237" s="5" t="str">
        <f t="shared" si="3"/>
        <v>NO</v>
      </c>
      <c r="F237" s="171">
        <v>230</v>
      </c>
    </row>
    <row r="238" spans="2:6">
      <c r="B238" s="36">
        <v>231</v>
      </c>
      <c r="C238" s="61" t="s">
        <v>345</v>
      </c>
      <c r="D238" s="5" t="s">
        <v>682</v>
      </c>
      <c r="E238" s="5" t="str">
        <f t="shared" si="3"/>
        <v>NO</v>
      </c>
      <c r="F238" s="171">
        <v>231</v>
      </c>
    </row>
    <row r="239" spans="2:6">
      <c r="B239" s="36">
        <v>232</v>
      </c>
      <c r="C239" s="61" t="s">
        <v>346</v>
      </c>
      <c r="D239" s="5" t="s">
        <v>683</v>
      </c>
      <c r="E239" s="5" t="str">
        <f t="shared" si="3"/>
        <v>NO</v>
      </c>
      <c r="F239" s="171">
        <v>232</v>
      </c>
    </row>
    <row r="240" spans="2:6">
      <c r="B240" s="36">
        <v>233</v>
      </c>
      <c r="C240" s="61" t="s">
        <v>507</v>
      </c>
      <c r="D240" s="5"/>
      <c r="E240" s="5" t="str">
        <f t="shared" si="3"/>
        <v>Yes</v>
      </c>
      <c r="F240" s="171">
        <v>233</v>
      </c>
    </row>
    <row r="241" spans="2:6">
      <c r="B241" s="36">
        <v>234</v>
      </c>
      <c r="C241" s="61" t="s">
        <v>509</v>
      </c>
      <c r="D241" s="5"/>
      <c r="E241" s="5" t="str">
        <f t="shared" si="3"/>
        <v>Yes</v>
      </c>
      <c r="F241" s="171">
        <v>234</v>
      </c>
    </row>
    <row r="242" spans="2:6">
      <c r="B242" s="36">
        <v>235</v>
      </c>
      <c r="C242" s="61" t="s">
        <v>508</v>
      </c>
      <c r="D242" s="5"/>
      <c r="E242" s="5" t="str">
        <f t="shared" si="3"/>
        <v>Yes</v>
      </c>
      <c r="F242" s="171">
        <v>235</v>
      </c>
    </row>
    <row r="243" spans="2:6">
      <c r="B243" s="36">
        <v>236</v>
      </c>
      <c r="C243" s="61" t="s">
        <v>391</v>
      </c>
      <c r="D243" s="5"/>
      <c r="E243" s="5" t="str">
        <f t="shared" si="3"/>
        <v>Yes</v>
      </c>
      <c r="F243" s="171">
        <v>236</v>
      </c>
    </row>
    <row r="244" spans="2:6">
      <c r="B244" s="36">
        <v>237</v>
      </c>
      <c r="C244" s="61" t="s">
        <v>392</v>
      </c>
      <c r="D244" s="5"/>
      <c r="E244" s="5" t="str">
        <f t="shared" si="3"/>
        <v>Yes</v>
      </c>
      <c r="F244" s="171">
        <v>237</v>
      </c>
    </row>
    <row r="245" spans="2:6">
      <c r="B245" s="36">
        <v>238</v>
      </c>
      <c r="C245" s="61" t="s">
        <v>393</v>
      </c>
      <c r="D245" s="5"/>
      <c r="E245" s="5" t="str">
        <f t="shared" si="3"/>
        <v>Yes</v>
      </c>
      <c r="F245" s="171">
        <v>238</v>
      </c>
    </row>
    <row r="246" spans="2:6">
      <c r="B246" s="36">
        <v>239</v>
      </c>
      <c r="C246" s="61" t="s">
        <v>510</v>
      </c>
      <c r="D246" s="5"/>
      <c r="E246" s="5" t="str">
        <f t="shared" si="3"/>
        <v>Yes</v>
      </c>
      <c r="F246" s="171">
        <v>239</v>
      </c>
    </row>
    <row r="247" spans="2:6">
      <c r="B247" s="36">
        <v>240</v>
      </c>
      <c r="C247" s="61" t="s">
        <v>394</v>
      </c>
      <c r="D247" s="5"/>
      <c r="E247" s="5" t="str">
        <f t="shared" si="3"/>
        <v>Yes</v>
      </c>
      <c r="F247" s="171">
        <v>240</v>
      </c>
    </row>
    <row r="248" spans="2:6">
      <c r="B248" s="36">
        <v>241</v>
      </c>
      <c r="C248" s="61" t="s">
        <v>395</v>
      </c>
      <c r="D248" s="5"/>
      <c r="E248" s="5" t="str">
        <f t="shared" si="3"/>
        <v>Yes</v>
      </c>
      <c r="F248" s="171">
        <v>241</v>
      </c>
    </row>
    <row r="249" spans="2:6">
      <c r="B249" s="36">
        <v>242</v>
      </c>
      <c r="C249" s="61" t="s">
        <v>511</v>
      </c>
      <c r="D249" s="5"/>
      <c r="E249" s="5" t="str">
        <f t="shared" si="3"/>
        <v>Yes</v>
      </c>
      <c r="F249" s="171">
        <v>242</v>
      </c>
    </row>
    <row r="250" spans="2:6">
      <c r="B250" s="36">
        <v>243</v>
      </c>
      <c r="C250" s="61" t="s">
        <v>396</v>
      </c>
      <c r="D250" s="5"/>
      <c r="E250" s="5" t="str">
        <f t="shared" si="3"/>
        <v>Yes</v>
      </c>
      <c r="F250" s="171">
        <v>243</v>
      </c>
    </row>
    <row r="251" spans="2:6">
      <c r="B251" s="36">
        <v>244</v>
      </c>
      <c r="C251" s="61" t="s">
        <v>397</v>
      </c>
      <c r="D251" s="5"/>
      <c r="E251" s="5" t="str">
        <f t="shared" si="3"/>
        <v>Yes</v>
      </c>
      <c r="F251" s="171">
        <v>244</v>
      </c>
    </row>
    <row r="252" spans="2:6">
      <c r="B252" s="36">
        <v>245</v>
      </c>
      <c r="C252" s="61" t="s">
        <v>398</v>
      </c>
      <c r="D252" s="5"/>
      <c r="E252" s="5" t="str">
        <f t="shared" si="3"/>
        <v>Yes</v>
      </c>
      <c r="F252" s="171">
        <v>245</v>
      </c>
    </row>
    <row r="253" spans="2:6">
      <c r="B253" s="36">
        <v>246</v>
      </c>
      <c r="C253" s="61" t="s">
        <v>399</v>
      </c>
      <c r="D253" s="5"/>
      <c r="E253" s="5" t="str">
        <f t="shared" si="3"/>
        <v>Yes</v>
      </c>
      <c r="F253" s="171">
        <v>246</v>
      </c>
    </row>
    <row r="254" spans="2:6">
      <c r="B254" s="36">
        <v>247</v>
      </c>
      <c r="C254" s="61" t="s">
        <v>400</v>
      </c>
      <c r="D254" s="5"/>
      <c r="E254" s="5" t="str">
        <f t="shared" si="3"/>
        <v>Yes</v>
      </c>
      <c r="F254" s="171">
        <v>247</v>
      </c>
    </row>
    <row r="255" spans="2:6">
      <c r="B255" s="36">
        <v>248</v>
      </c>
      <c r="C255" s="5" t="s">
        <v>506</v>
      </c>
      <c r="D255" s="5"/>
      <c r="E255" s="5" t="str">
        <f t="shared" si="3"/>
        <v>Yes</v>
      </c>
      <c r="F255" s="171">
        <v>248</v>
      </c>
    </row>
    <row r="256" spans="2:6">
      <c r="B256" s="36">
        <v>249</v>
      </c>
      <c r="C256" s="61" t="s">
        <v>348</v>
      </c>
      <c r="D256" s="5" t="s">
        <v>684</v>
      </c>
      <c r="E256" s="5" t="str">
        <f t="shared" si="3"/>
        <v>NO</v>
      </c>
      <c r="F256" s="171">
        <v>249</v>
      </c>
    </row>
    <row r="257" spans="2:6">
      <c r="B257" s="36">
        <v>250</v>
      </c>
      <c r="C257" s="61" t="s">
        <v>834</v>
      </c>
      <c r="D257" s="5" t="s">
        <v>469</v>
      </c>
      <c r="E257" s="5" t="str">
        <f t="shared" si="3"/>
        <v>NO</v>
      </c>
      <c r="F257" s="171">
        <v>250</v>
      </c>
    </row>
    <row r="258" spans="2:6">
      <c r="B258" s="36">
        <v>251</v>
      </c>
      <c r="C258" s="5" t="s">
        <v>835</v>
      </c>
      <c r="D258" s="5"/>
      <c r="E258" s="5" t="str">
        <f t="shared" si="3"/>
        <v>Yes</v>
      </c>
      <c r="F258" s="171">
        <v>251</v>
      </c>
    </row>
    <row r="259" spans="2:6">
      <c r="B259" s="36">
        <v>252</v>
      </c>
      <c r="C259" s="61" t="s">
        <v>836</v>
      </c>
      <c r="D259" s="5"/>
      <c r="E259" s="5" t="str">
        <f t="shared" si="3"/>
        <v>Yes</v>
      </c>
      <c r="F259" s="171">
        <v>252</v>
      </c>
    </row>
    <row r="260" spans="2:6">
      <c r="B260" s="36">
        <v>253</v>
      </c>
      <c r="C260" s="61" t="s">
        <v>349</v>
      </c>
      <c r="D260" s="5" t="s">
        <v>685</v>
      </c>
      <c r="E260" s="5" t="str">
        <f t="shared" si="3"/>
        <v>NO</v>
      </c>
      <c r="F260" s="171">
        <v>253</v>
      </c>
    </row>
    <row r="261" spans="2:6">
      <c r="B261" s="36">
        <v>254</v>
      </c>
      <c r="C261" s="61" t="s">
        <v>837</v>
      </c>
      <c r="D261" s="5" t="s">
        <v>482</v>
      </c>
      <c r="E261" s="5" t="str">
        <f t="shared" si="3"/>
        <v>NO</v>
      </c>
      <c r="F261" s="171">
        <v>254</v>
      </c>
    </row>
    <row r="262" spans="2:6">
      <c r="B262" s="36">
        <v>255</v>
      </c>
      <c r="C262" s="5" t="s">
        <v>350</v>
      </c>
      <c r="D262" s="5" t="s">
        <v>686</v>
      </c>
      <c r="E262" s="5" t="str">
        <f t="shared" si="3"/>
        <v>NO</v>
      </c>
      <c r="F262" s="171">
        <v>255</v>
      </c>
    </row>
    <row r="263" spans="2:6">
      <c r="B263" s="36">
        <v>256</v>
      </c>
      <c r="C263" s="61" t="s">
        <v>838</v>
      </c>
      <c r="D263" s="5" t="s">
        <v>450</v>
      </c>
      <c r="E263" s="5" t="str">
        <f t="shared" si="3"/>
        <v>NO</v>
      </c>
      <c r="F263" s="171">
        <v>256</v>
      </c>
    </row>
    <row r="264" spans="2:6">
      <c r="B264" s="36">
        <v>257</v>
      </c>
      <c r="C264" s="61" t="s">
        <v>839</v>
      </c>
      <c r="D264" s="5"/>
      <c r="E264" s="5" t="str">
        <f t="shared" si="3"/>
        <v>Yes</v>
      </c>
      <c r="F264" s="171">
        <v>257</v>
      </c>
    </row>
    <row r="265" spans="2:6">
      <c r="B265" s="36">
        <v>258</v>
      </c>
      <c r="C265" s="61" t="s">
        <v>687</v>
      </c>
      <c r="D265" s="5" t="s">
        <v>687</v>
      </c>
      <c r="E265" s="5" t="str">
        <f t="shared" ref="E265:E307" si="4">IF(ISBLANK(D265)=TRUE,"Yes","NO")</f>
        <v>NO</v>
      </c>
      <c r="F265" s="171">
        <v>258</v>
      </c>
    </row>
    <row r="266" spans="2:6">
      <c r="B266" s="36">
        <v>259</v>
      </c>
      <c r="C266" s="61" t="s">
        <v>463</v>
      </c>
      <c r="D266" s="5" t="s">
        <v>463</v>
      </c>
      <c r="E266" s="5" t="str">
        <f t="shared" si="4"/>
        <v>NO</v>
      </c>
      <c r="F266" s="171">
        <v>259</v>
      </c>
    </row>
    <row r="267" spans="2:6">
      <c r="B267" s="36">
        <v>260</v>
      </c>
      <c r="C267" s="61" t="s">
        <v>840</v>
      </c>
      <c r="D267" s="5"/>
      <c r="E267" s="5" t="str">
        <f t="shared" si="4"/>
        <v>Yes</v>
      </c>
      <c r="F267" s="171">
        <v>260</v>
      </c>
    </row>
    <row r="268" spans="2:6">
      <c r="B268" s="36">
        <v>261</v>
      </c>
      <c r="C268" s="61" t="s">
        <v>841</v>
      </c>
      <c r="D268" s="5"/>
      <c r="E268" s="5" t="str">
        <f t="shared" si="4"/>
        <v>Yes</v>
      </c>
      <c r="F268" s="171">
        <v>261</v>
      </c>
    </row>
    <row r="269" spans="2:6">
      <c r="B269" s="36">
        <v>262</v>
      </c>
      <c r="C269" s="5" t="s">
        <v>842</v>
      </c>
      <c r="D269" s="5"/>
      <c r="E269" s="5" t="str">
        <f t="shared" si="4"/>
        <v>Yes</v>
      </c>
      <c r="F269" s="171">
        <v>262</v>
      </c>
    </row>
    <row r="270" spans="2:6">
      <c r="B270" s="36">
        <v>263</v>
      </c>
      <c r="C270" s="5" t="s">
        <v>843</v>
      </c>
      <c r="D270" s="5"/>
      <c r="E270" s="5" t="str">
        <f t="shared" si="4"/>
        <v>Yes</v>
      </c>
      <c r="F270" s="171">
        <v>263</v>
      </c>
    </row>
    <row r="271" spans="2:6">
      <c r="B271" s="36">
        <v>264</v>
      </c>
      <c r="C271" s="4" t="s">
        <v>844</v>
      </c>
      <c r="D271" s="5"/>
      <c r="E271" s="5" t="str">
        <f t="shared" si="4"/>
        <v>Yes</v>
      </c>
      <c r="F271" s="171">
        <v>264</v>
      </c>
    </row>
    <row r="272" spans="2:6">
      <c r="B272" s="36">
        <v>265</v>
      </c>
      <c r="C272" s="5" t="s">
        <v>845</v>
      </c>
      <c r="D272" s="5"/>
      <c r="E272" s="5" t="str">
        <f t="shared" si="4"/>
        <v>Yes</v>
      </c>
      <c r="F272" s="171">
        <v>265</v>
      </c>
    </row>
    <row r="273" spans="2:6">
      <c r="B273" s="36">
        <v>266</v>
      </c>
      <c r="C273" s="5" t="s">
        <v>846</v>
      </c>
      <c r="D273" s="5"/>
      <c r="E273" s="5" t="str">
        <f t="shared" si="4"/>
        <v>Yes</v>
      </c>
      <c r="F273" s="171">
        <v>266</v>
      </c>
    </row>
    <row r="274" spans="2:6">
      <c r="B274" s="36">
        <v>267</v>
      </c>
      <c r="C274" s="4" t="s">
        <v>847</v>
      </c>
      <c r="D274" s="5"/>
      <c r="E274" s="5" t="str">
        <f t="shared" si="4"/>
        <v>Yes</v>
      </c>
      <c r="F274" s="171">
        <v>267</v>
      </c>
    </row>
    <row r="275" spans="2:6">
      <c r="B275" s="36">
        <v>268</v>
      </c>
      <c r="C275" s="4" t="s">
        <v>492</v>
      </c>
      <c r="D275" s="5"/>
      <c r="E275" s="5" t="str">
        <f t="shared" si="4"/>
        <v>Yes</v>
      </c>
      <c r="F275" s="171">
        <v>268</v>
      </c>
    </row>
    <row r="276" spans="2:6">
      <c r="B276" s="36">
        <v>269</v>
      </c>
      <c r="C276" s="5" t="s">
        <v>494</v>
      </c>
      <c r="D276" s="5"/>
      <c r="E276" s="5" t="str">
        <f t="shared" si="4"/>
        <v>Yes</v>
      </c>
      <c r="F276" s="171">
        <v>269</v>
      </c>
    </row>
    <row r="277" spans="2:6">
      <c r="B277" s="36">
        <v>270</v>
      </c>
      <c r="C277" s="5" t="s">
        <v>493</v>
      </c>
      <c r="D277" s="5"/>
      <c r="E277" s="5" t="str">
        <f t="shared" si="4"/>
        <v>Yes</v>
      </c>
      <c r="F277" s="171">
        <v>270</v>
      </c>
    </row>
    <row r="278" spans="2:6">
      <c r="B278" s="36">
        <v>271</v>
      </c>
      <c r="C278" s="5" t="s">
        <v>410</v>
      </c>
      <c r="D278" s="5"/>
      <c r="E278" s="5" t="str">
        <f t="shared" si="4"/>
        <v>Yes</v>
      </c>
      <c r="F278" s="171">
        <v>271</v>
      </c>
    </row>
    <row r="279" spans="2:6">
      <c r="B279" s="36">
        <v>272</v>
      </c>
      <c r="C279" s="5" t="s">
        <v>411</v>
      </c>
      <c r="D279" s="5"/>
      <c r="E279" s="5" t="str">
        <f t="shared" si="4"/>
        <v>Yes</v>
      </c>
      <c r="F279" s="171">
        <v>272</v>
      </c>
    </row>
    <row r="280" spans="2:6">
      <c r="B280" s="36">
        <v>273</v>
      </c>
      <c r="C280" s="5" t="s">
        <v>412</v>
      </c>
      <c r="D280" s="5"/>
      <c r="E280" s="5" t="str">
        <f t="shared" si="4"/>
        <v>Yes</v>
      </c>
      <c r="F280" s="171">
        <v>273</v>
      </c>
    </row>
    <row r="281" spans="2:6">
      <c r="B281" s="36">
        <v>274</v>
      </c>
      <c r="C281" s="5" t="s">
        <v>495</v>
      </c>
      <c r="D281" s="5"/>
      <c r="E281" s="5" t="str">
        <f t="shared" si="4"/>
        <v>Yes</v>
      </c>
      <c r="F281" s="171">
        <v>274</v>
      </c>
    </row>
    <row r="282" spans="2:6">
      <c r="B282" s="36">
        <v>275</v>
      </c>
      <c r="C282" s="5" t="s">
        <v>413</v>
      </c>
      <c r="D282" s="5"/>
      <c r="E282" s="5" t="str">
        <f t="shared" si="4"/>
        <v>Yes</v>
      </c>
      <c r="F282" s="171">
        <v>275</v>
      </c>
    </row>
    <row r="283" spans="2:6">
      <c r="B283" s="36">
        <v>276</v>
      </c>
      <c r="C283" s="5" t="s">
        <v>414</v>
      </c>
      <c r="D283" s="5"/>
      <c r="E283" s="5" t="str">
        <f t="shared" si="4"/>
        <v>Yes</v>
      </c>
      <c r="F283" s="171">
        <v>276</v>
      </c>
    </row>
    <row r="284" spans="2:6">
      <c r="B284" s="36">
        <v>277</v>
      </c>
      <c r="C284" s="5" t="s">
        <v>496</v>
      </c>
      <c r="D284" s="5"/>
      <c r="E284" s="5" t="str">
        <f t="shared" si="4"/>
        <v>Yes</v>
      </c>
      <c r="F284" s="171">
        <v>277</v>
      </c>
    </row>
    <row r="285" spans="2:6">
      <c r="B285" s="36">
        <v>278</v>
      </c>
      <c r="C285" s="4" t="s">
        <v>415</v>
      </c>
      <c r="D285" s="5"/>
      <c r="E285" s="5" t="str">
        <f t="shared" si="4"/>
        <v>Yes</v>
      </c>
      <c r="F285" s="171">
        <v>278</v>
      </c>
    </row>
    <row r="286" spans="2:6">
      <c r="B286" s="36">
        <v>279</v>
      </c>
      <c r="C286" s="5" t="s">
        <v>416</v>
      </c>
      <c r="D286" s="5"/>
      <c r="E286" s="5" t="str">
        <f t="shared" si="4"/>
        <v>Yes</v>
      </c>
      <c r="F286" s="171">
        <v>279</v>
      </c>
    </row>
    <row r="287" spans="2:6">
      <c r="B287" s="36">
        <v>280</v>
      </c>
      <c r="C287" s="5" t="s">
        <v>417</v>
      </c>
      <c r="D287" s="5"/>
      <c r="E287" s="5" t="str">
        <f t="shared" si="4"/>
        <v>Yes</v>
      </c>
      <c r="F287" s="171">
        <v>280</v>
      </c>
    </row>
    <row r="288" spans="2:6">
      <c r="B288" s="36">
        <v>281</v>
      </c>
      <c r="C288" s="5" t="s">
        <v>418</v>
      </c>
      <c r="D288" s="5"/>
      <c r="E288" s="5" t="str">
        <f t="shared" si="4"/>
        <v>Yes</v>
      </c>
      <c r="F288" s="171">
        <v>281</v>
      </c>
    </row>
    <row r="289" spans="2:6">
      <c r="B289" s="36">
        <v>282</v>
      </c>
      <c r="C289" s="5" t="s">
        <v>419</v>
      </c>
      <c r="D289" s="5"/>
      <c r="E289" s="5" t="str">
        <f t="shared" si="4"/>
        <v>Yes</v>
      </c>
      <c r="F289" s="171">
        <v>282</v>
      </c>
    </row>
    <row r="290" spans="2:6">
      <c r="B290" s="36">
        <v>283</v>
      </c>
      <c r="C290" s="5" t="s">
        <v>491</v>
      </c>
      <c r="D290" s="5"/>
      <c r="E290" s="5" t="str">
        <f t="shared" si="4"/>
        <v>Yes</v>
      </c>
      <c r="F290" s="171">
        <v>283</v>
      </c>
    </row>
    <row r="291" spans="2:6">
      <c r="B291" s="36">
        <v>284</v>
      </c>
      <c r="C291" s="5" t="s">
        <v>498</v>
      </c>
      <c r="D291" s="5"/>
      <c r="E291" s="5" t="str">
        <f t="shared" si="4"/>
        <v>Yes</v>
      </c>
      <c r="F291" s="171">
        <v>284</v>
      </c>
    </row>
    <row r="292" spans="2:6">
      <c r="B292" s="36">
        <v>285</v>
      </c>
      <c r="C292" s="5" t="s">
        <v>500</v>
      </c>
      <c r="D292" s="5"/>
      <c r="E292" s="5" t="str">
        <f t="shared" si="4"/>
        <v>Yes</v>
      </c>
      <c r="F292" s="171">
        <v>285</v>
      </c>
    </row>
    <row r="293" spans="2:6">
      <c r="B293" s="36">
        <v>286</v>
      </c>
      <c r="C293" s="4" t="s">
        <v>499</v>
      </c>
      <c r="D293" s="5"/>
      <c r="E293" s="5" t="str">
        <f t="shared" si="4"/>
        <v>Yes</v>
      </c>
      <c r="F293" s="171">
        <v>286</v>
      </c>
    </row>
    <row r="294" spans="2:6">
      <c r="B294" s="36">
        <v>287</v>
      </c>
      <c r="C294" s="5" t="s">
        <v>420</v>
      </c>
      <c r="D294" s="5"/>
      <c r="E294" s="5" t="str">
        <f t="shared" si="4"/>
        <v>Yes</v>
      </c>
      <c r="F294" s="171">
        <v>287</v>
      </c>
    </row>
    <row r="295" spans="2:6">
      <c r="B295" s="36">
        <v>288</v>
      </c>
      <c r="C295" s="5" t="s">
        <v>421</v>
      </c>
      <c r="D295" s="5"/>
      <c r="E295" s="5" t="str">
        <f t="shared" si="4"/>
        <v>Yes</v>
      </c>
      <c r="F295" s="171">
        <v>288</v>
      </c>
    </row>
    <row r="296" spans="2:6">
      <c r="B296" s="36">
        <v>289</v>
      </c>
      <c r="C296" s="5" t="s">
        <v>422</v>
      </c>
      <c r="D296" s="5"/>
      <c r="E296" s="5" t="str">
        <f t="shared" si="4"/>
        <v>Yes</v>
      </c>
      <c r="F296" s="171">
        <v>289</v>
      </c>
    </row>
    <row r="297" spans="2:6">
      <c r="B297" s="36">
        <v>290</v>
      </c>
      <c r="C297" s="5" t="s">
        <v>501</v>
      </c>
      <c r="D297" s="5"/>
      <c r="E297" s="5" t="str">
        <f t="shared" si="4"/>
        <v>Yes</v>
      </c>
      <c r="F297" s="171">
        <v>290</v>
      </c>
    </row>
    <row r="298" spans="2:6">
      <c r="B298" s="36">
        <v>291</v>
      </c>
      <c r="C298" s="5" t="s">
        <v>423</v>
      </c>
      <c r="D298" s="5"/>
      <c r="E298" s="5" t="str">
        <f t="shared" si="4"/>
        <v>Yes</v>
      </c>
      <c r="F298" s="171">
        <v>291</v>
      </c>
    </row>
    <row r="299" spans="2:6">
      <c r="B299" s="36">
        <v>292</v>
      </c>
      <c r="C299" s="5" t="s">
        <v>424</v>
      </c>
      <c r="D299" s="5"/>
      <c r="E299" s="5" t="str">
        <f t="shared" si="4"/>
        <v>Yes</v>
      </c>
      <c r="F299" s="171">
        <v>292</v>
      </c>
    </row>
    <row r="300" spans="2:6">
      <c r="B300" s="36">
        <v>293</v>
      </c>
      <c r="C300" s="5" t="s">
        <v>502</v>
      </c>
      <c r="D300" s="5"/>
      <c r="E300" s="5" t="str">
        <f t="shared" si="4"/>
        <v>Yes</v>
      </c>
      <c r="F300" s="171">
        <v>293</v>
      </c>
    </row>
    <row r="301" spans="2:6">
      <c r="B301" s="36">
        <v>294</v>
      </c>
      <c r="C301" s="5" t="s">
        <v>425</v>
      </c>
      <c r="D301" s="5"/>
      <c r="E301" s="5" t="str">
        <f t="shared" si="4"/>
        <v>Yes</v>
      </c>
      <c r="F301" s="171">
        <v>294</v>
      </c>
    </row>
    <row r="302" spans="2:6">
      <c r="B302" s="36">
        <v>295</v>
      </c>
      <c r="C302" s="5" t="s">
        <v>426</v>
      </c>
      <c r="D302" s="5"/>
      <c r="E302" s="5" t="str">
        <f t="shared" si="4"/>
        <v>Yes</v>
      </c>
      <c r="F302" s="171">
        <v>295</v>
      </c>
    </row>
    <row r="303" spans="2:6">
      <c r="B303" s="36">
        <v>296</v>
      </c>
      <c r="C303" s="5" t="s">
        <v>427</v>
      </c>
      <c r="D303" s="5"/>
      <c r="E303" s="5" t="str">
        <f t="shared" si="4"/>
        <v>Yes</v>
      </c>
      <c r="F303" s="171">
        <v>296</v>
      </c>
    </row>
    <row r="304" spans="2:6">
      <c r="B304" s="36">
        <v>297</v>
      </c>
      <c r="C304" s="5" t="s">
        <v>428</v>
      </c>
      <c r="D304" s="5"/>
      <c r="E304" s="5" t="str">
        <f t="shared" si="4"/>
        <v>Yes</v>
      </c>
      <c r="F304" s="171">
        <v>297</v>
      </c>
    </row>
    <row r="305" spans="2:6">
      <c r="B305" s="36">
        <v>298</v>
      </c>
      <c r="C305" s="5" t="s">
        <v>429</v>
      </c>
      <c r="D305" s="5"/>
      <c r="E305" s="5" t="str">
        <f t="shared" si="4"/>
        <v>Yes</v>
      </c>
      <c r="F305" s="171">
        <v>298</v>
      </c>
    </row>
    <row r="306" spans="2:6">
      <c r="B306" s="36">
        <v>299</v>
      </c>
      <c r="C306" s="5" t="s">
        <v>497</v>
      </c>
      <c r="D306" s="5"/>
      <c r="E306" s="5" t="str">
        <f t="shared" si="4"/>
        <v>Yes</v>
      </c>
      <c r="F306" s="171">
        <v>299</v>
      </c>
    </row>
    <row r="307" spans="2:6" ht="15" thickBot="1">
      <c r="B307" s="37">
        <v>300</v>
      </c>
      <c r="C307" s="38" t="s">
        <v>848</v>
      </c>
      <c r="D307" s="38" t="s">
        <v>242</v>
      </c>
      <c r="E307" s="38" t="str">
        <f t="shared" si="4"/>
        <v>NO</v>
      </c>
      <c r="F307" s="172">
        <v>300</v>
      </c>
    </row>
  </sheetData>
  <phoneticPr fontId="8" type="noConversion"/>
  <conditionalFormatting sqref="B8:F307">
    <cfRule type="expression" dxfId="0" priority="6">
      <formula>($E8="Yes")</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9"/>
  <sheetViews>
    <sheetView workbookViewId="0">
      <selection activeCell="H19" sqref="H19"/>
    </sheetView>
  </sheetViews>
  <sheetFormatPr baseColWidth="10" defaultColWidth="8.83203125" defaultRowHeight="14" x14ac:dyDescent="0"/>
  <sheetData>
    <row r="3" spans="2:7">
      <c r="B3" t="s">
        <v>435</v>
      </c>
      <c r="G3" t="s">
        <v>738</v>
      </c>
    </row>
    <row r="4" spans="2:7">
      <c r="B4" t="s">
        <v>225</v>
      </c>
      <c r="G4" t="s">
        <v>739</v>
      </c>
    </row>
    <row r="5" spans="2:7">
      <c r="B5" t="s">
        <v>226</v>
      </c>
      <c r="G5" t="s">
        <v>740</v>
      </c>
    </row>
    <row r="6" spans="2:7">
      <c r="B6" t="s">
        <v>224</v>
      </c>
      <c r="G6" t="s">
        <v>741</v>
      </c>
    </row>
    <row r="7" spans="2:7">
      <c r="B7" t="s">
        <v>241</v>
      </c>
      <c r="G7" t="s">
        <v>742</v>
      </c>
    </row>
    <row r="8" spans="2:7">
      <c r="B8" t="s">
        <v>227</v>
      </c>
    </row>
    <row r="9" spans="2:7">
      <c r="B9" t="s">
        <v>962</v>
      </c>
    </row>
  </sheetData>
  <phoneticPr fontId="8" type="noConversion"/>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Change Log</vt:lpstr>
      <vt:lpstr>Data Element Mapping</vt:lpstr>
      <vt:lpstr>STRING Clarification</vt:lpstr>
      <vt:lpstr>To-Be</vt:lpstr>
      <vt:lpstr>Drop Down List</vt:lpstr>
    </vt:vector>
  </TitlesOfParts>
  <Company>IBM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IBM_USER</dc:creator>
  <cp:lastModifiedBy>Eric Kreinar</cp:lastModifiedBy>
  <dcterms:created xsi:type="dcterms:W3CDTF">2012-11-28T21:53:19Z</dcterms:created>
  <dcterms:modified xsi:type="dcterms:W3CDTF">2014-11-14T15:51:19Z</dcterms:modified>
</cp:coreProperties>
</file>