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mc:AlternateContent xmlns:mc="http://schemas.openxmlformats.org/markup-compatibility/2006">
    <mc:Choice Requires="x15">
      <x15ac:absPath xmlns:x15ac="http://schemas.microsoft.com/office/spreadsheetml/2010/11/ac" url="\\gtus365.sharepoint.com@SSL\DavWWWRoot\sites\GSAOSSPIBusinessArchitecture\Lists\DocumentLibrary\06 M3 Update\FINAL DELIVERABLE PREPARATION\Document Templates\Template Attachments\"/>
    </mc:Choice>
  </mc:AlternateContent>
  <xr:revisionPtr revIDLastSave="20" documentId="13_ncr:1_{E69F535C-F992-4927-B8CC-164A720488D4}" xr6:coauthVersionLast="44" xr6:coauthVersionMax="44" xr10:uidLastSave="{8E0A699F-90E5-4449-BB71-937703CF9A25}"/>
  <bookViews>
    <workbookView xWindow="28680" yWindow="-120" windowWidth="29040" windowHeight="15840" activeTab="5" xr2:uid="{00000000-000D-0000-FFFF-FFFF00000000}"/>
  </bookViews>
  <sheets>
    <sheet name="Table of Contents" sheetId="19" r:id="rId1"/>
    <sheet name="Overview" sheetId="16" r:id="rId2"/>
    <sheet name="Risk Descriptions" sheetId="12" r:id="rId3"/>
    <sheet name="Phase 1" sheetId="5" r:id="rId4"/>
    <sheet name="Phase 2" sheetId="6" r:id="rId5"/>
    <sheet name="Phase 3" sheetId="8" r:id="rId6"/>
    <sheet name="Phase 4" sheetId="9" r:id="rId7"/>
    <sheet name="Dashboard" sheetId="4" r:id="rId8"/>
    <sheet name="Parameters" sheetId="13" r:id="rId9"/>
    <sheet name="Approach" sheetId="15" r:id="rId10"/>
  </sheets>
  <definedNames>
    <definedName name="_xlnm._FilterDatabase" localSheetId="2" hidden="1">'Risk Descriptions'!$A$2:$E$2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8" i="6" l="1"/>
  <c r="J9" i="5" l="1"/>
  <c r="J10" i="5"/>
  <c r="J11" i="5"/>
  <c r="J12" i="5"/>
  <c r="J13" i="5"/>
  <c r="J14" i="5"/>
  <c r="J15" i="5"/>
  <c r="J16" i="5"/>
  <c r="J8" i="5"/>
  <c r="F9" i="5"/>
  <c r="F10" i="5"/>
  <c r="F11" i="5"/>
  <c r="F12" i="5"/>
  <c r="F13" i="5"/>
  <c r="F14" i="5"/>
  <c r="F15" i="5"/>
  <c r="F16" i="5"/>
  <c r="F8" i="5"/>
  <c r="J18" i="8" l="1"/>
  <c r="J19" i="8"/>
  <c r="J17" i="8"/>
  <c r="J17" i="5" l="1"/>
  <c r="J10" i="6"/>
  <c r="J11" i="6"/>
  <c r="J12" i="6"/>
  <c r="J13" i="6"/>
  <c r="J14" i="6"/>
  <c r="J15" i="6"/>
  <c r="J16" i="6"/>
  <c r="J17" i="6"/>
  <c r="J18" i="6"/>
  <c r="J19" i="6"/>
  <c r="J9" i="6"/>
  <c r="J8" i="6"/>
  <c r="F9" i="6" l="1"/>
  <c r="F10" i="6"/>
  <c r="F11" i="6"/>
  <c r="F12" i="6"/>
  <c r="F13" i="6"/>
  <c r="F14" i="6"/>
  <c r="F15" i="6"/>
  <c r="F16" i="6"/>
  <c r="F17" i="6"/>
  <c r="K11" i="4" l="1"/>
  <c r="J16" i="9" l="1"/>
  <c r="K16" i="9" s="1"/>
  <c r="J9" i="9"/>
  <c r="J10" i="9"/>
  <c r="J11" i="9"/>
  <c r="J12" i="9"/>
  <c r="J13" i="9"/>
  <c r="J14" i="9"/>
  <c r="J15" i="9"/>
  <c r="J17" i="9"/>
  <c r="J18" i="9"/>
  <c r="J19" i="9"/>
  <c r="J8" i="9"/>
  <c r="F16" i="9"/>
  <c r="F9" i="9"/>
  <c r="F10" i="9"/>
  <c r="F11" i="9"/>
  <c r="F12" i="9"/>
  <c r="F13" i="9"/>
  <c r="F14" i="9"/>
  <c r="F15" i="9"/>
  <c r="F17" i="9"/>
  <c r="F18" i="9"/>
  <c r="F19" i="9"/>
  <c r="F8" i="9"/>
  <c r="F9" i="8"/>
  <c r="F10" i="8"/>
  <c r="F11" i="8"/>
  <c r="F12" i="8"/>
  <c r="F13" i="8"/>
  <c r="F14" i="8"/>
  <c r="F15" i="8"/>
  <c r="F16" i="8"/>
  <c r="F17" i="8"/>
  <c r="F18" i="8"/>
  <c r="F19" i="8"/>
  <c r="F8" i="8"/>
  <c r="F18" i="6"/>
  <c r="F19" i="6"/>
  <c r="K17" i="5"/>
  <c r="F17" i="5"/>
  <c r="Q22" i="4" l="1"/>
  <c r="K8" i="5" s="1"/>
  <c r="K12" i="9" l="1"/>
  <c r="K9" i="5"/>
  <c r="K13" i="5"/>
  <c r="K10" i="5"/>
  <c r="K14" i="5"/>
  <c r="K18" i="5"/>
  <c r="K11" i="5"/>
  <c r="K15" i="5"/>
  <c r="K19" i="5"/>
  <c r="K12" i="5"/>
  <c r="K16" i="5"/>
  <c r="K14" i="6"/>
  <c r="K14" i="9"/>
  <c r="K11" i="8"/>
  <c r="K13" i="9"/>
  <c r="K18" i="9"/>
  <c r="K10" i="8"/>
  <c r="K16" i="8"/>
  <c r="K8" i="8"/>
  <c r="K12" i="6"/>
  <c r="K17" i="6"/>
  <c r="K15" i="9"/>
  <c r="K19" i="9"/>
  <c r="K12" i="8"/>
  <c r="K17" i="8"/>
  <c r="K9" i="6"/>
  <c r="K13" i="6"/>
  <c r="K18" i="6"/>
  <c r="K10" i="9"/>
  <c r="K8" i="9"/>
  <c r="K13" i="8"/>
  <c r="K18" i="8"/>
  <c r="K10" i="6"/>
  <c r="K15" i="6"/>
  <c r="K19" i="6"/>
  <c r="K11" i="9"/>
  <c r="K17" i="9"/>
  <c r="G36" i="4" s="1"/>
  <c r="K9" i="8"/>
  <c r="K14" i="8"/>
  <c r="K19" i="8"/>
  <c r="K11" i="6"/>
  <c r="K16" i="6"/>
  <c r="K8" i="6"/>
  <c r="K9" i="9"/>
  <c r="K15" i="8"/>
  <c r="G16" i="5"/>
  <c r="G15" i="9"/>
  <c r="G16" i="9"/>
  <c r="G17" i="9"/>
  <c r="G18" i="9"/>
  <c r="G19" i="9"/>
  <c r="G15" i="8"/>
  <c r="G16" i="8"/>
  <c r="G17" i="8"/>
  <c r="G18" i="8"/>
  <c r="G19" i="8"/>
  <c r="G15" i="6"/>
  <c r="G16" i="6"/>
  <c r="G17" i="6"/>
  <c r="G18" i="6"/>
  <c r="G19" i="6"/>
  <c r="Q21" i="4"/>
  <c r="G15" i="5"/>
  <c r="G17" i="5"/>
  <c r="G18" i="5"/>
  <c r="G19" i="5"/>
  <c r="G35" i="4" l="1"/>
  <c r="G28" i="4"/>
  <c r="G30" i="4"/>
  <c r="B4" i="8"/>
  <c r="B4" i="6"/>
  <c r="B4" i="9"/>
  <c r="B4" i="5"/>
  <c r="G27" i="4"/>
  <c r="G32" i="4"/>
  <c r="G37" i="4"/>
  <c r="G29" i="4"/>
  <c r="G38" i="4"/>
  <c r="G31" i="4"/>
  <c r="G34" i="4"/>
  <c r="G33" i="4"/>
  <c r="G14" i="9" l="1"/>
  <c r="G14" i="8"/>
  <c r="G14" i="6"/>
  <c r="G14" i="5"/>
  <c r="G13" i="9" l="1"/>
  <c r="G12" i="9"/>
  <c r="G11" i="9"/>
  <c r="G10" i="9"/>
  <c r="G9" i="9"/>
  <c r="G8" i="9"/>
  <c r="G13" i="8"/>
  <c r="G12" i="8"/>
  <c r="G11" i="8"/>
  <c r="G10" i="8"/>
  <c r="G9" i="8"/>
  <c r="G13" i="6"/>
  <c r="G12" i="6"/>
  <c r="G11" i="6"/>
  <c r="G10" i="6"/>
  <c r="G9" i="6"/>
  <c r="G8" i="6"/>
  <c r="G13" i="5"/>
  <c r="G12" i="5"/>
  <c r="G11" i="5"/>
  <c r="G10" i="5"/>
  <c r="G9" i="5"/>
  <c r="G8" i="5"/>
  <c r="B3" i="9" l="1"/>
  <c r="H18" i="4" s="1"/>
  <c r="B3" i="6"/>
  <c r="F18" i="4" s="1"/>
  <c r="B3" i="5"/>
  <c r="E18" i="4" s="1"/>
  <c r="H19" i="4"/>
  <c r="F19" i="4"/>
  <c r="G8" i="8"/>
  <c r="B3" i="8" s="1"/>
  <c r="G19" i="4"/>
  <c r="E19" i="4"/>
  <c r="G18" i="4" l="1"/>
</calcChain>
</file>

<file path=xl/sharedStrings.xml><?xml version="1.0" encoding="utf-8"?>
<sst xmlns="http://schemas.openxmlformats.org/spreadsheetml/2006/main" count="650" uniqueCount="292">
  <si>
    <t>Phase 0</t>
  </si>
  <si>
    <t xml:space="preserve">Low </t>
  </si>
  <si>
    <t>High</t>
  </si>
  <si>
    <t>Not Assessed</t>
  </si>
  <si>
    <t>Financial Risk</t>
  </si>
  <si>
    <t>Schedule Risk</t>
  </si>
  <si>
    <t>Technical Complexity</t>
  </si>
  <si>
    <t>Agency Rating</t>
  </si>
  <si>
    <t>Medium</t>
  </si>
  <si>
    <t>Low</t>
  </si>
  <si>
    <t>Risk Category</t>
  </si>
  <si>
    <t>Assessment</t>
  </si>
  <si>
    <t>Agency Value</t>
  </si>
  <si>
    <t>Medium with Accepted Risk Strategy</t>
  </si>
  <si>
    <t>High with Accepted Risk Strategy</t>
  </si>
  <si>
    <t>Phase 1 Risk Evaluation Criteria</t>
  </si>
  <si>
    <t>Phase 2 Risk Evaluation Criteria</t>
  </si>
  <si>
    <t>Phase 3 Risk Evaluation Criteria</t>
  </si>
  <si>
    <t>Phase 4 Risk Evaluation Criteria</t>
  </si>
  <si>
    <t>Phase 1</t>
  </si>
  <si>
    <t>Phase 2</t>
  </si>
  <si>
    <t xml:space="preserve">Phase 3 </t>
  </si>
  <si>
    <t xml:space="preserve">Phase 4 </t>
  </si>
  <si>
    <t>Agency Applied Risk Mitigation Strategy</t>
  </si>
  <si>
    <t>*Risks below are not prioritized*</t>
  </si>
  <si>
    <t>ID</t>
  </si>
  <si>
    <t>Risk Type</t>
  </si>
  <si>
    <t>Risk Description</t>
  </si>
  <si>
    <t>M3 Artifacts</t>
  </si>
  <si>
    <t>Cyber Information Security Risk</t>
  </si>
  <si>
    <t>Acquisition and Procurement Risk</t>
  </si>
  <si>
    <t>Operational Risk</t>
  </si>
  <si>
    <t>Reputational Risk</t>
  </si>
  <si>
    <t>2 to 3.5</t>
  </si>
  <si>
    <t>3.5 to 5</t>
  </si>
  <si>
    <t xml:space="preserve">Rating </t>
  </si>
  <si>
    <t>Range</t>
  </si>
  <si>
    <r>
      <t>Risk of direct or indirect loss or other negative effects to the organization due to inadequate or failed internal processes arising from people, systems, or from external events that impact those internal processes, people, or systems. Operational risks can have a direct impact on daily operations of an organization o</t>
    </r>
    <r>
      <rPr>
        <sz val="11"/>
        <rFont val="Arial"/>
        <family val="2"/>
        <scheme val="minor"/>
      </rPr>
      <t xml:space="preserve">r prevent an organization from accomplishing its objectives (meeting the mission). This involves risk that the investment fails to achieve the agency's strategic goals or in making contributions to them. Risk that the initiative is not based on clearly understood needs or opportunities and is inconsistent with the overall strategies and architectures used by the agency and the Federal government. </t>
    </r>
  </si>
  <si>
    <t>Management Support Risk</t>
  </si>
  <si>
    <t>Data/Information Risk</t>
  </si>
  <si>
    <t xml:space="preserve">Organizational and Change Management </t>
  </si>
  <si>
    <t>Feasibility Risk</t>
  </si>
  <si>
    <t>Key Metrics</t>
  </si>
  <si>
    <t>Requirements Management Risk</t>
  </si>
  <si>
    <t>Small</t>
  </si>
  <si>
    <t>Large</t>
  </si>
  <si>
    <t>Project Size</t>
  </si>
  <si>
    <t>Phase 3</t>
  </si>
  <si>
    <t>Phase 4</t>
  </si>
  <si>
    <t>Agency Weighted Value</t>
  </si>
  <si>
    <t>Quick Scan</t>
  </si>
  <si>
    <t>Rating by Risk Category</t>
  </si>
  <si>
    <r>
      <rPr>
        <b/>
        <sz val="11"/>
        <color theme="1"/>
        <rFont val="Arial"/>
        <family val="2"/>
        <scheme val="minor"/>
      </rPr>
      <t>II. Program-Specific Risk Criteria</t>
    </r>
    <r>
      <rPr>
        <sz val="11"/>
        <color theme="1"/>
        <rFont val="Arial"/>
        <family val="2"/>
        <scheme val="minor"/>
      </rPr>
      <t xml:space="preserve">
Added significant risk criteria not represented in ERM Playbook through:
• OMB Risk Areas in other risk documents
• ERM Playbook’s Key Questions to Help Develop a Risk Profile</t>
    </r>
  </si>
  <si>
    <t>Tab:</t>
  </si>
  <si>
    <t>Dashboard</t>
  </si>
  <si>
    <t>USSM Weighting Description for &lt;Insert Migrating Agency Name Here&gt;:</t>
  </si>
  <si>
    <t>End</t>
  </si>
  <si>
    <t>Project Type Inputs:</t>
  </si>
  <si>
    <t xml:space="preserve">Project Scope
(select all that apply):  </t>
  </si>
  <si>
    <t>Financial Management</t>
  </si>
  <si>
    <t>Grants</t>
  </si>
  <si>
    <t>Human Resources</t>
  </si>
  <si>
    <t>Travel</t>
  </si>
  <si>
    <t>Acquisitions</t>
  </si>
  <si>
    <t xml:space="preserve">Risk Descriptions </t>
  </si>
  <si>
    <t>Phase Tabs 0-4</t>
  </si>
  <si>
    <t>Risk(s) associated with the adequacy of the time estimated and allocated for the development, production, operations, maintenance, and deployment of the system. Risk areas bearing on schedule risk include: (1) the risk that the schedule estimates and objectives are realistic and reasonable, (2) the risk that project execution will fall short of the schedule objectives as a result of failure to mitigate technical risk(s) and external constraints, and (3) the investment team's ability to meet schedule goals within the acceptable threshold. Risk of missing or incomplete activities, predecessor and successor tasks within the integrated master schedule.</t>
  </si>
  <si>
    <t xml:space="preserve">Directions: Input weighting value by project size (small, large) as desired. Weighting values will automatically update throughout the workbook. </t>
  </si>
  <si>
    <t>● IMS is not updated or shows schedule variance but critical milestones are still achievable
● PM Processes are in place to maintain and monitor schedule but are not being utilized</t>
  </si>
  <si>
    <t xml:space="preserve"> ● Tasks in IMS related to post implementation development and gap closure are behind with impact to project go-live</t>
  </si>
  <si>
    <t xml:space="preserve"> ● Tasks in IMS related to post implementation development and gap closure are on schedule</t>
  </si>
  <si>
    <t>● Implementation support contracts period of performance does not correspond to critical tasks in post implementation IMS</t>
  </si>
  <si>
    <t>● Implementation support contracts period of performance do not support all post implementation milestones, but no critical path activities are impacted</t>
  </si>
  <si>
    <t>Not assessed</t>
  </si>
  <si>
    <t>N/A</t>
  </si>
  <si>
    <t xml:space="preserve">Project Scope
(All that apply):  </t>
  </si>
  <si>
    <t xml:space="preserve">Risk(s) involving the characteristics that comprise the complexity of the system's migration/modernization and risk(s) associated with the reliance on technical interfaces with other systems (existing or in development). Factors may include whether multiple systems and/or administrative services are migrating in parallel, number of active projects, whether the migration includes transaction processing, platform only, or full-services, and whether the existing system is expiring and migration is moving to a new platform. </t>
  </si>
  <si>
    <t xml:space="preserve"> ● Tasks in IMS related to post implementation development and gap closure are behind with no impact to project go-live</t>
  </si>
  <si>
    <t>● Cyber and Information Security tasks in IMS are behind scheduled dates but project implementation schedule is not at risk</t>
  </si>
  <si>
    <t>● Cyber and Information Security tasks in IMS are behind scheduled dates with impact to project implementation schedule</t>
  </si>
  <si>
    <t>● Cyber and Information Security task in IMS have met scheduled dates</t>
  </si>
  <si>
    <t>.1 to 2</t>
  </si>
  <si>
    <r>
      <t>● Interfaces are minimal and can be fulfilled with standard</t>
    </r>
    <r>
      <rPr>
        <sz val="11"/>
        <color rgb="FFFF0000"/>
        <rFont val="Arial"/>
        <family val="2"/>
        <scheme val="minor"/>
      </rPr>
      <t xml:space="preserve"> </t>
    </r>
    <r>
      <rPr>
        <sz val="11"/>
        <rFont val="Arial"/>
        <family val="2"/>
        <scheme val="minor"/>
      </rPr>
      <t>Agency Performance Indicators (API) or Service Oriented Architecture (SOA)</t>
    </r>
    <r>
      <rPr>
        <sz val="11"/>
        <color theme="1"/>
        <rFont val="Arial"/>
        <family val="2"/>
        <scheme val="minor"/>
      </rPr>
      <t xml:space="preserve">
● Selected provider has successfully implemented in similar organization</t>
    </r>
  </si>
  <si>
    <t xml:space="preserve">● Required post implementation support contracts are in place with no remaining implementation tasks
</t>
  </si>
  <si>
    <t xml:space="preserve">● Agency project management team with experience in project of similar size and complexity in place
● RMO's have been actively engaged throughout the migration process
● RAID log that has been updated throughout the migration, and shows an understanding of current and long-term risks
● An updated Program Management Plan that demonstrates readiness for go-live
</t>
  </si>
  <si>
    <t>● Key Federal resources are not available to support project
● RAID log has not been consistently kept up to date, and does not reflect readiness for a go-live decision
● A Program Management Plan that lacks important details on the management, execution, or control of potential scenarios with the new system</t>
  </si>
  <si>
    <t>● Agency identified project management team is not fully experience in project of similar size and complexity with mitigation strategies acceptable to Agency OCIO in place
● RMO's have been engaged, but absent at some key points in the migration
● RAID log that lacks some non-critical details of migration risks
● A Program Management Plan lacking some non-substantive details on the management, execution, or control of potential scenarios with the new system</t>
  </si>
  <si>
    <t xml:space="preserve">●The LCCE for operations and maintenance is comprehensive and realistic
</t>
  </si>
  <si>
    <t>● No more than medium risk for financial and schedule risk</t>
  </si>
  <si>
    <t>● Either financial or schedule risk are determined to be high risk</t>
  </si>
  <si>
    <t>● Contingency Plan fails to mitigate some major risks of a no-go decision
● Go/No-Go Assessment Report lacks key justifications and action plans 
● Agency Business Continuity Plan (BCP) is not updated to reflect impacts of migration and critical agency functions are impacted</t>
  </si>
  <si>
    <t>● Assessment of financial and schedule risk are both low</t>
  </si>
  <si>
    <t xml:space="preserve">● Data migration tasks in IMS are behind scheduled dates but project implementation schedule is not at risk
● A Data Conversion Plan that demonstrates readiness to securely transfer information from the legacy system over to the new provider, but lacks some non-critical detail
● Some conversion testing has not been completed according to Conversion Test Plan, but conversion risk has been determined to be acceptable
</t>
  </si>
  <si>
    <t>1.</t>
  </si>
  <si>
    <t>2.</t>
  </si>
  <si>
    <t>3.</t>
  </si>
  <si>
    <t>4.</t>
  </si>
  <si>
    <t>Approach Tab</t>
  </si>
  <si>
    <r>
      <rPr>
        <sz val="11"/>
        <color theme="1"/>
        <rFont val="Webdings"/>
        <family val="1"/>
        <charset val="2"/>
      </rPr>
      <t>a</t>
    </r>
    <r>
      <rPr>
        <sz val="11"/>
        <color theme="1"/>
        <rFont val="Arial"/>
        <family val="2"/>
        <scheme val="minor"/>
      </rPr>
      <t>Describes the sources used to develop the tool</t>
    </r>
  </si>
  <si>
    <r>
      <rPr>
        <sz val="11"/>
        <color theme="1"/>
        <rFont val="Webdings"/>
        <family val="1"/>
        <charset val="2"/>
      </rPr>
      <t>a</t>
    </r>
    <r>
      <rPr>
        <sz val="11"/>
        <color theme="1"/>
        <rFont val="Arial"/>
        <family val="2"/>
        <scheme val="minor"/>
      </rPr>
      <t>Describes the tool's objective</t>
    </r>
  </si>
  <si>
    <t>Overview Tab</t>
  </si>
  <si>
    <r>
      <rPr>
        <sz val="11"/>
        <color theme="1"/>
        <rFont val="Webdings"/>
        <family val="1"/>
        <charset val="2"/>
      </rPr>
      <t>a</t>
    </r>
    <r>
      <rPr>
        <sz val="11"/>
        <color theme="1"/>
        <rFont val="Arial"/>
        <family val="2"/>
        <scheme val="minor"/>
      </rPr>
      <t xml:space="preserve">Lists and describes each risk that will be used to evaluate the migrating agencies over each Phase </t>
    </r>
  </si>
  <si>
    <t>Table of Contents</t>
  </si>
  <si>
    <t>Risk Descriptions Tab</t>
  </si>
  <si>
    <r>
      <rPr>
        <sz val="11"/>
        <color theme="1"/>
        <rFont val="Webdings"/>
        <family val="1"/>
        <charset val="2"/>
      </rPr>
      <t>a</t>
    </r>
    <r>
      <rPr>
        <sz val="11"/>
        <color theme="1"/>
        <rFont val="Arial"/>
        <family val="2"/>
        <scheme val="minor"/>
      </rPr>
      <t xml:space="preserve">Provides a description for the migrating agency of why the weights were applied to certain risks </t>
    </r>
  </si>
  <si>
    <r>
      <rPr>
        <sz val="11"/>
        <color theme="1"/>
        <rFont val="Webdings"/>
        <family val="1"/>
        <charset val="2"/>
      </rPr>
      <t>a</t>
    </r>
    <r>
      <rPr>
        <sz val="11"/>
        <color theme="1"/>
        <rFont val="Arial"/>
        <family val="2"/>
        <scheme val="minor"/>
      </rPr>
      <t>Lists all Risks being evaluated in each Phase</t>
    </r>
  </si>
  <si>
    <r>
      <rPr>
        <sz val="11"/>
        <color theme="1"/>
        <rFont val="Webdings"/>
        <family val="1"/>
        <charset val="2"/>
      </rPr>
      <t>a</t>
    </r>
    <r>
      <rPr>
        <sz val="11"/>
        <color theme="1"/>
        <rFont val="Arial"/>
        <family val="2"/>
        <scheme val="minor"/>
      </rPr>
      <t>Provides the migrating agency guidance and instruction on how to utilize and understand the different components inside of the tabs</t>
    </r>
  </si>
  <si>
    <r>
      <rPr>
        <sz val="11"/>
        <color theme="1"/>
        <rFont val="Webdings"/>
        <family val="1"/>
        <charset val="2"/>
      </rPr>
      <t>a</t>
    </r>
    <r>
      <rPr>
        <sz val="11"/>
        <color theme="1"/>
        <rFont val="Arial"/>
        <family val="2"/>
        <scheme val="minor"/>
      </rPr>
      <t>A central location for the migrating agency to observe assessed Risk for the Phase they are currently in, or the Phase that have selected (0-4).  Also reflects the scope(s) of the Migration, and the Project Size</t>
    </r>
  </si>
  <si>
    <t>Parameters Tab</t>
  </si>
  <si>
    <t>Parameters</t>
  </si>
  <si>
    <t xml:space="preserve">● IMS is not updated or shows schedule variance but critical milestones are still achievable
● Weakness in linkages to predecessor and successor task 
● Critical path is not obvious
</t>
  </si>
  <si>
    <t xml:space="preserve">● Organizational Change Management effort during implementation is not yet defined in Master Schedule
● Scope of business process impacts not agreed to within customer agency
</t>
  </si>
  <si>
    <t xml:space="preserve">● Updated Data Governance and Data Cleansing Plan identifies unusual data quality concerns anticipated to impact migration
● Data Quality concerns have been identified but Data Cleansing Activities are not identified on Initial Master Schedule
</t>
  </si>
  <si>
    <r>
      <rPr>
        <b/>
        <i/>
        <sz val="9"/>
        <color theme="1"/>
        <rFont val="Arial"/>
        <family val="2"/>
        <scheme val="minor"/>
      </rPr>
      <t>Phase 3:</t>
    </r>
    <r>
      <rPr>
        <i/>
        <sz val="9"/>
        <color theme="1"/>
        <rFont val="Arial"/>
        <family val="2"/>
        <scheme val="minor"/>
      </rPr>
      <t>Objective is to conduct detailed planning through a fit-gap analysis and finalize the implementation roadmap</t>
    </r>
  </si>
  <si>
    <t xml:space="preserve">● Agency has a realistic Procurement Plan which specifies procurement needs and associated timelines for the program inclusive of required support for program management, change management, business process reengineering, data management, interface development, and integration </t>
  </si>
  <si>
    <t>● Agency has a Procurement Plan which is not fully realistic</t>
  </si>
  <si>
    <t>● Agency contracts are in place with no critical support contract expiring during implementation</t>
  </si>
  <si>
    <t>● Alignment of Scope of Services captured in Business Needs workbook and service by provider offering</t>
  </si>
  <si>
    <r>
      <t xml:space="preserve">● Critical milestones are not achievable
● IMS not aligned between customer and provider
● Critical path between successors and predecessors has not been identified
</t>
    </r>
    <r>
      <rPr>
        <b/>
        <sz val="11"/>
        <rFont val="Arial"/>
        <family val="2"/>
        <scheme val="minor"/>
      </rPr>
      <t xml:space="preserve">
</t>
    </r>
    <r>
      <rPr>
        <sz val="11"/>
        <rFont val="Arial"/>
        <family val="2"/>
        <scheme val="minor"/>
      </rPr>
      <t xml:space="preserve">
</t>
    </r>
  </si>
  <si>
    <t xml:space="preserve">● LCCE is not realistic (according to cost management plan) based upon comparison to projects with similar size and scope
● LCCE reflects that actual spending is not being compared with budget
● Program costs and actual spending are not reported in governance meetings or Status Reports/Dashboards 
 </t>
  </si>
  <si>
    <t xml:space="preserve">● LCCE is not fully realistic (according to cost management plan) for all future phases 
● Actual spending is being compared with budget but LCCE is not reflecting appropriate adjustments
● Some changes to program costs and actual spending are not reported in governance meetings or Status Reports/Dashboards 
 </t>
  </si>
  <si>
    <r>
      <rPr>
        <b/>
        <i/>
        <sz val="9"/>
        <color theme="1"/>
        <rFont val="Arial"/>
        <family val="2"/>
        <scheme val="minor"/>
      </rPr>
      <t xml:space="preserve">Phase 1: </t>
    </r>
    <r>
      <rPr>
        <i/>
        <sz val="9"/>
        <color theme="1"/>
        <rFont val="Arial"/>
        <family val="2"/>
        <scheme val="minor"/>
      </rPr>
      <t>Objective is to prepare the migrating organization by defining initial scope of services and customer governance for the modernization effort.</t>
    </r>
  </si>
  <si>
    <r>
      <rPr>
        <b/>
        <i/>
        <sz val="9"/>
        <color theme="1"/>
        <rFont val="Arial"/>
        <family val="2"/>
        <scheme val="minor"/>
      </rPr>
      <t>Phase 4</t>
    </r>
    <r>
      <rPr>
        <i/>
        <sz val="9"/>
        <color theme="1"/>
        <rFont val="Arial"/>
        <family val="2"/>
        <scheme val="minor"/>
      </rPr>
      <t>Objective is to build, test, and deploy the new system, concept of operations, and workforce design.</t>
    </r>
  </si>
  <si>
    <t xml:space="preserve">Risk(s) associated with the ability to comply with OMB's and OCIO's data requirements.  Information reported must be timely, reliable, and consistent. This includes risk(s) associated with data conversion and data migration, the loss/misuse of data or information, risk of increased burdens on citizens, government employees and systems uses due to data collection requirements if the associated business processes or the investment require access to data from other sources. </t>
  </si>
  <si>
    <t>● Agency unique security concerns identified in Initial Target State Systems Environment or Initial Business Requirements which require secret cleared resources to resolve
● Agency ATO required in addition to Standard Shared Service Provider Security deliverables</t>
  </si>
  <si>
    <t xml:space="preserve">● Unusual data quality concerns identified in Gap Analysis Report
● Data Cleansing Plans have not been updated to reflect the Gap Analysis Report
● Data Cleansing activities and Legacy-to-target data mapping activities are not identified on Master Schedule
● No realistic timeline for future data cleansing activities have been established 
● Success criteria used to measure data quality are not realistic
● Data Conversion Plan is not realistic based on projects of similar size and scope </t>
  </si>
  <si>
    <t>● LCCE is developed (according to cost management plan) for implementation and O&amp;M phases
● Actual spending is being compared with budget and LCCE is adjusted as needed
● Changes to program costs and actual spending are reported in governance meetings and Status Reports/Dashboards 
● Deviation is less than 3% between Planned and Actual Costs</t>
  </si>
  <si>
    <t xml:space="preserve">● Agency acquisitions for program management, change management, business process reengineering, data management, interface development, and integration, as defined in the Procurement Plan are not fully on schedule with no current impact to future M3 Phases </t>
  </si>
  <si>
    <t>● Agency identified unique security concerns in Initial Target State Systems Environment or Initial Business Requirements 
● Agency Side Security deliverables required by implementation are outside of customary deliverables for Shared Service Provider</t>
  </si>
  <si>
    <t xml:space="preserve">● Data migration task in IMS are meeting scheduled dates, or have been successfully completed
● A thorough and comprehensive Data Conversion Plan exists that demonstrates readiness to securely transfer information from the legacy system over to the new provider 
● Conversion testing has been completed according to Conversion Test Plan, conversion defects acceptable and resolvable after go-live
</t>
  </si>
  <si>
    <t xml:space="preserve">● Selected Provider has not identified any unique requirements included in the Gap Analysis 
● Gap solutions are identified and impacts to implementation are understood  
● SLAs for O&amp;M are defined
● Updated Concept of Operations is validated with stakeholders and includes defined roles and responsibilities for O&amp;M 
● Target State Concept of Operations based on processes to be migrated to the provider and the designed retained organization </t>
  </si>
  <si>
    <t xml:space="preserve">●Agency acquisitions for program management, change management, business process reengineering, data management, interface development, and integration, as defined in the Procurement Plan are not fully on schedule with no current impact to future M3 Phases </t>
  </si>
  <si>
    <t>● Unique operational state identified in Vision and Operation End State 
● Business Requirements or Target State Concept of Operations are outside of typical administrative services offering</t>
  </si>
  <si>
    <t>● Governance Charter
● HR/Staffing Plan
● Program Management Plan
● Risk Management Plan
● RAID Log</t>
  </si>
  <si>
    <r>
      <t xml:space="preserve">● Business Needs Workbook
● Conversion Defect Log
● Data Cleansing Plan
● Data Conversion Plan
● Data Governance Model
● Data Management/Data Quality Approach
● Gap Analysis Report
● Master Schedule
● Mock Conversion Report
</t>
    </r>
    <r>
      <rPr>
        <sz val="11"/>
        <color theme="1"/>
        <rFont val="Arial"/>
        <family val="2"/>
        <scheme val="minor"/>
      </rPr>
      <t xml:space="preserve">
</t>
    </r>
  </si>
  <si>
    <t xml:space="preserve">● Updated Data Governance and Data Cleansing Plans have commenced with some minor issues or problems anticipated to impact migration
● Data Cleansing activity has commenced, but updated Data Cleansing Plan does not fully address data in legacy system or identify data quality concerns anticipated to impact migration
● Data Cleansing activities are reflected in Initial Master Schedule but  progress on Data Cleansing is not reported in Governance Meetings and Status Reports/Dashboards 
</t>
  </si>
  <si>
    <r>
      <rPr>
        <b/>
        <sz val="11"/>
        <color theme="1"/>
        <rFont val="Arial"/>
        <family val="2"/>
        <scheme val="minor"/>
      </rPr>
      <t>IV. Government Accountability Office (GAO) Reports and Recommendations</t>
    </r>
    <r>
      <rPr>
        <sz val="11"/>
        <color theme="1"/>
        <rFont val="Arial"/>
        <family val="2"/>
        <scheme val="minor"/>
      </rPr>
      <t xml:space="preserve">
Reviewed the following GAO reports to identify common trends found by GAO that are frequent triggers for risk in IT projects/management: 
● </t>
    </r>
    <r>
      <rPr>
        <i/>
        <sz val="11"/>
        <color theme="1"/>
        <rFont val="Arial"/>
        <family val="2"/>
        <scheme val="minor"/>
      </rPr>
      <t>Agencies Need to Fully Consider Risks When Rating Their Major Investments</t>
    </r>
    <r>
      <rPr>
        <sz val="11"/>
        <color theme="1"/>
        <rFont val="Arial"/>
        <family val="2"/>
        <scheme val="minor"/>
      </rPr>
      <t xml:space="preserve">. Rep. no. GAO-16-494. Washington: GAO, 2016. Print &amp; Web. 
● </t>
    </r>
    <r>
      <rPr>
        <i/>
        <sz val="11"/>
        <color theme="1"/>
        <rFont val="Arial"/>
        <family val="2"/>
        <scheme val="minor"/>
      </rPr>
      <t>A Framework for Assessing and Improving Process Maturity</t>
    </r>
    <r>
      <rPr>
        <sz val="11"/>
        <color theme="1"/>
        <rFont val="Arial"/>
        <family val="2"/>
        <scheme val="minor"/>
      </rPr>
      <t xml:space="preserve">. Rep. no. GAO-04-394G. Washington: GAO, 2004. Print &amp; Web. 
● </t>
    </r>
    <r>
      <rPr>
        <i/>
        <sz val="11"/>
        <color theme="1"/>
        <rFont val="Arial"/>
        <family val="2"/>
        <scheme val="minor"/>
      </rPr>
      <t>Opportunities Exist to Improve Transparency and Oversight of Investment Risk at Select Agencies</t>
    </r>
    <r>
      <rPr>
        <sz val="11"/>
        <color theme="1"/>
        <rFont val="Arial"/>
        <family val="2"/>
        <scheme val="minor"/>
      </rPr>
      <t>. Rep. no. GAO-13-98. Washington: GAO, 2012. Print &amp; Web.</t>
    </r>
  </si>
  <si>
    <t>● Non-critical items identified in Vision and Operational End Sate that are not part of shared service offering
● FIBF in place (if applicable), but some key components are missing
● As-Is and Target State Processes, Systems and Operating model are defined in Business Needs Workbook but Agency buy in has not been demonstrated
● Mission critical and must-have requirements are not yet identified or do not cite the regulation or policy source document
● Change control procedures as defined in the Requirements Management Plan are not yet in place</t>
  </si>
  <si>
    <r>
      <t xml:space="preserve">● As-Is Systems Environment
● Business Needs Workbook
● Change Request Log
● Governance Charter
● Operational End State Vision
● Requirements Management Plan
● Requirements Traceability Matrix
</t>
    </r>
    <r>
      <rPr>
        <sz val="11"/>
        <rFont val="Arial"/>
        <family val="2"/>
        <scheme val="minor"/>
      </rPr>
      <t xml:space="preserve">● Risk Register
● Scope of Services
● Target State Systems Environment
● Vision and Operational End State
</t>
    </r>
  </si>
  <si>
    <t xml:space="preserve">● Fit-Gap Analysis
● Implementation Approach/Schedule
● Initial Schedule
● Integrated Master Schedule
● RAID Log
</t>
  </si>
  <si>
    <t xml:space="preserve">● As-Is Systems Environment
● Business Needs Workbook
● Data Governance Model
● Data Warehouse Design Document
● Gap Analysis Report
● Operational End State Vision
● Project Charter
● Reports Design Document
● Requirements Traceability Matrix
● To-Be Systems Environment
</t>
  </si>
  <si>
    <t>● As-Is Workforce Documentation
● Business Process Reengineering Strategy
● Communications Plan
● Change Management Plan
● Master Schedule
● Migration and O&amp;M Training Needs
● Operational End State Vision
● Readiness Assessment
● Stakeholder Analysis
● Training Plan
● Vision and Operational End State
● Workforce Assessment
● Workforce Transition Strategy</t>
  </si>
  <si>
    <r>
      <t xml:space="preserve">●  Number of interconnection agreements required </t>
    </r>
    <r>
      <rPr>
        <sz val="11"/>
        <color rgb="FF0070C0"/>
        <rFont val="Arial"/>
        <family val="2"/>
        <scheme val="minor"/>
      </rPr>
      <t>(Phases 4)</t>
    </r>
    <r>
      <rPr>
        <sz val="11"/>
        <rFont val="Arial"/>
        <family val="2"/>
        <scheme val="minor"/>
      </rPr>
      <t xml:space="preserve">
●  Number of PII data elements identified in legacy application that must be converted/transferred </t>
    </r>
    <r>
      <rPr>
        <sz val="11"/>
        <color rgb="FF0070C0"/>
        <rFont val="Arial"/>
        <family val="2"/>
        <scheme val="minor"/>
      </rPr>
      <t>(Phase 4)</t>
    </r>
    <r>
      <rPr>
        <sz val="11"/>
        <rFont val="Arial"/>
        <family val="2"/>
        <scheme val="minor"/>
      </rPr>
      <t xml:space="preserve">
●  Number of Security GAPS </t>
    </r>
    <r>
      <rPr>
        <sz val="11"/>
        <color rgb="FF0070C0"/>
        <rFont val="Arial"/>
        <family val="2"/>
        <scheme val="minor"/>
      </rPr>
      <t xml:space="preserve">(Phase 3)
</t>
    </r>
    <r>
      <rPr>
        <sz val="11"/>
        <rFont val="Arial"/>
        <family val="2"/>
        <scheme val="minor"/>
      </rPr>
      <t>●  Number of Agency specific Security requirements</t>
    </r>
    <r>
      <rPr>
        <sz val="11"/>
        <color rgb="FF0070C0"/>
        <rFont val="Arial"/>
        <family val="2"/>
        <scheme val="minor"/>
      </rPr>
      <t xml:space="preserve"> (Phases 2-3)</t>
    </r>
  </si>
  <si>
    <t>● Some non-critical items identified in Initial Target State Concept of Operations are not part of typical administrative services offerings</t>
  </si>
  <si>
    <t xml:space="preserve">● Updated Data Cleansing Plan addresses data in legacy system with no identified data quality concerns anticipated to impact migration
● Data quality concerns have been identified, Initial Data Cleansing has begun with future activities fully reflected in Initial Master Schedule
● Progress on Data Cleansing is Reported in Governance Meetings and Status Reports/Dashboards </t>
  </si>
  <si>
    <r>
      <rPr>
        <b/>
        <i/>
        <sz val="9"/>
        <color theme="1"/>
        <rFont val="Arial"/>
        <family val="2"/>
        <scheme val="minor"/>
      </rPr>
      <t xml:space="preserve">Phase 2:  </t>
    </r>
    <r>
      <rPr>
        <i/>
        <sz val="9"/>
        <color theme="1"/>
        <rFont val="Arial"/>
        <family val="2"/>
        <scheme val="minor"/>
      </rPr>
      <t xml:space="preserve">Objective is to Conduct due diligence to identify and select the provider based on requirements and initial target end state 
</t>
    </r>
  </si>
  <si>
    <t>Phase Tabs (0-4)</t>
  </si>
  <si>
    <t xml:space="preserve">● Business Needs Workbook (Customer Profile)
● Initial Scope of Services
● Organizational &amp; Change Management Plan
● Provider Assessment Report
● Vision and Operational End State
</t>
  </si>
  <si>
    <r>
      <t xml:space="preserve">● Services requested outside of standard offering </t>
    </r>
    <r>
      <rPr>
        <sz val="11"/>
        <color rgb="FF0070C0"/>
        <rFont val="Arial"/>
        <family val="2"/>
        <scheme val="minor"/>
      </rPr>
      <t>(Phase 3, and Phase 4)</t>
    </r>
    <r>
      <rPr>
        <sz val="11"/>
        <color theme="1"/>
        <rFont val="Arial"/>
        <family val="2"/>
        <scheme val="minor"/>
      </rPr>
      <t xml:space="preserve">
● Critical GAPS identified during Engagement </t>
    </r>
    <r>
      <rPr>
        <sz val="11"/>
        <color rgb="FF0070C0"/>
        <rFont val="Arial"/>
        <family val="2"/>
        <scheme val="minor"/>
      </rPr>
      <t>(Phase 3)</t>
    </r>
    <r>
      <rPr>
        <sz val="11"/>
        <color theme="1"/>
        <rFont val="Arial"/>
        <family val="2"/>
        <scheme val="minor"/>
      </rPr>
      <t xml:space="preserve">
</t>
    </r>
    <r>
      <rPr>
        <sz val="11"/>
        <rFont val="Arial"/>
        <family val="2"/>
        <scheme val="minor"/>
      </rPr>
      <t xml:space="preserve">● Number of critical risks without Mitigation Plan </t>
    </r>
    <r>
      <rPr>
        <sz val="11"/>
        <color rgb="FF0070C0"/>
        <rFont val="Arial"/>
        <family val="2"/>
        <scheme val="minor"/>
      </rPr>
      <t xml:space="preserve">(All phases)
</t>
    </r>
    <r>
      <rPr>
        <sz val="11"/>
        <rFont val="Arial"/>
        <family val="2"/>
        <scheme val="minor"/>
      </rPr>
      <t>● Number of Agency-unique interfaces identified as complex or highly complex by selected provide</t>
    </r>
    <r>
      <rPr>
        <sz val="11"/>
        <color rgb="FF0070C0"/>
        <rFont val="Arial"/>
        <family val="2"/>
        <scheme val="minor"/>
      </rPr>
      <t>r (Phase 4)</t>
    </r>
  </si>
  <si>
    <t>● Procurement Plan identifies procurement risks which could impact future M3 phases 
● Agency legacy systems contract expiration dates occur prior to feasible implementation dates</t>
  </si>
  <si>
    <r>
      <t xml:space="preserve">● Schedule Variance </t>
    </r>
    <r>
      <rPr>
        <sz val="11"/>
        <color rgb="FF0070C0"/>
        <rFont val="Arial"/>
        <family val="2"/>
        <scheme val="minor"/>
      </rPr>
      <t>(Phases 1-4)</t>
    </r>
    <r>
      <rPr>
        <sz val="11"/>
        <rFont val="Arial"/>
        <family val="2"/>
        <scheme val="minor"/>
      </rPr>
      <t xml:space="preserve">
● Schedule Variance % </t>
    </r>
    <r>
      <rPr>
        <sz val="11"/>
        <color rgb="FF0070C0"/>
        <rFont val="Arial"/>
        <family val="2"/>
        <scheme val="minor"/>
      </rPr>
      <t>(Phases 1-4)</t>
    </r>
    <r>
      <rPr>
        <sz val="11"/>
        <rFont val="Arial"/>
        <family val="2"/>
        <scheme val="minor"/>
      </rPr>
      <t xml:space="preserve">
● Number of baseline modifications </t>
    </r>
    <r>
      <rPr>
        <sz val="11"/>
        <color rgb="FF0070C0"/>
        <rFont val="Arial"/>
        <family val="2"/>
        <scheme val="minor"/>
      </rPr>
      <t>(Phases 1-4)</t>
    </r>
  </si>
  <si>
    <t>● Gap resolutions for Mission critical and must-have requirements are not yet identified 
● Critical and nice-to-have requirements against standard requirements and provider capability, and capacity are only partially documented in the RTM 
● Change control procedures as defined in the Requirements Management Plan are not always performed or changes not reported in governance meetings
● Moderate engagement with stakeholder for requirements activities</t>
  </si>
  <si>
    <t>● No requirements in RTM identified are outside of scope of Shared Service providers 
● As-Is and Target State Processes, Systems and Operating model are defined in Business Needs Workbook and validated with business owners 
● Mission critical and must-have requirements are identified citing the regulation or policy source documents 
● Requirements are aligned with the Scope of Services and prioritize mission critical versus nice-to-have requirements are documented in RTM
● Change control procedures as defined in the Requirements Management Plan are in place
● Frequient engagement with stakeholder for requirements activities</t>
  </si>
  <si>
    <r>
      <t xml:space="preserve">● % of Acquisitions Awarded per IMS award milestone </t>
    </r>
    <r>
      <rPr>
        <sz val="11"/>
        <color rgb="FF0070C0"/>
        <rFont val="Arial"/>
        <family val="2"/>
        <scheme val="minor"/>
      </rPr>
      <t>(Phases 1-4)</t>
    </r>
    <r>
      <rPr>
        <sz val="11"/>
        <rFont val="Arial"/>
        <family val="2"/>
        <scheme val="minor"/>
      </rPr>
      <t xml:space="preserve">
●  % of IMS milestone dates met by baseline date  </t>
    </r>
    <r>
      <rPr>
        <sz val="11"/>
        <color rgb="FF0070C0"/>
        <rFont val="Arial"/>
        <family val="2"/>
        <scheme val="minor"/>
      </rPr>
      <t>(Phases 1-4)</t>
    </r>
    <r>
      <rPr>
        <sz val="11"/>
        <rFont val="Arial"/>
        <family val="2"/>
        <scheme val="minor"/>
      </rPr>
      <t xml:space="preserve">
●  Number of non-administrative modifications to Contracts and Inter-Agency Agreements (IAA's), (i.e., Contract Revisions [CRs]) </t>
    </r>
    <r>
      <rPr>
        <sz val="11"/>
        <color rgb="FF0070C0"/>
        <rFont val="Arial"/>
        <family val="2"/>
        <scheme val="minor"/>
      </rPr>
      <t>(Phases 3-4)</t>
    </r>
  </si>
  <si>
    <r>
      <rPr>
        <sz val="11"/>
        <rFont val="Arial"/>
        <family val="2"/>
        <scheme val="minor"/>
      </rPr>
      <t>● Gaps Identified at conclusion of Engagement Phase</t>
    </r>
    <r>
      <rPr>
        <sz val="11"/>
        <color rgb="FFFF0000"/>
        <rFont val="Arial"/>
        <family val="2"/>
        <scheme val="minor"/>
      </rPr>
      <t xml:space="preserve"> </t>
    </r>
    <r>
      <rPr>
        <sz val="11"/>
        <color rgb="FF0070C0"/>
        <rFont val="Arial"/>
        <family val="2"/>
        <scheme val="minor"/>
      </rPr>
      <t xml:space="preserve">(Phase 3) </t>
    </r>
    <r>
      <rPr>
        <strike/>
        <sz val="11"/>
        <rFont val="Arial"/>
        <family val="2"/>
        <scheme val="minor"/>
      </rPr>
      <t xml:space="preserve">
</t>
    </r>
    <r>
      <rPr>
        <sz val="11"/>
        <rFont val="Arial"/>
        <family val="2"/>
        <scheme val="minor"/>
      </rPr>
      <t xml:space="preserve">● % of Test Cases completed </t>
    </r>
    <r>
      <rPr>
        <sz val="11"/>
        <color rgb="FF0070C0"/>
        <rFont val="Arial"/>
        <family val="2"/>
        <scheme val="minor"/>
      </rPr>
      <t>(Phase 4)</t>
    </r>
    <r>
      <rPr>
        <strike/>
        <sz val="11"/>
        <color rgb="FF0070C0"/>
        <rFont val="Arial"/>
        <family val="2"/>
        <scheme val="minor"/>
      </rPr>
      <t xml:space="preserve">
</t>
    </r>
    <r>
      <rPr>
        <sz val="11"/>
        <rFont val="Arial"/>
        <family val="2"/>
        <scheme val="minor"/>
      </rPr>
      <t>● Number of unique Agency requirements with specific Legislative source</t>
    </r>
    <r>
      <rPr>
        <sz val="11"/>
        <color rgb="FF0070C0"/>
        <rFont val="Arial"/>
        <family val="2"/>
        <scheme val="minor"/>
      </rPr>
      <t xml:space="preserve"> (Phase 3)
</t>
    </r>
    <r>
      <rPr>
        <sz val="11"/>
        <rFont val="Arial"/>
        <family val="2"/>
        <scheme val="minor"/>
      </rPr>
      <t>● Number of requirements not tracable to a business need</t>
    </r>
    <r>
      <rPr>
        <sz val="11"/>
        <color rgb="FFFF0000"/>
        <rFont val="Arial"/>
        <family val="2"/>
        <scheme val="minor"/>
      </rPr>
      <t xml:space="preserve"> </t>
    </r>
    <r>
      <rPr>
        <sz val="11"/>
        <color rgb="FF0070C0"/>
        <rFont val="Arial"/>
        <family val="2"/>
        <scheme val="minor"/>
      </rPr>
      <t>(Phase 3)</t>
    </r>
    <r>
      <rPr>
        <sz val="11"/>
        <color rgb="FFFF0000"/>
        <rFont val="Arial"/>
        <family val="2"/>
        <scheme val="minor"/>
      </rPr>
      <t xml:space="preserve">
</t>
    </r>
    <r>
      <rPr>
        <sz val="11"/>
        <rFont val="Arial"/>
        <family val="2"/>
        <scheme val="minor"/>
      </rPr>
      <t>● Number of testable requirements that are listed in the RTM, and requirements without the test script mapped</t>
    </r>
    <r>
      <rPr>
        <sz val="11"/>
        <color rgb="FFFF0000"/>
        <rFont val="Arial"/>
        <family val="2"/>
        <scheme val="minor"/>
      </rPr>
      <t xml:space="preserve"> </t>
    </r>
    <r>
      <rPr>
        <sz val="11"/>
        <color rgb="FF0070C0"/>
        <rFont val="Arial"/>
        <family val="2"/>
        <scheme val="minor"/>
      </rPr>
      <t>(Phase 3)</t>
    </r>
  </si>
  <si>
    <r>
      <t xml:space="preserve">● % of Migration Support Roles not staffed with full time government or contractor FTE </t>
    </r>
    <r>
      <rPr>
        <sz val="11"/>
        <color rgb="FF0070C0"/>
        <rFont val="Arial"/>
        <family val="2"/>
        <scheme val="minor"/>
      </rPr>
      <t>(All Phases)</t>
    </r>
    <r>
      <rPr>
        <sz val="11"/>
        <rFont val="Arial"/>
        <family val="2"/>
        <scheme val="minor"/>
      </rPr>
      <t xml:space="preserve">
●  Frequency of Governance meetings and specificity in agenda topics, membership represented and documented decisions </t>
    </r>
    <r>
      <rPr>
        <sz val="11"/>
        <color rgb="FF0070C0"/>
        <rFont val="Arial"/>
        <family val="2"/>
        <scheme val="minor"/>
      </rPr>
      <t xml:space="preserve">(All Phases)
</t>
    </r>
    <r>
      <rPr>
        <sz val="11"/>
        <rFont val="Arial"/>
        <family val="2"/>
        <scheme val="minor"/>
      </rPr>
      <t>● % of Senior leadership regularly participating in Governance activities</t>
    </r>
    <r>
      <rPr>
        <sz val="11"/>
        <color rgb="FFFF0000"/>
        <rFont val="Arial"/>
        <family val="2"/>
        <scheme val="minor"/>
      </rPr>
      <t xml:space="preserve"> </t>
    </r>
    <r>
      <rPr>
        <sz val="11"/>
        <color rgb="FF0070C0"/>
        <rFont val="Arial"/>
        <family val="2"/>
        <scheme val="minor"/>
      </rPr>
      <t>(Phases 1-4)</t>
    </r>
  </si>
  <si>
    <t xml:space="preserve">● No unique cyber information security risk identified in Initial Target State Systems Environment or Initial Business Requirements </t>
  </si>
  <si>
    <t xml:space="preserve">● LCCE is developed (according to cost management plan) for all future phases 
● Actual spending is being compared with budget and LCCE is adjusted as needed
● Changes to program costs and actual spending are reported in governance meetings and Status Reports/Dashboards 
 </t>
  </si>
  <si>
    <t>● Agency has a Procurement Plan which is not realistic
● Legacy systems contracts expiration dates occur prior to feasible implementation dates identified in the Initial Master Schedule</t>
  </si>
  <si>
    <t xml:space="preserve">● Agency identified project management team is not fully experienced in project of similar size and complexity but mitigation strategies acceptable to Agency OCIO are in place
● Agency leadership supports the project, but is not fully engaged 
● Agency Human Resources/Staffing is not fully realistic for the roles and responsibilities needed for the customer migration team for future project phases
● Non-critical resources are not staffed, the percentage of time required for each position on the customer migration team are not yet identified
● Plan in place to fill vacant positions is not fully realistic 
</t>
  </si>
  <si>
    <t xml:space="preserve">● Agency Human Resources/Staffing plan does not demonstrate that the Agency has sufficient Federal resources available to manage project 
● Program lacks effective support and/or governance
</t>
  </si>
  <si>
    <t>● Some aspects of Agency Vison and Operational End State, Initial Target State Concept of Operations, LCCE and Initial Master Schedule remain to be defined</t>
  </si>
  <si>
    <t xml:space="preserve">● Implementation impacts a large organization with significant potential impacts to bargaining unit employee's
● As-Is Workforce documentation and Change Readiness Assessment are developed but some deficiencies exist with a As-Is Workforce and Workload Documentation, approach for workforce transition planning or Change Readiness </t>
  </si>
  <si>
    <t xml:space="preserve">● Project Governance is not established 
● Project has not assigned resources to lead Workforce, Organization &amp; Stakeholder work stream
● As-Is Workforce documentation and Change Readiness Assessment do not demonstrate understanding of As-Is workforce
</t>
  </si>
  <si>
    <t xml:space="preserve">● Agency identified unique security concerns in  Initial Target State Systems Environment or Initial Business Requirements </t>
  </si>
  <si>
    <t>● Agency unique security concerns identified in  Initial Target State Systems Environment or Initial Business Requirements which require secret cleared resources to resolve</t>
  </si>
  <si>
    <t xml:space="preserve">● LCCE is updated (according to cost management plan) for Engagement, Migration, and O&amp;M costs
● Actual spending is being compared with budget and LCCE is adjusted as needed
● Changes to program costs and actual spending are reported in governance meetings and Status Reports/Dashboards 
 </t>
  </si>
  <si>
    <t xml:space="preserve">● LCCE is updated (according to cost management plan) for   Engagement, Migration, and O&amp;M costs, but is not fully realistic
● Actual spending is being compared with budget but  LCCE is not reflecting appropriate adjustments
● Some Changes to program costs and actual spending are not reported in governance meetings or Status Reports/Dashboards 
 </t>
  </si>
  <si>
    <t xml:space="preserve">● LCCE updated (according to cost management plan) for Engagement, Migration, and O&amp;M costs, but costs are not realistic 
● Actual spending is not being compared with budget
● Program costs and actual spending are not reported in governance meetings or Status Reports/Dashboards </t>
  </si>
  <si>
    <t xml:space="preserve">● Project has some elements that are not consistent with government wide Shared Service strategy
● Scope of Services captured in Business Needs Workbook describes a  migration with unique mission critical services required from providers  </t>
  </si>
  <si>
    <t xml:space="preserve">● Project is not consistent with government wide Shared Service strategy
● Project size and complexity are known to include multiple forms of oversight
● Scope of Services captured in Business Needs Workbook describes a migration with mission critical services not currently provided by the selected provider 
</t>
  </si>
  <si>
    <t xml:space="preserve">● Agency has identified project management team with experience in project of similar size and complexity
● Agency Leadership is engaged with project
● Project is an established Agency priority
● Required resources are staffed, the percentage of time required for each position on the customer migration team is identified
● Plan is in place to  fill vacant positions
● RMO's have been actively engaged throughout the process
</t>
  </si>
  <si>
    <t xml:space="preserve">● Agency identified project management team is not fully experienced in project of similar size and complexity but mitigation strategies acceptable to Agency OCIO are in place
● Agency leadership supports the project, but is not fully engaged 
● Agency Human Resources/Staffing is not fully realistic for the roles and responsibilities needed for the customer migration team for future project phases
● Non-critical resources are not staffed, the percentage of time required for each position on the customer migration team are not yet identified
● Plan in place to fill vacant positions is not fully realistic 
● RMO's have been engaged, but absent at some key points in the process
</t>
  </si>
  <si>
    <t xml:space="preserve">● Some non critical activities related to the Change Management Plan are not reflected in the governance meetings and Status Reports/Dashboards </t>
  </si>
  <si>
    <t>● No requirements identified that are outside of scope of shared service providers / FIBF, if applicable (not all LOBs may have an FIBF at this point in time)
● As-Is and Target State Processes, Systems and Operating model are defined in Business Needs Workbook and validated with business owners 
● Mission critical and must-have requirements are identified citing the regulation or policy source documents 
● Requirements are aligned with the Initial Scope of Services and prioritized mission critical versus nice-to-have requirements are documented
● Change control procedures as defined in the Requirements Management Plan are in place</t>
  </si>
  <si>
    <t>● Vision and Operational End State is not in line with shared service offering
● Limited engagement with stakeholder during development of As-Is and Target State Processes, Systems and Operating model
● Significant Mission critical and must-have requirements outside of standard shared service offerings are identified with specific regulation or policy source 
● Change control procedures in the Requirements Management Plan are not yet completely defined</t>
  </si>
  <si>
    <t xml:space="preserve">● Some critical activities related to the Change Management Plan are not reflected in the governance meetings and Status Reports/Dashboards 
</t>
  </si>
  <si>
    <t>● Data Governance and Data Cleansing Plan reflect updates for activities of the Engagement Phase
● Data Cleansing plan addresses data in legacy system with no identified data quality concerns anticipated to impact migration
● Progress on Data Cleansing is Reported in governance meetings and Status Reports/Dashboards 
● Legacy-to-target data mapping activities have begun
● Success criteria used to measure data quality are established and measurable
● Data Conversion Plan is realistic</t>
  </si>
  <si>
    <t>● Data Governance and Data Cleansing plans have been updated to reflect issues identified in the Gap Analysis Report
● Data Cleansing plan does not fully address data in legacy system or identify data quality concerns anticipated to impact migration
● Data Cleansing activities are reflected in Initial Master Schedule but progress on Data Cleansing is not Reported in governance meetings and Status Reports/Dashboards 
● Success criteria used to measure data quality are established but no plan in place to measure
● Data Conversion Plan reflects the conversion of multiple legacy systems</t>
  </si>
  <si>
    <t>● No unique cyber information security risk identified in Initial Target State Systems Environment or Initial Business Requirements 
● No unique requirement identified for Agency Side Authority to Operate (ATO)</t>
  </si>
  <si>
    <t>● LCCE is developed (according to cost management plan) for Migration and O&amp;M, but is not fully realistic 
● Actual spending is being compared with budget but LCCE is not reflecting appropriate adjustments
● Some Changes to program costs and actual spending are not reported in governance meetings or Status Reports/Dashboards 
● Deviation between Planned and Actual Costs of less than 10%</t>
  </si>
  <si>
    <t xml:space="preserve">● LCCE is developed (according to cost management plan) for Migration and O&amp;M, but is not realistic
● Actual spending is not being compared with budget
● Program costs and actual spending are not reported in governance meetings or Status Reports/Dashboards 
● Deviation between Planned and Actual Costs of more than 10%
</t>
  </si>
  <si>
    <t xml:space="preserve">● Some non-critical items identified in Initial Target State Concept of Operations are not part of typical administrative services and remain as gaps
● SLA's for O&amp;M are defined but workforce transition strategy is not defined
● Plan in place to validate Concept of Operations with stakeholders </t>
  </si>
  <si>
    <t>● Unique operational state identified in Vision and Operation End State does not match the updated Target State Concept of Operations
● SLA's for O&amp;M are defined, but some critical components appear to be inaccurate or missing
● No plan in place to validate Concept of Operations with stakeholders 
● Plan in place to validate Concept of Operations lacks critical detail, stakeholder support, or consensus on where the business processes will take place</t>
  </si>
  <si>
    <t>● Alignment between scope of services captured in Business Needs workbook and provider services exists for non-mission critical areas</t>
  </si>
  <si>
    <t xml:space="preserve">● Project size and complexity is known to include multiple forms of oversight
● Alignment between scope of services captured in Business Needs workbook and provider services exists for mission critical areas
</t>
  </si>
  <si>
    <r>
      <t>● Agency has an IMS with</t>
    </r>
    <r>
      <rPr>
        <sz val="11"/>
        <color theme="1"/>
        <rFont val="Arial"/>
        <family val="2"/>
        <scheme val="minor"/>
      </rPr>
      <t xml:space="preserve"> milestones through Phase 4 which identifies Agency resources and is integrated with provider activities (one schedule with responsibility clearly assigned) predecessor and successor tasks are identified, critical path is apparent
● Program Management processes are in place to maintain and monitor Schedule
● IMS demonstrates linkage to FSSP Schedule
● Migration Approach and IMS based on RTM and timeline requirements 
● Migration Approach includes a release approach based on Fit-Gap Analysis and finalized Scope of Services 
● Plan in place for system decommissioning post migration 
</t>
    </r>
  </si>
  <si>
    <t>● Agency has identified Project Management team with experience in project of similar size and complexity
● Agency Project Resource Management Plan is in place with all key Federal participants identified
● Agency Leadership is engaged with project
● RMO's have been actively engaged throughout the process
● RAID log that has been updated throughout the project, and shows an understanding of current and long-term risks</t>
  </si>
  <si>
    <t>● Agency identified project management team is not fully experienced in projects of similar size and complexity with mitigation strategies acceptable to Agency OCIO in place
● RMO's have been engaged, but absent at some key points
● RAID log that lacks some non-critical details of migration risks
● A Program Management Plan lacking some non-substantive details on the management, execution, or control of the project</t>
  </si>
  <si>
    <t>● Changes in project leadership during project
● Key Federal/Contract resources may not be available to support project
● RAID log has not been consistently kept up to date</t>
  </si>
  <si>
    <t xml:space="preserve"> ● Limited engagement with stakeholder for requirements activities 
● Significant Mission critical and must-have requirements outside of standard shared service offerings are identified and these requirements are mandated by specific regulation or policy source 
● Change control procedures as defined in the Requirements Management Plan are not followed</t>
  </si>
  <si>
    <t>● Implementation impacts a large organization with significant potential impacts to bargaining unit employee's and mitigation strategies are not fully in place
● Scope of business process reengineering not defined and agreed to
● Retained workforce is not yet understood</t>
  </si>
  <si>
    <t>●The LCCE appears to lack some non-critical costs for system operations and maintenance
'● Actual costs to-date exceeded estimated costs by less than 10%</t>
  </si>
  <si>
    <t>●The LCCE does not reflect the Agency cost for operations and maintenance as well as legacy system decommissioning
● Actual costs to-date exceeded estimated costs by more than 10%</t>
  </si>
  <si>
    <t>● A comprehensive and complete Contingency Plan is in place to mitigate risks in the event of a no-go decision by the customer 
● A comprehensive and complete Go/No-Go Assessment Report has been developed that describes the process for assessing the program's readiness
● Agency Business Continuity Plan (BCP) is updated to reflect impacts of migration</t>
  </si>
  <si>
    <t>● Contingency Plan is in place, but lacks certain components and details required to fully demonstrate readiness to mitigate a no-go decision by the customer
● Go/No-Go Assessment Report is not thorough, or lacks some justifications or action plans for yellow and red Success Criteria
● Agency Business Continuity Plan (BCP) is not updated to reflect impacts of migration but no critical agency functions are impacted</t>
  </si>
  <si>
    <t xml:space="preserve">● Project Scope fully delivered
● Requirements Traceability Matrix is updated and reflects a comprehensive understanding and resolution of any gaps that may exist, along with documentation of the requirements and testing that is required for a smooth migration
</t>
  </si>
  <si>
    <t>● Some project scope not deliver but all critical business processes deliverables are on schedule
● Requirements Traceability Matrix is updated and reflects an understanding and resolution of any gaps that may exist, but testing that is required for a smooth migration is either still in progress, or not occurred with all potential users</t>
  </si>
  <si>
    <t xml:space="preserve">● Project Scope is not delivered for critical business areas and off schedule for delivery
● Requirements Traceability Matrix is either not fully updated or reflects some potential oversights in understanding and resolution of any gaps that may exist
</t>
  </si>
  <si>
    <t xml:space="preserve">● Change Management Approach as agreed upon in IMS is behind schedule but scheduled implementation date is not impacted
● No implementation go-live criteria is at risk 
● A majority of necessary training sessions have been planned and scheduled, but some gaps exist </t>
  </si>
  <si>
    <t>● Implementation impacts a large organization with significant potential impacts to bargaining unit employee's
● Change Management Approach as agreed upon in IMS is behind schedule on critical path activities with impact to scheduled implementation date
●Significant gaps exist with training sessions that have been planned and scheduled which are required for a successful migration</t>
  </si>
  <si>
    <t xml:space="preserve">● Project is consistent with government wide Shared Services strategy 
● Scope of Services captured in Business Needs Workbook describes a migration with no unique mission critical services required from providers  </t>
  </si>
  <si>
    <t>● No mission critical needs identified in Initial Target State Concept of Operations are outside of typical the administrative services offerings of selected provider</t>
  </si>
  <si>
    <t xml:space="preserve">● Data migration task in IMS are behind scheduled dates with impact to project implementation schedule
● A Data Conversion Plan that lacks some critical details to demonstrate readiness to securely transfer information from the legacy system over to the new provider
● Conversion test scripts have not all been successfully executed
</t>
  </si>
  <si>
    <t>Select Phase below to update ratings and the adjacent Radar Chart</t>
  </si>
  <si>
    <t xml:space="preserve">● Updated IMS and schedule variance demonstrates some critical milestones are not achievable for future M3 Phases  
● PM Process has not been defined to monitor and maintain the schedule
</t>
  </si>
  <si>
    <r>
      <t>● Number of Bargaining Unit Employee's impacted by the migration</t>
    </r>
    <r>
      <rPr>
        <sz val="11"/>
        <color rgb="FFFF0000"/>
        <rFont val="Arial"/>
        <family val="2"/>
        <scheme val="minor"/>
      </rPr>
      <t xml:space="preserve"> </t>
    </r>
    <r>
      <rPr>
        <sz val="11"/>
        <rFont val="Arial"/>
        <family val="2"/>
        <scheme val="minor"/>
      </rPr>
      <t xml:space="preserve"> </t>
    </r>
    <r>
      <rPr>
        <sz val="11"/>
        <color rgb="FF0070C0"/>
        <rFont val="Arial"/>
        <family val="2"/>
        <scheme val="minor"/>
      </rPr>
      <t>(All Phases)</t>
    </r>
    <r>
      <rPr>
        <sz val="11"/>
        <rFont val="Arial"/>
        <family val="2"/>
        <scheme val="minor"/>
      </rPr>
      <t xml:space="preserve">
● Size of Organization </t>
    </r>
    <r>
      <rPr>
        <sz val="11"/>
        <color rgb="FF0070C0"/>
        <rFont val="Arial"/>
        <family val="2"/>
        <scheme val="minor"/>
      </rPr>
      <t>(All Phases)</t>
    </r>
    <r>
      <rPr>
        <sz val="11"/>
        <rFont val="Arial"/>
        <family val="2"/>
        <scheme val="minor"/>
      </rPr>
      <t xml:space="preserve">
● Number of Locations </t>
    </r>
    <r>
      <rPr>
        <sz val="11"/>
        <color rgb="FF0070C0"/>
        <rFont val="Arial"/>
        <family val="2"/>
        <scheme val="minor"/>
      </rPr>
      <t>(All Phases)</t>
    </r>
    <r>
      <rPr>
        <sz val="11"/>
        <rFont val="Arial"/>
        <family val="2"/>
        <scheme val="minor"/>
      </rPr>
      <t xml:space="preserve">
● Number of change management activities (actual) vs. change management activities (planned) for the workforce </t>
    </r>
    <r>
      <rPr>
        <sz val="11"/>
        <color rgb="FF0070C0"/>
        <rFont val="Arial"/>
        <family val="2"/>
        <scheme val="minor"/>
      </rPr>
      <t>(Phase 4)</t>
    </r>
    <r>
      <rPr>
        <sz val="11"/>
        <rFont val="Arial"/>
        <family val="2"/>
        <scheme val="minor"/>
      </rPr>
      <t xml:space="preserve">
● Progress against the Training Plan/Tasks </t>
    </r>
    <r>
      <rPr>
        <sz val="11"/>
        <color rgb="FF0070C0"/>
        <rFont val="Arial"/>
        <family val="2"/>
        <scheme val="minor"/>
      </rPr>
      <t xml:space="preserve">(Phase 4)
</t>
    </r>
    <r>
      <rPr>
        <sz val="11"/>
        <rFont val="Arial"/>
        <family val="2"/>
        <scheme val="minor"/>
      </rPr>
      <t xml:space="preserve">● % of Senior leadership regularly participating in Governance activities </t>
    </r>
    <r>
      <rPr>
        <sz val="11"/>
        <color rgb="FF5D71D5"/>
        <rFont val="Arial"/>
        <family val="2"/>
        <scheme val="minor"/>
      </rPr>
      <t>(Phases 1-4)</t>
    </r>
  </si>
  <si>
    <r>
      <t xml:space="preserve">●  Schedule Variance </t>
    </r>
    <r>
      <rPr>
        <sz val="11"/>
        <color rgb="FF0070C0"/>
        <rFont val="Arial"/>
        <family val="2"/>
        <scheme val="minor"/>
      </rPr>
      <t>(Phases 1-4)</t>
    </r>
    <r>
      <rPr>
        <sz val="11"/>
        <color theme="1"/>
        <rFont val="Arial"/>
        <family val="2"/>
        <scheme val="minor"/>
      </rPr>
      <t xml:space="preserve">
●  Schedule Variance % </t>
    </r>
    <r>
      <rPr>
        <sz val="11"/>
        <color rgb="FF0070C0"/>
        <rFont val="Arial"/>
        <family val="2"/>
        <scheme val="minor"/>
      </rPr>
      <t>(Phases 1-4)</t>
    </r>
    <r>
      <rPr>
        <sz val="11"/>
        <color theme="1"/>
        <rFont val="Arial"/>
        <family val="2"/>
        <scheme val="minor"/>
      </rPr>
      <t xml:space="preserve">
</t>
    </r>
    <r>
      <rPr>
        <sz val="11"/>
        <rFont val="Arial"/>
        <family val="2"/>
        <scheme val="minor"/>
      </rPr>
      <t>● Total change from Prior Year Presidential budget (change in dollars)</t>
    </r>
    <r>
      <rPr>
        <sz val="11"/>
        <color rgb="FF0070C0"/>
        <rFont val="Arial"/>
        <family val="2"/>
        <scheme val="minor"/>
      </rPr>
      <t xml:space="preserve"> (All Phases)
</t>
    </r>
    <r>
      <rPr>
        <sz val="11"/>
        <rFont val="Arial"/>
        <family val="2"/>
        <scheme val="minor"/>
      </rPr>
      <t xml:space="preserve">● Total change from Prior Year Presidential budget (change in %) </t>
    </r>
    <r>
      <rPr>
        <sz val="11"/>
        <color rgb="FF0070C0"/>
        <rFont val="Arial"/>
        <family val="2"/>
        <scheme val="minor"/>
      </rPr>
      <t xml:space="preserve">(All Phases)
</t>
    </r>
    <r>
      <rPr>
        <sz val="11"/>
        <rFont val="Arial"/>
        <family val="2"/>
        <scheme val="minor"/>
      </rPr>
      <t xml:space="preserve">
</t>
    </r>
  </si>
  <si>
    <t>Click here to see the Minimum Documentation required for this Phase</t>
  </si>
  <si>
    <r>
      <rPr>
        <b/>
        <sz val="20"/>
        <color theme="1"/>
        <rFont val="Arial"/>
        <family val="2"/>
        <scheme val="minor"/>
      </rPr>
      <t xml:space="preserve">Directions: </t>
    </r>
    <r>
      <rPr>
        <sz val="20"/>
        <color theme="1"/>
        <rFont val="Arial"/>
        <family val="2"/>
        <scheme val="minor"/>
      </rPr>
      <t xml:space="preserve"> 
</t>
    </r>
    <r>
      <rPr>
        <i/>
        <sz val="20"/>
        <color theme="1"/>
        <rFont val="Arial"/>
        <family val="2"/>
        <scheme val="minor"/>
      </rPr>
      <t>All the information required to navigate the Risk Tool can be found in this tab.
Scroll down to find instructions and descriptions for each tab found in this workbook.</t>
    </r>
  </si>
  <si>
    <r>
      <t>Risk(s) associated with the organizational/agency government-wide cultural resistance to change and standardization</t>
    </r>
    <r>
      <rPr>
        <sz val="11"/>
        <color rgb="FF5D71D5"/>
        <rFont val="Arial"/>
        <family val="2"/>
        <scheme val="minor"/>
      </rPr>
      <t xml:space="preserve">. </t>
    </r>
    <r>
      <rPr>
        <sz val="11"/>
        <rFont val="Arial"/>
        <family val="2"/>
        <scheme val="minor"/>
      </rPr>
      <t xml:space="preserve"> Ris</t>
    </r>
    <r>
      <rPr>
        <sz val="11"/>
        <color theme="1"/>
        <rFont val="Arial"/>
        <family val="2"/>
        <scheme val="minor"/>
      </rPr>
      <t>ks associated with bypassing, lack of use</t>
    </r>
    <r>
      <rPr>
        <sz val="11"/>
        <color rgb="FF5D71D5"/>
        <rFont val="Arial"/>
        <family val="2"/>
        <scheme val="minor"/>
      </rPr>
      <t>,</t>
    </r>
    <r>
      <rPr>
        <sz val="11"/>
        <color theme="1"/>
        <rFont val="Arial"/>
        <family val="2"/>
        <scheme val="minor"/>
      </rPr>
      <t xml:space="preserve"> or improper use or adherence to new systems and processes due to organizational structure and culture, inadequate training planning.</t>
    </r>
  </si>
  <si>
    <t xml:space="preserve">● Project Governance is established 
● Project has assigned resources to lead Workforce, Organization &amp; Stakeholder work stream
● As-Is Workforce documentation and Change Readiness Assessment are fully developed
</t>
  </si>
  <si>
    <t xml:space="preserve">● Activities related to the Change Management Plan include an updated Communications Plan based on labor relations meetings and are reflected in the governance meetings and Status Reports/Dashboards 
</t>
  </si>
  <si>
    <r>
      <t xml:space="preserve">● Project Governance is established 
● Detailed design is created for the retained organization 
● Project has assigned resources to lead Workforce, Organization &amp; Stakeholder work stream
● Business process gaps are identified and broad agreement within Agency on required business process engineering exists 
● Retained workforce training plan developed
● Change management activities that are planned for the program lifecycle for Business Process Re-engineering, Communications and Workforce Alignment are defined
</t>
    </r>
    <r>
      <rPr>
        <sz val="11"/>
        <rFont val="Arial"/>
        <family val="2"/>
        <scheme val="minor"/>
      </rPr>
      <t xml:space="preserve">
</t>
    </r>
  </si>
  <si>
    <r>
      <t xml:space="preserve">● Agency Leadership is engaged with project
● Agency Leadership supports project
● Project is an established Agency Priority
● Project Governance is established 
● Project has assigned sufficient resources to lead Workforce, Organization &amp; Stakeholder work stream
● Business process gaps are identified and broad agreement within Agency on required business process engineering
● Change Management Approach is agreed upon, included in IMS and on schedule
● All necessary training sessions have been planned and scheduled 
</t>
    </r>
    <r>
      <rPr>
        <sz val="11"/>
        <rFont val="Arial"/>
        <family val="2"/>
        <scheme val="minor"/>
      </rPr>
      <t xml:space="preserve">
</t>
    </r>
  </si>
  <si>
    <r>
      <t>Risk that could expose the agency to exploitation of vulnerabilities to compromise the confidentiality, integrity, or availability of the information being processed, stored, or transmitted by its information systems. This includes privacy risk(s) for individuals associated with personally identifiable information (PII) and general (i.e. non-sensitive) security risks associated with the investment, such as risk(s) associated with the development of the investment's Security Plan</t>
    </r>
    <r>
      <rPr>
        <sz val="11"/>
        <rFont val="Arial"/>
        <family val="2"/>
        <scheme val="minor"/>
      </rPr>
      <t xml:space="preserve">, as well as the commercial feasibility of security requirements. </t>
    </r>
  </si>
  <si>
    <r>
      <t>Risk(s) that could result in a negative impact to the agency, such as the waste or loss of funds/assets and government-wide costs for a lack of the adoption of standards (e.g. on schedule, without protest). This includes risk(s) associated with an incomplete or inaccurate cost estimate at the start and planning phases of the investment, as well as those associated with the ability of the system to achieve the program's lifecycle cost objectives and estimate assumptions. Also includes risk associated with funding methodology whether being centrally funded by Department through appropriation or funded by individual components via</t>
    </r>
    <r>
      <rPr>
        <sz val="11"/>
        <color rgb="FFFF0000"/>
        <rFont val="Arial"/>
        <family val="2"/>
        <scheme val="minor"/>
      </rPr>
      <t xml:space="preserve"> </t>
    </r>
    <r>
      <rPr>
        <sz val="11"/>
        <rFont val="Arial"/>
        <family val="2"/>
        <scheme val="minor"/>
      </rPr>
      <t xml:space="preserve">Working Capital Fund (WCF) or other taxing mechanism.  The investment team should have the ability to meet overall cost goals and meet planning, developing, operations, and disposition cost breakdowns within acceptable thresholds. </t>
    </r>
  </si>
  <si>
    <r>
      <t>Risk(s) associated with the acquisition of contracts and contract management necessary to support the investment. Addresses the risk in developing the acquisition p</t>
    </r>
    <r>
      <rPr>
        <sz val="11"/>
        <rFont val="Arial"/>
        <family val="2"/>
        <scheme val="minor"/>
      </rPr>
      <t>ackage and executing</t>
    </r>
    <r>
      <rPr>
        <sz val="11"/>
        <color theme="1"/>
        <rFont val="Arial"/>
        <family val="2"/>
        <scheme val="minor"/>
      </rPr>
      <t xml:space="preserve"> </t>
    </r>
    <r>
      <rPr>
        <sz val="11"/>
        <color theme="1"/>
        <rFont val="Arial"/>
        <family val="2"/>
        <scheme val="minor"/>
      </rPr>
      <t xml:space="preserve">successfully. This includes the development of the RFP, the risk of contractor selection, and the risk of contractor protest. This also includes the </t>
    </r>
    <r>
      <rPr>
        <sz val="11"/>
        <rFont val="Arial"/>
        <family val="2"/>
        <scheme val="minor"/>
      </rPr>
      <t>risk of continuity</t>
    </r>
    <r>
      <rPr>
        <sz val="11"/>
        <color theme="1"/>
        <rFont val="Arial"/>
        <family val="2"/>
        <scheme val="minor"/>
      </rPr>
      <t xml:space="preserve"> for the life of the contract and the ability to acqui</t>
    </r>
    <r>
      <rPr>
        <sz val="11"/>
        <rFont val="Arial"/>
        <family val="2"/>
        <scheme val="minor"/>
      </rPr>
      <t xml:space="preserve">re and manage resources needed to complete the program as planned. This risk includes the ability of supporting contractors to meet the required reports (e.g. Status Reports, Risk Register) and other deliverables on time and of acceptable quality. Considerations include whether the agency has the appropriate level of contractor oversight so that the government effectively monitors, controls, and mitigates risks. Controls should be in place so that adverse contractor performance is identified early and that appropriate risk mitigation measures are implemented successfully. </t>
    </r>
  </si>
  <si>
    <r>
      <t>Risk(s) Risk that a failure to manage risk, external events, and external media or to fail to fulfill the agency’s role (whether such failure is accurate or perceived) could diminish the stature, credibility
or effectiveness of the agency. Also</t>
    </r>
    <r>
      <rPr>
        <sz val="11"/>
        <color rgb="FFFF0000"/>
        <rFont val="Arial"/>
        <family val="2"/>
        <scheme val="minor"/>
      </rPr>
      <t xml:space="preserve"> </t>
    </r>
    <r>
      <rPr>
        <sz val="11"/>
        <rFont val="Arial"/>
        <family val="2"/>
        <scheme val="minor"/>
      </rPr>
      <t>associated with the size of the organization that will be affected by the migration. Factors such as geographic distribution of the organization, or whether the migration is intended to move an entire organization or specific components/business units within the organization.  Includes scope of services - system only, services only or both.</t>
    </r>
  </si>
  <si>
    <r>
      <t>Risk(s) associated with the investment having a qualified management and execution team as defined by OMB (see NIST Risk Handout at:</t>
    </r>
    <r>
      <rPr>
        <u/>
        <sz val="11"/>
        <color rgb="FF0070C0"/>
        <rFont val="Arial"/>
        <family val="2"/>
        <scheme val="minor"/>
      </rPr>
      <t>http://csrc.nist.gov/roi/wksps0603-notes/Risk-Handout.pdf</t>
    </r>
    <r>
      <rPr>
        <sz val="11"/>
        <rFont val="Arial"/>
        <family val="2"/>
        <scheme val="minor"/>
      </rPr>
      <t>), as well as the ability to keep turnover at a manageable level. The investment should have appropriate investment management structures, executive management support, governance, clear and defined responsibilities, as well as demonstrated experience in managing investments of similar size and scope. Also assesses the alignment of policy, program, and procurement, along with the agency's succession planning, and the depth of experience of the agency's leadership team.</t>
    </r>
  </si>
  <si>
    <r>
      <t>Risk(s) associated with the insufficient ability to successfully develop and implement the investment within the defined technical scope, cost, schedule parameters, and comply with applicable laws and regulations to successfully meet the performance goals.</t>
    </r>
    <r>
      <rPr>
        <sz val="11"/>
        <color rgb="FF5D71D5"/>
        <rFont val="Arial"/>
        <family val="2"/>
        <scheme val="minor"/>
      </rPr>
      <t xml:space="preserve"> </t>
    </r>
    <r>
      <rPr>
        <sz val="11"/>
        <rFont val="Arial"/>
        <family val="2"/>
        <scheme val="minor"/>
      </rPr>
      <t xml:space="preserve"> Risk can be due to scope,</t>
    </r>
    <r>
      <rPr>
        <sz val="11"/>
        <color rgb="FF5D71D5"/>
        <rFont val="Arial"/>
        <family val="2"/>
        <scheme val="minor"/>
      </rPr>
      <t xml:space="preserve"> </t>
    </r>
    <r>
      <rPr>
        <sz val="11"/>
        <color theme="1"/>
        <rFont val="Arial"/>
        <family val="2"/>
        <scheme val="minor"/>
      </rPr>
      <t>unrealistic goals, unavailable/unproven or immature technology, lack of expertise, underdeveloped concepts, changes in external environment, failing to detect and report</t>
    </r>
    <r>
      <rPr>
        <sz val="11"/>
        <rFont val="Arial"/>
        <family val="2"/>
        <scheme val="minor"/>
      </rPr>
      <t xml:space="preserve"> unknown </t>
    </r>
    <r>
      <rPr>
        <sz val="11"/>
        <color theme="1"/>
        <rFont val="Arial"/>
        <family val="2"/>
        <scheme val="minor"/>
      </rPr>
      <t xml:space="preserve">activities, and other organizational related factors or requirements.  </t>
    </r>
    <r>
      <rPr>
        <sz val="11"/>
        <rFont val="Arial"/>
        <family val="2"/>
        <scheme val="minor"/>
      </rPr>
      <t>This includes non-alignment with managing partner line of business standards as defined in the Federal Integrated Business Framework via capabilities, use cases, data standards and performance metrics.</t>
    </r>
  </si>
  <si>
    <r>
      <t>● Business Needs Workbook
● Gap Analysis Report
● Interface Strategy
●</t>
    </r>
    <r>
      <rPr>
        <sz val="11"/>
        <color rgb="FFFF0000"/>
        <rFont val="Arial"/>
        <family val="2"/>
        <scheme val="minor"/>
      </rPr>
      <t xml:space="preserve"> </t>
    </r>
    <r>
      <rPr>
        <sz val="11"/>
        <rFont val="Arial"/>
        <family val="2"/>
        <scheme val="minor"/>
      </rPr>
      <t>Life Cycle Cost Estimate (LCCE)</t>
    </r>
    <r>
      <rPr>
        <sz val="11"/>
        <color theme="1"/>
        <rFont val="Arial"/>
        <family val="2"/>
        <scheme val="minor"/>
      </rPr>
      <t xml:space="preserve">
● Master Schedule
● Migration Phase IAA Terms and Conditions</t>
    </r>
    <r>
      <rPr>
        <strike/>
        <sz val="11"/>
        <color rgb="FF5D71D5"/>
        <rFont val="Arial"/>
        <family val="2"/>
        <scheme val="minor"/>
      </rPr>
      <t xml:space="preserve">
</t>
    </r>
    <r>
      <rPr>
        <sz val="11"/>
        <rFont val="Arial"/>
        <family val="2"/>
        <scheme val="minor"/>
      </rPr>
      <t>● RAID Log
● Scope of Services
● Target State Concept of Operations
● Vision and Operational End State</t>
    </r>
  </si>
  <si>
    <t xml:space="preserve">Risk(s) that are associated directly to specific requirements that can have a number of impacts on a project’s cost, schedule, and scope. Requirements management can have an impact on a project’s capacity to deliver on its objectives and in managing changes to the scope of work and process.  Risks factors may include identification of all requirements and ensuring adequacy of risk identification by the functional and technical subject matter experts, and what stakeholders have been engaged and signed off on requirements.   </t>
  </si>
  <si>
    <t xml:space="preserve">● Agency has an Initial Master Schedule (IMS) that has expected milestones with reasonable timelines 
● Program Management processes are in place to maintain and monitor Schedule
● The agency demonstrates knowledge incorporated  from prior migrations and/or modernizations of similar scope and investment into its Initial IMS (if applicable)
</t>
  </si>
  <si>
    <t>● Some non-critical milestones are missing from the Initial Master Schedule
● The agency does not demonstrate knowledge incorporated  from prior migrations and/or modernizations of similar scope and investment into its Initial IMS around non critical milestones (if applicable)</t>
  </si>
  <si>
    <t>● Some critical milestones are missing from the Initial Master Schedule
● The agency does not demonstrate knowledge incorporated  from prior migrations and/or modernizations of similar scope and investment into its Initial IMS around critical milestones (if applicable)</t>
  </si>
  <si>
    <t xml:space="preserve">● Agency has identified project management team with experience in project of similar size and complexity
● Agency Leadership is engaged with project
● Project is an established Agency priority
● Required resources are staffed, the percentage of time required for each position on the customer migration team is identified
● Plan is in place to  fill vacant positions
● Government key personnel positions are identified with adequate succession/contingency plans in the event of key personnel changes
</t>
  </si>
  <si>
    <r>
      <t>● Agency Vison and Operational End State, Initial Target State Concept of Operations, LCCE and Initial Master Schedule are inconsistent</t>
    </r>
    <r>
      <rPr>
        <sz val="11"/>
        <color rgb="FFFF0000"/>
        <rFont val="Arial"/>
        <family val="2"/>
        <scheme val="minor"/>
      </rPr>
      <t xml:space="preserve"> </t>
    </r>
    <r>
      <rPr>
        <sz val="11"/>
        <rFont val="Arial"/>
        <family val="2"/>
        <scheme val="minor"/>
      </rPr>
      <t xml:space="preserve">with line of business standards and any additions or modifications are not applicable to multiple organizations </t>
    </r>
  </si>
  <si>
    <r>
      <t>● Agency Vison and Operational End State, Initial Target State Concept of Operations, LCCE and Initial Master Schedule are consistent with line of business standards and any additions or modifications are applicable to multiple organizations and reasonable expectations of a government-wide solution</t>
    </r>
    <r>
      <rPr>
        <sz val="11"/>
        <color rgb="FFFF0000"/>
        <rFont val="Arial"/>
        <family val="2"/>
        <scheme val="minor"/>
      </rPr>
      <t xml:space="preserve">
</t>
    </r>
  </si>
  <si>
    <t xml:space="preserve">● Significant inconsistencies with the selected Provider Assessment Report and the Agency Vison and Operational End State, Initial Target State Concept of Operations, LCCE and Initial Master Schedule when compared to the line of business standards, additions or modifications are not applicable to multiple organizations </t>
  </si>
  <si>
    <t xml:space="preserve">● Some inconsistencies between the selected Provider Assessment Report and the Agency Vison and Operational End State, Initial Target State Concept of Operations, LCCE and Initial Master Schedule when compared to the line of business standards, additions or modifications are not applicable to multiple organizations </t>
  </si>
  <si>
    <t>● Agency Vison and Operational End State, Target State Concept of Operations, LCCE and Approach/Timeline are aligned with line of business standards and any additions or modifications are applicable to multiple organizations</t>
  </si>
  <si>
    <t>● Non critical inconsistencies between Agency Vison and Operational End State, Target State Concept of Operations, LCCE and Approach/Timeline when compared with line of business standards and any additions or modifications are not applicable to multiple organizations</t>
  </si>
  <si>
    <t>● Significant inconsistencies remain with Agency Vison and Operational End State, Target State Concept of Operations, LCCE and Approach/Timeline when compared with line of business standards and any additions or modifications are not applicable to multiple organizations</t>
  </si>
  <si>
    <r>
      <rPr>
        <sz val="11"/>
        <rFont val="Arial"/>
        <family val="2"/>
        <scheme val="minor"/>
      </rPr>
      <t>● Significant gaps (as determined by service provider)  identified or new capability required for service provider</t>
    </r>
    <r>
      <rPr>
        <sz val="11"/>
        <color theme="1"/>
        <rFont val="Arial"/>
        <family val="2"/>
        <scheme val="minor"/>
      </rPr>
      <t xml:space="preserve">
● Complex interfaces need to be accommodated and significant investments made for the interface's design and plans</t>
    </r>
  </si>
  <si>
    <r>
      <t xml:space="preserve">● </t>
    </r>
    <r>
      <rPr>
        <sz val="11"/>
        <rFont val="Arial"/>
        <family val="2"/>
        <scheme val="minor"/>
      </rPr>
      <t xml:space="preserve">Small number of gaps (as determined by service provider) </t>
    </r>
    <r>
      <rPr>
        <sz val="11"/>
        <color theme="1"/>
        <rFont val="Arial"/>
        <family val="2"/>
        <scheme val="minor"/>
      </rPr>
      <t xml:space="preserve">identified for implementation
● Interfaces need to be addressed during implementation </t>
    </r>
  </si>
  <si>
    <t xml:space="preserve">● Business Needs Workbook
● Cost Savings Table
● Gap Analysis Report
● Major IT Business Case (MITBC) including LCCE
● Preliminary Cost/Savings Table
● Vision and Operational End State
</t>
  </si>
  <si>
    <t>Human Resources (including Payroll)</t>
  </si>
  <si>
    <t xml:space="preserve">Phase 2 </t>
  </si>
  <si>
    <t xml:space="preserve">Phase 1 </t>
  </si>
  <si>
    <t>Cumulative Risk Ratings</t>
  </si>
  <si>
    <t>&lt;&lt;Enter Your agency's Justification or Mitigation Strategies here, and rate yourself to the left with the dropbdown box&gt;&gt;</t>
  </si>
  <si>
    <t xml:space="preserve">● Project is consistent with government wide shared services strategy 
● Initial Scope of Services captured describes a migration with no critical services required from providers </t>
  </si>
  <si>
    <t>● Project has some elements that are not consistent with government wide shared service strategy
● Initial Scope of Services captured describes a migration with critical services required from providers</t>
  </si>
  <si>
    <t xml:space="preserve">● Project is not consistent with government wide Shared Services strategy
● Project size and complexity is known to include multiple forms of oversight
● Initial Scope of Services captured describes a migration with required services not currently provided by providers
</t>
  </si>
  <si>
    <t xml:space="preserve">● Business capabilities as documented in Operational End State 
● Gap Analysis Report
● Integrated Master Schedule (IMS)
● Interface plan
● Privacy Impact Assessment
● Target State Systems Environment 
</t>
  </si>
  <si>
    <r>
      <t xml:space="preserve">● Data quality assessment identifying data concerns completed/updated in Data Cleansing Plan </t>
    </r>
    <r>
      <rPr>
        <sz val="11"/>
        <color rgb="FF0070C0"/>
        <rFont val="Arial"/>
        <family val="2"/>
        <scheme val="minor"/>
      </rPr>
      <t>(Phases 1-3)</t>
    </r>
    <r>
      <rPr>
        <sz val="11"/>
        <rFont val="Arial"/>
        <family val="2"/>
        <scheme val="minor"/>
      </rPr>
      <t xml:space="preserve">
● % of Conversion Plan execution </t>
    </r>
    <r>
      <rPr>
        <sz val="11"/>
        <color rgb="FF0070C0"/>
        <rFont val="Arial"/>
        <family val="2"/>
        <scheme val="minor"/>
      </rPr>
      <t xml:space="preserve">(Phase 4)
</t>
    </r>
    <r>
      <rPr>
        <sz val="11"/>
        <rFont val="Arial"/>
        <family val="2"/>
        <scheme val="minor"/>
      </rPr>
      <t>● % of Conversion test cases completed</t>
    </r>
    <r>
      <rPr>
        <sz val="11"/>
        <color rgb="FF0070C0"/>
        <rFont val="Arial"/>
        <family val="2"/>
        <scheme val="minor"/>
      </rPr>
      <t xml:space="preserve"> (Phase 4)</t>
    </r>
  </si>
  <si>
    <r>
      <t xml:space="preserve">● Number of Agency Interfaces </t>
    </r>
    <r>
      <rPr>
        <sz val="11"/>
        <color rgb="FF0070C0"/>
        <rFont val="Arial"/>
        <family val="2"/>
        <scheme val="minor"/>
      </rPr>
      <t>(Phases 2-4)</t>
    </r>
    <r>
      <rPr>
        <sz val="11"/>
        <rFont val="Arial"/>
        <family val="2"/>
        <scheme val="minor"/>
      </rPr>
      <t xml:space="preserve">
● Initial Business Capabilities identified in the Business Needs Workbook </t>
    </r>
    <r>
      <rPr>
        <sz val="11"/>
        <color rgb="FF0070C0"/>
        <rFont val="Arial"/>
        <family val="2"/>
        <scheme val="minor"/>
      </rPr>
      <t>(Phase 2)</t>
    </r>
    <r>
      <rPr>
        <sz val="11"/>
        <rFont val="Arial"/>
        <family val="2"/>
        <scheme val="minor"/>
      </rPr>
      <t xml:space="preserve">
● Number of CR's for customization to base software (non-administrative mods) </t>
    </r>
    <r>
      <rPr>
        <sz val="11"/>
        <color rgb="FF0070C0"/>
        <rFont val="Arial"/>
        <family val="2"/>
        <scheme val="minor"/>
      </rPr>
      <t xml:space="preserve">(Phase 3) </t>
    </r>
  </si>
  <si>
    <t>● There are no data quality concerns with legacy data, or identified data quality concerns are unlikely to impact migration 
● Data quality concerns have been identified in the Data Cleansing Plan and cleansing activities are fully reflected in Initial Master Schedule</t>
  </si>
  <si>
    <t xml:space="preserve">● Severe data quality concerns with legacy data  that will impact migration are identified in the Data Cleansing Plan
● Data Quality concerns have been identified in the Data Cleansing Plan, but activities are not identified on Initial Master Schedule
</t>
  </si>
  <si>
    <t xml:space="preserve">● Data quality concerns with legacy data that may impact migration are not fully addressed in the Data Cleansing Plan 
● Data quality concerns have been identified in the Data Cleansing Plan, but activities are not fully reflected in Initial Master Schedule </t>
  </si>
  <si>
    <t>● No unique cyber information security needs identified in Initial Target State Systems Environment or Operational End State.</t>
  </si>
  <si>
    <t>● Agency identified unique security concerns in Initial Target State Systems Environment or Operational End State.</t>
  </si>
  <si>
    <t>● Agency identfied unique security concerns in Initial Target State Systems Environment or Operational End State that require secret cleared resources to resolve</t>
  </si>
  <si>
    <t>Agency Self -assessment</t>
  </si>
  <si>
    <t>Agency Self Assessment</t>
  </si>
  <si>
    <t>Agency Self-assessment</t>
  </si>
  <si>
    <t>● No unique requirements identified in Vision and Operational End State or Initial Target State Concept of Operations
● No mission critical needs identified in Initial Target State Concept of Operations which are outside of typical administrative services offerings (or FIBF business capabilities for the respective Line of Business, if applicable)</t>
  </si>
  <si>
    <t>● Some non-critical items identified in Initial Target State Concept of Operations are not part of typical administrative services offerings (or FIBF business capabilities for the respective Line of Business, if applicable)</t>
  </si>
  <si>
    <t>● Unique operational state identified in Vision and Operational End State including critical items that are outside of typical administrative services offerings (or FIBF business capabilities for the respective Line of Business, if applicable)</t>
  </si>
  <si>
    <t>● No requirements identified that are outside of scope of Shared Service providers / FIBF business capabilities, if applicable (not all LOBs will have an FIBF at this point in time)
● Mission critical and must-have requirements are identified citing the regulation or policy source documents 
● Requirements are aligned with the Initial Scope of Services and prioritize mission critical versus nice-to-have requirements against standard requirements</t>
  </si>
  <si>
    <t>● Non-critical business needs and capabilities have been identified that are outside of scope of Shared Service offerings (or FIBF business capabilities for the respective Line of Business, if applicable)</t>
  </si>
  <si>
    <t>● Vision and Operational End state is not in line with Shared Service offerings
● Limited engagement with stakeholder during development of As-Is and Target State Processes, Systems and Operating model
● Significant Mission critical and must-have business capabilities (citing specific regulation or policy source) have been identified that are outside scope of Shared Service offerings (or FIBF business capabilities for the respective Line of Business, if applicable)</t>
  </si>
  <si>
    <t>● Non-critical business needs and capabilities have been identified that are outside of scope of Shared Service offerings (or FIBF business capabilities for the respective Line of Business, if applicable)
● As-Is and Target State Processes, Systems and Operating model are defined in Business Needs Workbook but Agency buy in has not been demonstrated
● Mission critical and must-have requirements are not yet identified or do not cite the regulation or policy source document
● Change control procedures as defined in the Requirements Management Plan are not yet in place</t>
  </si>
  <si>
    <t>● Vision and Operational End state is not in line with Shared Service offerings
● Limited engagement with stakeholder during development of As-Is and Target State Processes, Systems and Operating model
● Significant Mission critical and must-have business capabilities (citing specific regulation or policy source) have been identified that are outside scope of Shared Service offerings (or FIBF business capabilities for the respective Line of Business, if applicable)
● Change control procedures in the Requirements Management Plan are not yet completely defined</t>
  </si>
  <si>
    <t>OSSPI Risk List</t>
  </si>
  <si>
    <t xml:space="preserve">Directions: Agency self-assessment of the migration's risk profile by phase based on OSSPI's priority risk categories and artifacts. Consider risk statement(s) by risk category for each level to determine current risk. </t>
  </si>
  <si>
    <t>Overall OSSPI Rating</t>
  </si>
  <si>
    <t>OSSPI Rating</t>
  </si>
  <si>
    <t>OSSPI Value</t>
  </si>
  <si>
    <t>OSSPI Weighted Value</t>
  </si>
  <si>
    <t>OSSPI Comments</t>
  </si>
  <si>
    <t>● Agency has an IMS with notional milestones through Phase 3 which identifies Agency resources and has gained concurrence from OSSPI on reasonableness of Agency proposed timelines
● Program Management processes are in place to maintain and monitor Schedule
● Provider has high level schedule that aligns to customer defined timeline</t>
  </si>
  <si>
    <t xml:space="preserve">● Agency has an IMS with notional milestones through post implementation period which identifies Agency resources and has gained concurrence from OSSPI on reasonableness of Agency proposed timelines
● Program Management processes are in place to maintain and monitor Schedule
</t>
  </si>
  <si>
    <t xml:space="preserve">● Updated IMS shows schedule variance for milestones agreed to with OSSPI but critical milestones are still achievable
</t>
  </si>
  <si>
    <t xml:space="preserve">● Updated IMS demonstrates schedule variance and critical milestones agreed upon with OSSPI are not achievable
</t>
  </si>
  <si>
    <t xml:space="preserve">The Project Size and Project Scope(s) are populated from the ParametersTab to reflect the attributes of the project being assessed in this risk workbook. The Quickscan and Radar Chart below reflect only the OSSPI ratings provided in the assessment of the twelve risks to highlight areas in need of extra attention.
</t>
  </si>
  <si>
    <t>Risk Category Weighting Table - For OSSPI Input Only</t>
  </si>
  <si>
    <t>OSSPI Risk Assessment Approach</t>
  </si>
  <si>
    <t xml:space="preserve">OSSPI’s risk assessment objective is to provide for a comprehensive, independent, objective review of project risk at each M3 phase. The risk analysis serves as a standardized risk assessment framework for listing key risk criteria to help agencies better assess and identify risk areas in Shared Services migrations and IT modernization efforts. The criteria document important risk triggers that can help agencies recognize risk factors and properly confront and deal with risk. </t>
  </si>
  <si>
    <t xml:space="preserve">I. ERM Playbook
Reviewed the Chief Financial Officers Council (CFOC) and the Performance Improvement Council (PIC) Playbook: Enterprise Risk Management for the U.S. Federal Government. The goal of the ERM playbook is to promote a common understanding of ERM practices in agencies to support effective and efficient mission delivery and decision-making processes. The ERM playbook provides a list of common risk categories and their definitions in Appendix A. The list is a helpful starting point for ensuring that common risk areas are represented in the risk analysis, and serves as a commonality in both risk language and high-level categories for assessing risk between OMB and OSSPI. This is not intended to be a complete list, as the ERM playbook states. </t>
  </si>
  <si>
    <t xml:space="preserve">III. OSSPI M3 Playbook Requirements/Documentation
Assessed risk criteria that are embedded in M3 Playbook, integrated language used in the M3 Playbook, and identified where information regarding applicable risk criteria can be found in required M3 documentation. The objective is to provide continuity between the M3 Phases and risk criteria, as well as to help build trust with providers and customers by demonstrating that OSSPI utilizes the required documentation in the M3 process. </t>
  </si>
  <si>
    <r>
      <rPr>
        <sz val="11"/>
        <color theme="1"/>
        <rFont val="Webdings"/>
        <family val="1"/>
        <charset val="2"/>
      </rPr>
      <t>a</t>
    </r>
    <r>
      <rPr>
        <sz val="11"/>
        <color theme="1"/>
        <rFont val="Arial"/>
        <family val="2"/>
        <scheme val="minor"/>
      </rPr>
      <t>Lists the project scope(s) that OSSPI has identified for the migration</t>
    </r>
  </si>
  <si>
    <r>
      <rPr>
        <sz val="11"/>
        <color theme="1"/>
        <rFont val="Webdings"/>
        <family val="1"/>
        <charset val="2"/>
      </rPr>
      <t>a</t>
    </r>
    <r>
      <rPr>
        <sz val="11"/>
        <color theme="1"/>
        <rFont val="Arial"/>
        <family val="2"/>
        <scheme val="minor"/>
      </rPr>
      <t>Shows OSSPI's determination of the project's size</t>
    </r>
  </si>
  <si>
    <r>
      <rPr>
        <sz val="11"/>
        <color theme="1"/>
        <rFont val="Webdings"/>
        <family val="1"/>
        <charset val="2"/>
      </rPr>
      <t>a</t>
    </r>
    <r>
      <rPr>
        <sz val="11"/>
        <color theme="1"/>
        <rFont val="Arial"/>
        <family val="2"/>
        <scheme val="minor"/>
      </rPr>
      <t xml:space="preserve">Shows the weights OSSPI has applied to different risks </t>
    </r>
  </si>
  <si>
    <r>
      <rPr>
        <sz val="11"/>
        <color theme="1"/>
        <rFont val="Webdings"/>
        <family val="1"/>
        <charset val="2"/>
      </rPr>
      <t>a</t>
    </r>
    <r>
      <rPr>
        <sz val="11"/>
        <color theme="1"/>
        <rFont val="Arial"/>
        <family val="2"/>
        <scheme val="minor"/>
      </rPr>
      <t>Provides a place for the migrating agency to conduct a self assessment for each risk, and describe mitigation strategies to the Office of Shared Solutions and Performance Improvement (OSSPI) for any self-assessed Medium or High risks</t>
    </r>
  </si>
  <si>
    <t xml:space="preserve">● Agency Resource Management Plan does not demonstrate that the Agency has sufficient Federal resources available to manage project 
● Program lacks effective support and/or governance
</t>
  </si>
  <si>
    <t xml:space="preserve">Office of Shared Solutions and Performance Improvement
Migration Risk Profile Assessment </t>
  </si>
  <si>
    <t>&lt;&lt;Enter Your agency's Justification or Mitigation Strategies here, and rate yourself to the left with the drop-down box&gt;&gt;</t>
  </si>
  <si>
    <r>
      <t>●</t>
    </r>
    <r>
      <rPr>
        <sz val="11"/>
        <rFont val="Arial"/>
        <family val="2"/>
        <scheme val="minor"/>
      </rPr>
      <t xml:space="preserve"> Major IT Business Case (MITBC)
● Project Business Case</t>
    </r>
    <r>
      <rPr>
        <sz val="11"/>
        <color theme="1"/>
        <rFont val="Arial"/>
        <family val="2"/>
        <scheme val="minor"/>
      </rPr>
      <t xml:space="preserve">
● Procurement Plan
● Provider Assessment Report
● Vision and Operational End State
</t>
    </r>
  </si>
  <si>
    <r>
      <t>● Baseline Performance and Success Metrics
● Business Needs Workbook
● Business Requirements
● Contingency Plan
● Go/No-Go Assessment Report
● Implementation approach / timeline
● Integrated Contact Center Strategy
●</t>
    </r>
    <r>
      <rPr>
        <sz val="11"/>
        <rFont val="Arial"/>
        <family val="2"/>
        <scheme val="minor"/>
      </rPr>
      <t xml:space="preserve"> Major IT Business Case (MITBC)
● Project Business Case</t>
    </r>
    <r>
      <rPr>
        <sz val="11"/>
        <color theme="1"/>
        <rFont val="Arial"/>
        <family val="2"/>
        <scheme val="minor"/>
      </rPr>
      <t xml:space="preserve">
● Service Level Agreement (SLA)
● Target Performance and Success Metrics
● Target State Concept of Operations
● Vision and Operational End State
</t>
    </r>
  </si>
  <si>
    <r>
      <t xml:space="preserve">● Schedule Variance </t>
    </r>
    <r>
      <rPr>
        <sz val="11"/>
        <color rgb="FF0070C0"/>
        <rFont val="Arial"/>
        <family val="2"/>
        <scheme val="minor"/>
      </rPr>
      <t>(Phases 2-4)</t>
    </r>
    <r>
      <rPr>
        <sz val="11"/>
        <rFont val="Arial"/>
        <family val="2"/>
        <scheme val="minor"/>
      </rPr>
      <t xml:space="preserve">
● Schedule Variance % </t>
    </r>
    <r>
      <rPr>
        <sz val="11"/>
        <color rgb="FF0070C0"/>
        <rFont val="Arial"/>
        <family val="2"/>
        <scheme val="minor"/>
      </rPr>
      <t>(Phases 2-4)</t>
    </r>
    <r>
      <rPr>
        <sz val="11"/>
        <rFont val="Arial"/>
        <family val="2"/>
        <scheme val="minor"/>
      </rPr>
      <t xml:space="preserve">
● Baseline Performance and Success Metrics available </t>
    </r>
    <r>
      <rPr>
        <sz val="11"/>
        <color rgb="FF0070C0"/>
        <rFont val="Arial"/>
        <family val="2"/>
        <scheme val="minor"/>
      </rPr>
      <t>(Phase 1)</t>
    </r>
    <r>
      <rPr>
        <sz val="11"/>
        <rFont val="Arial"/>
        <family val="2"/>
        <scheme val="minor"/>
      </rPr>
      <t xml:space="preserve">
● % of Business Needs available in provider solution versus fit/gaps identified </t>
    </r>
    <r>
      <rPr>
        <sz val="11"/>
        <color rgb="FF0070C0"/>
        <rFont val="Arial"/>
        <family val="2"/>
        <scheme val="minor"/>
      </rPr>
      <t xml:space="preserve">(Phase 2)
</t>
    </r>
    <r>
      <rPr>
        <sz val="11"/>
        <rFont val="Arial"/>
        <family val="2"/>
        <scheme val="minor"/>
      </rPr>
      <t>● Number of Agency-unique interfaces identified as complex or highly complex by selected provider</t>
    </r>
    <r>
      <rPr>
        <sz val="11"/>
        <color rgb="FF0070C0"/>
        <rFont val="Arial"/>
        <family val="2"/>
        <scheme val="minor"/>
      </rPr>
      <t xml:space="preserve"> (Phase 4)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</si>
</sst>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3">
    <font>
      <sz val="11"/>
      <color theme="1"/>
      <name val="Arial"/>
      <family val="2"/>
      <scheme val="minor"/>
    </font>
    <font>
      <b/>
      <sz val="11"/>
      <color theme="0"/>
      <name val="Arial"/>
      <family val="2"/>
      <scheme val="minor"/>
    </font>
    <font>
      <b/>
      <sz val="11"/>
      <color theme="1"/>
      <name val="Arial"/>
      <family val="2"/>
      <scheme val="minor"/>
    </font>
    <font>
      <sz val="11"/>
      <color theme="0"/>
      <name val="Arial"/>
      <family val="2"/>
      <scheme val="minor"/>
    </font>
    <font>
      <i/>
      <sz val="9"/>
      <color theme="1"/>
      <name val="Arial"/>
      <family val="2"/>
      <scheme val="minor"/>
    </font>
    <font>
      <i/>
      <sz val="10"/>
      <color theme="1"/>
      <name val="Arial"/>
      <family val="2"/>
      <scheme val="minor"/>
    </font>
    <font>
      <b/>
      <sz val="11"/>
      <color rgb="FFFF0000"/>
      <name val="Arial"/>
      <family val="2"/>
      <scheme val="minor"/>
    </font>
    <font>
      <b/>
      <sz val="18"/>
      <color rgb="FF002D62"/>
      <name val="Arial"/>
      <family val="2"/>
      <scheme val="minor"/>
    </font>
    <font>
      <i/>
      <sz val="11"/>
      <color theme="0"/>
      <name val="Arial"/>
      <family val="2"/>
      <scheme val="minor"/>
    </font>
    <font>
      <sz val="11"/>
      <color theme="1"/>
      <name val="ZDingbats"/>
    </font>
    <font>
      <sz val="11"/>
      <name val="Arial"/>
      <family val="2"/>
      <scheme val="minor"/>
    </font>
    <font>
      <b/>
      <sz val="14"/>
      <color rgb="FFFF0000"/>
      <name val="Arial"/>
      <family val="2"/>
      <scheme val="minor"/>
    </font>
    <font>
      <b/>
      <i/>
      <sz val="10"/>
      <color theme="0"/>
      <name val="Arial"/>
      <family val="2"/>
      <scheme val="minor"/>
    </font>
    <font>
      <b/>
      <i/>
      <sz val="14"/>
      <color theme="1"/>
      <name val="Arial"/>
      <family val="2"/>
      <scheme val="minor"/>
    </font>
    <font>
      <i/>
      <sz val="11"/>
      <color theme="1"/>
      <name val="Arial"/>
      <family val="2"/>
      <scheme val="minor"/>
    </font>
    <font>
      <b/>
      <sz val="10"/>
      <color theme="1"/>
      <name val="Arial"/>
      <family val="2"/>
      <scheme val="minor"/>
    </font>
    <font>
      <b/>
      <sz val="16"/>
      <color theme="0"/>
      <name val="Arial"/>
      <family val="2"/>
      <scheme val="minor"/>
    </font>
    <font>
      <b/>
      <sz val="28"/>
      <color theme="0"/>
      <name val="Arial"/>
      <family val="2"/>
      <scheme val="minor"/>
    </font>
    <font>
      <b/>
      <sz val="28"/>
      <color theme="1"/>
      <name val="Arial"/>
      <family val="2"/>
      <scheme val="minor"/>
    </font>
    <font>
      <sz val="28"/>
      <color theme="1"/>
      <name val="Arial"/>
      <family val="2"/>
      <scheme val="minor"/>
    </font>
    <font>
      <b/>
      <i/>
      <sz val="11"/>
      <color theme="0"/>
      <name val="Arial"/>
      <family val="2"/>
      <scheme val="minor"/>
    </font>
    <font>
      <sz val="11"/>
      <color rgb="FFFF0000"/>
      <name val="Arial"/>
      <family val="2"/>
      <scheme val="minor"/>
    </font>
    <font>
      <sz val="11"/>
      <color rgb="FF5D71D5"/>
      <name val="Arial"/>
      <family val="2"/>
      <scheme val="minor"/>
    </font>
    <font>
      <b/>
      <sz val="16"/>
      <color rgb="FF5D71D5"/>
      <name val="Arial"/>
      <family val="2"/>
      <scheme val="minor"/>
    </font>
    <font>
      <b/>
      <sz val="18"/>
      <color rgb="FF5D71D5"/>
      <name val="Arial"/>
      <family val="2"/>
      <scheme val="minor"/>
    </font>
    <font>
      <b/>
      <sz val="16"/>
      <color rgb="FFFF0000"/>
      <name val="Arial"/>
      <family val="2"/>
      <scheme val="minor"/>
    </font>
    <font>
      <strike/>
      <sz val="11"/>
      <color rgb="FF5D71D5"/>
      <name val="Arial"/>
      <family val="2"/>
      <scheme val="minor"/>
    </font>
    <font>
      <sz val="11"/>
      <color rgb="FF0070C0"/>
      <name val="Arial"/>
      <family val="2"/>
      <scheme val="minor"/>
    </font>
    <font>
      <u/>
      <sz val="11"/>
      <color rgb="FF0070C0"/>
      <name val="Arial"/>
      <family val="2"/>
      <scheme val="minor"/>
    </font>
    <font>
      <sz val="14"/>
      <color theme="1"/>
      <name val="Arial"/>
      <family val="2"/>
      <scheme val="minor"/>
    </font>
    <font>
      <sz val="11"/>
      <color theme="1"/>
      <name val="Webdings"/>
      <family val="1"/>
      <charset val="2"/>
    </font>
    <font>
      <i/>
      <sz val="9"/>
      <name val="Arial"/>
      <family val="2"/>
      <scheme val="minor"/>
    </font>
    <font>
      <b/>
      <i/>
      <sz val="9"/>
      <color theme="1"/>
      <name val="Arial"/>
      <family val="2"/>
      <scheme val="minor"/>
    </font>
    <font>
      <b/>
      <sz val="11"/>
      <name val="Arial"/>
      <family val="2"/>
      <scheme val="minor"/>
    </font>
    <font>
      <strike/>
      <sz val="11"/>
      <name val="Arial"/>
      <family val="2"/>
      <scheme val="minor"/>
    </font>
    <font>
      <strike/>
      <sz val="11"/>
      <color rgb="FF0070C0"/>
      <name val="Arial"/>
      <family val="2"/>
      <scheme val="minor"/>
    </font>
    <font>
      <u/>
      <sz val="20"/>
      <color theme="0"/>
      <name val="Arial"/>
      <family val="2"/>
      <scheme val="minor"/>
    </font>
    <font>
      <sz val="14"/>
      <color theme="0"/>
      <name val="Arial"/>
      <family val="2"/>
      <scheme val="minor"/>
    </font>
    <font>
      <u/>
      <sz val="11"/>
      <color theme="10"/>
      <name val="Arial"/>
      <family val="2"/>
      <scheme val="minor"/>
    </font>
    <font>
      <sz val="20"/>
      <color theme="1"/>
      <name val="Arial"/>
      <family val="2"/>
      <scheme val="minor"/>
    </font>
    <font>
      <b/>
      <sz val="20"/>
      <color theme="1"/>
      <name val="Arial"/>
      <family val="2"/>
      <scheme val="minor"/>
    </font>
    <font>
      <i/>
      <sz val="20"/>
      <color theme="1"/>
      <name val="Arial"/>
      <family val="2"/>
      <scheme val="minor"/>
    </font>
    <font>
      <sz val="11"/>
      <color theme="1"/>
      <name val="Arial"/>
      <family val="1"/>
      <charset val="2"/>
      <scheme val="minor"/>
    </font>
  </fonts>
  <fills count="22">
    <fill>
      <patternFill patternType="none"/>
    </fill>
    <fill>
      <patternFill patternType="gray125"/>
    </fill>
    <fill>
      <patternFill patternType="solid">
        <fgColor theme="0" tint="-0.499984740745262"/>
        <bgColor indexed="64"/>
      </patternFill>
    </fill>
    <fill>
      <patternFill patternType="solid">
        <fgColor rgb="FFE4F3D3"/>
        <bgColor indexed="64"/>
      </patternFill>
    </fill>
    <fill>
      <patternFill patternType="solid">
        <fgColor rgb="FFFFEFBF"/>
        <bgColor indexed="64"/>
      </patternFill>
    </fill>
    <fill>
      <patternFill patternType="solid">
        <fgColor rgb="FFFFBFBF"/>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002D62"/>
        <bgColor indexed="64"/>
      </patternFill>
    </fill>
    <fill>
      <patternFill patternType="solid">
        <fgColor rgb="FF4F758B"/>
        <bgColor indexed="64"/>
      </patternFill>
    </fill>
    <fill>
      <patternFill patternType="solid">
        <fgColor rgb="FF862633"/>
        <bgColor indexed="64"/>
      </patternFill>
    </fill>
    <fill>
      <patternFill patternType="solid">
        <fgColor theme="0" tint="-0.14999847407452621"/>
        <bgColor indexed="64"/>
      </patternFill>
    </fill>
    <fill>
      <patternFill patternType="solid">
        <fgColor theme="4"/>
        <bgColor indexed="64"/>
      </patternFill>
    </fill>
    <fill>
      <patternFill patternType="solid">
        <fgColor rgb="FFE1EFFF"/>
        <bgColor indexed="64"/>
      </patternFill>
    </fill>
    <fill>
      <patternFill patternType="solid">
        <fgColor theme="2" tint="-4.9989318521683403E-2"/>
        <bgColor indexed="64"/>
      </patternFill>
    </fill>
    <fill>
      <patternFill patternType="solid">
        <fgColor theme="2"/>
        <bgColor indexed="64"/>
      </patternFill>
    </fill>
    <fill>
      <patternFill patternType="solid">
        <fgColor rgb="FFDDDDDD"/>
        <bgColor indexed="64"/>
      </patternFill>
    </fill>
    <fill>
      <patternFill patternType="solid">
        <fgColor rgb="FF002060"/>
        <bgColor indexed="64"/>
      </patternFill>
    </fill>
    <fill>
      <patternFill patternType="solid">
        <fgColor rgb="FFFFFF00"/>
        <bgColor indexed="64"/>
      </patternFill>
    </fill>
    <fill>
      <patternFill patternType="solid">
        <fgColor rgb="FF0070C0"/>
        <bgColor indexed="64"/>
      </patternFill>
    </fill>
    <fill>
      <patternFill patternType="solid">
        <fgColor rgb="FFC5E8F5"/>
        <bgColor indexed="64"/>
      </patternFill>
    </fill>
  </fills>
  <borders count="6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theme="0" tint="-0.499984740745262"/>
      </left>
      <right/>
      <top style="thin">
        <color theme="0" tint="-0.499984740745262"/>
      </top>
      <bottom style="thin">
        <color theme="0" tint="-0.499984740745262"/>
      </bottom>
      <diagonal/>
    </border>
    <border>
      <left/>
      <right/>
      <top/>
      <bottom style="hair">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top style="medium">
        <color indexed="64"/>
      </top>
      <bottom style="thin">
        <color theme="0" tint="-0.499984740745262"/>
      </bottom>
      <diagonal/>
    </border>
    <border>
      <left/>
      <right style="medium">
        <color indexed="64"/>
      </right>
      <top/>
      <bottom style="hair">
        <color indexed="64"/>
      </bottom>
      <diagonal/>
    </border>
    <border>
      <left style="medium">
        <color indexed="64"/>
      </left>
      <right/>
      <top/>
      <bottom style="hair">
        <color indexed="64"/>
      </bottom>
      <diagonal/>
    </border>
    <border>
      <left style="medium">
        <color indexed="64"/>
      </left>
      <right/>
      <top style="hair">
        <color indexed="64"/>
      </top>
      <bottom style="medium">
        <color indexed="64"/>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medium">
        <color indexed="64"/>
      </right>
      <top style="medium">
        <color indexed="64"/>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theme="0" tint="-0.499984740745262"/>
      </left>
      <right/>
      <top style="medium">
        <color indexed="64"/>
      </top>
      <bottom/>
      <diagonal/>
    </border>
    <border>
      <left style="medium">
        <color indexed="64"/>
      </left>
      <right style="thin">
        <color theme="0" tint="-0.499984740745262"/>
      </right>
      <top style="medium">
        <color indexed="64"/>
      </top>
      <bottom style="thin">
        <color theme="0" tint="-0.499984740745262"/>
      </bottom>
      <diagonal/>
    </border>
    <border>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medium">
        <color theme="0" tint="-0.499984740745262"/>
      </left>
      <right style="medium">
        <color indexed="64"/>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top style="thin">
        <color theme="0" tint="-0.499984740745262"/>
      </top>
      <bottom style="medium">
        <color indexed="64"/>
      </bottom>
      <diagonal/>
    </border>
    <border>
      <left style="medium">
        <color theme="0" tint="-0.499984740745262"/>
      </left>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theme="0" tint="-0.499984740745262"/>
      </left>
      <right style="thin">
        <color theme="0" tint="-0.499984740745262"/>
      </right>
      <top/>
      <bottom style="thin">
        <color theme="0" tint="-0.499984740745262"/>
      </bottom>
      <diagonal/>
    </border>
    <border>
      <left style="thin">
        <color indexed="64"/>
      </left>
      <right/>
      <top style="medium">
        <color indexed="64"/>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s>
  <cellStyleXfs count="2">
    <xf numFmtId="0" fontId="0" fillId="0" borderId="0"/>
    <xf numFmtId="0" fontId="38" fillId="0" borderId="0" applyNumberFormat="0" applyFill="0" applyBorder="0" applyAlignment="0" applyProtection="0"/>
  </cellStyleXfs>
  <cellXfs count="273">
    <xf numFmtId="0" fontId="0" fillId="0" borderId="0" xfId="0"/>
    <xf numFmtId="0" fontId="0" fillId="6" borderId="0" xfId="0" applyFill="1"/>
    <xf numFmtId="0" fontId="0" fillId="6" borderId="0" xfId="0" applyFill="1" applyBorder="1"/>
    <xf numFmtId="0" fontId="0" fillId="0" borderId="0" xfId="0" applyBorder="1"/>
    <xf numFmtId="0" fontId="2" fillId="3" borderId="0" xfId="0" applyFont="1" applyFill="1" applyBorder="1" applyAlignment="1">
      <alignment horizontal="center" wrapText="1"/>
    </xf>
    <xf numFmtId="0" fontId="2" fillId="4" borderId="0" xfId="0" applyFont="1" applyFill="1" applyBorder="1" applyAlignment="1">
      <alignment horizontal="center" wrapText="1"/>
    </xf>
    <xf numFmtId="0" fontId="2" fillId="6" borderId="0" xfId="0" applyFont="1" applyFill="1" applyBorder="1" applyAlignment="1">
      <alignment horizontal="right" wrapText="1"/>
    </xf>
    <xf numFmtId="164" fontId="2" fillId="6" borderId="0" xfId="0" applyNumberFormat="1" applyFont="1" applyFill="1" applyBorder="1" applyAlignment="1"/>
    <xf numFmtId="0" fontId="2" fillId="6" borderId="0" xfId="0" applyFont="1" applyFill="1" applyBorder="1"/>
    <xf numFmtId="0" fontId="1" fillId="10" borderId="0" xfId="0" applyFont="1" applyFill="1" applyBorder="1" applyAlignment="1">
      <alignment horizontal="center"/>
    </xf>
    <xf numFmtId="0" fontId="1" fillId="10" borderId="0" xfId="0" applyFont="1" applyFill="1" applyBorder="1" applyAlignment="1">
      <alignment horizontal="center" vertical="center" wrapText="1"/>
    </xf>
    <xf numFmtId="0" fontId="0" fillId="0" borderId="0" xfId="0" applyBorder="1" applyAlignment="1">
      <alignment horizontal="center" vertical="center" wrapText="1"/>
    </xf>
    <xf numFmtId="0" fontId="0" fillId="6" borderId="0" xfId="0" applyFill="1" applyBorder="1" applyAlignment="1">
      <alignment horizontal="center" vertical="center" wrapText="1"/>
    </xf>
    <xf numFmtId="0" fontId="0" fillId="0" borderId="0" xfId="0" applyFill="1" applyBorder="1" applyAlignment="1">
      <alignment horizontal="center" vertical="center" wrapText="1"/>
    </xf>
    <xf numFmtId="0" fontId="0" fillId="6" borderId="1" xfId="0" quotePrefix="1" applyFill="1" applyBorder="1" applyAlignment="1">
      <alignment vertical="top" wrapText="1"/>
    </xf>
    <xf numFmtId="0" fontId="2" fillId="5" borderId="3" xfId="0" applyFont="1" applyFill="1" applyBorder="1" applyAlignment="1">
      <alignment horizontal="center" wrapText="1"/>
    </xf>
    <xf numFmtId="0" fontId="1" fillId="10" borderId="3" xfId="0" applyFont="1" applyFill="1" applyBorder="1" applyAlignment="1">
      <alignment horizontal="center"/>
    </xf>
    <xf numFmtId="0" fontId="2" fillId="7" borderId="7" xfId="0" applyFont="1" applyFill="1" applyBorder="1" applyAlignment="1">
      <alignment horizontal="center"/>
    </xf>
    <xf numFmtId="164" fontId="0" fillId="0" borderId="3" xfId="0" applyNumberFormat="1" applyBorder="1" applyAlignment="1">
      <alignment horizontal="center"/>
    </xf>
    <xf numFmtId="164" fontId="0" fillId="0" borderId="10" xfId="0" applyNumberFormat="1" applyBorder="1" applyAlignment="1">
      <alignment horizontal="center"/>
    </xf>
    <xf numFmtId="0" fontId="1" fillId="9" borderId="4" xfId="0" applyFont="1" applyFill="1" applyBorder="1" applyAlignment="1">
      <alignment horizontal="center"/>
    </xf>
    <xf numFmtId="0" fontId="1" fillId="9" borderId="6" xfId="0" applyFont="1" applyFill="1" applyBorder="1" applyAlignment="1">
      <alignment horizontal="center"/>
    </xf>
    <xf numFmtId="0" fontId="0" fillId="6" borderId="12" xfId="0" quotePrefix="1" applyFill="1" applyBorder="1" applyAlignment="1">
      <alignment vertical="top" wrapText="1"/>
    </xf>
    <xf numFmtId="164" fontId="0" fillId="6" borderId="0" xfId="0" applyNumberFormat="1" applyFill="1" applyBorder="1" applyAlignment="1">
      <alignment horizontal="center"/>
    </xf>
    <xf numFmtId="164" fontId="0" fillId="6" borderId="11" xfId="0" applyNumberFormat="1" applyFill="1" applyBorder="1" applyAlignment="1">
      <alignment horizontal="center"/>
    </xf>
    <xf numFmtId="164" fontId="0" fillId="6" borderId="13" xfId="0" applyNumberFormat="1" applyFill="1" applyBorder="1" applyAlignment="1">
      <alignment horizontal="center"/>
    </xf>
    <xf numFmtId="164" fontId="0" fillId="6" borderId="14" xfId="0" applyNumberFormat="1" applyFill="1" applyBorder="1" applyAlignment="1">
      <alignment horizontal="center"/>
    </xf>
    <xf numFmtId="0" fontId="0" fillId="6" borderId="5" xfId="0" applyFill="1" applyBorder="1"/>
    <xf numFmtId="0" fontId="3" fillId="10" borderId="8" xfId="0" applyFont="1" applyFill="1" applyBorder="1" applyAlignment="1">
      <alignment horizontal="center"/>
    </xf>
    <xf numFmtId="0" fontId="3" fillId="10" borderId="9" xfId="0" applyFont="1" applyFill="1" applyBorder="1" applyAlignment="1">
      <alignment horizontal="center"/>
    </xf>
    <xf numFmtId="0" fontId="1" fillId="9" borderId="17" xfId="0" applyFont="1" applyFill="1" applyBorder="1" applyAlignment="1">
      <alignment horizontal="center" vertical="center" wrapText="1"/>
    </xf>
    <xf numFmtId="0" fontId="1" fillId="9" borderId="18" xfId="0" applyFont="1" applyFill="1" applyBorder="1" applyAlignment="1">
      <alignment horizontal="center" vertical="center" wrapText="1"/>
    </xf>
    <xf numFmtId="0" fontId="0" fillId="0" borderId="0" xfId="0" applyAlignment="1">
      <alignment vertical="center"/>
    </xf>
    <xf numFmtId="0" fontId="9" fillId="0" borderId="0" xfId="0" applyFont="1"/>
    <xf numFmtId="0" fontId="0" fillId="6" borderId="0" xfId="0" applyFill="1" applyAlignment="1">
      <alignment vertical="center" wrapText="1"/>
    </xf>
    <xf numFmtId="0" fontId="0" fillId="6" borderId="0" xfId="0" applyFill="1" applyAlignment="1">
      <alignment vertical="top" wrapText="1"/>
    </xf>
    <xf numFmtId="0" fontId="0" fillId="0" borderId="0" xfId="0" applyAlignment="1">
      <alignment vertical="center" wrapText="1"/>
    </xf>
    <xf numFmtId="0" fontId="0" fillId="0" borderId="0" xfId="0" applyAlignment="1">
      <alignment vertical="top" wrapText="1"/>
    </xf>
    <xf numFmtId="0" fontId="6" fillId="6" borderId="0" xfId="0" applyFont="1" applyFill="1" applyAlignment="1"/>
    <xf numFmtId="0" fontId="0" fillId="6" borderId="12" xfId="0" applyFill="1" applyBorder="1" applyAlignment="1">
      <alignment vertical="center" wrapText="1"/>
    </xf>
    <xf numFmtId="0" fontId="0" fillId="6" borderId="0" xfId="0" applyFont="1" applyFill="1" applyAlignment="1">
      <alignment horizontal="center"/>
    </xf>
    <xf numFmtId="0" fontId="0" fillId="6" borderId="0" xfId="0" applyFont="1" applyFill="1" applyAlignment="1">
      <alignment horizontal="center" wrapText="1"/>
    </xf>
    <xf numFmtId="0" fontId="0" fillId="0" borderId="0" xfId="0" applyFont="1" applyAlignment="1">
      <alignment horizontal="center"/>
    </xf>
    <xf numFmtId="0" fontId="0" fillId="0" borderId="0" xfId="0" applyFont="1" applyAlignment="1">
      <alignment horizontal="center" wrapText="1"/>
    </xf>
    <xf numFmtId="164" fontId="0" fillId="0" borderId="19" xfId="0" applyNumberFormat="1" applyBorder="1" applyAlignment="1">
      <alignment horizontal="center"/>
    </xf>
    <xf numFmtId="0" fontId="3" fillId="10" borderId="20" xfId="0" applyFont="1" applyFill="1" applyBorder="1" applyAlignment="1">
      <alignment horizontal="center"/>
    </xf>
    <xf numFmtId="0" fontId="3" fillId="10" borderId="21" xfId="0" applyFont="1" applyFill="1" applyBorder="1" applyAlignment="1">
      <alignment horizontal="center"/>
    </xf>
    <xf numFmtId="164" fontId="0" fillId="0" borderId="15" xfId="0" applyNumberFormat="1" applyBorder="1" applyAlignment="1">
      <alignment horizontal="center"/>
    </xf>
    <xf numFmtId="0" fontId="2" fillId="8" borderId="1" xfId="0" applyFont="1" applyFill="1" applyBorder="1" applyAlignment="1">
      <alignment horizontal="center" vertical="center" wrapText="1"/>
    </xf>
    <xf numFmtId="0" fontId="1" fillId="9" borderId="23" xfId="0" applyFont="1" applyFill="1" applyBorder="1" applyAlignment="1">
      <alignment horizontal="center" vertical="center" wrapText="1"/>
    </xf>
    <xf numFmtId="0" fontId="0" fillId="6" borderId="24" xfId="0" applyFill="1" applyBorder="1" applyAlignment="1">
      <alignment vertical="top" wrapText="1"/>
    </xf>
    <xf numFmtId="0" fontId="0" fillId="6" borderId="22" xfId="0" applyFill="1" applyBorder="1" applyAlignment="1">
      <alignment vertical="top" wrapText="1"/>
    </xf>
    <xf numFmtId="0" fontId="1" fillId="9" borderId="6" xfId="0" applyFont="1" applyFill="1" applyBorder="1" applyAlignment="1">
      <alignment horizontal="center"/>
    </xf>
    <xf numFmtId="0" fontId="5" fillId="6" borderId="0" xfId="0" applyFont="1" applyFill="1" applyAlignment="1">
      <alignment horizontal="center" vertical="center" wrapText="1"/>
    </xf>
    <xf numFmtId="0" fontId="0" fillId="13" borderId="0" xfId="0" applyFill="1"/>
    <xf numFmtId="0" fontId="11" fillId="6" borderId="0" xfId="0" applyFont="1" applyFill="1" applyAlignment="1"/>
    <xf numFmtId="0" fontId="15" fillId="6" borderId="0" xfId="0" applyFont="1" applyFill="1" applyAlignment="1">
      <alignment horizontal="left" vertical="center"/>
    </xf>
    <xf numFmtId="0" fontId="0" fillId="6" borderId="25" xfId="0" applyFill="1" applyBorder="1" applyAlignment="1">
      <alignment horizontal="center" vertical="center"/>
    </xf>
    <xf numFmtId="0" fontId="0" fillId="6" borderId="3" xfId="0" applyFill="1" applyBorder="1"/>
    <xf numFmtId="0" fontId="14" fillId="14" borderId="33" xfId="0" applyFont="1" applyFill="1" applyBorder="1" applyAlignment="1">
      <alignment horizontal="center" vertical="center" wrapText="1"/>
    </xf>
    <xf numFmtId="0" fontId="0" fillId="0" borderId="7" xfId="0" applyBorder="1" applyAlignment="1">
      <alignment wrapText="1"/>
    </xf>
    <xf numFmtId="0" fontId="16" fillId="9" borderId="4" xfId="0" applyFont="1" applyFill="1" applyBorder="1" applyAlignment="1">
      <alignment horizontal="center"/>
    </xf>
    <xf numFmtId="0" fontId="0" fillId="0" borderId="0" xfId="0" applyFill="1" applyBorder="1" applyAlignment="1">
      <alignment horizontal="center"/>
    </xf>
    <xf numFmtId="0" fontId="12" fillId="10" borderId="37" xfId="0" applyFont="1" applyFill="1" applyBorder="1" applyAlignment="1">
      <alignment horizontal="center" vertical="center" wrapText="1"/>
    </xf>
    <xf numFmtId="0" fontId="5" fillId="6" borderId="35" xfId="0" applyFont="1" applyFill="1" applyBorder="1" applyAlignment="1">
      <alignment horizontal="center" vertical="center" wrapText="1"/>
    </xf>
    <xf numFmtId="0" fontId="12" fillId="0" borderId="0" xfId="0" applyFont="1" applyFill="1" applyBorder="1" applyAlignment="1">
      <alignment horizontal="center" vertical="center" wrapText="1"/>
    </xf>
    <xf numFmtId="0" fontId="19" fillId="6" borderId="8" xfId="0" applyFont="1" applyFill="1" applyBorder="1"/>
    <xf numFmtId="0" fontId="1" fillId="6" borderId="0" xfId="0" applyFont="1" applyFill="1" applyBorder="1" applyAlignment="1">
      <alignment horizontal="center" vertical="center" wrapText="1"/>
    </xf>
    <xf numFmtId="0" fontId="0" fillId="6" borderId="8" xfId="0" applyFill="1" applyBorder="1"/>
    <xf numFmtId="0" fontId="0" fillId="6" borderId="0" xfId="0" applyFill="1" applyBorder="1" applyAlignment="1">
      <alignment wrapText="1"/>
    </xf>
    <xf numFmtId="0" fontId="0" fillId="6" borderId="0" xfId="0" applyFont="1" applyFill="1" applyBorder="1" applyAlignment="1">
      <alignment horizontal="center" vertical="center"/>
    </xf>
    <xf numFmtId="0" fontId="2" fillId="6" borderId="0" xfId="0" applyFont="1" applyFill="1" applyBorder="1" applyAlignment="1">
      <alignment horizontal="center" vertical="center" wrapText="1"/>
    </xf>
    <xf numFmtId="0" fontId="0" fillId="6" borderId="0" xfId="0" applyFill="1" applyBorder="1" applyAlignment="1">
      <alignment vertical="center" wrapText="1"/>
    </xf>
    <xf numFmtId="0" fontId="0" fillId="6" borderId="0" xfId="0" applyFill="1" applyBorder="1" applyAlignment="1">
      <alignment vertical="top" wrapText="1"/>
    </xf>
    <xf numFmtId="0" fontId="0" fillId="6" borderId="0" xfId="0" applyFill="1" applyBorder="1" applyAlignment="1">
      <alignment horizontal="left" vertical="center" wrapText="1"/>
    </xf>
    <xf numFmtId="0" fontId="2" fillId="6" borderId="0" xfId="0" applyFont="1" applyFill="1" applyBorder="1" applyAlignment="1">
      <alignment horizontal="center" vertical="center"/>
    </xf>
    <xf numFmtId="0" fontId="1" fillId="6" borderId="8" xfId="0" applyFont="1" applyFill="1" applyBorder="1" applyAlignment="1">
      <alignment horizontal="center"/>
    </xf>
    <xf numFmtId="0" fontId="0" fillId="6" borderId="9" xfId="0" applyFill="1" applyBorder="1"/>
    <xf numFmtId="0" fontId="0" fillId="6" borderId="11" xfId="0" applyFill="1" applyBorder="1"/>
    <xf numFmtId="0" fontId="0" fillId="6" borderId="10" xfId="0" applyFill="1" applyBorder="1"/>
    <xf numFmtId="0" fontId="1" fillId="11" borderId="5" xfId="0" applyFont="1" applyFill="1" applyBorder="1" applyAlignment="1">
      <alignment horizontal="center" vertical="center"/>
    </xf>
    <xf numFmtId="0" fontId="1" fillId="11" borderId="40" xfId="0" applyFont="1" applyFill="1" applyBorder="1" applyAlignment="1">
      <alignment horizontal="center" vertical="top"/>
    </xf>
    <xf numFmtId="0" fontId="1" fillId="11" borderId="6" xfId="0" applyFont="1" applyFill="1" applyBorder="1" applyAlignment="1">
      <alignment horizontal="center" vertical="center"/>
    </xf>
    <xf numFmtId="0" fontId="1" fillId="9" borderId="41" xfId="0" applyFont="1" applyFill="1" applyBorder="1" applyAlignment="1">
      <alignment horizontal="center" vertical="center" wrapText="1"/>
    </xf>
    <xf numFmtId="0" fontId="1" fillId="9" borderId="42" xfId="0" applyFont="1" applyFill="1" applyBorder="1" applyAlignment="1">
      <alignment horizontal="center" vertical="center" wrapText="1"/>
    </xf>
    <xf numFmtId="0" fontId="0" fillId="8" borderId="43" xfId="0" applyFont="1" applyFill="1" applyBorder="1" applyAlignment="1">
      <alignment horizontal="center" vertical="center"/>
    </xf>
    <xf numFmtId="0" fontId="0" fillId="6" borderId="44" xfId="0" applyFill="1" applyBorder="1" applyAlignment="1">
      <alignment vertical="top" wrapText="1"/>
    </xf>
    <xf numFmtId="0" fontId="0" fillId="8" borderId="47" xfId="0" applyFont="1" applyFill="1" applyBorder="1" applyAlignment="1">
      <alignment horizontal="center" vertical="center"/>
    </xf>
    <xf numFmtId="0" fontId="2" fillId="8" borderId="48" xfId="0" applyFont="1" applyFill="1" applyBorder="1" applyAlignment="1">
      <alignment horizontal="center" vertical="center" wrapText="1"/>
    </xf>
    <xf numFmtId="0" fontId="0" fillId="6" borderId="49" xfId="0" applyFill="1" applyBorder="1" applyAlignment="1">
      <alignment vertical="center" wrapText="1"/>
    </xf>
    <xf numFmtId="0" fontId="0" fillId="6" borderId="0" xfId="0" applyFill="1" applyAlignment="1">
      <alignment vertical="center"/>
    </xf>
    <xf numFmtId="0" fontId="22" fillId="6" borderId="0" xfId="0" applyFont="1" applyFill="1" applyBorder="1"/>
    <xf numFmtId="0" fontId="23" fillId="6" borderId="0" xfId="0" applyFont="1" applyFill="1" applyBorder="1"/>
    <xf numFmtId="0" fontId="24" fillId="6" borderId="0" xfId="0" applyFont="1" applyFill="1" applyBorder="1"/>
    <xf numFmtId="0" fontId="23" fillId="6" borderId="8" xfId="0" applyFont="1" applyFill="1" applyBorder="1"/>
    <xf numFmtId="0" fontId="23" fillId="6" borderId="0" xfId="0" applyFont="1" applyFill="1"/>
    <xf numFmtId="0" fontId="1" fillId="9" borderId="6" xfId="0" applyFont="1" applyFill="1" applyBorder="1" applyAlignment="1">
      <alignment horizontal="center"/>
    </xf>
    <xf numFmtId="0" fontId="1" fillId="0" borderId="0" xfId="0" applyFont="1" applyFill="1" applyBorder="1" applyAlignment="1">
      <alignment horizontal="center"/>
    </xf>
    <xf numFmtId="164" fontId="0" fillId="0" borderId="0" xfId="0" applyNumberFormat="1" applyFill="1" applyBorder="1" applyAlignment="1">
      <alignment horizontal="center"/>
    </xf>
    <xf numFmtId="164" fontId="0" fillId="6" borderId="19" xfId="0" applyNumberFormat="1" applyFill="1" applyBorder="1" applyAlignment="1">
      <alignment horizontal="center"/>
    </xf>
    <xf numFmtId="164" fontId="0" fillId="6" borderId="10" xfId="0" applyNumberFormat="1" applyFill="1" applyBorder="1" applyAlignment="1">
      <alignment horizontal="center"/>
    </xf>
    <xf numFmtId="0" fontId="10" fillId="6" borderId="12" xfId="0" applyFont="1" applyFill="1" applyBorder="1" applyAlignment="1">
      <alignment vertical="center" wrapText="1"/>
    </xf>
    <xf numFmtId="0" fontId="10" fillId="6" borderId="44" xfId="0" applyFont="1" applyFill="1" applyBorder="1" applyAlignment="1">
      <alignment vertical="top" wrapText="1"/>
    </xf>
    <xf numFmtId="0" fontId="10" fillId="6" borderId="24" xfId="0" applyFont="1" applyFill="1" applyBorder="1" applyAlignment="1">
      <alignment vertical="top" wrapText="1"/>
    </xf>
    <xf numFmtId="0" fontId="10" fillId="6" borderId="50" xfId="0" applyFont="1" applyFill="1" applyBorder="1" applyAlignment="1">
      <alignment vertical="top" wrapText="1"/>
    </xf>
    <xf numFmtId="0" fontId="25" fillId="6" borderId="0" xfId="0" applyFont="1" applyFill="1" applyBorder="1"/>
    <xf numFmtId="0" fontId="0" fillId="4" borderId="0" xfId="0" applyFont="1" applyFill="1" applyBorder="1" applyAlignment="1">
      <alignment horizontal="center" wrapText="1"/>
    </xf>
    <xf numFmtId="0" fontId="0" fillId="5" borderId="0" xfId="0" applyFont="1" applyFill="1" applyBorder="1" applyAlignment="1">
      <alignment horizontal="center" wrapText="1"/>
    </xf>
    <xf numFmtId="0" fontId="1" fillId="9" borderId="33" xfId="0" applyFont="1" applyFill="1" applyBorder="1" applyAlignment="1">
      <alignment horizontal="center"/>
    </xf>
    <xf numFmtId="0" fontId="0" fillId="6" borderId="0" xfId="0" applyFill="1" applyBorder="1" applyProtection="1">
      <protection locked="0"/>
    </xf>
    <xf numFmtId="0" fontId="2" fillId="8" borderId="1" xfId="0" applyFont="1" applyFill="1" applyBorder="1" applyAlignment="1" applyProtection="1">
      <alignment horizontal="center" vertical="center" wrapText="1"/>
      <protection locked="0"/>
    </xf>
    <xf numFmtId="0" fontId="0" fillId="6" borderId="1" xfId="0" applyFill="1" applyBorder="1" applyAlignment="1" applyProtection="1">
      <alignment vertical="top" wrapText="1"/>
      <protection locked="0"/>
    </xf>
    <xf numFmtId="0" fontId="0" fillId="0" borderId="1" xfId="0" applyBorder="1" applyAlignment="1" applyProtection="1">
      <alignment horizontal="center" vertical="center"/>
      <protection locked="0"/>
    </xf>
    <xf numFmtId="0" fontId="0" fillId="6" borderId="1" xfId="0" applyFill="1" applyBorder="1" applyAlignment="1" applyProtection="1">
      <alignment horizontal="center" vertical="center"/>
      <protection locked="0"/>
    </xf>
    <xf numFmtId="164" fontId="0" fillId="6" borderId="1" xfId="0" applyNumberFormat="1" applyFill="1" applyBorder="1" applyAlignment="1" applyProtection="1">
      <alignment horizontal="center" vertical="center"/>
      <protection locked="0"/>
    </xf>
    <xf numFmtId="0" fontId="0" fillId="6" borderId="1" xfId="0" applyFill="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0" fillId="6" borderId="1" xfId="0" applyFill="1" applyBorder="1" applyProtection="1">
      <protection locked="0"/>
    </xf>
    <xf numFmtId="0" fontId="1" fillId="9" borderId="4" xfId="0" applyFont="1" applyFill="1" applyBorder="1" applyAlignment="1">
      <alignment horizontal="center"/>
    </xf>
    <xf numFmtId="0" fontId="1" fillId="9" borderId="6" xfId="0" applyFont="1" applyFill="1" applyBorder="1" applyAlignment="1">
      <alignment horizontal="center"/>
    </xf>
    <xf numFmtId="0" fontId="0" fillId="6" borderId="32" xfId="0" applyFill="1" applyBorder="1" applyAlignment="1">
      <alignment horizontal="center"/>
    </xf>
    <xf numFmtId="0" fontId="0" fillId="6" borderId="53" xfId="0" applyFill="1" applyBorder="1" applyAlignment="1">
      <alignment horizontal="center"/>
    </xf>
    <xf numFmtId="0" fontId="0" fillId="6" borderId="39" xfId="0" applyFill="1" applyBorder="1" applyAlignment="1">
      <alignment horizontal="center"/>
    </xf>
    <xf numFmtId="0" fontId="0" fillId="6" borderId="55" xfId="0" applyFill="1" applyBorder="1" applyAlignment="1">
      <alignment horizontal="center"/>
    </xf>
    <xf numFmtId="0" fontId="0" fillId="6" borderId="52" xfId="0" applyFill="1" applyBorder="1" applyAlignment="1">
      <alignment horizontal="left"/>
    </xf>
    <xf numFmtId="0" fontId="0" fillId="6" borderId="38" xfId="0" applyFill="1" applyBorder="1" applyAlignment="1">
      <alignment horizontal="left"/>
    </xf>
    <xf numFmtId="0" fontId="0" fillId="6" borderId="54" xfId="0" applyFill="1" applyBorder="1" applyAlignment="1">
      <alignment horizontal="left"/>
    </xf>
    <xf numFmtId="0" fontId="0" fillId="0" borderId="27" xfId="0" applyBorder="1" applyAlignment="1">
      <alignment horizontal="center" vertical="center"/>
    </xf>
    <xf numFmtId="0" fontId="0" fillId="4" borderId="29" xfId="0" applyFont="1" applyFill="1" applyBorder="1" applyAlignment="1">
      <alignment horizontal="center" wrapText="1"/>
    </xf>
    <xf numFmtId="0" fontId="0" fillId="12" borderId="31" xfId="0" applyFill="1" applyBorder="1" applyAlignment="1">
      <alignment horizontal="center"/>
    </xf>
    <xf numFmtId="0" fontId="0" fillId="0" borderId="0" xfId="0" applyFill="1" applyBorder="1"/>
    <xf numFmtId="0" fontId="0" fillId="0" borderId="2" xfId="0" applyBorder="1" applyAlignment="1" applyProtection="1">
      <alignment horizontal="center" vertical="center"/>
      <protection locked="0"/>
    </xf>
    <xf numFmtId="0" fontId="0" fillId="16" borderId="0" xfId="0" applyFill="1" applyBorder="1"/>
    <xf numFmtId="0" fontId="0" fillId="0" borderId="28" xfId="0" applyFill="1" applyBorder="1" applyAlignment="1">
      <alignment horizontal="center"/>
    </xf>
    <xf numFmtId="0" fontId="0" fillId="0" borderId="30" xfId="0" applyFill="1" applyBorder="1" applyAlignment="1">
      <alignment horizontal="center"/>
    </xf>
    <xf numFmtId="0" fontId="10" fillId="6" borderId="1" xfId="0" applyFont="1" applyFill="1" applyBorder="1" applyAlignment="1" applyProtection="1">
      <alignment vertical="top" wrapText="1"/>
      <protection locked="0"/>
    </xf>
    <xf numFmtId="0" fontId="0" fillId="0" borderId="8" xfId="0" applyBorder="1"/>
    <xf numFmtId="0" fontId="0" fillId="0" borderId="9" xfId="0" applyBorder="1"/>
    <xf numFmtId="0" fontId="0" fillId="0" borderId="11" xfId="0" applyBorder="1"/>
    <xf numFmtId="0" fontId="0" fillId="0" borderId="3" xfId="0" applyBorder="1"/>
    <xf numFmtId="0" fontId="0" fillId="0" borderId="10" xfId="0" applyBorder="1"/>
    <xf numFmtId="0" fontId="0" fillId="0" borderId="34" xfId="0" applyFill="1" applyBorder="1" applyAlignment="1">
      <alignment vertical="top" wrapText="1"/>
    </xf>
    <xf numFmtId="0" fontId="10" fillId="0" borderId="12" xfId="0" applyFont="1" applyFill="1" applyBorder="1" applyAlignment="1">
      <alignment vertical="center" wrapText="1"/>
    </xf>
    <xf numFmtId="0" fontId="10" fillId="6" borderId="45" xfId="0" applyFont="1" applyFill="1" applyBorder="1" applyAlignment="1">
      <alignment vertical="top" wrapText="1"/>
    </xf>
    <xf numFmtId="0" fontId="0" fillId="6" borderId="46" xfId="0" applyFill="1" applyBorder="1" applyAlignment="1">
      <alignment vertical="top" wrapText="1"/>
    </xf>
    <xf numFmtId="0" fontId="0" fillId="6" borderId="45" xfId="0" applyFill="1" applyBorder="1" applyAlignment="1">
      <alignment vertical="top" wrapText="1"/>
    </xf>
    <xf numFmtId="0" fontId="10" fillId="6" borderId="51" xfId="0" applyFont="1" applyFill="1" applyBorder="1" applyAlignment="1">
      <alignment horizontal="left" vertical="top" wrapText="1"/>
    </xf>
    <xf numFmtId="0" fontId="0" fillId="0" borderId="8" xfId="0" quotePrefix="1" applyBorder="1"/>
    <xf numFmtId="0" fontId="30" fillId="0" borderId="0" xfId="0" applyFont="1" applyBorder="1"/>
    <xf numFmtId="0" fontId="0" fillId="17" borderId="36" xfId="0" applyFill="1" applyBorder="1"/>
    <xf numFmtId="0" fontId="0" fillId="17" borderId="35" xfId="0" applyFill="1" applyBorder="1"/>
    <xf numFmtId="0" fontId="30" fillId="17" borderId="36" xfId="0" applyFont="1" applyFill="1" applyBorder="1"/>
    <xf numFmtId="0" fontId="1" fillId="17" borderId="36" xfId="0" applyFont="1" applyFill="1" applyBorder="1" applyAlignment="1">
      <alignment horizontal="center" vertical="center"/>
    </xf>
    <xf numFmtId="0" fontId="1" fillId="17" borderId="36" xfId="0" applyFont="1" applyFill="1" applyBorder="1" applyAlignment="1">
      <alignment horizontal="center" vertical="top"/>
    </xf>
    <xf numFmtId="0" fontId="0" fillId="17" borderId="36" xfId="0" applyFill="1" applyBorder="1" applyAlignment="1">
      <alignment horizontal="left"/>
    </xf>
    <xf numFmtId="0" fontId="0" fillId="17" borderId="35" xfId="0" applyFill="1" applyBorder="1" applyAlignment="1">
      <alignment horizontal="left"/>
    </xf>
    <xf numFmtId="0" fontId="37" fillId="11" borderId="56" xfId="0" quotePrefix="1" applyFont="1" applyFill="1" applyBorder="1" applyAlignment="1">
      <alignment horizontal="center" vertical="center"/>
    </xf>
    <xf numFmtId="0" fontId="0" fillId="5" borderId="29" xfId="0" applyFont="1" applyFill="1" applyBorder="1" applyAlignment="1">
      <alignment horizontal="center" vertical="center" wrapText="1"/>
    </xf>
    <xf numFmtId="0" fontId="21" fillId="6" borderId="45" xfId="0" applyFont="1" applyFill="1" applyBorder="1" applyAlignment="1">
      <alignment vertical="center" wrapText="1"/>
    </xf>
    <xf numFmtId="0" fontId="10" fillId="0" borderId="1" xfId="0" applyFont="1" applyFill="1" applyBorder="1" applyAlignment="1" applyProtection="1">
      <alignment vertical="top" wrapText="1"/>
      <protection locked="0"/>
    </xf>
    <xf numFmtId="0" fontId="10" fillId="6" borderId="12" xfId="0" applyFont="1" applyFill="1" applyBorder="1" applyAlignment="1" applyProtection="1">
      <alignment vertical="top" wrapText="1"/>
      <protection locked="0"/>
    </xf>
    <xf numFmtId="0" fontId="10" fillId="6" borderId="25" xfId="0" applyFont="1" applyFill="1" applyBorder="1" applyAlignment="1" applyProtection="1">
      <alignment vertical="top" wrapText="1"/>
      <protection locked="0"/>
    </xf>
    <xf numFmtId="0" fontId="10" fillId="6" borderId="2" xfId="0" applyFont="1" applyFill="1" applyBorder="1" applyAlignment="1" applyProtection="1">
      <alignment vertical="top" wrapText="1"/>
      <protection locked="0"/>
    </xf>
    <xf numFmtId="0" fontId="10" fillId="6" borderId="16" xfId="0" applyFont="1" applyFill="1" applyBorder="1" applyAlignment="1" applyProtection="1">
      <alignment vertical="top" wrapText="1"/>
      <protection locked="0"/>
    </xf>
    <xf numFmtId="0" fontId="10" fillId="6" borderId="1" xfId="0" quotePrefix="1" applyFont="1" applyFill="1" applyBorder="1" applyAlignment="1">
      <alignment vertical="top" wrapText="1"/>
    </xf>
    <xf numFmtId="0" fontId="10" fillId="6" borderId="12" xfId="0" quotePrefix="1" applyFont="1" applyFill="1" applyBorder="1" applyAlignment="1">
      <alignment vertical="top" wrapText="1"/>
    </xf>
    <xf numFmtId="0" fontId="10" fillId="6" borderId="25" xfId="0" quotePrefix="1" applyFont="1" applyFill="1" applyBorder="1" applyAlignment="1">
      <alignment vertical="top" wrapText="1"/>
    </xf>
    <xf numFmtId="0" fontId="0" fillId="6" borderId="1" xfId="0" applyFill="1" applyBorder="1" applyAlignment="1" applyProtection="1">
      <alignment wrapText="1"/>
      <protection locked="0"/>
    </xf>
    <xf numFmtId="0" fontId="5" fillId="8" borderId="56" xfId="0" applyFont="1" applyFill="1" applyBorder="1" applyAlignment="1">
      <alignment wrapText="1"/>
    </xf>
    <xf numFmtId="0" fontId="0" fillId="6" borderId="0" xfId="0" applyFill="1" applyProtection="1">
      <protection locked="0"/>
    </xf>
    <xf numFmtId="0" fontId="13" fillId="6" borderId="0" xfId="0" applyFont="1" applyFill="1" applyProtection="1">
      <protection locked="0"/>
    </xf>
    <xf numFmtId="0" fontId="14" fillId="6" borderId="0" xfId="0" applyFont="1" applyFill="1" applyProtection="1">
      <protection locked="0"/>
    </xf>
    <xf numFmtId="0" fontId="0" fillId="6" borderId="8" xfId="0" applyFill="1" applyBorder="1" applyAlignment="1" applyProtection="1">
      <alignment horizontal="center"/>
      <protection locked="0"/>
    </xf>
    <xf numFmtId="0" fontId="0" fillId="6" borderId="9" xfId="0" applyFill="1" applyBorder="1" applyAlignment="1" applyProtection="1">
      <alignment horizontal="center"/>
      <protection locked="0"/>
    </xf>
    <xf numFmtId="0" fontId="0" fillId="6" borderId="0" xfId="0" applyFill="1" applyBorder="1" applyAlignment="1" applyProtection="1">
      <alignment horizontal="center"/>
      <protection locked="0"/>
    </xf>
    <xf numFmtId="0" fontId="0" fillId="0" borderId="0" xfId="0" applyProtection="1">
      <protection locked="0"/>
    </xf>
    <xf numFmtId="0" fontId="0" fillId="0" borderId="0" xfId="0" applyProtection="1"/>
    <xf numFmtId="0" fontId="0" fillId="0" borderId="29" xfId="0" applyBorder="1" applyAlignment="1" applyProtection="1">
      <alignment horizontal="center"/>
    </xf>
    <xf numFmtId="0" fontId="0" fillId="0" borderId="30" xfId="0" applyBorder="1" applyAlignment="1" applyProtection="1">
      <alignment horizontal="center"/>
    </xf>
    <xf numFmtId="0" fontId="0" fillId="0" borderId="31" xfId="0" applyBorder="1" applyAlignment="1" applyProtection="1">
      <alignment horizontal="center"/>
    </xf>
    <xf numFmtId="0" fontId="0" fillId="0" borderId="32" xfId="0" applyBorder="1" applyAlignment="1" applyProtection="1">
      <alignment horizontal="center"/>
    </xf>
    <xf numFmtId="0" fontId="0" fillId="6" borderId="0" xfId="0" applyFill="1" applyBorder="1" applyProtection="1"/>
    <xf numFmtId="0" fontId="0" fillId="6" borderId="0" xfId="0" applyFill="1" applyBorder="1" applyAlignment="1" applyProtection="1">
      <alignment horizontal="center"/>
    </xf>
    <xf numFmtId="0" fontId="0" fillId="6" borderId="0" xfId="0" applyFill="1" applyProtection="1"/>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9" borderId="4" xfId="0" applyFont="1" applyFill="1" applyBorder="1" applyAlignment="1">
      <alignment horizontal="center"/>
    </xf>
    <xf numFmtId="0" fontId="2" fillId="6" borderId="0" xfId="0" applyFont="1" applyFill="1" applyBorder="1" applyAlignment="1">
      <alignment horizontal="center" vertical="center" wrapText="1"/>
    </xf>
    <xf numFmtId="0" fontId="14" fillId="6" borderId="1" xfId="0" applyFont="1" applyFill="1" applyBorder="1" applyAlignment="1" applyProtection="1">
      <alignment horizontal="center" vertical="center" wrapText="1"/>
      <protection locked="0"/>
    </xf>
    <xf numFmtId="0" fontId="17" fillId="20" borderId="56" xfId="0" applyFont="1" applyFill="1" applyBorder="1" applyAlignment="1">
      <alignment horizontal="center" vertical="center"/>
    </xf>
    <xf numFmtId="0" fontId="1" fillId="20" borderId="26" xfId="0" applyFont="1" applyFill="1" applyBorder="1" applyAlignment="1" applyProtection="1">
      <alignment horizontal="center"/>
    </xf>
    <xf numFmtId="0" fontId="1" fillId="20" borderId="28" xfId="0" applyFont="1" applyFill="1" applyBorder="1" applyAlignment="1" applyProtection="1">
      <alignment horizontal="center"/>
    </xf>
    <xf numFmtId="0" fontId="0" fillId="6" borderId="11" xfId="0" applyFill="1" applyBorder="1" applyProtection="1">
      <protection locked="0"/>
    </xf>
    <xf numFmtId="0" fontId="0" fillId="21" borderId="26" xfId="0" applyFill="1" applyBorder="1" applyProtection="1"/>
    <xf numFmtId="0" fontId="2" fillId="21" borderId="52" xfId="0" applyFont="1" applyFill="1" applyBorder="1" applyAlignment="1" applyProtection="1">
      <alignment horizontal="center"/>
    </xf>
    <xf numFmtId="0" fontId="2" fillId="7" borderId="8" xfId="0" applyFont="1" applyFill="1" applyBorder="1" applyAlignment="1">
      <alignment horizontal="center"/>
    </xf>
    <xf numFmtId="0" fontId="10" fillId="6" borderId="57" xfId="0" applyFont="1" applyFill="1" applyBorder="1" applyAlignment="1" applyProtection="1">
      <alignment vertical="top" wrapText="1"/>
      <protection locked="0"/>
    </xf>
    <xf numFmtId="0" fontId="2" fillId="3" borderId="25" xfId="0" applyFont="1" applyFill="1" applyBorder="1" applyAlignment="1">
      <alignment horizontal="center" wrapText="1"/>
    </xf>
    <xf numFmtId="0" fontId="2" fillId="4" borderId="25" xfId="0" applyFont="1" applyFill="1" applyBorder="1" applyAlignment="1">
      <alignment horizontal="center" wrapText="1"/>
    </xf>
    <xf numFmtId="0" fontId="2" fillId="5" borderId="25" xfId="0" applyFont="1" applyFill="1" applyBorder="1" applyAlignment="1">
      <alignment horizontal="center" wrapText="1"/>
    </xf>
    <xf numFmtId="0" fontId="0" fillId="0" borderId="1" xfId="0" applyFill="1" applyBorder="1" applyAlignment="1" applyProtection="1">
      <alignment vertical="top" wrapText="1"/>
      <protection locked="0"/>
    </xf>
    <xf numFmtId="0" fontId="20" fillId="10" borderId="37" xfId="0" applyFont="1" applyFill="1" applyBorder="1" applyAlignment="1" applyProtection="1">
      <alignment horizontal="center" vertical="center" wrapText="1"/>
      <protection locked="0"/>
    </xf>
    <xf numFmtId="0" fontId="20" fillId="10" borderId="58" xfId="0" applyFont="1" applyFill="1" applyBorder="1" applyAlignment="1" applyProtection="1">
      <alignment horizontal="center" vertical="center" wrapText="1"/>
      <protection locked="0"/>
    </xf>
    <xf numFmtId="0" fontId="0" fillId="6" borderId="59" xfId="0" applyFill="1" applyBorder="1" applyProtection="1">
      <protection locked="0"/>
    </xf>
    <xf numFmtId="0" fontId="0" fillId="6" borderId="60" xfId="0" applyFill="1" applyBorder="1" applyProtection="1">
      <protection locked="0"/>
    </xf>
    <xf numFmtId="0" fontId="5" fillId="6" borderId="61" xfId="0" applyFont="1" applyFill="1" applyBorder="1" applyAlignment="1" applyProtection="1">
      <alignment horizontal="center" vertical="center" wrapText="1"/>
      <protection locked="0"/>
    </xf>
    <xf numFmtId="0" fontId="0" fillId="6" borderId="62" xfId="0" applyFill="1" applyBorder="1" applyProtection="1">
      <protection locked="0"/>
    </xf>
    <xf numFmtId="0" fontId="0" fillId="6" borderId="63" xfId="0" applyFill="1" applyBorder="1" applyProtection="1">
      <protection locked="0"/>
    </xf>
    <xf numFmtId="0" fontId="42" fillId="0" borderId="0" xfId="0" applyFont="1" applyBorder="1"/>
    <xf numFmtId="0" fontId="29" fillId="17" borderId="37" xfId="0" applyFont="1" applyFill="1" applyBorder="1" applyAlignment="1">
      <alignment horizontal="left"/>
    </xf>
    <xf numFmtId="0" fontId="29" fillId="17" borderId="36" xfId="0" applyFont="1" applyFill="1" applyBorder="1" applyAlignment="1">
      <alignment horizontal="left"/>
    </xf>
    <xf numFmtId="0" fontId="36" fillId="18" borderId="4" xfId="0" applyFont="1" applyFill="1" applyBorder="1" applyAlignment="1">
      <alignment horizontal="center"/>
    </xf>
    <xf numFmtId="0" fontId="36" fillId="18" borderId="5" xfId="0" applyFont="1" applyFill="1" applyBorder="1" applyAlignment="1">
      <alignment horizontal="center"/>
    </xf>
    <xf numFmtId="0" fontId="36" fillId="18" borderId="6" xfId="0" applyFont="1" applyFill="1" applyBorder="1" applyAlignment="1">
      <alignment horizontal="center"/>
    </xf>
    <xf numFmtId="0" fontId="42" fillId="0" borderId="5" xfId="0" applyFont="1" applyBorder="1" applyAlignment="1">
      <alignment wrapText="1"/>
    </xf>
    <xf numFmtId="0" fontId="0" fillId="0" borderId="5" xfId="0" applyBorder="1" applyAlignment="1">
      <alignment wrapText="1"/>
    </xf>
    <xf numFmtId="0" fontId="0" fillId="0" borderId="6" xfId="0" applyBorder="1" applyAlignment="1">
      <alignment wrapText="1"/>
    </xf>
    <xf numFmtId="0" fontId="39" fillId="8" borderId="37" xfId="0" applyFont="1" applyFill="1" applyBorder="1" applyAlignment="1" applyProtection="1">
      <alignment horizontal="center" vertical="center" wrapText="1"/>
      <protection locked="0"/>
    </xf>
    <xf numFmtId="0" fontId="31" fillId="8" borderId="36" xfId="0" applyFont="1" applyFill="1" applyBorder="1" applyAlignment="1" applyProtection="1">
      <alignment horizontal="center" vertical="center" wrapText="1"/>
      <protection locked="0"/>
    </xf>
    <xf numFmtId="0" fontId="31" fillId="8" borderId="35" xfId="0" applyFont="1" applyFill="1" applyBorder="1" applyAlignment="1" applyProtection="1">
      <alignment horizontal="center" vertical="center" wrapText="1"/>
      <protection locked="0"/>
    </xf>
    <xf numFmtId="0" fontId="18" fillId="17" borderId="37" xfId="0" applyFont="1" applyFill="1" applyBorder="1" applyAlignment="1">
      <alignment horizontal="center"/>
    </xf>
    <xf numFmtId="0" fontId="18" fillId="17" borderId="36" xfId="0" applyFont="1" applyFill="1" applyBorder="1" applyAlignment="1">
      <alignment horizontal="center"/>
    </xf>
    <xf numFmtId="0" fontId="8" fillId="17" borderId="36" xfId="0" applyFont="1" applyFill="1" applyBorder="1" applyAlignment="1">
      <alignment horizontal="center"/>
    </xf>
    <xf numFmtId="0" fontId="18" fillId="17" borderId="37" xfId="0" applyFont="1" applyFill="1" applyBorder="1" applyAlignment="1">
      <alignment horizontal="left"/>
    </xf>
    <xf numFmtId="0" fontId="18" fillId="17" borderId="36" xfId="0" applyFont="1" applyFill="1" applyBorder="1" applyAlignment="1">
      <alignment horizontal="left"/>
    </xf>
    <xf numFmtId="0" fontId="8" fillId="11" borderId="37" xfId="0" applyFont="1" applyFill="1" applyBorder="1" applyAlignment="1">
      <alignment horizontal="center"/>
    </xf>
    <xf numFmtId="0" fontId="8" fillId="11" borderId="36" xfId="0" applyFont="1" applyFill="1" applyBorder="1" applyAlignment="1">
      <alignment horizontal="center"/>
    </xf>
    <xf numFmtId="0" fontId="1" fillId="2" borderId="4"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9" borderId="5" xfId="0" applyFont="1" applyFill="1" applyBorder="1" applyAlignment="1">
      <alignment horizontal="center"/>
    </xf>
    <xf numFmtId="0" fontId="1" fillId="9" borderId="6" xfId="0" applyFont="1" applyFill="1" applyBorder="1" applyAlignment="1">
      <alignment horizontal="center"/>
    </xf>
    <xf numFmtId="0" fontId="4" fillId="8" borderId="4" xfId="0" applyFont="1" applyFill="1" applyBorder="1" applyAlignment="1">
      <alignment horizontal="center" vertical="center" wrapText="1"/>
    </xf>
    <xf numFmtId="0" fontId="4" fillId="8" borderId="5" xfId="0" applyFont="1" applyFill="1" applyBorder="1" applyAlignment="1">
      <alignment horizontal="center" vertical="center" wrapText="1"/>
    </xf>
    <xf numFmtId="0" fontId="4" fillId="8" borderId="6" xfId="0" applyFont="1" applyFill="1" applyBorder="1" applyAlignment="1">
      <alignment horizontal="center" vertical="center" wrapText="1"/>
    </xf>
    <xf numFmtId="0" fontId="4" fillId="8" borderId="8" xfId="0" applyFont="1" applyFill="1" applyBorder="1" applyAlignment="1">
      <alignment horizontal="center" vertical="center" wrapText="1"/>
    </xf>
    <xf numFmtId="0" fontId="4" fillId="8" borderId="0"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9" xfId="0" applyFont="1" applyFill="1" applyBorder="1" applyAlignment="1">
      <alignment horizontal="center" vertical="center" wrapText="1"/>
    </xf>
    <xf numFmtId="0" fontId="4" fillId="8" borderId="11" xfId="0" applyFont="1" applyFill="1" applyBorder="1" applyAlignment="1">
      <alignment horizontal="center" vertical="center" wrapText="1"/>
    </xf>
    <xf numFmtId="0" fontId="4" fillId="8" borderId="10" xfId="0" applyFont="1" applyFill="1" applyBorder="1" applyAlignment="1">
      <alignment horizontal="center" vertical="center" wrapText="1"/>
    </xf>
    <xf numFmtId="0" fontId="4" fillId="8" borderId="33" xfId="0" applyFont="1" applyFill="1" applyBorder="1" applyAlignment="1">
      <alignment horizontal="center" vertical="center" wrapText="1"/>
    </xf>
    <xf numFmtId="0" fontId="4" fillId="8" borderId="7" xfId="0" applyFont="1" applyFill="1" applyBorder="1" applyAlignment="1">
      <alignment horizontal="center" vertical="center" wrapText="1"/>
    </xf>
    <xf numFmtId="0" fontId="4" fillId="8" borderId="34" xfId="0" applyFont="1" applyFill="1" applyBorder="1" applyAlignment="1">
      <alignment horizontal="center" vertical="center" wrapText="1"/>
    </xf>
    <xf numFmtId="0" fontId="38" fillId="19" borderId="37" xfId="1" applyFill="1" applyBorder="1" applyAlignment="1" applyProtection="1">
      <alignment horizontal="center"/>
      <protection locked="0"/>
    </xf>
    <xf numFmtId="0" fontId="38" fillId="19" borderId="36" xfId="1" applyFill="1" applyBorder="1" applyAlignment="1" applyProtection="1">
      <alignment horizontal="center"/>
      <protection locked="0"/>
    </xf>
    <xf numFmtId="0" fontId="38" fillId="19" borderId="35" xfId="1" applyFill="1" applyBorder="1" applyAlignment="1" applyProtection="1">
      <alignment horizontal="center"/>
      <protection locked="0"/>
    </xf>
    <xf numFmtId="0" fontId="0" fillId="6" borderId="25" xfId="0" applyFill="1" applyBorder="1" applyAlignment="1">
      <alignment horizontal="left" vertical="center"/>
    </xf>
    <xf numFmtId="0" fontId="7" fillId="8" borderId="0" xfId="0" applyFont="1" applyFill="1" applyAlignment="1">
      <alignment horizontal="center" vertical="center" wrapText="1"/>
    </xf>
    <xf numFmtId="0" fontId="7" fillId="8" borderId="0" xfId="0" applyFont="1" applyFill="1" applyAlignment="1">
      <alignment horizontal="center" vertical="center"/>
    </xf>
    <xf numFmtId="0" fontId="1" fillId="9" borderId="4" xfId="0" applyFont="1" applyFill="1" applyBorder="1" applyAlignment="1">
      <alignment horizontal="center"/>
    </xf>
    <xf numFmtId="0" fontId="5" fillId="15" borderId="4" xfId="0" applyFont="1" applyFill="1" applyBorder="1" applyAlignment="1">
      <alignment horizontal="center" vertical="top" wrapText="1"/>
    </xf>
    <xf numFmtId="0" fontId="5" fillId="15" borderId="5" xfId="0" applyFont="1" applyFill="1" applyBorder="1" applyAlignment="1">
      <alignment horizontal="center" vertical="top"/>
    </xf>
    <xf numFmtId="0" fontId="5" fillId="15" borderId="6" xfId="0" applyFont="1" applyFill="1" applyBorder="1" applyAlignment="1">
      <alignment horizontal="center" vertical="top"/>
    </xf>
    <xf numFmtId="0" fontId="5" fillId="15" borderId="9" xfId="0" applyFont="1" applyFill="1" applyBorder="1" applyAlignment="1">
      <alignment horizontal="center" vertical="top"/>
    </xf>
    <xf numFmtId="0" fontId="5" fillId="15" borderId="11" xfId="0" applyFont="1" applyFill="1" applyBorder="1" applyAlignment="1">
      <alignment horizontal="center" vertical="top"/>
    </xf>
    <xf numFmtId="0" fontId="5" fillId="15" borderId="10" xfId="0" applyFont="1" applyFill="1" applyBorder="1" applyAlignment="1">
      <alignment horizontal="center" vertical="top"/>
    </xf>
    <xf numFmtId="0" fontId="20" fillId="10" borderId="37" xfId="0" applyFont="1" applyFill="1" applyBorder="1" applyAlignment="1">
      <alignment horizontal="center" vertical="center" wrapText="1"/>
    </xf>
    <xf numFmtId="0" fontId="20" fillId="10" borderId="35" xfId="0" applyFont="1" applyFill="1" applyBorder="1" applyAlignment="1">
      <alignment horizontal="center" vertical="center" wrapText="1"/>
    </xf>
    <xf numFmtId="0" fontId="2" fillId="6" borderId="11" xfId="0" applyFont="1" applyFill="1" applyBorder="1" applyAlignment="1">
      <alignment horizontal="center"/>
    </xf>
    <xf numFmtId="0" fontId="2" fillId="6" borderId="10" xfId="0" applyFont="1" applyFill="1" applyBorder="1" applyAlignment="1">
      <alignment horizontal="center"/>
    </xf>
    <xf numFmtId="0" fontId="2" fillId="6" borderId="11" xfId="0" applyFont="1" applyFill="1" applyBorder="1" applyAlignment="1">
      <alignment horizontal="center" vertical="center" wrapText="1"/>
    </xf>
    <xf numFmtId="0" fontId="33" fillId="7" borderId="4" xfId="0" applyFont="1" applyFill="1" applyBorder="1" applyAlignment="1" applyProtection="1">
      <alignment horizontal="left" vertical="top"/>
    </xf>
    <xf numFmtId="0" fontId="33" fillId="7" borderId="5" xfId="0" applyFont="1" applyFill="1" applyBorder="1" applyAlignment="1" applyProtection="1">
      <alignment horizontal="left" vertical="top"/>
    </xf>
    <xf numFmtId="0" fontId="33" fillId="7" borderId="6" xfId="0" applyFont="1" applyFill="1" applyBorder="1" applyAlignment="1" applyProtection="1">
      <alignment horizontal="left" vertical="top"/>
    </xf>
    <xf numFmtId="0" fontId="33" fillId="7" borderId="8" xfId="0" applyFont="1" applyFill="1" applyBorder="1" applyAlignment="1" applyProtection="1">
      <alignment horizontal="left" vertical="top"/>
    </xf>
    <xf numFmtId="0" fontId="33" fillId="7" borderId="0" xfId="0" applyFont="1" applyFill="1" applyBorder="1" applyAlignment="1" applyProtection="1">
      <alignment horizontal="left" vertical="top"/>
    </xf>
    <xf numFmtId="0" fontId="33" fillId="7" borderId="3" xfId="0" applyFont="1" applyFill="1" applyBorder="1" applyAlignment="1" applyProtection="1">
      <alignment horizontal="left" vertical="top"/>
    </xf>
    <xf numFmtId="0" fontId="33" fillId="7" borderId="9" xfId="0" applyFont="1" applyFill="1" applyBorder="1" applyAlignment="1" applyProtection="1">
      <alignment horizontal="left" vertical="top"/>
    </xf>
    <xf numFmtId="0" fontId="33" fillId="7" borderId="11" xfId="0" applyFont="1" applyFill="1" applyBorder="1" applyAlignment="1" applyProtection="1">
      <alignment horizontal="left" vertical="top"/>
    </xf>
    <xf numFmtId="0" fontId="33" fillId="7" borderId="10" xfId="0" applyFont="1" applyFill="1" applyBorder="1" applyAlignment="1" applyProtection="1">
      <alignment horizontal="left" vertical="top"/>
    </xf>
    <xf numFmtId="0" fontId="2" fillId="12" borderId="38" xfId="0" applyFont="1" applyFill="1" applyBorder="1" applyAlignment="1" applyProtection="1">
      <alignment horizontal="center"/>
    </xf>
    <xf numFmtId="0" fontId="2" fillId="12" borderId="39" xfId="0" applyFont="1" applyFill="1" applyBorder="1" applyAlignment="1" applyProtection="1">
      <alignment horizontal="center"/>
    </xf>
  </cellXfs>
  <cellStyles count="2">
    <cellStyle name="Hyperlink" xfId="1" builtinId="8"/>
    <cellStyle name="Normal" xfId="0" builtinId="0"/>
  </cellStyles>
  <dxfs count="232">
    <dxf>
      <fill>
        <patternFill>
          <bgColor rgb="FFE4F3D3"/>
        </patternFill>
      </fill>
    </dxf>
    <dxf>
      <fill>
        <patternFill>
          <bgColor rgb="FFFFEFBF"/>
        </patternFill>
      </fill>
    </dxf>
    <dxf>
      <fill>
        <patternFill>
          <bgColor rgb="FFFFBFBF"/>
        </patternFill>
      </fill>
    </dxf>
    <dxf>
      <fill>
        <patternFill>
          <bgColor theme="0" tint="-0.14996795556505021"/>
        </patternFill>
      </fill>
    </dxf>
    <dxf>
      <fill>
        <patternFill>
          <bgColor rgb="FFDDDDDD"/>
        </patternFill>
      </fill>
    </dxf>
    <dxf>
      <fill>
        <patternFill>
          <bgColor theme="0" tint="-0.14996795556505021"/>
        </patternFill>
      </fill>
    </dxf>
    <dxf>
      <fill>
        <patternFill>
          <bgColor theme="0" tint="-0.14996795556505021"/>
        </patternFill>
      </fill>
    </dxf>
    <dxf>
      <fill>
        <patternFill>
          <bgColor rgb="FFDDDDDD"/>
        </patternFill>
      </fill>
    </dxf>
    <dxf>
      <fill>
        <patternFill>
          <bgColor theme="0" tint="-0.14996795556505021"/>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rgb="FFEAEAEA"/>
        </patternFill>
      </fill>
    </dxf>
    <dxf>
      <fill>
        <patternFill>
          <bgColor theme="0" tint="-4.9989318521683403E-2"/>
        </patternFill>
      </fill>
    </dxf>
    <dxf>
      <fill>
        <patternFill>
          <bgColor rgb="FFEEF3D3"/>
        </patternFill>
      </fill>
    </dxf>
    <dxf>
      <fill>
        <patternFill>
          <bgColor rgb="FFFFEFBF"/>
        </patternFill>
      </fill>
    </dxf>
    <dxf>
      <fill>
        <patternFill>
          <bgColor rgb="FFFFBFBF"/>
        </patternFill>
      </fill>
    </dxf>
    <dxf>
      <fill>
        <patternFill>
          <bgColor rgb="FFFFBFBF"/>
        </patternFill>
      </fill>
    </dxf>
    <dxf>
      <fill>
        <patternFill>
          <bgColor rgb="FFFFEFBF"/>
        </patternFill>
      </fill>
    </dxf>
    <dxf>
      <fill>
        <patternFill>
          <bgColor rgb="FFEEF3D3"/>
        </patternFill>
      </fill>
    </dxf>
    <dxf>
      <fill>
        <patternFill>
          <bgColor rgb="FFFFEFBF"/>
        </patternFill>
      </fill>
    </dxf>
    <dxf>
      <fill>
        <patternFill>
          <bgColor rgb="FFFFBFBF"/>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rgb="FFEAEAEA"/>
        </patternFill>
      </fill>
    </dxf>
    <dxf>
      <fill>
        <patternFill>
          <bgColor theme="0" tint="-4.9989318521683403E-2"/>
        </patternFill>
      </fill>
    </dxf>
    <dxf>
      <fill>
        <patternFill>
          <bgColor rgb="FFEEF3D3"/>
        </patternFill>
      </fill>
    </dxf>
    <dxf>
      <fill>
        <patternFill>
          <bgColor rgb="FFFFEFBF"/>
        </patternFill>
      </fill>
    </dxf>
    <dxf>
      <fill>
        <patternFill>
          <bgColor rgb="FFFFBFBF"/>
        </patternFill>
      </fill>
    </dxf>
    <dxf>
      <fill>
        <patternFill>
          <bgColor rgb="FFFFBFBF"/>
        </patternFill>
      </fill>
    </dxf>
    <dxf>
      <fill>
        <patternFill>
          <bgColor rgb="FFFFEFBF"/>
        </patternFill>
      </fill>
    </dxf>
    <dxf>
      <fill>
        <patternFill>
          <bgColor rgb="FFEEF3D3"/>
        </patternFill>
      </fill>
    </dxf>
    <dxf>
      <fill>
        <patternFill>
          <bgColor rgb="FFFFEFBF"/>
        </patternFill>
      </fill>
    </dxf>
    <dxf>
      <fill>
        <patternFill>
          <bgColor rgb="FFFFBFBF"/>
        </patternFill>
      </fill>
    </dxf>
    <dxf>
      <fill>
        <patternFill>
          <bgColor rgb="FFDDDDDD"/>
        </patternFill>
      </fill>
    </dxf>
    <dxf>
      <fill>
        <patternFill>
          <bgColor rgb="FFEAEAEA"/>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EEF3D3"/>
        </patternFill>
      </fill>
    </dxf>
    <dxf>
      <fill>
        <patternFill>
          <bgColor rgb="FFFFEFBF"/>
        </patternFill>
      </fill>
    </dxf>
    <dxf>
      <fill>
        <patternFill>
          <bgColor rgb="FFFFBFBF"/>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rgb="FFEAEAEA"/>
        </patternFill>
      </fill>
    </dxf>
    <dxf>
      <fill>
        <patternFill>
          <bgColor theme="0" tint="-4.9989318521683403E-2"/>
        </patternFill>
      </fill>
    </dxf>
    <dxf>
      <fill>
        <patternFill>
          <bgColor rgb="FFEEF3D3"/>
        </patternFill>
      </fill>
    </dxf>
    <dxf>
      <fill>
        <patternFill>
          <bgColor rgb="FFFFEFBF"/>
        </patternFill>
      </fill>
    </dxf>
    <dxf>
      <fill>
        <patternFill>
          <bgColor rgb="FFFFBFBF"/>
        </patternFill>
      </fill>
    </dxf>
    <dxf>
      <fill>
        <patternFill>
          <bgColor rgb="FFFFBFBF"/>
        </patternFill>
      </fill>
    </dxf>
    <dxf>
      <fill>
        <patternFill>
          <bgColor rgb="FFFFEFBF"/>
        </patternFill>
      </fill>
    </dxf>
    <dxf>
      <fill>
        <patternFill>
          <bgColor rgb="FFEEF3D3"/>
        </patternFill>
      </fill>
    </dxf>
    <dxf>
      <fill>
        <patternFill>
          <bgColor rgb="FFFFEFBF"/>
        </patternFill>
      </fill>
    </dxf>
    <dxf>
      <fill>
        <patternFill>
          <bgColor rgb="FFFFBFBF"/>
        </patternFill>
      </fill>
    </dxf>
    <dxf>
      <fill>
        <patternFill>
          <bgColor rgb="FFDDDDDD"/>
        </patternFill>
      </fill>
    </dxf>
    <dxf>
      <fill>
        <patternFill>
          <bgColor theme="0" tint="-4.9989318521683403E-2"/>
        </patternFill>
      </fill>
    </dxf>
    <dxf>
      <fill>
        <patternFill>
          <bgColor rgb="FFDDDDDD"/>
        </patternFill>
      </fill>
    </dxf>
    <dxf>
      <fill>
        <patternFill>
          <bgColor rgb="FFEAEAEA"/>
        </patternFill>
      </fill>
    </dxf>
    <dxf>
      <fill>
        <patternFill>
          <bgColor theme="0" tint="-4.9989318521683403E-2"/>
        </patternFill>
      </fill>
    </dxf>
    <dxf>
      <fill>
        <patternFill>
          <bgColor rgb="FFDDDDDD"/>
        </patternFill>
      </fill>
    </dxf>
    <dxf>
      <fill>
        <patternFill>
          <bgColor theme="0" tint="-4.9989318521683403E-2"/>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theme="0" tint="-4.9989318521683403E-2"/>
        </patternFill>
      </fill>
    </dxf>
    <dxf>
      <fill>
        <patternFill>
          <bgColor rgb="FFDDDDDD"/>
        </patternFill>
      </fill>
    </dxf>
    <dxf>
      <fill>
        <patternFill>
          <bgColor rgb="FFDDDDDD"/>
        </patternFill>
      </fill>
    </dxf>
    <dxf>
      <fill>
        <patternFill>
          <bgColor rgb="FFEAEAEA"/>
        </patternFill>
      </fill>
    </dxf>
    <dxf>
      <fill>
        <patternFill>
          <bgColor theme="0" tint="-4.9989318521683403E-2"/>
        </patternFill>
      </fill>
    </dxf>
    <dxf>
      <fill>
        <patternFill>
          <bgColor rgb="FFEEF3D3"/>
        </patternFill>
      </fill>
    </dxf>
    <dxf>
      <fill>
        <patternFill>
          <bgColor rgb="FFFFEFBF"/>
        </patternFill>
      </fill>
    </dxf>
    <dxf>
      <fill>
        <patternFill>
          <bgColor rgb="FFFFBFBF"/>
        </patternFill>
      </fill>
    </dxf>
    <dxf>
      <fill>
        <patternFill>
          <bgColor rgb="FFFFBFBF"/>
        </patternFill>
      </fill>
    </dxf>
    <dxf>
      <fill>
        <patternFill>
          <bgColor rgb="FFFFEFBF"/>
        </patternFill>
      </fill>
    </dxf>
    <dxf>
      <fill>
        <patternFill>
          <bgColor rgb="FFEEF3D3"/>
        </patternFill>
      </fill>
    </dxf>
    <dxf>
      <fill>
        <patternFill>
          <bgColor rgb="FFFFEFBF"/>
        </patternFill>
      </fill>
    </dxf>
    <dxf>
      <fill>
        <patternFill>
          <bgColor rgb="FFFFBFBF"/>
        </patternFill>
      </fill>
    </dxf>
  </dxfs>
  <tableStyles count="0" defaultTableStyle="TableStyleMedium2" defaultPivotStyle="PivotStyleLight16"/>
  <colors>
    <mruColors>
      <color rgb="FFC5E8F5"/>
      <color rgb="FF313131"/>
      <color rgb="FFCCECFF"/>
      <color rgb="FF6699FF"/>
      <color rgb="FFFFDE6F"/>
      <color rgb="FF5D71D5"/>
      <color rgb="FFFF0000"/>
      <color rgb="FF008E00"/>
      <color rgb="FFDDDDDD"/>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cat>
            <c:strRef>
              <c:f>Dashboard!$D$27:$D$38</c:f>
              <c:strCache>
                <c:ptCount val="12"/>
                <c:pt idx="0">
                  <c:v>Data/Information Risk</c:v>
                </c:pt>
                <c:pt idx="1">
                  <c:v>Cyber Information Security Risk</c:v>
                </c:pt>
                <c:pt idx="2">
                  <c:v>Financial Risk</c:v>
                </c:pt>
                <c:pt idx="3">
                  <c:v>Acquisition and Procurement Risk</c:v>
                </c:pt>
                <c:pt idx="4">
                  <c:v>Operational Risk</c:v>
                </c:pt>
                <c:pt idx="5">
                  <c:v>Reputational Risk</c:v>
                </c:pt>
                <c:pt idx="6">
                  <c:v>Schedule Risk</c:v>
                </c:pt>
                <c:pt idx="7">
                  <c:v>Management Support Risk</c:v>
                </c:pt>
                <c:pt idx="8">
                  <c:v>Feasibility Risk</c:v>
                </c:pt>
                <c:pt idx="9">
                  <c:v>Technical Complexity</c:v>
                </c:pt>
                <c:pt idx="10">
                  <c:v>Requirements Management Risk</c:v>
                </c:pt>
                <c:pt idx="11">
                  <c:v>Organizational and Change Management </c:v>
                </c:pt>
              </c:strCache>
            </c:strRef>
          </c:cat>
          <c:val>
            <c:numRef>
              <c:f>Dashboard!$E$27:$E$38</c:f>
              <c:numCache>
                <c:formatCode>General</c:formatCode>
                <c:ptCount val="12"/>
              </c:numCache>
            </c:numRef>
          </c:val>
          <c:extLst>
            <c:ext xmlns:c16="http://schemas.microsoft.com/office/drawing/2014/chart" uri="{C3380CC4-5D6E-409C-BE32-E72D297353CC}">
              <c16:uniqueId val="{00000000-6F71-4C04-85FE-F8DB5AEEF3DA}"/>
            </c:ext>
          </c:extLst>
        </c:ser>
        <c:ser>
          <c:idx val="1"/>
          <c:order val="1"/>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cat>
            <c:strRef>
              <c:f>Dashboard!$D$27:$D$38</c:f>
              <c:strCache>
                <c:ptCount val="12"/>
                <c:pt idx="0">
                  <c:v>Data/Information Risk</c:v>
                </c:pt>
                <c:pt idx="1">
                  <c:v>Cyber Information Security Risk</c:v>
                </c:pt>
                <c:pt idx="2">
                  <c:v>Financial Risk</c:v>
                </c:pt>
                <c:pt idx="3">
                  <c:v>Acquisition and Procurement Risk</c:v>
                </c:pt>
                <c:pt idx="4">
                  <c:v>Operational Risk</c:v>
                </c:pt>
                <c:pt idx="5">
                  <c:v>Reputational Risk</c:v>
                </c:pt>
                <c:pt idx="6">
                  <c:v>Schedule Risk</c:v>
                </c:pt>
                <c:pt idx="7">
                  <c:v>Management Support Risk</c:v>
                </c:pt>
                <c:pt idx="8">
                  <c:v>Feasibility Risk</c:v>
                </c:pt>
                <c:pt idx="9">
                  <c:v>Technical Complexity</c:v>
                </c:pt>
                <c:pt idx="10">
                  <c:v>Requirements Management Risk</c:v>
                </c:pt>
                <c:pt idx="11">
                  <c:v>Organizational and Change Management </c:v>
                </c:pt>
              </c:strCache>
            </c:strRef>
          </c:cat>
          <c:val>
            <c:numRef>
              <c:f>Dashboard!$F$27:$F$38</c:f>
              <c:numCache>
                <c:formatCode>General</c:formatCode>
                <c:ptCount val="12"/>
              </c:numCache>
            </c:numRef>
          </c:val>
          <c:extLst>
            <c:ext xmlns:c16="http://schemas.microsoft.com/office/drawing/2014/chart" uri="{C3380CC4-5D6E-409C-BE32-E72D297353CC}">
              <c16:uniqueId val="{00000001-6F71-4C04-85FE-F8DB5AEEF3DA}"/>
            </c:ext>
          </c:extLst>
        </c:ser>
        <c:ser>
          <c:idx val="2"/>
          <c:order val="2"/>
          <c:spPr>
            <a:solidFill>
              <a:srgbClr val="FFBFBF"/>
            </a:solidFill>
            <a:ln w="9525" cap="flat" cmpd="sng" algn="ctr">
              <a:solidFill>
                <a:srgbClr val="C00000"/>
              </a:solidFill>
              <a:round/>
            </a:ln>
            <a:effectLst>
              <a:outerShdw blurRad="40000" dist="20000" dir="5400000" rotWithShape="0">
                <a:srgbClr val="000000">
                  <a:alpha val="38000"/>
                </a:srgbClr>
              </a:outerShdw>
            </a:effectLst>
          </c:spPr>
          <c:cat>
            <c:strRef>
              <c:f>Dashboard!$D$27:$D$38</c:f>
              <c:strCache>
                <c:ptCount val="12"/>
                <c:pt idx="0">
                  <c:v>Data/Information Risk</c:v>
                </c:pt>
                <c:pt idx="1">
                  <c:v>Cyber Information Security Risk</c:v>
                </c:pt>
                <c:pt idx="2">
                  <c:v>Financial Risk</c:v>
                </c:pt>
                <c:pt idx="3">
                  <c:v>Acquisition and Procurement Risk</c:v>
                </c:pt>
                <c:pt idx="4">
                  <c:v>Operational Risk</c:v>
                </c:pt>
                <c:pt idx="5">
                  <c:v>Reputational Risk</c:v>
                </c:pt>
                <c:pt idx="6">
                  <c:v>Schedule Risk</c:v>
                </c:pt>
                <c:pt idx="7">
                  <c:v>Management Support Risk</c:v>
                </c:pt>
                <c:pt idx="8">
                  <c:v>Feasibility Risk</c:v>
                </c:pt>
                <c:pt idx="9">
                  <c:v>Technical Complexity</c:v>
                </c:pt>
                <c:pt idx="10">
                  <c:v>Requirements Management Risk</c:v>
                </c:pt>
                <c:pt idx="11">
                  <c:v>Organizational and Change Management </c:v>
                </c:pt>
              </c:strCache>
            </c:strRef>
          </c:cat>
          <c:val>
            <c:numRef>
              <c:f>Dashboard!$G$27:$G$38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6F71-4C04-85FE-F8DB5AEEF3DA}"/>
            </c:ext>
          </c:extLst>
        </c:ser>
        <c:dLbls>
          <c:showLegendKey val="0"/>
          <c:showVal val="0"/>
          <c:showCatName val="0"/>
          <c:showSerName val="0"/>
          <c:showPercent val="0"/>
          <c:showBubbleSize val="0"/>
        </c:dLbls>
        <c:axId val="139805824"/>
        <c:axId val="139807360"/>
      </c:radarChart>
      <c:catAx>
        <c:axId val="13980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9807360"/>
        <c:crosses val="autoZero"/>
        <c:auto val="1"/>
        <c:lblAlgn val="ctr"/>
        <c:lblOffset val="100"/>
        <c:noMultiLvlLbl val="0"/>
      </c:catAx>
      <c:valAx>
        <c:axId val="139807360"/>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9805824"/>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rgbClr val="002D62"/>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png"/><Relationship Id="rId4" Type="http://schemas.openxmlformats.org/officeDocument/2006/relationships/image" Target="../media/image4.JP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 Id="rId5" Type="http://schemas.openxmlformats.org/officeDocument/2006/relationships/image" Target="../media/image6.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3</xdr:col>
      <xdr:colOff>3333748</xdr:colOff>
      <xdr:row>259</xdr:row>
      <xdr:rowOff>119064</xdr:rowOff>
    </xdr:from>
    <xdr:to>
      <xdr:col>15</xdr:col>
      <xdr:colOff>309562</xdr:colOff>
      <xdr:row>306</xdr:row>
      <xdr:rowOff>149226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6215061" y="54459189"/>
          <a:ext cx="13811251" cy="9072562"/>
        </a:xfrm>
        <a:prstGeom prst="rect">
          <a:avLst/>
        </a:prstGeom>
      </xdr:spPr>
    </xdr:pic>
    <xdr:clientData/>
  </xdr:twoCellAnchor>
  <xdr:twoCellAnchor editAs="oneCell">
    <xdr:from>
      <xdr:col>4</xdr:col>
      <xdr:colOff>833439</xdr:colOff>
      <xdr:row>182</xdr:row>
      <xdr:rowOff>156340</xdr:rowOff>
    </xdr:from>
    <xdr:to>
      <xdr:col>19</xdr:col>
      <xdr:colOff>71439</xdr:colOff>
      <xdr:row>236</xdr:row>
      <xdr:rowOff>16601</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34314" y="38042028"/>
          <a:ext cx="14620875" cy="11407145"/>
        </a:xfrm>
        <a:prstGeom prst="rect">
          <a:avLst/>
        </a:prstGeom>
      </xdr:spPr>
    </xdr:pic>
    <xdr:clientData/>
  </xdr:twoCellAnchor>
  <xdr:twoCellAnchor editAs="oneCell">
    <xdr:from>
      <xdr:col>1</xdr:col>
      <xdr:colOff>322439</xdr:colOff>
      <xdr:row>17</xdr:row>
      <xdr:rowOff>48940</xdr:rowOff>
    </xdr:from>
    <xdr:to>
      <xdr:col>17</xdr:col>
      <xdr:colOff>420864</xdr:colOff>
      <xdr:row>61</xdr:row>
      <xdr:rowOff>35326</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81143" y="5867421"/>
          <a:ext cx="20921721" cy="8057942"/>
        </a:xfrm>
        <a:prstGeom prst="rect">
          <a:avLst/>
        </a:prstGeom>
      </xdr:spPr>
    </xdr:pic>
    <xdr:clientData/>
  </xdr:twoCellAnchor>
  <xdr:twoCellAnchor editAs="oneCell">
    <xdr:from>
      <xdr:col>3</xdr:col>
      <xdr:colOff>2643190</xdr:colOff>
      <xdr:row>101</xdr:row>
      <xdr:rowOff>47623</xdr:rowOff>
    </xdr:from>
    <xdr:to>
      <xdr:col>27</xdr:col>
      <xdr:colOff>438153</xdr:colOff>
      <xdr:row>135</xdr:row>
      <xdr:rowOff>16464</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24503" y="22240873"/>
          <a:ext cx="22631400" cy="6419850"/>
        </a:xfrm>
        <a:prstGeom prst="rect">
          <a:avLst/>
        </a:prstGeom>
      </xdr:spPr>
    </xdr:pic>
    <xdr:clientData/>
  </xdr:twoCellAnchor>
  <xdr:twoCellAnchor>
    <xdr:from>
      <xdr:col>14</xdr:col>
      <xdr:colOff>38442</xdr:colOff>
      <xdr:row>189</xdr:row>
      <xdr:rowOff>105264</xdr:rowOff>
    </xdr:from>
    <xdr:to>
      <xdr:col>21</xdr:col>
      <xdr:colOff>414165</xdr:colOff>
      <xdr:row>194</xdr:row>
      <xdr:rowOff>27381</xdr:rowOff>
    </xdr:to>
    <xdr:sp macro="" textlink="">
      <xdr:nvSpPr>
        <xdr:cNvPr id="87" name="Down Arrow 86">
          <a:extLst>
            <a:ext uri="{FF2B5EF4-FFF2-40B4-BE49-F238E27FC236}">
              <a16:creationId xmlns:a16="http://schemas.microsoft.com/office/drawing/2014/main" id="{00000000-0008-0000-0100-000057000000}"/>
            </a:ext>
          </a:extLst>
        </xdr:cNvPr>
        <xdr:cNvSpPr/>
      </xdr:nvSpPr>
      <xdr:spPr bwMode="ltGray">
        <a:xfrm rot="4506252">
          <a:off x="21191670" y="37473636"/>
          <a:ext cx="950817" cy="5042973"/>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24</xdr:col>
      <xdr:colOff>260330</xdr:colOff>
      <xdr:row>84</xdr:row>
      <xdr:rowOff>26848</xdr:rowOff>
    </xdr:from>
    <xdr:to>
      <xdr:col>25</xdr:col>
      <xdr:colOff>419117</xdr:colOff>
      <xdr:row>114</xdr:row>
      <xdr:rowOff>49591</xdr:rowOff>
    </xdr:to>
    <xdr:sp macro="" textlink="">
      <xdr:nvSpPr>
        <xdr:cNvPr id="85" name="Down Arrow 84">
          <a:extLst>
            <a:ext uri="{FF2B5EF4-FFF2-40B4-BE49-F238E27FC236}">
              <a16:creationId xmlns:a16="http://schemas.microsoft.com/office/drawing/2014/main" id="{00000000-0008-0000-0100-000055000000}"/>
            </a:ext>
          </a:extLst>
        </xdr:cNvPr>
        <xdr:cNvSpPr/>
      </xdr:nvSpPr>
      <xdr:spPr bwMode="ltGray">
        <a:xfrm rot="2103043">
          <a:off x="25977830" y="18981598"/>
          <a:ext cx="825537" cy="5737743"/>
        </a:xfrm>
        <a:prstGeom prst="downArrow">
          <a:avLst>
            <a:gd name="adj1" fmla="val 50000"/>
            <a:gd name="adj2" fmla="val 60578"/>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12</xdr:col>
      <xdr:colOff>386679</xdr:colOff>
      <xdr:row>78</xdr:row>
      <xdr:rowOff>55145</xdr:rowOff>
    </xdr:from>
    <xdr:to>
      <xdr:col>13</xdr:col>
      <xdr:colOff>406008</xdr:colOff>
      <xdr:row>111</xdr:row>
      <xdr:rowOff>129995</xdr:rowOff>
    </xdr:to>
    <xdr:sp macro="" textlink="">
      <xdr:nvSpPr>
        <xdr:cNvPr id="75" name="Down Arrow 74">
          <a:extLst>
            <a:ext uri="{FF2B5EF4-FFF2-40B4-BE49-F238E27FC236}">
              <a16:creationId xmlns:a16="http://schemas.microsoft.com/office/drawing/2014/main" id="{00000000-0008-0000-0100-00004B000000}"/>
            </a:ext>
          </a:extLst>
        </xdr:cNvPr>
        <xdr:cNvSpPr/>
      </xdr:nvSpPr>
      <xdr:spPr bwMode="ltGray">
        <a:xfrm rot="20295492">
          <a:off x="18103179" y="17866895"/>
          <a:ext cx="686079" cy="6361350"/>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3</xdr:col>
      <xdr:colOff>1075460</xdr:colOff>
      <xdr:row>101</xdr:row>
      <xdr:rowOff>117574</xdr:rowOff>
    </xdr:from>
    <xdr:to>
      <xdr:col>3</xdr:col>
      <xdr:colOff>2594465</xdr:colOff>
      <xdr:row>105</xdr:row>
      <xdr:rowOff>123338</xdr:rowOff>
    </xdr:to>
    <xdr:sp macro="" textlink="">
      <xdr:nvSpPr>
        <xdr:cNvPr id="56" name="Down Arrow 55">
          <a:extLst>
            <a:ext uri="{FF2B5EF4-FFF2-40B4-BE49-F238E27FC236}">
              <a16:creationId xmlns:a16="http://schemas.microsoft.com/office/drawing/2014/main" id="{00000000-0008-0000-0100-000038000000}"/>
            </a:ext>
          </a:extLst>
        </xdr:cNvPr>
        <xdr:cNvSpPr/>
      </xdr:nvSpPr>
      <xdr:spPr bwMode="ltGray">
        <a:xfrm rot="16200000">
          <a:off x="4346681" y="21973303"/>
          <a:ext cx="767764" cy="1519005"/>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3</xdr:col>
      <xdr:colOff>3201592</xdr:colOff>
      <xdr:row>4</xdr:row>
      <xdr:rowOff>222248</xdr:rowOff>
    </xdr:from>
    <xdr:to>
      <xdr:col>19</xdr:col>
      <xdr:colOff>618727</xdr:colOff>
      <xdr:row>20</xdr:row>
      <xdr:rowOff>85058</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6059092" y="3363827"/>
          <a:ext cx="16935030" cy="3071231"/>
          <a:chOff x="5585147" y="590980"/>
          <a:chExt cx="16794461" cy="2900981"/>
        </a:xfrm>
      </xdr:grpSpPr>
      <xdr:grpSp>
        <xdr:nvGrpSpPr>
          <xdr:cNvPr id="14" name="Group 13">
            <a:extLst>
              <a:ext uri="{FF2B5EF4-FFF2-40B4-BE49-F238E27FC236}">
                <a16:creationId xmlns:a16="http://schemas.microsoft.com/office/drawing/2014/main" id="{00000000-0008-0000-0100-00000E000000}"/>
              </a:ext>
            </a:extLst>
          </xdr:cNvPr>
          <xdr:cNvGrpSpPr/>
        </xdr:nvGrpSpPr>
        <xdr:grpSpPr>
          <a:xfrm>
            <a:off x="5585147" y="1506234"/>
            <a:ext cx="4318990" cy="1985726"/>
            <a:chOff x="5575622" y="353709"/>
            <a:chExt cx="4318990" cy="1985726"/>
          </a:xfrm>
        </xdr:grpSpPr>
        <xdr:sp macro="" textlink="">
          <xdr:nvSpPr>
            <xdr:cNvPr id="4" name="Down Arrow 3">
              <a:extLst>
                <a:ext uri="{FF2B5EF4-FFF2-40B4-BE49-F238E27FC236}">
                  <a16:creationId xmlns:a16="http://schemas.microsoft.com/office/drawing/2014/main" id="{00000000-0008-0000-0100-000004000000}"/>
                </a:ext>
              </a:extLst>
            </xdr:cNvPr>
            <xdr:cNvSpPr/>
          </xdr:nvSpPr>
          <xdr:spPr bwMode="ltGray">
            <a:xfrm>
              <a:off x="6760891" y="1302375"/>
              <a:ext cx="704850" cy="1037060"/>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5894112" y="730876"/>
              <a:ext cx="4000500" cy="628650"/>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pPr marL="0" marR="0" indent="-274320" algn="l" defTabSz="914400" eaLnBrk="1" fontAlgn="auto" latinLnBrk="0" hangingPunct="1">
                <a:lnSpc>
                  <a:spcPct val="100000"/>
                </a:lnSpc>
                <a:spcBef>
                  <a:spcPts val="0"/>
                </a:spcBef>
                <a:spcAft>
                  <a:spcPts val="900"/>
                </a:spcAft>
                <a:buClrTx/>
                <a:buSzTx/>
                <a:buFontTx/>
                <a:buNone/>
                <a:tabLst/>
                <a:defRPr/>
              </a:pPr>
              <a:r>
                <a:rPr lang="en-US" sz="2000" b="0">
                  <a:effectLst/>
                  <a:latin typeface="+mn-lt"/>
                  <a:ea typeface="+mn-ea"/>
                  <a:cs typeface="+mn-cs"/>
                </a:rPr>
                <a:t>Read this column to understand how each risk is defined.</a:t>
              </a:r>
              <a:endParaRPr lang="en-US" sz="2000" b="0" dirty="0" err="1">
                <a:effectLst/>
                <a:latin typeface="+mn-lt"/>
                <a:ea typeface="+mn-ea"/>
                <a:cs typeface="+mn-cs"/>
              </a:endParaRPr>
            </a:p>
          </xdr:txBody>
        </xdr:sp>
        <xdr:sp macro="" textlink="">
          <xdr:nvSpPr>
            <xdr:cNvPr id="13" name="Oval 12">
              <a:extLst>
                <a:ext uri="{FF2B5EF4-FFF2-40B4-BE49-F238E27FC236}">
                  <a16:creationId xmlns:a16="http://schemas.microsoft.com/office/drawing/2014/main" id="{00000000-0008-0000-0100-00000D000000}"/>
                </a:ext>
              </a:extLst>
            </xdr:cNvPr>
            <xdr:cNvSpPr/>
          </xdr:nvSpPr>
          <xdr:spPr bwMode="ltGray">
            <a:xfrm>
              <a:off x="5575622" y="353709"/>
              <a:ext cx="523875" cy="466725"/>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2</a:t>
              </a:r>
              <a:endParaRPr lang="en-US" sz="2400">
                <a:solidFill>
                  <a:schemeClr val="lt1"/>
                </a:solidFill>
                <a:effectLst/>
                <a:latin typeface="+mn-lt"/>
                <a:ea typeface="+mn-ea"/>
                <a:cs typeface="+mn-cs"/>
              </a:endParaRPr>
            </a:p>
          </xdr:txBody>
        </xdr:sp>
      </xdr:grpSp>
      <xdr:grpSp>
        <xdr:nvGrpSpPr>
          <xdr:cNvPr id="17" name="Group 16">
            <a:extLst>
              <a:ext uri="{FF2B5EF4-FFF2-40B4-BE49-F238E27FC236}">
                <a16:creationId xmlns:a16="http://schemas.microsoft.com/office/drawing/2014/main" id="{00000000-0008-0000-0100-000011000000}"/>
              </a:ext>
            </a:extLst>
          </xdr:cNvPr>
          <xdr:cNvGrpSpPr/>
        </xdr:nvGrpSpPr>
        <xdr:grpSpPr>
          <a:xfrm>
            <a:off x="9959580" y="590980"/>
            <a:ext cx="8445184" cy="2900981"/>
            <a:chOff x="9959580" y="590980"/>
            <a:chExt cx="8445184" cy="2900981"/>
          </a:xfrm>
        </xdr:grpSpPr>
        <xdr:grpSp>
          <xdr:nvGrpSpPr>
            <xdr:cNvPr id="16" name="Group 15">
              <a:extLst>
                <a:ext uri="{FF2B5EF4-FFF2-40B4-BE49-F238E27FC236}">
                  <a16:creationId xmlns:a16="http://schemas.microsoft.com/office/drawing/2014/main" id="{00000000-0008-0000-0100-000010000000}"/>
                </a:ext>
              </a:extLst>
            </xdr:cNvPr>
            <xdr:cNvGrpSpPr/>
          </xdr:nvGrpSpPr>
          <xdr:grpSpPr>
            <a:xfrm>
              <a:off x="10458412" y="627551"/>
              <a:ext cx="7946352" cy="2864410"/>
              <a:chOff x="10439362" y="-620224"/>
              <a:chExt cx="7946352" cy="2864410"/>
            </a:xfrm>
          </xdr:grpSpPr>
          <xdr:sp macro="" textlink="">
            <xdr:nvSpPr>
              <xdr:cNvPr id="7" name="Down Arrow 6">
                <a:extLst>
                  <a:ext uri="{FF2B5EF4-FFF2-40B4-BE49-F238E27FC236}">
                    <a16:creationId xmlns:a16="http://schemas.microsoft.com/office/drawing/2014/main" id="{00000000-0008-0000-0100-000007000000}"/>
                  </a:ext>
                </a:extLst>
              </xdr:cNvPr>
              <xdr:cNvSpPr/>
            </xdr:nvSpPr>
            <xdr:spPr bwMode="ltGray">
              <a:xfrm>
                <a:off x="12935652" y="533828"/>
                <a:ext cx="704850" cy="1710358"/>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0439362" y="-620224"/>
                <a:ext cx="7946352" cy="1382060"/>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pPr marL="0" marR="0">
                  <a:lnSpc>
                    <a:spcPct val="115000"/>
                  </a:lnSpc>
                  <a:spcBef>
                    <a:spcPts val="0"/>
                  </a:spcBef>
                  <a:spcAft>
                    <a:spcPts val="1000"/>
                  </a:spcAft>
                </a:pPr>
                <a:r>
                  <a:rPr lang="en-US" sz="2000" b="0">
                    <a:effectLst/>
                    <a:latin typeface="+mn-lt"/>
                    <a:ea typeface="+mn-ea"/>
                    <a:cs typeface="+mn-cs"/>
                  </a:rPr>
                  <a:t>This column lists the M3 Playbook artifacts being assessed for each risk area.  </a:t>
                </a:r>
                <a:br>
                  <a:rPr lang="en-US" sz="2000" b="0">
                    <a:effectLst/>
                    <a:latin typeface="+mn-lt"/>
                    <a:ea typeface="+mn-ea"/>
                    <a:cs typeface="+mn-cs"/>
                  </a:rPr>
                </a:br>
                <a:r>
                  <a:rPr lang="en-US" sz="2000" b="0">
                    <a:effectLst/>
                    <a:latin typeface="+mn-lt"/>
                    <a:ea typeface="+mn-ea"/>
                    <a:cs typeface="+mn-cs"/>
                  </a:rPr>
                  <a:t>Most documents and items listed in this column are defined and available to view online at: </a:t>
                </a:r>
                <a:r>
                  <a:rPr lang="en-US" sz="2000" b="0" u="sng">
                    <a:solidFill>
                      <a:srgbClr val="0000FF"/>
                    </a:solidFill>
                    <a:effectLst/>
                    <a:latin typeface="+mn-lt"/>
                    <a:ea typeface="+mn-ea"/>
                    <a:cs typeface="Times New Roman"/>
                  </a:rPr>
                  <a:t>OSSPI</a:t>
                </a:r>
                <a:r>
                  <a:rPr lang="en-US" sz="2000" u="sng">
                    <a:solidFill>
                      <a:srgbClr val="0000FF"/>
                    </a:solidFill>
                    <a:effectLst/>
                    <a:latin typeface="+mn-lt"/>
                    <a:ea typeface="Calibri"/>
                    <a:cs typeface="Times New Roman"/>
                    <a:hlinkClick xmlns:r="http://schemas.openxmlformats.org/officeDocument/2006/relationships" r:id=""/>
                  </a:rPr>
                  <a:t> M3</a:t>
                </a:r>
                <a:endParaRPr lang="en-US" sz="2000">
                  <a:effectLst/>
                  <a:latin typeface="+mn-lt"/>
                  <a:ea typeface="Calibri"/>
                  <a:cs typeface="Times New Roman"/>
                </a:endParaRPr>
              </a:p>
              <a:p>
                <a:pPr marL="0" marR="0" indent="-274320" algn="l" defTabSz="914400" eaLnBrk="1" fontAlgn="auto" latinLnBrk="0" hangingPunct="1">
                  <a:lnSpc>
                    <a:spcPct val="100000"/>
                  </a:lnSpc>
                  <a:spcBef>
                    <a:spcPts val="0"/>
                  </a:spcBef>
                  <a:spcAft>
                    <a:spcPts val="900"/>
                  </a:spcAft>
                  <a:buClrTx/>
                  <a:buSzTx/>
                  <a:buFontTx/>
                  <a:buNone/>
                  <a:tabLst/>
                  <a:defRPr/>
                </a:pPr>
                <a:endParaRPr lang="en-US" sz="2000" b="0" dirty="0" err="1">
                  <a:effectLst/>
                  <a:latin typeface="+mn-lt"/>
                  <a:ea typeface="+mn-ea"/>
                  <a:cs typeface="+mn-cs"/>
                </a:endParaRPr>
              </a:p>
            </xdr:txBody>
          </xdr:sp>
        </xdr:grpSp>
        <xdr:sp macro="" textlink="">
          <xdr:nvSpPr>
            <xdr:cNvPr id="15" name="Oval 14">
              <a:extLst>
                <a:ext uri="{FF2B5EF4-FFF2-40B4-BE49-F238E27FC236}">
                  <a16:creationId xmlns:a16="http://schemas.microsoft.com/office/drawing/2014/main" id="{00000000-0008-0000-0100-00000F000000}"/>
                </a:ext>
              </a:extLst>
            </xdr:cNvPr>
            <xdr:cNvSpPr/>
          </xdr:nvSpPr>
          <xdr:spPr bwMode="ltGray">
            <a:xfrm>
              <a:off x="9959580" y="590980"/>
              <a:ext cx="523875" cy="466725"/>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3</a:t>
              </a:r>
              <a:endParaRPr lang="en-US" sz="2400">
                <a:solidFill>
                  <a:schemeClr val="lt1"/>
                </a:solidFill>
                <a:effectLst/>
                <a:latin typeface="+mn-lt"/>
                <a:ea typeface="+mn-ea"/>
                <a:cs typeface="+mn-cs"/>
              </a:endParaRPr>
            </a:p>
          </xdr:txBody>
        </xdr:sp>
      </xdr:grpSp>
      <xdr:grpSp>
        <xdr:nvGrpSpPr>
          <xdr:cNvPr id="19" name="Group 18">
            <a:extLst>
              <a:ext uri="{FF2B5EF4-FFF2-40B4-BE49-F238E27FC236}">
                <a16:creationId xmlns:a16="http://schemas.microsoft.com/office/drawing/2014/main" id="{00000000-0008-0000-0100-000013000000}"/>
              </a:ext>
            </a:extLst>
          </xdr:cNvPr>
          <xdr:cNvGrpSpPr/>
        </xdr:nvGrpSpPr>
        <xdr:grpSpPr>
          <a:xfrm>
            <a:off x="17207883" y="2059085"/>
            <a:ext cx="5171725" cy="1431333"/>
            <a:chOff x="17207883" y="2059085"/>
            <a:chExt cx="5171725" cy="1431333"/>
          </a:xfrm>
        </xdr:grpSpPr>
        <xdr:sp macro="" textlink="">
          <xdr:nvSpPr>
            <xdr:cNvPr id="10" name="Down Arrow 9">
              <a:extLst>
                <a:ext uri="{FF2B5EF4-FFF2-40B4-BE49-F238E27FC236}">
                  <a16:creationId xmlns:a16="http://schemas.microsoft.com/office/drawing/2014/main" id="{00000000-0008-0000-0100-00000A000000}"/>
                </a:ext>
              </a:extLst>
            </xdr:cNvPr>
            <xdr:cNvSpPr/>
          </xdr:nvSpPr>
          <xdr:spPr bwMode="ltGray">
            <a:xfrm>
              <a:off x="19264914" y="2728418"/>
              <a:ext cx="704850" cy="762000"/>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7712358" y="2156917"/>
              <a:ext cx="4667250" cy="638174"/>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pPr marL="0" marR="0" indent="-274320" algn="l" defTabSz="914400" eaLnBrk="1" fontAlgn="auto" latinLnBrk="0" hangingPunct="1">
                <a:lnSpc>
                  <a:spcPct val="100000"/>
                </a:lnSpc>
                <a:spcBef>
                  <a:spcPts val="0"/>
                </a:spcBef>
                <a:spcAft>
                  <a:spcPts val="900"/>
                </a:spcAft>
                <a:buClrTx/>
                <a:buSzTx/>
                <a:buFontTx/>
                <a:buNone/>
                <a:tabLst/>
                <a:defRPr/>
              </a:pPr>
              <a:r>
                <a:rPr lang="en-US" sz="2000" b="0">
                  <a:effectLst/>
                  <a:latin typeface="+mn-lt"/>
                  <a:ea typeface="+mn-ea"/>
                  <a:cs typeface="+mn-cs"/>
                </a:rPr>
                <a:t>These are the described metrics associated with each criterion.</a:t>
              </a:r>
            </a:p>
            <a:p>
              <a:pPr marL="0" marR="0" indent="-274320" algn="l" defTabSz="914400" eaLnBrk="1" fontAlgn="auto" latinLnBrk="0" hangingPunct="1">
                <a:lnSpc>
                  <a:spcPct val="100000"/>
                </a:lnSpc>
                <a:spcBef>
                  <a:spcPts val="0"/>
                </a:spcBef>
                <a:spcAft>
                  <a:spcPts val="900"/>
                </a:spcAft>
                <a:buClrTx/>
                <a:buSzTx/>
                <a:buFontTx/>
                <a:buNone/>
                <a:tabLst/>
                <a:defRPr/>
              </a:pPr>
              <a:endParaRPr lang="en-US" sz="1800" b="1" dirty="0" err="1">
                <a:effectLst/>
                <a:latin typeface="+mn-lt"/>
                <a:ea typeface="+mn-ea"/>
                <a:cs typeface="+mn-cs"/>
              </a:endParaRPr>
            </a:p>
          </xdr:txBody>
        </xdr:sp>
        <xdr:sp macro="" textlink="">
          <xdr:nvSpPr>
            <xdr:cNvPr id="18" name="Oval 17">
              <a:extLst>
                <a:ext uri="{FF2B5EF4-FFF2-40B4-BE49-F238E27FC236}">
                  <a16:creationId xmlns:a16="http://schemas.microsoft.com/office/drawing/2014/main" id="{00000000-0008-0000-0100-000012000000}"/>
                </a:ext>
              </a:extLst>
            </xdr:cNvPr>
            <xdr:cNvSpPr/>
          </xdr:nvSpPr>
          <xdr:spPr bwMode="ltGray">
            <a:xfrm>
              <a:off x="17207883" y="2059085"/>
              <a:ext cx="523875" cy="466725"/>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4</a:t>
              </a:r>
              <a:endParaRPr lang="en-US" sz="2400">
                <a:solidFill>
                  <a:schemeClr val="lt1"/>
                </a:solidFill>
                <a:effectLst/>
                <a:latin typeface="+mn-lt"/>
                <a:ea typeface="+mn-ea"/>
                <a:cs typeface="+mn-cs"/>
              </a:endParaRPr>
            </a:p>
          </xdr:txBody>
        </xdr:sp>
      </xdr:grpSp>
    </xdr:grpSp>
    <xdr:clientData/>
  </xdr:twoCellAnchor>
  <xdr:twoCellAnchor>
    <xdr:from>
      <xdr:col>18</xdr:col>
      <xdr:colOff>348348</xdr:colOff>
      <xdr:row>80</xdr:row>
      <xdr:rowOff>180501</xdr:rowOff>
    </xdr:from>
    <xdr:to>
      <xdr:col>19</xdr:col>
      <xdr:colOff>500467</xdr:colOff>
      <xdr:row>110</xdr:row>
      <xdr:rowOff>23812</xdr:rowOff>
    </xdr:to>
    <xdr:sp macro="" textlink="">
      <xdr:nvSpPr>
        <xdr:cNvPr id="44" name="Down Arrow 43">
          <a:extLst>
            <a:ext uri="{FF2B5EF4-FFF2-40B4-BE49-F238E27FC236}">
              <a16:creationId xmlns:a16="http://schemas.microsoft.com/office/drawing/2014/main" id="{00000000-0008-0000-0100-00002C000000}"/>
            </a:ext>
          </a:extLst>
        </xdr:cNvPr>
        <xdr:cNvSpPr/>
      </xdr:nvSpPr>
      <xdr:spPr bwMode="ltGray">
        <a:xfrm>
          <a:off x="22065348" y="18373251"/>
          <a:ext cx="818869" cy="5558311"/>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17</xdr:col>
      <xdr:colOff>479133</xdr:colOff>
      <xdr:row>76</xdr:row>
      <xdr:rowOff>111128</xdr:rowOff>
    </xdr:from>
    <xdr:to>
      <xdr:col>23</xdr:col>
      <xdr:colOff>658091</xdr:colOff>
      <xdr:row>86</xdr:row>
      <xdr:rowOff>47628</xdr:rowOff>
    </xdr:to>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21529383" y="17541878"/>
          <a:ext cx="4179458" cy="1841500"/>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pPr marL="0" marR="0" lvl="0" indent="-274320" algn="l" defTabSz="914400" eaLnBrk="1" fontAlgn="auto" latinLnBrk="0" hangingPunct="1">
            <a:lnSpc>
              <a:spcPct val="100000"/>
            </a:lnSpc>
            <a:spcBef>
              <a:spcPts val="0"/>
            </a:spcBef>
            <a:spcAft>
              <a:spcPts val="900"/>
            </a:spcAft>
            <a:buClrTx/>
            <a:buSzTx/>
            <a:buFontTx/>
            <a:buNone/>
            <a:tabLst/>
            <a:defRPr/>
          </a:pPr>
          <a:r>
            <a:rPr lang="en-US" sz="2000" b="0">
              <a:effectLst/>
              <a:latin typeface="+mn-lt"/>
              <a:ea typeface="+mn-ea"/>
              <a:cs typeface="+mn-cs"/>
            </a:rPr>
            <a:t>Migrating agencies perform self-assessments, and explain justification for a 'low' rating, or any mitigation strategies they may have in place for medium and high risk areas here.</a:t>
          </a:r>
        </a:p>
      </xdr:txBody>
    </xdr:sp>
    <xdr:clientData/>
  </xdr:twoCellAnchor>
  <xdr:twoCellAnchor>
    <xdr:from>
      <xdr:col>26</xdr:col>
      <xdr:colOff>512144</xdr:colOff>
      <xdr:row>84</xdr:row>
      <xdr:rowOff>146910</xdr:rowOff>
    </xdr:from>
    <xdr:to>
      <xdr:col>27</xdr:col>
      <xdr:colOff>533783</xdr:colOff>
      <xdr:row>116</xdr:row>
      <xdr:rowOff>19050</xdr:rowOff>
    </xdr:to>
    <xdr:sp macro="" textlink="">
      <xdr:nvSpPr>
        <xdr:cNvPr id="47" name="Down Arrow 46">
          <a:extLst>
            <a:ext uri="{FF2B5EF4-FFF2-40B4-BE49-F238E27FC236}">
              <a16:creationId xmlns:a16="http://schemas.microsoft.com/office/drawing/2014/main" id="{00000000-0008-0000-0100-00002F000000}"/>
            </a:ext>
          </a:extLst>
        </xdr:cNvPr>
        <xdr:cNvSpPr/>
      </xdr:nvSpPr>
      <xdr:spPr bwMode="ltGray">
        <a:xfrm>
          <a:off x="27620294" y="19139760"/>
          <a:ext cx="688389" cy="5968140"/>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24</xdr:col>
      <xdr:colOff>419962</xdr:colOff>
      <xdr:row>70</xdr:row>
      <xdr:rowOff>142877</xdr:rowOff>
    </xdr:from>
    <xdr:to>
      <xdr:col>29</xdr:col>
      <xdr:colOff>454418</xdr:colOff>
      <xdr:row>87</xdr:row>
      <xdr:rowOff>95252</xdr:rowOff>
    </xdr:to>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26137462" y="16359190"/>
          <a:ext cx="3368206" cy="3262312"/>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r>
            <a:rPr lang="en-US" sz="1800" b="0">
              <a:effectLst/>
              <a:latin typeface="+mn-lt"/>
              <a:ea typeface="+mn-ea"/>
              <a:cs typeface="+mn-cs"/>
            </a:rPr>
            <a:t>Migrating agencies perform self-assessments, and explain justification for a 'low' rating, or any mitigation strategies they may have in place for medium and high risk areas here.</a:t>
          </a:r>
        </a:p>
        <a:p>
          <a:r>
            <a:rPr lang="en-US" sz="1800" b="0">
              <a:effectLst/>
              <a:latin typeface="+mn-lt"/>
              <a:ea typeface="+mn-ea"/>
              <a:cs typeface="+mn-cs"/>
            </a:rPr>
            <a:t> </a:t>
          </a:r>
        </a:p>
        <a:p>
          <a:r>
            <a:rPr lang="en-US" sz="1800" b="0">
              <a:effectLst/>
              <a:latin typeface="+mn-lt"/>
              <a:ea typeface="+mn-ea"/>
              <a:cs typeface="+mn-cs"/>
            </a:rPr>
            <a:t>OSSPI performs an independent assessment against the criteria listed, and takes into account the migrating agency's strategy to mitigate the risk.  </a:t>
          </a:r>
        </a:p>
      </xdr:txBody>
    </xdr:sp>
    <xdr:clientData/>
  </xdr:twoCellAnchor>
  <xdr:twoCellAnchor>
    <xdr:from>
      <xdr:col>23</xdr:col>
      <xdr:colOff>564418</xdr:colOff>
      <xdr:row>70</xdr:row>
      <xdr:rowOff>71569</xdr:rowOff>
    </xdr:from>
    <xdr:to>
      <xdr:col>24</xdr:col>
      <xdr:colOff>405232</xdr:colOff>
      <xdr:row>72</xdr:row>
      <xdr:rowOff>100571</xdr:rowOff>
    </xdr:to>
    <xdr:sp macro="" textlink="">
      <xdr:nvSpPr>
        <xdr:cNvPr id="50" name="Oval 49">
          <a:extLst>
            <a:ext uri="{FF2B5EF4-FFF2-40B4-BE49-F238E27FC236}">
              <a16:creationId xmlns:a16="http://schemas.microsoft.com/office/drawing/2014/main" id="{00000000-0008-0000-0100-000032000000}"/>
            </a:ext>
          </a:extLst>
        </xdr:cNvPr>
        <xdr:cNvSpPr/>
      </xdr:nvSpPr>
      <xdr:spPr bwMode="ltGray">
        <a:xfrm>
          <a:off x="25615168" y="16287882"/>
          <a:ext cx="507564" cy="481439"/>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6</a:t>
          </a:r>
          <a:endParaRPr lang="en-US" sz="2400">
            <a:solidFill>
              <a:schemeClr val="lt1"/>
            </a:solidFill>
            <a:effectLst/>
            <a:latin typeface="+mn-lt"/>
            <a:ea typeface="+mn-ea"/>
            <a:cs typeface="+mn-cs"/>
          </a:endParaRPr>
        </a:p>
      </xdr:txBody>
    </xdr:sp>
    <xdr:clientData/>
  </xdr:twoCellAnchor>
  <xdr:twoCellAnchor>
    <xdr:from>
      <xdr:col>1</xdr:col>
      <xdr:colOff>206375</xdr:colOff>
      <xdr:row>100</xdr:row>
      <xdr:rowOff>28575</xdr:rowOff>
    </xdr:from>
    <xdr:to>
      <xdr:col>3</xdr:col>
      <xdr:colOff>1377480</xdr:colOff>
      <xdr:row>106</xdr:row>
      <xdr:rowOff>71438</xdr:rowOff>
    </xdr:to>
    <xdr:sp macro="" textlink="">
      <xdr:nvSpPr>
        <xdr:cNvPr id="53" name="TextBox 52">
          <a:extLst>
            <a:ext uri="{FF2B5EF4-FFF2-40B4-BE49-F238E27FC236}">
              <a16:creationId xmlns:a16="http://schemas.microsoft.com/office/drawing/2014/main" id="{00000000-0008-0000-0100-000035000000}"/>
            </a:ext>
          </a:extLst>
        </xdr:cNvPr>
        <xdr:cNvSpPr txBox="1"/>
      </xdr:nvSpPr>
      <xdr:spPr>
        <a:xfrm>
          <a:off x="468313" y="22031325"/>
          <a:ext cx="3790480" cy="1185863"/>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pPr marL="0" marR="0" lvl="0" indent="-274320" algn="l" defTabSz="914400" eaLnBrk="1" fontAlgn="auto" latinLnBrk="0" hangingPunct="1">
            <a:lnSpc>
              <a:spcPct val="100000"/>
            </a:lnSpc>
            <a:spcBef>
              <a:spcPts val="0"/>
            </a:spcBef>
            <a:spcAft>
              <a:spcPts val="900"/>
            </a:spcAft>
            <a:buClrTx/>
            <a:buSzTx/>
            <a:buFontTx/>
            <a:buNone/>
            <a:tabLst/>
            <a:defRPr/>
          </a:pPr>
          <a:r>
            <a:rPr lang="en-US" sz="1800" b="0">
              <a:effectLst/>
              <a:latin typeface="+mn-lt"/>
              <a:ea typeface="+mn-ea"/>
              <a:cs typeface="+mn-cs"/>
            </a:rPr>
            <a:t>All ratings within the Phase are rolled up here to reflect the Overall Phase Risk rating as determined by both your Agency and by OSSPI.</a:t>
          </a:r>
        </a:p>
        <a:p>
          <a:pPr marL="0" marR="0" lvl="0" indent="-274320" algn="l" defTabSz="914400" eaLnBrk="1" fontAlgn="auto" latinLnBrk="0" hangingPunct="1">
            <a:lnSpc>
              <a:spcPct val="100000"/>
            </a:lnSpc>
            <a:spcBef>
              <a:spcPts val="0"/>
            </a:spcBef>
            <a:spcAft>
              <a:spcPts val="900"/>
            </a:spcAft>
            <a:buClrTx/>
            <a:buSzTx/>
            <a:buFontTx/>
            <a:buNone/>
            <a:tabLst/>
            <a:defRPr/>
          </a:pPr>
          <a:endParaRPr lang="en-US" sz="1800" b="1" dirty="0" err="1">
            <a:effectLst/>
            <a:latin typeface="+mn-lt"/>
            <a:ea typeface="+mn-ea"/>
            <a:cs typeface="+mn-cs"/>
          </a:endParaRPr>
        </a:p>
      </xdr:txBody>
    </xdr:sp>
    <xdr:clientData/>
  </xdr:twoCellAnchor>
  <xdr:twoCellAnchor>
    <xdr:from>
      <xdr:col>7</xdr:col>
      <xdr:colOff>232931</xdr:colOff>
      <xdr:row>93</xdr:row>
      <xdr:rowOff>67541</xdr:rowOff>
    </xdr:from>
    <xdr:to>
      <xdr:col>7</xdr:col>
      <xdr:colOff>942390</xdr:colOff>
      <xdr:row>100</xdr:row>
      <xdr:rowOff>119494</xdr:rowOff>
    </xdr:to>
    <xdr:sp macro="" textlink="">
      <xdr:nvSpPr>
        <xdr:cNvPr id="57" name="Down Arrow 56">
          <a:extLst>
            <a:ext uri="{FF2B5EF4-FFF2-40B4-BE49-F238E27FC236}">
              <a16:creationId xmlns:a16="http://schemas.microsoft.com/office/drawing/2014/main" id="{00000000-0008-0000-0100-000039000000}"/>
            </a:ext>
          </a:extLst>
        </xdr:cNvPr>
        <xdr:cNvSpPr/>
      </xdr:nvSpPr>
      <xdr:spPr bwMode="ltGray">
        <a:xfrm>
          <a:off x="12863081" y="20774891"/>
          <a:ext cx="709459" cy="1385453"/>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18</xdr:col>
      <xdr:colOff>205229</xdr:colOff>
      <xdr:row>125</xdr:row>
      <xdr:rowOff>50859</xdr:rowOff>
    </xdr:from>
    <xdr:to>
      <xdr:col>19</xdr:col>
      <xdr:colOff>229755</xdr:colOff>
      <xdr:row>166</xdr:row>
      <xdr:rowOff>145334</xdr:rowOff>
    </xdr:to>
    <xdr:sp macro="" textlink="">
      <xdr:nvSpPr>
        <xdr:cNvPr id="58" name="Down Arrow 57">
          <a:extLst>
            <a:ext uri="{FF2B5EF4-FFF2-40B4-BE49-F238E27FC236}">
              <a16:creationId xmlns:a16="http://schemas.microsoft.com/office/drawing/2014/main" id="{00000000-0008-0000-0100-00003A000000}"/>
            </a:ext>
          </a:extLst>
        </xdr:cNvPr>
        <xdr:cNvSpPr/>
      </xdr:nvSpPr>
      <xdr:spPr bwMode="ltGray">
        <a:xfrm rot="13403414">
          <a:off x="21922229" y="26816109"/>
          <a:ext cx="691276" cy="7904975"/>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14</xdr:col>
      <xdr:colOff>212593</xdr:colOff>
      <xdr:row>132</xdr:row>
      <xdr:rowOff>14289</xdr:rowOff>
    </xdr:from>
    <xdr:to>
      <xdr:col>15</xdr:col>
      <xdr:colOff>234232</xdr:colOff>
      <xdr:row>155</xdr:row>
      <xdr:rowOff>30451</xdr:rowOff>
    </xdr:to>
    <xdr:sp macro="" textlink="">
      <xdr:nvSpPr>
        <xdr:cNvPr id="59" name="Down Arrow 58">
          <a:extLst>
            <a:ext uri="{FF2B5EF4-FFF2-40B4-BE49-F238E27FC236}">
              <a16:creationId xmlns:a16="http://schemas.microsoft.com/office/drawing/2014/main" id="{00000000-0008-0000-0100-00003B000000}"/>
            </a:ext>
          </a:extLst>
        </xdr:cNvPr>
        <xdr:cNvSpPr/>
      </xdr:nvSpPr>
      <xdr:spPr bwMode="ltGray">
        <a:xfrm rot="10800000">
          <a:off x="19262593" y="28113039"/>
          <a:ext cx="688389" cy="4397662"/>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12</xdr:col>
      <xdr:colOff>10943</xdr:colOff>
      <xdr:row>152</xdr:row>
      <xdr:rowOff>176215</xdr:rowOff>
    </xdr:from>
    <xdr:to>
      <xdr:col>17</xdr:col>
      <xdr:colOff>54924</xdr:colOff>
      <xdr:row>165</xdr:row>
      <xdr:rowOff>95251</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7727443" y="32084965"/>
          <a:ext cx="3377731" cy="2395536"/>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r>
            <a:rPr lang="en-US" sz="2000" b="0">
              <a:effectLst/>
              <a:latin typeface="+mn-lt"/>
              <a:ea typeface="+mn-ea"/>
              <a:cs typeface="+mn-cs"/>
            </a:rPr>
            <a:t>Ratings assigned through the self-assessment and by OSSPI are reflected here.</a:t>
          </a:r>
        </a:p>
        <a:p>
          <a:r>
            <a:rPr lang="en-US" sz="2000" b="1">
              <a:effectLst/>
              <a:latin typeface="+mn-lt"/>
              <a:ea typeface="+mn-ea"/>
              <a:cs typeface="+mn-cs"/>
            </a:rPr>
            <a:t>NOTE</a:t>
          </a:r>
          <a:r>
            <a:rPr lang="en-US" sz="2000" b="0">
              <a:effectLst/>
              <a:latin typeface="+mn-lt"/>
              <a:ea typeface="+mn-ea"/>
              <a:cs typeface="+mn-cs"/>
            </a:rPr>
            <a:t>:  OSSPI ratings take into account the size of the migration, and type of the migration, visible in the Parameters Tab</a:t>
          </a:r>
        </a:p>
      </xdr:txBody>
    </xdr:sp>
    <xdr:clientData/>
  </xdr:twoCellAnchor>
  <xdr:twoCellAnchor>
    <xdr:from>
      <xdr:col>18</xdr:col>
      <xdr:colOff>342899</xdr:colOff>
      <xdr:row>205</xdr:row>
      <xdr:rowOff>133552</xdr:rowOff>
    </xdr:from>
    <xdr:to>
      <xdr:col>20</xdr:col>
      <xdr:colOff>611619</xdr:colOff>
      <xdr:row>209</xdr:row>
      <xdr:rowOff>139315</xdr:rowOff>
    </xdr:to>
    <xdr:sp macro="" textlink="">
      <xdr:nvSpPr>
        <xdr:cNvPr id="70" name="Down Arrow 69">
          <a:extLst>
            <a:ext uri="{FF2B5EF4-FFF2-40B4-BE49-F238E27FC236}">
              <a16:creationId xmlns:a16="http://schemas.microsoft.com/office/drawing/2014/main" id="{00000000-0008-0000-0100-000046000000}"/>
            </a:ext>
          </a:extLst>
        </xdr:cNvPr>
        <xdr:cNvSpPr/>
      </xdr:nvSpPr>
      <xdr:spPr bwMode="ltGray">
        <a:xfrm rot="5400000">
          <a:off x="22534277" y="42254974"/>
          <a:ext cx="767763" cy="1602220"/>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4</xdr:col>
      <xdr:colOff>234176</xdr:colOff>
      <xdr:row>218</xdr:row>
      <xdr:rowOff>121428</xdr:rowOff>
    </xdr:from>
    <xdr:to>
      <xdr:col>4</xdr:col>
      <xdr:colOff>1762125</xdr:colOff>
      <xdr:row>222</xdr:row>
      <xdr:rowOff>127192</xdr:rowOff>
    </xdr:to>
    <xdr:sp macro="" textlink="">
      <xdr:nvSpPr>
        <xdr:cNvPr id="71" name="Down Arrow 70">
          <a:extLst>
            <a:ext uri="{FF2B5EF4-FFF2-40B4-BE49-F238E27FC236}">
              <a16:creationId xmlns:a16="http://schemas.microsoft.com/office/drawing/2014/main" id="{00000000-0008-0000-0100-000047000000}"/>
            </a:ext>
          </a:extLst>
        </xdr:cNvPr>
        <xdr:cNvSpPr/>
      </xdr:nvSpPr>
      <xdr:spPr bwMode="ltGray">
        <a:xfrm rot="16200000">
          <a:off x="7615144" y="44699335"/>
          <a:ext cx="767764" cy="1527949"/>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4</xdr:col>
      <xdr:colOff>262750</xdr:colOff>
      <xdr:row>202</xdr:row>
      <xdr:rowOff>83328</xdr:rowOff>
    </xdr:from>
    <xdr:to>
      <xdr:col>4</xdr:col>
      <xdr:colOff>1666875</xdr:colOff>
      <xdr:row>206</xdr:row>
      <xdr:rowOff>89092</xdr:rowOff>
    </xdr:to>
    <xdr:sp macro="" textlink="">
      <xdr:nvSpPr>
        <xdr:cNvPr id="72" name="Down Arrow 71">
          <a:extLst>
            <a:ext uri="{FF2B5EF4-FFF2-40B4-BE49-F238E27FC236}">
              <a16:creationId xmlns:a16="http://schemas.microsoft.com/office/drawing/2014/main" id="{00000000-0008-0000-0100-000048000000}"/>
            </a:ext>
          </a:extLst>
        </xdr:cNvPr>
        <xdr:cNvSpPr/>
      </xdr:nvSpPr>
      <xdr:spPr bwMode="ltGray">
        <a:xfrm rot="16200000">
          <a:off x="7581806" y="41675147"/>
          <a:ext cx="767764" cy="1404125"/>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1</xdr:col>
      <xdr:colOff>1581150</xdr:colOff>
      <xdr:row>201</xdr:row>
      <xdr:rowOff>152400</xdr:rowOff>
    </xdr:from>
    <xdr:to>
      <xdr:col>4</xdr:col>
      <xdr:colOff>539750</xdr:colOff>
      <xdr:row>212</xdr:row>
      <xdr:rowOff>166688</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843088" y="41871900"/>
          <a:ext cx="5697537" cy="2109788"/>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r>
            <a:rPr lang="en-US" sz="2000" b="0">
              <a:effectLst/>
              <a:latin typeface="+mn-lt"/>
              <a:ea typeface="+mn-ea"/>
              <a:cs typeface="+mn-cs"/>
            </a:rPr>
            <a:t>The Cumulative Risk Ratings tie together all of the risks that have been assessed within each Phase.  The first reflects the cumulative rating as assessed by your agency; the second reflects OSSPI's cumulative rating.</a:t>
          </a:r>
        </a:p>
        <a:p>
          <a:r>
            <a:rPr lang="en-US" sz="2000" b="0">
              <a:effectLst/>
              <a:latin typeface="+mn-lt"/>
              <a:ea typeface="+mn-ea"/>
              <a:cs typeface="+mn-cs"/>
            </a:rPr>
            <a:t>Any past or future Phases that are unevaluated by your agency or OSSPI will be blank.</a:t>
          </a:r>
        </a:p>
        <a:p>
          <a:pPr marL="0" marR="0" lvl="0" indent="-274320" algn="l" defTabSz="914400" eaLnBrk="1" fontAlgn="auto" latinLnBrk="0" hangingPunct="1">
            <a:lnSpc>
              <a:spcPct val="100000"/>
            </a:lnSpc>
            <a:spcBef>
              <a:spcPts val="0"/>
            </a:spcBef>
            <a:spcAft>
              <a:spcPts val="900"/>
            </a:spcAft>
            <a:buClrTx/>
            <a:buSzTx/>
            <a:buFontTx/>
            <a:buNone/>
            <a:tabLst/>
            <a:defRPr/>
          </a:pPr>
          <a:endParaRPr lang="en-US" sz="1800" b="1" dirty="0" err="1">
            <a:effectLst/>
            <a:latin typeface="+mn-lt"/>
            <a:ea typeface="+mn-ea"/>
            <a:cs typeface="+mn-cs"/>
          </a:endParaRPr>
        </a:p>
      </xdr:txBody>
    </xdr:sp>
    <xdr:clientData/>
  </xdr:twoCellAnchor>
  <xdr:twoCellAnchor>
    <xdr:from>
      <xdr:col>1</xdr:col>
      <xdr:colOff>1558925</xdr:colOff>
      <xdr:row>217</xdr:row>
      <xdr:rowOff>114300</xdr:rowOff>
    </xdr:from>
    <xdr:to>
      <xdr:col>4</xdr:col>
      <xdr:colOff>517525</xdr:colOff>
      <xdr:row>222</xdr:row>
      <xdr:rowOff>166688</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1820863" y="44881800"/>
          <a:ext cx="5697537" cy="1004888"/>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pPr marL="0" marR="0" lvl="0" indent="-274320" algn="l" defTabSz="914400" eaLnBrk="1" fontAlgn="auto" latinLnBrk="0" hangingPunct="1">
            <a:lnSpc>
              <a:spcPct val="100000"/>
            </a:lnSpc>
            <a:spcBef>
              <a:spcPts val="0"/>
            </a:spcBef>
            <a:spcAft>
              <a:spcPts val="900"/>
            </a:spcAft>
            <a:buClrTx/>
            <a:buSzTx/>
            <a:buFontTx/>
            <a:buNone/>
            <a:tabLst/>
            <a:defRPr/>
          </a:pPr>
          <a:r>
            <a:rPr lang="en-US" sz="2000" b="0">
              <a:effectLst/>
              <a:latin typeface="+mn-lt"/>
              <a:ea typeface="+mn-ea"/>
              <a:cs typeface="+mn-cs"/>
            </a:rPr>
            <a:t>The 'Quick Scan' lists the risk types, and the associated risk assigned to the migrating agency by OSSPI for the selected Phase.</a:t>
          </a:r>
        </a:p>
        <a:p>
          <a:pPr marL="0" marR="0" lvl="0" indent="-274320" algn="l" defTabSz="914400" eaLnBrk="1" fontAlgn="auto" latinLnBrk="0" hangingPunct="1">
            <a:lnSpc>
              <a:spcPct val="100000"/>
            </a:lnSpc>
            <a:spcBef>
              <a:spcPts val="0"/>
            </a:spcBef>
            <a:spcAft>
              <a:spcPts val="900"/>
            </a:spcAft>
            <a:buClrTx/>
            <a:buSzTx/>
            <a:buFontTx/>
            <a:buNone/>
            <a:tabLst/>
            <a:defRPr/>
          </a:pPr>
          <a:endParaRPr lang="en-US" sz="1800" b="1" dirty="0" err="1">
            <a:effectLst/>
            <a:latin typeface="+mn-lt"/>
            <a:ea typeface="+mn-ea"/>
            <a:cs typeface="+mn-cs"/>
          </a:endParaRPr>
        </a:p>
      </xdr:txBody>
    </xdr:sp>
    <xdr:clientData/>
  </xdr:twoCellAnchor>
  <xdr:twoCellAnchor>
    <xdr:from>
      <xdr:col>20</xdr:col>
      <xdr:colOff>325869</xdr:colOff>
      <xdr:row>203</xdr:row>
      <xdr:rowOff>81973</xdr:rowOff>
    </xdr:from>
    <xdr:to>
      <xdr:col>28</xdr:col>
      <xdr:colOff>561974</xdr:colOff>
      <xdr:row>213</xdr:row>
      <xdr:rowOff>95251</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23376369" y="42182473"/>
          <a:ext cx="5570105" cy="1918278"/>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r>
            <a:rPr lang="en-US" sz="2000" b="0">
              <a:effectLst/>
              <a:latin typeface="+mn-lt"/>
              <a:ea typeface="+mn-ea"/>
              <a:cs typeface="+mn-cs"/>
            </a:rPr>
            <a:t>The range of scores assigned to each level of risk is listed here.</a:t>
          </a:r>
        </a:p>
        <a:p>
          <a:r>
            <a:rPr lang="en-US" sz="2000" b="0">
              <a:effectLst/>
              <a:latin typeface="+mn-lt"/>
              <a:ea typeface="+mn-ea"/>
              <a:cs typeface="+mn-cs"/>
            </a:rPr>
            <a:t>Low=0.1-2.0, Med=2.0-3.5, High=3.5-5.0</a:t>
          </a:r>
        </a:p>
        <a:p>
          <a:r>
            <a:rPr lang="en-US" sz="2000" b="0">
              <a:effectLst/>
              <a:latin typeface="+mn-lt"/>
              <a:ea typeface="+mn-ea"/>
              <a:cs typeface="+mn-cs"/>
            </a:rPr>
            <a:t>The migrating agency's goal is to attain the lowest score possible and demonstrate effective risk identification and mitigation.</a:t>
          </a:r>
        </a:p>
        <a:p>
          <a:pPr marL="0" marR="0" lvl="0" indent="-274320" algn="l" defTabSz="914400" eaLnBrk="1" fontAlgn="auto" latinLnBrk="0" hangingPunct="1">
            <a:lnSpc>
              <a:spcPct val="100000"/>
            </a:lnSpc>
            <a:spcBef>
              <a:spcPts val="0"/>
            </a:spcBef>
            <a:spcAft>
              <a:spcPts val="900"/>
            </a:spcAft>
            <a:buClrTx/>
            <a:buSzTx/>
            <a:buFontTx/>
            <a:buNone/>
            <a:tabLst/>
            <a:defRPr/>
          </a:pPr>
          <a:endParaRPr lang="en-US" sz="2000" b="1" dirty="0" err="1">
            <a:effectLst/>
            <a:latin typeface="+mn-lt"/>
            <a:ea typeface="+mn-ea"/>
            <a:cs typeface="+mn-cs"/>
          </a:endParaRPr>
        </a:p>
      </xdr:txBody>
    </xdr:sp>
    <xdr:clientData/>
  </xdr:twoCellAnchor>
  <xdr:twoCellAnchor>
    <xdr:from>
      <xdr:col>14</xdr:col>
      <xdr:colOff>365125</xdr:colOff>
      <xdr:row>219</xdr:row>
      <xdr:rowOff>89679</xdr:rowOff>
    </xdr:from>
    <xdr:to>
      <xdr:col>21</xdr:col>
      <xdr:colOff>25399</xdr:colOff>
      <xdr:row>223</xdr:row>
      <xdr:rowOff>95443</xdr:rowOff>
    </xdr:to>
    <xdr:sp macro="" textlink="">
      <xdr:nvSpPr>
        <xdr:cNvPr id="73" name="Down Arrow 72">
          <a:extLst>
            <a:ext uri="{FF2B5EF4-FFF2-40B4-BE49-F238E27FC236}">
              <a16:creationId xmlns:a16="http://schemas.microsoft.com/office/drawing/2014/main" id="{00000000-0008-0000-0100-000049000000}"/>
            </a:ext>
          </a:extLst>
        </xdr:cNvPr>
        <xdr:cNvSpPr/>
      </xdr:nvSpPr>
      <xdr:spPr bwMode="ltGray">
        <a:xfrm rot="5400000">
          <a:off x="21107693" y="48165236"/>
          <a:ext cx="704264" cy="4438649"/>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19</xdr:col>
      <xdr:colOff>473075</xdr:colOff>
      <xdr:row>218</xdr:row>
      <xdr:rowOff>44450</xdr:rowOff>
    </xdr:from>
    <xdr:to>
      <xdr:col>27</xdr:col>
      <xdr:colOff>384175</xdr:colOff>
      <xdr:row>227</xdr:row>
      <xdr:rowOff>190500</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22856825" y="45002450"/>
          <a:ext cx="5245100" cy="1931988"/>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r>
            <a:rPr lang="en-US" sz="2000" b="0">
              <a:effectLst/>
              <a:latin typeface="+mn-lt"/>
              <a:ea typeface="+mn-ea"/>
              <a:cs typeface="+mn-cs"/>
            </a:rPr>
            <a:t>This bullseye diagram provides a visual of the ratings assigned by OSSPI for risk type in any assessed Phase.  </a:t>
          </a:r>
        </a:p>
        <a:p>
          <a:r>
            <a:rPr lang="en-US" sz="2000" b="0">
              <a:effectLst/>
              <a:latin typeface="+mn-lt"/>
              <a:ea typeface="+mn-ea"/>
              <a:cs typeface="+mn-cs"/>
            </a:rPr>
            <a:t>This enables the migrating agency to focus on developing mitigation strategies that can result in lower risk scores assigned by OSSPI.</a:t>
          </a:r>
          <a:endParaRPr lang="en-US" sz="1800" b="0" dirty="0" err="1">
            <a:effectLst/>
            <a:latin typeface="+mn-lt"/>
            <a:ea typeface="+mn-ea"/>
            <a:cs typeface="+mn-cs"/>
          </a:endParaRPr>
        </a:p>
        <a:p>
          <a:pPr marL="0" marR="0" lvl="0" indent="-274320" algn="l" defTabSz="914400" eaLnBrk="1" fontAlgn="auto" latinLnBrk="0" hangingPunct="1">
            <a:lnSpc>
              <a:spcPct val="100000"/>
            </a:lnSpc>
            <a:spcBef>
              <a:spcPts val="0"/>
            </a:spcBef>
            <a:spcAft>
              <a:spcPts val="900"/>
            </a:spcAft>
            <a:buClrTx/>
            <a:buSzTx/>
            <a:buFontTx/>
            <a:buNone/>
            <a:tabLst/>
            <a:defRPr/>
          </a:pPr>
          <a:endParaRPr lang="en-US" sz="1800" b="1" dirty="0" err="1">
            <a:effectLst/>
            <a:latin typeface="+mn-lt"/>
            <a:ea typeface="+mn-ea"/>
            <a:cs typeface="+mn-cs"/>
          </a:endParaRPr>
        </a:p>
      </xdr:txBody>
    </xdr:sp>
    <xdr:clientData/>
  </xdr:twoCellAnchor>
  <xdr:twoCellAnchor>
    <xdr:from>
      <xdr:col>17</xdr:col>
      <xdr:colOff>178374</xdr:colOff>
      <xdr:row>73</xdr:row>
      <xdr:rowOff>168275</xdr:rowOff>
    </xdr:from>
    <xdr:to>
      <xdr:col>18</xdr:col>
      <xdr:colOff>19188</xdr:colOff>
      <xdr:row>76</xdr:row>
      <xdr:rowOff>148182</xdr:rowOff>
    </xdr:to>
    <xdr:sp macro="" textlink="">
      <xdr:nvSpPr>
        <xdr:cNvPr id="76" name="Oval 75">
          <a:extLst>
            <a:ext uri="{FF2B5EF4-FFF2-40B4-BE49-F238E27FC236}">
              <a16:creationId xmlns:a16="http://schemas.microsoft.com/office/drawing/2014/main" id="{00000000-0008-0000-0100-00004C000000}"/>
            </a:ext>
          </a:extLst>
        </xdr:cNvPr>
        <xdr:cNvSpPr/>
      </xdr:nvSpPr>
      <xdr:spPr bwMode="ltGray">
        <a:xfrm>
          <a:off x="21029465" y="24500320"/>
          <a:ext cx="516223" cy="499453"/>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5</a:t>
          </a:r>
          <a:endParaRPr lang="en-US" sz="2400">
            <a:solidFill>
              <a:schemeClr val="lt1"/>
            </a:solidFill>
            <a:effectLst/>
            <a:latin typeface="+mn-lt"/>
            <a:ea typeface="+mn-ea"/>
            <a:cs typeface="+mn-cs"/>
          </a:endParaRPr>
        </a:p>
      </xdr:txBody>
    </xdr:sp>
    <xdr:clientData/>
  </xdr:twoCellAnchor>
  <xdr:twoCellAnchor>
    <xdr:from>
      <xdr:col>1</xdr:col>
      <xdr:colOff>47629</xdr:colOff>
      <xdr:row>97</xdr:row>
      <xdr:rowOff>128586</xdr:rowOff>
    </xdr:from>
    <xdr:to>
      <xdr:col>1</xdr:col>
      <xdr:colOff>571068</xdr:colOff>
      <xdr:row>100</xdr:row>
      <xdr:rowOff>55843</xdr:rowOff>
    </xdr:to>
    <xdr:sp macro="" textlink="">
      <xdr:nvSpPr>
        <xdr:cNvPr id="78" name="Oval 77">
          <a:extLst>
            <a:ext uri="{FF2B5EF4-FFF2-40B4-BE49-F238E27FC236}">
              <a16:creationId xmlns:a16="http://schemas.microsoft.com/office/drawing/2014/main" id="{00000000-0008-0000-0100-00004E000000}"/>
            </a:ext>
          </a:extLst>
        </xdr:cNvPr>
        <xdr:cNvSpPr/>
      </xdr:nvSpPr>
      <xdr:spPr bwMode="ltGray">
        <a:xfrm>
          <a:off x="309567" y="21559836"/>
          <a:ext cx="523439" cy="498757"/>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1</a:t>
          </a:r>
          <a:endParaRPr lang="en-US" sz="2400">
            <a:solidFill>
              <a:schemeClr val="lt1"/>
            </a:solidFill>
            <a:effectLst/>
            <a:latin typeface="+mn-lt"/>
            <a:ea typeface="+mn-ea"/>
            <a:cs typeface="+mn-cs"/>
          </a:endParaRPr>
        </a:p>
      </xdr:txBody>
    </xdr:sp>
    <xdr:clientData/>
  </xdr:twoCellAnchor>
  <xdr:twoCellAnchor>
    <xdr:from>
      <xdr:col>11</xdr:col>
      <xdr:colOff>501482</xdr:colOff>
      <xdr:row>150</xdr:row>
      <xdr:rowOff>142875</xdr:rowOff>
    </xdr:from>
    <xdr:to>
      <xdr:col>12</xdr:col>
      <xdr:colOff>342297</xdr:colOff>
      <xdr:row>153</xdr:row>
      <xdr:rowOff>54257</xdr:rowOff>
    </xdr:to>
    <xdr:sp macro="" textlink="">
      <xdr:nvSpPr>
        <xdr:cNvPr id="49" name="Oval 48">
          <a:extLst>
            <a:ext uri="{FF2B5EF4-FFF2-40B4-BE49-F238E27FC236}">
              <a16:creationId xmlns:a16="http://schemas.microsoft.com/office/drawing/2014/main" id="{00000000-0008-0000-0100-000031000000}"/>
            </a:ext>
          </a:extLst>
        </xdr:cNvPr>
        <xdr:cNvSpPr/>
      </xdr:nvSpPr>
      <xdr:spPr bwMode="ltGray">
        <a:xfrm>
          <a:off x="17551232" y="31670625"/>
          <a:ext cx="507565" cy="482882"/>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7</a:t>
          </a:r>
          <a:endParaRPr lang="en-US" sz="2400">
            <a:solidFill>
              <a:schemeClr val="lt1"/>
            </a:solidFill>
            <a:effectLst/>
            <a:latin typeface="+mn-lt"/>
            <a:ea typeface="+mn-ea"/>
            <a:cs typeface="+mn-cs"/>
          </a:endParaRPr>
        </a:p>
      </xdr:txBody>
    </xdr:sp>
    <xdr:clientData/>
  </xdr:twoCellAnchor>
  <xdr:twoCellAnchor>
    <xdr:from>
      <xdr:col>19</xdr:col>
      <xdr:colOff>193675</xdr:colOff>
      <xdr:row>216</xdr:row>
      <xdr:rowOff>63500</xdr:rowOff>
    </xdr:from>
    <xdr:to>
      <xdr:col>20</xdr:col>
      <xdr:colOff>34489</xdr:colOff>
      <xdr:row>218</xdr:row>
      <xdr:rowOff>165382</xdr:rowOff>
    </xdr:to>
    <xdr:sp macro="" textlink="">
      <xdr:nvSpPr>
        <xdr:cNvPr id="80" name="Oval 79">
          <a:extLst>
            <a:ext uri="{FF2B5EF4-FFF2-40B4-BE49-F238E27FC236}">
              <a16:creationId xmlns:a16="http://schemas.microsoft.com/office/drawing/2014/main" id="{00000000-0008-0000-0100-000050000000}"/>
            </a:ext>
          </a:extLst>
        </xdr:cNvPr>
        <xdr:cNvSpPr/>
      </xdr:nvSpPr>
      <xdr:spPr bwMode="ltGray">
        <a:xfrm>
          <a:off x="22482175" y="49482375"/>
          <a:ext cx="523439" cy="451132"/>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5</a:t>
          </a:r>
          <a:endParaRPr lang="en-US" sz="2400">
            <a:solidFill>
              <a:schemeClr val="lt1"/>
            </a:solidFill>
            <a:effectLst/>
            <a:latin typeface="+mn-lt"/>
            <a:ea typeface="+mn-ea"/>
            <a:cs typeface="+mn-cs"/>
          </a:endParaRPr>
        </a:p>
      </xdr:txBody>
    </xdr:sp>
    <xdr:clientData/>
  </xdr:twoCellAnchor>
  <xdr:twoCellAnchor>
    <xdr:from>
      <xdr:col>19</xdr:col>
      <xdr:colOff>667905</xdr:colOff>
      <xdr:row>201</xdr:row>
      <xdr:rowOff>94673</xdr:rowOff>
    </xdr:from>
    <xdr:to>
      <xdr:col>20</xdr:col>
      <xdr:colOff>534187</xdr:colOff>
      <xdr:row>204</xdr:row>
      <xdr:rowOff>23373</xdr:rowOff>
    </xdr:to>
    <xdr:sp macro="" textlink="">
      <xdr:nvSpPr>
        <xdr:cNvPr id="81" name="Oval 80">
          <a:extLst>
            <a:ext uri="{FF2B5EF4-FFF2-40B4-BE49-F238E27FC236}">
              <a16:creationId xmlns:a16="http://schemas.microsoft.com/office/drawing/2014/main" id="{00000000-0008-0000-0100-000051000000}"/>
            </a:ext>
          </a:extLst>
        </xdr:cNvPr>
        <xdr:cNvSpPr/>
      </xdr:nvSpPr>
      <xdr:spPr bwMode="ltGray">
        <a:xfrm>
          <a:off x="22869814" y="46957673"/>
          <a:ext cx="541691" cy="448245"/>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4</a:t>
          </a:r>
          <a:endParaRPr lang="en-US" sz="2400">
            <a:solidFill>
              <a:schemeClr val="lt1"/>
            </a:solidFill>
            <a:effectLst/>
            <a:latin typeface="+mn-lt"/>
            <a:ea typeface="+mn-ea"/>
            <a:cs typeface="+mn-cs"/>
          </a:endParaRPr>
        </a:p>
      </xdr:txBody>
    </xdr:sp>
    <xdr:clientData/>
  </xdr:twoCellAnchor>
  <xdr:twoCellAnchor>
    <xdr:from>
      <xdr:col>1</xdr:col>
      <xdr:colOff>1228725</xdr:colOff>
      <xdr:row>215</xdr:row>
      <xdr:rowOff>98425</xdr:rowOff>
    </xdr:from>
    <xdr:to>
      <xdr:col>1</xdr:col>
      <xdr:colOff>1752164</xdr:colOff>
      <xdr:row>218</xdr:row>
      <xdr:rowOff>25682</xdr:rowOff>
    </xdr:to>
    <xdr:sp macro="" textlink="">
      <xdr:nvSpPr>
        <xdr:cNvPr id="82" name="Oval 81">
          <a:extLst>
            <a:ext uri="{FF2B5EF4-FFF2-40B4-BE49-F238E27FC236}">
              <a16:creationId xmlns:a16="http://schemas.microsoft.com/office/drawing/2014/main" id="{00000000-0008-0000-0100-000052000000}"/>
            </a:ext>
          </a:extLst>
        </xdr:cNvPr>
        <xdr:cNvSpPr/>
      </xdr:nvSpPr>
      <xdr:spPr bwMode="ltGray">
        <a:xfrm>
          <a:off x="1228725" y="49342675"/>
          <a:ext cx="523439" cy="451132"/>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2</a:t>
          </a:r>
          <a:endParaRPr lang="en-US" sz="2400">
            <a:solidFill>
              <a:schemeClr val="lt1"/>
            </a:solidFill>
            <a:effectLst/>
            <a:latin typeface="+mn-lt"/>
            <a:ea typeface="+mn-ea"/>
            <a:cs typeface="+mn-cs"/>
          </a:endParaRPr>
        </a:p>
      </xdr:txBody>
    </xdr:sp>
    <xdr:clientData/>
  </xdr:twoCellAnchor>
  <xdr:twoCellAnchor>
    <xdr:from>
      <xdr:col>1</xdr:col>
      <xdr:colOff>1222375</xdr:colOff>
      <xdr:row>199</xdr:row>
      <xdr:rowOff>155575</xdr:rowOff>
    </xdr:from>
    <xdr:to>
      <xdr:col>1</xdr:col>
      <xdr:colOff>1745814</xdr:colOff>
      <xdr:row>202</xdr:row>
      <xdr:rowOff>82832</xdr:rowOff>
    </xdr:to>
    <xdr:sp macro="" textlink="">
      <xdr:nvSpPr>
        <xdr:cNvPr id="83" name="Oval 82">
          <a:extLst>
            <a:ext uri="{FF2B5EF4-FFF2-40B4-BE49-F238E27FC236}">
              <a16:creationId xmlns:a16="http://schemas.microsoft.com/office/drawing/2014/main" id="{00000000-0008-0000-0100-000053000000}"/>
            </a:ext>
          </a:extLst>
        </xdr:cNvPr>
        <xdr:cNvSpPr/>
      </xdr:nvSpPr>
      <xdr:spPr bwMode="ltGray">
        <a:xfrm>
          <a:off x="1222375" y="46605825"/>
          <a:ext cx="523439" cy="451132"/>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1</a:t>
          </a:r>
          <a:endParaRPr lang="en-US" sz="2400">
            <a:solidFill>
              <a:schemeClr val="lt1"/>
            </a:solidFill>
            <a:effectLst/>
            <a:latin typeface="+mn-lt"/>
            <a:ea typeface="+mn-ea"/>
            <a:cs typeface="+mn-cs"/>
          </a:endParaRPr>
        </a:p>
      </xdr:txBody>
    </xdr:sp>
    <xdr:clientData/>
  </xdr:twoCellAnchor>
  <xdr:twoCellAnchor>
    <xdr:from>
      <xdr:col>1</xdr:col>
      <xdr:colOff>1312595</xdr:colOff>
      <xdr:row>9</xdr:row>
      <xdr:rowOff>15875</xdr:rowOff>
    </xdr:from>
    <xdr:to>
      <xdr:col>1</xdr:col>
      <xdr:colOff>2028967</xdr:colOff>
      <xdr:row>20</xdr:row>
      <xdr:rowOff>6837</xdr:rowOff>
    </xdr:to>
    <xdr:sp macro="" textlink="">
      <xdr:nvSpPr>
        <xdr:cNvPr id="86" name="Down Arrow 85">
          <a:extLst>
            <a:ext uri="{FF2B5EF4-FFF2-40B4-BE49-F238E27FC236}">
              <a16:creationId xmlns:a16="http://schemas.microsoft.com/office/drawing/2014/main" id="{00000000-0008-0000-0100-000056000000}"/>
            </a:ext>
          </a:extLst>
        </xdr:cNvPr>
        <xdr:cNvSpPr/>
      </xdr:nvSpPr>
      <xdr:spPr bwMode="ltGray">
        <a:xfrm>
          <a:off x="1312595" y="1825625"/>
          <a:ext cx="716372" cy="1927712"/>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1</xdr:col>
      <xdr:colOff>733273</xdr:colOff>
      <xdr:row>6</xdr:row>
      <xdr:rowOff>36070</xdr:rowOff>
    </xdr:from>
    <xdr:to>
      <xdr:col>3</xdr:col>
      <xdr:colOff>2179796</xdr:colOff>
      <xdr:row>9</xdr:row>
      <xdr:rowOff>142875</xdr:rowOff>
    </xdr:to>
    <xdr:sp macro="" textlink="">
      <xdr:nvSpPr>
        <xdr:cNvPr id="89" name="TextBox 88">
          <a:extLst>
            <a:ext uri="{FF2B5EF4-FFF2-40B4-BE49-F238E27FC236}">
              <a16:creationId xmlns:a16="http://schemas.microsoft.com/office/drawing/2014/main" id="{00000000-0008-0000-0100-000059000000}"/>
            </a:ext>
          </a:extLst>
        </xdr:cNvPr>
        <xdr:cNvSpPr txBox="1"/>
      </xdr:nvSpPr>
      <xdr:spPr>
        <a:xfrm>
          <a:off x="995211" y="3798445"/>
          <a:ext cx="4065898" cy="678305"/>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pPr marL="0" marR="0" indent="-274320" algn="l" defTabSz="914400" eaLnBrk="1" fontAlgn="auto" latinLnBrk="0" hangingPunct="1">
            <a:lnSpc>
              <a:spcPct val="100000"/>
            </a:lnSpc>
            <a:spcBef>
              <a:spcPts val="0"/>
            </a:spcBef>
            <a:spcAft>
              <a:spcPts val="900"/>
            </a:spcAft>
            <a:buClrTx/>
            <a:buSzTx/>
            <a:buFontTx/>
            <a:buNone/>
            <a:tabLst/>
            <a:defRPr/>
          </a:pPr>
          <a:r>
            <a:rPr lang="en-US" sz="2000" b="0">
              <a:effectLst/>
              <a:latin typeface="+mn-lt"/>
              <a:ea typeface="+mn-ea"/>
              <a:cs typeface="+mn-cs"/>
            </a:rPr>
            <a:t>The 12 key risks your project will be evaluated against are listed here.</a:t>
          </a:r>
        </a:p>
        <a:p>
          <a:pPr marL="0" marR="0" indent="-274320" algn="l" defTabSz="914400" eaLnBrk="1" fontAlgn="auto" latinLnBrk="0" hangingPunct="1">
            <a:lnSpc>
              <a:spcPct val="100000"/>
            </a:lnSpc>
            <a:spcBef>
              <a:spcPts val="0"/>
            </a:spcBef>
            <a:spcAft>
              <a:spcPts val="900"/>
            </a:spcAft>
            <a:buClrTx/>
            <a:buSzTx/>
            <a:buFontTx/>
            <a:buNone/>
            <a:tabLst/>
            <a:defRPr/>
          </a:pPr>
          <a:endParaRPr lang="en-US" sz="1800" b="1" dirty="0" err="1">
            <a:effectLst/>
            <a:latin typeface="+mn-lt"/>
            <a:ea typeface="+mn-ea"/>
            <a:cs typeface="+mn-cs"/>
          </a:endParaRPr>
        </a:p>
      </xdr:txBody>
    </xdr:sp>
    <xdr:clientData/>
  </xdr:twoCellAnchor>
  <xdr:twoCellAnchor>
    <xdr:from>
      <xdr:col>1</xdr:col>
      <xdr:colOff>409575</xdr:colOff>
      <xdr:row>4</xdr:row>
      <xdr:rowOff>301624</xdr:rowOff>
    </xdr:from>
    <xdr:to>
      <xdr:col>1</xdr:col>
      <xdr:colOff>942014</xdr:colOff>
      <xdr:row>6</xdr:row>
      <xdr:rowOff>123800</xdr:rowOff>
    </xdr:to>
    <xdr:sp macro="" textlink="">
      <xdr:nvSpPr>
        <xdr:cNvPr id="90" name="Oval 89">
          <a:extLst>
            <a:ext uri="{FF2B5EF4-FFF2-40B4-BE49-F238E27FC236}">
              <a16:creationId xmlns:a16="http://schemas.microsoft.com/office/drawing/2014/main" id="{00000000-0008-0000-0100-00005A000000}"/>
            </a:ext>
          </a:extLst>
        </xdr:cNvPr>
        <xdr:cNvSpPr/>
      </xdr:nvSpPr>
      <xdr:spPr bwMode="ltGray">
        <a:xfrm>
          <a:off x="409575" y="952499"/>
          <a:ext cx="532439" cy="457176"/>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1</a:t>
          </a:r>
          <a:endParaRPr lang="en-US" sz="2400">
            <a:solidFill>
              <a:schemeClr val="lt1"/>
            </a:solidFill>
            <a:effectLst/>
            <a:latin typeface="+mn-lt"/>
            <a:ea typeface="+mn-ea"/>
            <a:cs typeface="+mn-cs"/>
          </a:endParaRPr>
        </a:p>
      </xdr:txBody>
    </xdr:sp>
    <xdr:clientData/>
  </xdr:twoCellAnchor>
  <xdr:twoCellAnchor>
    <xdr:from>
      <xdr:col>17</xdr:col>
      <xdr:colOff>551794</xdr:colOff>
      <xdr:row>191</xdr:row>
      <xdr:rowOff>104065</xdr:rowOff>
    </xdr:from>
    <xdr:to>
      <xdr:col>20</xdr:col>
      <xdr:colOff>574385</xdr:colOff>
      <xdr:row>196</xdr:row>
      <xdr:rowOff>112773</xdr:rowOff>
    </xdr:to>
    <xdr:sp macro="" textlink="">
      <xdr:nvSpPr>
        <xdr:cNvPr id="99" name="Down Arrow 98">
          <a:extLst>
            <a:ext uri="{FF2B5EF4-FFF2-40B4-BE49-F238E27FC236}">
              <a16:creationId xmlns:a16="http://schemas.microsoft.com/office/drawing/2014/main" id="{00000000-0008-0000-0100-000063000000}"/>
            </a:ext>
          </a:extLst>
        </xdr:cNvPr>
        <xdr:cNvSpPr/>
      </xdr:nvSpPr>
      <xdr:spPr bwMode="ltGray">
        <a:xfrm rot="3980678">
          <a:off x="22190011" y="39444898"/>
          <a:ext cx="961208" cy="2022841"/>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20</xdr:col>
      <xdr:colOff>256595</xdr:colOff>
      <xdr:row>187</xdr:row>
      <xdr:rowOff>89482</xdr:rowOff>
    </xdr:from>
    <xdr:to>
      <xdr:col>29</xdr:col>
      <xdr:colOff>259772</xdr:colOff>
      <xdr:row>191</xdr:row>
      <xdr:rowOff>166689</xdr:rowOff>
    </xdr:to>
    <xdr:sp macro="" textlink="">
      <xdr:nvSpPr>
        <xdr:cNvPr id="100" name="TextBox 99">
          <a:extLst>
            <a:ext uri="{FF2B5EF4-FFF2-40B4-BE49-F238E27FC236}">
              <a16:creationId xmlns:a16="http://schemas.microsoft.com/office/drawing/2014/main" id="{00000000-0008-0000-0100-000064000000}"/>
            </a:ext>
          </a:extLst>
        </xdr:cNvPr>
        <xdr:cNvSpPr txBox="1"/>
      </xdr:nvSpPr>
      <xdr:spPr>
        <a:xfrm>
          <a:off x="23307095" y="38999107"/>
          <a:ext cx="6003927" cy="982082"/>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r>
            <a:rPr lang="en-US" sz="2000" b="0">
              <a:effectLst/>
              <a:latin typeface="+mn-lt"/>
              <a:ea typeface="+mn-ea"/>
              <a:cs typeface="+mn-cs"/>
            </a:rPr>
            <a:t>The 'Project Type Inputs' reflect OSSPIs assessment of the size of the migration.  </a:t>
          </a:r>
        </a:p>
        <a:p>
          <a:r>
            <a:rPr lang="en-US" sz="2000" b="0">
              <a:effectLst/>
              <a:latin typeface="+mn-lt"/>
              <a:ea typeface="+mn-ea"/>
              <a:cs typeface="+mn-cs"/>
            </a:rPr>
            <a:t>The project scope(s) refer to the type of migration. </a:t>
          </a:r>
        </a:p>
        <a:p>
          <a:pPr marL="0" marR="0" lvl="0" indent="-274320" algn="l" defTabSz="914400" eaLnBrk="1" fontAlgn="auto" latinLnBrk="0" hangingPunct="1">
            <a:lnSpc>
              <a:spcPct val="100000"/>
            </a:lnSpc>
            <a:spcBef>
              <a:spcPts val="0"/>
            </a:spcBef>
            <a:spcAft>
              <a:spcPts val="900"/>
            </a:spcAft>
            <a:buClrTx/>
            <a:buSzTx/>
            <a:buFontTx/>
            <a:buNone/>
            <a:tabLst/>
            <a:defRPr/>
          </a:pPr>
          <a:endParaRPr lang="en-US" sz="1800" b="1" dirty="0" err="1">
            <a:effectLst/>
            <a:latin typeface="+mn-lt"/>
            <a:ea typeface="+mn-ea"/>
            <a:cs typeface="+mn-cs"/>
          </a:endParaRPr>
        </a:p>
      </xdr:txBody>
    </xdr:sp>
    <xdr:clientData/>
  </xdr:twoCellAnchor>
  <xdr:twoCellAnchor>
    <xdr:from>
      <xdr:col>19</xdr:col>
      <xdr:colOff>484909</xdr:colOff>
      <xdr:row>185</xdr:row>
      <xdr:rowOff>102178</xdr:rowOff>
    </xdr:from>
    <xdr:to>
      <xdr:col>20</xdr:col>
      <xdr:colOff>437136</xdr:colOff>
      <xdr:row>188</xdr:row>
      <xdr:rowOff>163930</xdr:rowOff>
    </xdr:to>
    <xdr:sp macro="" textlink="">
      <xdr:nvSpPr>
        <xdr:cNvPr id="101" name="Oval 100">
          <a:extLst>
            <a:ext uri="{FF2B5EF4-FFF2-40B4-BE49-F238E27FC236}">
              <a16:creationId xmlns:a16="http://schemas.microsoft.com/office/drawing/2014/main" id="{00000000-0008-0000-0100-000065000000}"/>
            </a:ext>
          </a:extLst>
        </xdr:cNvPr>
        <xdr:cNvSpPr/>
      </xdr:nvSpPr>
      <xdr:spPr bwMode="ltGray">
        <a:xfrm>
          <a:off x="22686818" y="43934496"/>
          <a:ext cx="627636" cy="667889"/>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3</a:t>
          </a:r>
          <a:endParaRPr lang="en-US" sz="2400">
            <a:solidFill>
              <a:schemeClr val="lt1"/>
            </a:solidFill>
            <a:effectLst/>
            <a:latin typeface="+mn-lt"/>
            <a:ea typeface="+mn-ea"/>
            <a:cs typeface="+mn-cs"/>
          </a:endParaRPr>
        </a:p>
      </xdr:txBody>
    </xdr:sp>
    <xdr:clientData/>
  </xdr:twoCellAnchor>
  <xdr:twoCellAnchor>
    <xdr:from>
      <xdr:col>8</xdr:col>
      <xdr:colOff>977025</xdr:colOff>
      <xdr:row>69</xdr:row>
      <xdr:rowOff>147197</xdr:rowOff>
    </xdr:from>
    <xdr:to>
      <xdr:col>16</xdr:col>
      <xdr:colOff>207808</xdr:colOff>
      <xdr:row>88</xdr:row>
      <xdr:rowOff>47625</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15145463" y="16173010"/>
          <a:ext cx="5445845" cy="3591365"/>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r>
            <a:rPr lang="en-US" sz="2000" b="0">
              <a:effectLst/>
              <a:latin typeface="+mn-lt"/>
              <a:ea typeface="+mn-ea"/>
              <a:cs typeface="+mn-cs"/>
            </a:rPr>
            <a:t>Each risk will be assessed as Low, Medium, or High. That assessment will translate into a numeric value that gets assigned to each respective risk.  </a:t>
          </a:r>
        </a:p>
        <a:p>
          <a:r>
            <a:rPr lang="en-US" sz="2000" b="0">
              <a:effectLst/>
              <a:latin typeface="+mn-lt"/>
              <a:ea typeface="+mn-ea"/>
              <a:cs typeface="+mn-cs"/>
            </a:rPr>
            <a:t>A rating of 'Low'=1, 'Medium'=3, 'High'=5.  The rating value assigned, and the values for all other risks evaluated in the Phase are then summed and averaged to compute the Overall Rating of the risk level for an agency in each given Phase (see Step 1).</a:t>
          </a:r>
        </a:p>
        <a:p>
          <a:r>
            <a:rPr lang="en-US" sz="2000" b="0">
              <a:effectLst/>
              <a:latin typeface="+mn-lt"/>
              <a:ea typeface="+mn-ea"/>
              <a:cs typeface="+mn-cs"/>
            </a:rPr>
            <a:t>Lower score = lower assessed risk, higher score = higher assessed risk.</a:t>
          </a:r>
        </a:p>
      </xdr:txBody>
    </xdr:sp>
    <xdr:clientData/>
  </xdr:twoCellAnchor>
  <xdr:twoCellAnchor>
    <xdr:from>
      <xdr:col>8</xdr:col>
      <xdr:colOff>632103</xdr:colOff>
      <xdr:row>68</xdr:row>
      <xdr:rowOff>164515</xdr:rowOff>
    </xdr:from>
    <xdr:to>
      <xdr:col>8</xdr:col>
      <xdr:colOff>1192781</xdr:colOff>
      <xdr:row>70</xdr:row>
      <xdr:rowOff>43246</xdr:rowOff>
    </xdr:to>
    <xdr:sp macro="" textlink="">
      <xdr:nvSpPr>
        <xdr:cNvPr id="84" name="Oval 83">
          <a:extLst>
            <a:ext uri="{FF2B5EF4-FFF2-40B4-BE49-F238E27FC236}">
              <a16:creationId xmlns:a16="http://schemas.microsoft.com/office/drawing/2014/main" id="{00000000-0008-0000-0100-000054000000}"/>
            </a:ext>
          </a:extLst>
        </xdr:cNvPr>
        <xdr:cNvSpPr/>
      </xdr:nvSpPr>
      <xdr:spPr bwMode="ltGray">
        <a:xfrm>
          <a:off x="14800541" y="15737890"/>
          <a:ext cx="560678" cy="521669"/>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4</a:t>
          </a:r>
          <a:endParaRPr lang="en-US" sz="2400">
            <a:solidFill>
              <a:schemeClr val="lt1"/>
            </a:solidFill>
            <a:effectLst/>
            <a:latin typeface="+mn-lt"/>
            <a:ea typeface="+mn-ea"/>
            <a:cs typeface="+mn-cs"/>
          </a:endParaRPr>
        </a:p>
      </xdr:txBody>
    </xdr:sp>
    <xdr:clientData/>
  </xdr:twoCellAnchor>
  <xdr:twoCellAnchor>
    <xdr:from>
      <xdr:col>3</xdr:col>
      <xdr:colOff>1596301</xdr:colOff>
      <xdr:row>118</xdr:row>
      <xdr:rowOff>82411</xdr:rowOff>
    </xdr:from>
    <xdr:to>
      <xdr:col>4</xdr:col>
      <xdr:colOff>843536</xdr:colOff>
      <xdr:row>122</xdr:row>
      <xdr:rowOff>95391</xdr:rowOff>
    </xdr:to>
    <xdr:sp macro="" textlink="">
      <xdr:nvSpPr>
        <xdr:cNvPr id="91" name="Down Arrow 90">
          <a:extLst>
            <a:ext uri="{FF2B5EF4-FFF2-40B4-BE49-F238E27FC236}">
              <a16:creationId xmlns:a16="http://schemas.microsoft.com/office/drawing/2014/main" id="{00000000-0008-0000-0100-00005B000000}"/>
            </a:ext>
          </a:extLst>
        </xdr:cNvPr>
        <xdr:cNvSpPr/>
      </xdr:nvSpPr>
      <xdr:spPr bwMode="ltGray">
        <a:xfrm rot="16200000">
          <a:off x="5794954" y="24249208"/>
          <a:ext cx="774980" cy="3381085"/>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1</xdr:col>
      <xdr:colOff>1056121</xdr:colOff>
      <xdr:row>117</xdr:row>
      <xdr:rowOff>180109</xdr:rowOff>
    </xdr:from>
    <xdr:to>
      <xdr:col>3</xdr:col>
      <xdr:colOff>2114550</xdr:colOff>
      <xdr:row>123</xdr:row>
      <xdr:rowOff>0</xdr:rowOff>
    </xdr:to>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1318059" y="25421359"/>
          <a:ext cx="3677804" cy="962891"/>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pPr marL="0" marR="0" lvl="0" indent="-274320" algn="l" defTabSz="914400" eaLnBrk="1" fontAlgn="auto" latinLnBrk="0" hangingPunct="1">
            <a:lnSpc>
              <a:spcPct val="100000"/>
            </a:lnSpc>
            <a:spcBef>
              <a:spcPts val="0"/>
            </a:spcBef>
            <a:spcAft>
              <a:spcPts val="900"/>
            </a:spcAft>
            <a:buClrTx/>
            <a:buSzTx/>
            <a:buFontTx/>
            <a:buNone/>
            <a:tabLst/>
            <a:defRPr/>
          </a:pPr>
          <a:r>
            <a:rPr lang="en-US" sz="2000" b="0">
              <a:effectLst/>
              <a:latin typeface="+mn-lt"/>
              <a:ea typeface="+mn-ea"/>
              <a:cs typeface="+mn-cs"/>
            </a:rPr>
            <a:t>These criteria are used to rate a specific risk category as Low, Medium, or High risk.    </a:t>
          </a:r>
        </a:p>
      </xdr:txBody>
    </xdr:sp>
    <xdr:clientData/>
  </xdr:twoCellAnchor>
  <xdr:twoCellAnchor>
    <xdr:from>
      <xdr:col>1</xdr:col>
      <xdr:colOff>811644</xdr:colOff>
      <xdr:row>115</xdr:row>
      <xdr:rowOff>76200</xdr:rowOff>
    </xdr:from>
    <xdr:to>
      <xdr:col>1</xdr:col>
      <xdr:colOff>1409700</xdr:colOff>
      <xdr:row>118</xdr:row>
      <xdr:rowOff>48626</xdr:rowOff>
    </xdr:to>
    <xdr:sp macro="" textlink="">
      <xdr:nvSpPr>
        <xdr:cNvPr id="77" name="Oval 76">
          <a:extLst>
            <a:ext uri="{FF2B5EF4-FFF2-40B4-BE49-F238E27FC236}">
              <a16:creationId xmlns:a16="http://schemas.microsoft.com/office/drawing/2014/main" id="{00000000-0008-0000-0100-00004D000000}"/>
            </a:ext>
          </a:extLst>
        </xdr:cNvPr>
        <xdr:cNvSpPr/>
      </xdr:nvSpPr>
      <xdr:spPr bwMode="ltGray">
        <a:xfrm>
          <a:off x="1078344" y="24974550"/>
          <a:ext cx="598056" cy="543926"/>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2</a:t>
          </a:r>
          <a:endParaRPr lang="en-US" sz="1200">
            <a:solidFill>
              <a:schemeClr val="lt1"/>
            </a:solidFill>
            <a:effectLst/>
            <a:latin typeface="+mn-lt"/>
            <a:ea typeface="+mn-ea"/>
            <a:cs typeface="+mn-cs"/>
          </a:endParaRPr>
        </a:p>
      </xdr:txBody>
    </xdr:sp>
    <xdr:clientData/>
  </xdr:twoCellAnchor>
  <xdr:twoCellAnchor>
    <xdr:from>
      <xdr:col>3</xdr:col>
      <xdr:colOff>1863384</xdr:colOff>
      <xdr:row>285</xdr:row>
      <xdr:rowOff>12138</xdr:rowOff>
    </xdr:from>
    <xdr:to>
      <xdr:col>5</xdr:col>
      <xdr:colOff>719676</xdr:colOff>
      <xdr:row>289</xdr:row>
      <xdr:rowOff>30857</xdr:rowOff>
    </xdr:to>
    <xdr:sp macro="" textlink="">
      <xdr:nvSpPr>
        <xdr:cNvPr id="124" name="Down Arrow 123">
          <a:extLst>
            <a:ext uri="{FF2B5EF4-FFF2-40B4-BE49-F238E27FC236}">
              <a16:creationId xmlns:a16="http://schemas.microsoft.com/office/drawing/2014/main" id="{00000000-0008-0000-0100-00007C000000}"/>
            </a:ext>
          </a:extLst>
        </xdr:cNvPr>
        <xdr:cNvSpPr/>
      </xdr:nvSpPr>
      <xdr:spPr bwMode="ltGray">
        <a:xfrm rot="15282765">
          <a:off x="7254345" y="56990877"/>
          <a:ext cx="780719" cy="5771442"/>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1</xdr:col>
      <xdr:colOff>0</xdr:colOff>
      <xdr:row>261</xdr:row>
      <xdr:rowOff>45173</xdr:rowOff>
    </xdr:from>
    <xdr:to>
      <xdr:col>3</xdr:col>
      <xdr:colOff>3857545</xdr:colOff>
      <xdr:row>289</xdr:row>
      <xdr:rowOff>166686</xdr:rowOff>
    </xdr:to>
    <xdr:grpSp>
      <xdr:nvGrpSpPr>
        <xdr:cNvPr id="125" name="Group 124">
          <a:extLst>
            <a:ext uri="{FF2B5EF4-FFF2-40B4-BE49-F238E27FC236}">
              <a16:creationId xmlns:a16="http://schemas.microsoft.com/office/drawing/2014/main" id="{00000000-0008-0000-0100-00007D000000}"/>
            </a:ext>
          </a:extLst>
        </xdr:cNvPr>
        <xdr:cNvGrpSpPr/>
      </xdr:nvGrpSpPr>
      <xdr:grpSpPr>
        <a:xfrm>
          <a:off x="250658" y="53201357"/>
          <a:ext cx="6464387" cy="5268355"/>
          <a:chOff x="0" y="13144067"/>
          <a:chExt cx="6392829" cy="4256312"/>
        </a:xfrm>
      </xdr:grpSpPr>
      <xdr:sp macro="" textlink="">
        <xdr:nvSpPr>
          <xdr:cNvPr id="126" name="Down Arrow 125">
            <a:extLst>
              <a:ext uri="{FF2B5EF4-FFF2-40B4-BE49-F238E27FC236}">
                <a16:creationId xmlns:a16="http://schemas.microsoft.com/office/drawing/2014/main" id="{00000000-0008-0000-0100-00007E000000}"/>
              </a:ext>
            </a:extLst>
          </xdr:cNvPr>
          <xdr:cNvSpPr/>
        </xdr:nvSpPr>
        <xdr:spPr bwMode="ltGray">
          <a:xfrm rot="18507182">
            <a:off x="4948346" y="12333253"/>
            <a:ext cx="633670" cy="2255297"/>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sp macro="" textlink="">
        <xdr:nvSpPr>
          <xdr:cNvPr id="127" name="Oval 126">
            <a:extLst>
              <a:ext uri="{FF2B5EF4-FFF2-40B4-BE49-F238E27FC236}">
                <a16:creationId xmlns:a16="http://schemas.microsoft.com/office/drawing/2014/main" id="{00000000-0008-0000-0100-00007F000000}"/>
              </a:ext>
            </a:extLst>
          </xdr:cNvPr>
          <xdr:cNvSpPr/>
        </xdr:nvSpPr>
        <xdr:spPr bwMode="ltGray">
          <a:xfrm>
            <a:off x="0" y="14620976"/>
            <a:ext cx="523875" cy="466725"/>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2</a:t>
            </a:r>
            <a:endParaRPr lang="en-US" sz="2400">
              <a:solidFill>
                <a:schemeClr val="lt1"/>
              </a:solidFill>
              <a:effectLst/>
              <a:latin typeface="+mn-lt"/>
              <a:ea typeface="+mn-ea"/>
              <a:cs typeface="+mn-cs"/>
            </a:endParaRPr>
          </a:p>
        </xdr:txBody>
      </xdr:sp>
      <xdr:sp macro="" textlink="">
        <xdr:nvSpPr>
          <xdr:cNvPr id="128" name="TextBox 127">
            <a:extLst>
              <a:ext uri="{FF2B5EF4-FFF2-40B4-BE49-F238E27FC236}">
                <a16:creationId xmlns:a16="http://schemas.microsoft.com/office/drawing/2014/main" id="{00000000-0008-0000-0100-000080000000}"/>
              </a:ext>
            </a:extLst>
          </xdr:cNvPr>
          <xdr:cNvSpPr txBox="1"/>
        </xdr:nvSpPr>
        <xdr:spPr>
          <a:xfrm>
            <a:off x="381000" y="15030553"/>
            <a:ext cx="4457700" cy="2369826"/>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r>
              <a:rPr lang="en-US" sz="2000" b="0">
                <a:effectLst/>
                <a:latin typeface="+mn-lt"/>
                <a:ea typeface="+mn-ea"/>
                <a:cs typeface="+mn-cs"/>
              </a:rPr>
              <a:t>OSSPI then assigns 'weights' to each key risk by assigning a value (0-1).  </a:t>
            </a:r>
          </a:p>
          <a:p>
            <a:r>
              <a:rPr lang="en-US" sz="2000" b="0">
                <a:effectLst/>
                <a:latin typeface="+mn-lt"/>
                <a:ea typeface="+mn-ea"/>
                <a:cs typeface="+mn-cs"/>
              </a:rPr>
              <a:t>This enables OSSPI to determine a risk score for each Key Risk that best reflects each migration's unique attributes.</a:t>
            </a:r>
          </a:p>
          <a:p>
            <a:r>
              <a:rPr lang="en-US" sz="2000" b="0">
                <a:effectLst/>
                <a:latin typeface="+mn-lt"/>
                <a:ea typeface="+mn-ea"/>
                <a:cs typeface="+mn-cs"/>
              </a:rPr>
              <a:t>Here, Financial Risk is being weighted by 0.5.  This reflects the need for less emphasis on this Key Risk for this migration in Phase 0.</a:t>
            </a:r>
          </a:p>
        </xdr:txBody>
      </xdr:sp>
    </xdr:grpSp>
    <xdr:clientData/>
  </xdr:twoCellAnchor>
  <xdr:twoCellAnchor>
    <xdr:from>
      <xdr:col>3</xdr:col>
      <xdr:colOff>1770757</xdr:colOff>
      <xdr:row>300</xdr:row>
      <xdr:rowOff>135171</xdr:rowOff>
    </xdr:from>
    <xdr:to>
      <xdr:col>3</xdr:col>
      <xdr:colOff>3707826</xdr:colOff>
      <xdr:row>304</xdr:row>
      <xdr:rowOff>153890</xdr:rowOff>
    </xdr:to>
    <xdr:sp macro="" textlink="">
      <xdr:nvSpPr>
        <xdr:cNvPr id="129" name="Down Arrow 128">
          <a:extLst>
            <a:ext uri="{FF2B5EF4-FFF2-40B4-BE49-F238E27FC236}">
              <a16:creationId xmlns:a16="http://schemas.microsoft.com/office/drawing/2014/main" id="{00000000-0008-0000-0100-000081000000}"/>
            </a:ext>
          </a:extLst>
        </xdr:cNvPr>
        <xdr:cNvSpPr/>
      </xdr:nvSpPr>
      <xdr:spPr bwMode="ltGray">
        <a:xfrm rot="16200000">
          <a:off x="5230245" y="61802871"/>
          <a:ext cx="780719" cy="1937069"/>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1</xdr:col>
      <xdr:colOff>839014</xdr:colOff>
      <xdr:row>301</xdr:row>
      <xdr:rowOff>4254</xdr:rowOff>
    </xdr:from>
    <xdr:to>
      <xdr:col>3</xdr:col>
      <xdr:colOff>2274382</xdr:colOff>
      <xdr:row>306</xdr:row>
      <xdr:rowOff>47640</xdr:rowOff>
    </xdr:to>
    <xdr:sp macro="" textlink="">
      <xdr:nvSpPr>
        <xdr:cNvPr id="130" name="TextBox 129">
          <a:extLst>
            <a:ext uri="{FF2B5EF4-FFF2-40B4-BE49-F238E27FC236}">
              <a16:creationId xmlns:a16="http://schemas.microsoft.com/office/drawing/2014/main" id="{00000000-0008-0000-0100-000082000000}"/>
            </a:ext>
          </a:extLst>
        </xdr:cNvPr>
        <xdr:cNvSpPr txBox="1"/>
      </xdr:nvSpPr>
      <xdr:spPr>
        <a:xfrm>
          <a:off x="1100952" y="62440629"/>
          <a:ext cx="4054743" cy="995886"/>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pPr marL="0" marR="0" lvl="0" indent="-274320" algn="l" defTabSz="914400" eaLnBrk="1" fontAlgn="auto" latinLnBrk="0" hangingPunct="1">
            <a:lnSpc>
              <a:spcPct val="100000"/>
            </a:lnSpc>
            <a:spcBef>
              <a:spcPts val="0"/>
            </a:spcBef>
            <a:spcAft>
              <a:spcPts val="900"/>
            </a:spcAft>
            <a:buClrTx/>
            <a:buSzTx/>
            <a:buFontTx/>
            <a:buNone/>
            <a:tabLst/>
            <a:defRPr/>
          </a:pPr>
          <a:r>
            <a:rPr lang="en-US" sz="2000" b="0">
              <a:effectLst/>
              <a:latin typeface="+mn-lt"/>
              <a:ea typeface="+mn-ea"/>
              <a:cs typeface="+mn-cs"/>
            </a:rPr>
            <a:t>An explanation of why these weights were applied will be described here.</a:t>
          </a:r>
          <a:endParaRPr lang="en-US" sz="3600" b="0" dirty="0" err="1">
            <a:effectLst/>
            <a:latin typeface="+mn-lt"/>
            <a:ea typeface="+mn-ea"/>
            <a:cs typeface="+mn-cs"/>
          </a:endParaRPr>
        </a:p>
      </xdr:txBody>
    </xdr:sp>
    <xdr:clientData/>
  </xdr:twoCellAnchor>
  <xdr:twoCellAnchor>
    <xdr:from>
      <xdr:col>1</xdr:col>
      <xdr:colOff>453260</xdr:colOff>
      <xdr:row>298</xdr:row>
      <xdr:rowOff>127710</xdr:rowOff>
    </xdr:from>
    <xdr:to>
      <xdr:col>1</xdr:col>
      <xdr:colOff>983671</xdr:colOff>
      <xdr:row>301</xdr:row>
      <xdr:rowOff>79256</xdr:rowOff>
    </xdr:to>
    <xdr:sp macro="" textlink="">
      <xdr:nvSpPr>
        <xdr:cNvPr id="131" name="Oval 130">
          <a:extLst>
            <a:ext uri="{FF2B5EF4-FFF2-40B4-BE49-F238E27FC236}">
              <a16:creationId xmlns:a16="http://schemas.microsoft.com/office/drawing/2014/main" id="{00000000-0008-0000-0100-000083000000}"/>
            </a:ext>
          </a:extLst>
        </xdr:cNvPr>
        <xdr:cNvSpPr/>
      </xdr:nvSpPr>
      <xdr:spPr bwMode="ltGray">
        <a:xfrm>
          <a:off x="715198" y="61992585"/>
          <a:ext cx="530411" cy="523046"/>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3</a:t>
          </a:r>
          <a:endParaRPr lang="en-US" sz="2400">
            <a:solidFill>
              <a:schemeClr val="lt1"/>
            </a:solidFill>
            <a:effectLst/>
            <a:latin typeface="+mn-lt"/>
            <a:ea typeface="+mn-ea"/>
            <a:cs typeface="+mn-cs"/>
          </a:endParaRPr>
        </a:p>
      </xdr:txBody>
    </xdr:sp>
    <xdr:clientData/>
  </xdr:twoCellAnchor>
  <xdr:twoCellAnchor>
    <xdr:from>
      <xdr:col>7</xdr:col>
      <xdr:colOff>471378</xdr:colOff>
      <xdr:row>254</xdr:row>
      <xdr:rowOff>82258</xdr:rowOff>
    </xdr:from>
    <xdr:to>
      <xdr:col>7</xdr:col>
      <xdr:colOff>1185022</xdr:colOff>
      <xdr:row>265</xdr:row>
      <xdr:rowOff>58466</xdr:rowOff>
    </xdr:to>
    <xdr:sp macro="" textlink="">
      <xdr:nvSpPr>
        <xdr:cNvPr id="132" name="Down Arrow 131">
          <a:extLst>
            <a:ext uri="{FF2B5EF4-FFF2-40B4-BE49-F238E27FC236}">
              <a16:creationId xmlns:a16="http://schemas.microsoft.com/office/drawing/2014/main" id="{00000000-0008-0000-0100-000084000000}"/>
            </a:ext>
          </a:extLst>
        </xdr:cNvPr>
        <xdr:cNvSpPr/>
      </xdr:nvSpPr>
      <xdr:spPr bwMode="ltGray">
        <a:xfrm rot="2645861">
          <a:off x="13044378" y="53469883"/>
          <a:ext cx="713644" cy="2166958"/>
        </a:xfrm>
        <a:prstGeom prst="downArrow">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2400" b="1" dirty="0" err="1">
            <a:solidFill>
              <a:schemeClr val="bg1"/>
            </a:solidFill>
            <a:latin typeface="+mn-lt"/>
            <a:ea typeface="+mn-ea"/>
            <a:cs typeface="+mn-cs"/>
          </a:endParaRPr>
        </a:p>
      </xdr:txBody>
    </xdr:sp>
    <xdr:clientData/>
  </xdr:twoCellAnchor>
  <xdr:twoCellAnchor>
    <xdr:from>
      <xdr:col>7</xdr:col>
      <xdr:colOff>845225</xdr:colOff>
      <xdr:row>246</xdr:row>
      <xdr:rowOff>32402</xdr:rowOff>
    </xdr:from>
    <xdr:to>
      <xdr:col>11</xdr:col>
      <xdr:colOff>623127</xdr:colOff>
      <xdr:row>255</xdr:row>
      <xdr:rowOff>47621</xdr:rowOff>
    </xdr:to>
    <xdr:sp macro="" textlink="">
      <xdr:nvSpPr>
        <xdr:cNvPr id="133" name="TextBox 132">
          <a:extLst>
            <a:ext uri="{FF2B5EF4-FFF2-40B4-BE49-F238E27FC236}">
              <a16:creationId xmlns:a16="http://schemas.microsoft.com/office/drawing/2014/main" id="{00000000-0008-0000-0100-000085000000}"/>
            </a:ext>
          </a:extLst>
        </xdr:cNvPr>
        <xdr:cNvSpPr txBox="1"/>
      </xdr:nvSpPr>
      <xdr:spPr>
        <a:xfrm>
          <a:off x="13418225" y="51896027"/>
          <a:ext cx="4254652" cy="1729719"/>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pPr marL="0" marR="0" lvl="0" indent="-274320" algn="l" defTabSz="914400" eaLnBrk="1" fontAlgn="auto" latinLnBrk="0" hangingPunct="1">
            <a:lnSpc>
              <a:spcPct val="100000"/>
            </a:lnSpc>
            <a:spcBef>
              <a:spcPts val="0"/>
            </a:spcBef>
            <a:spcAft>
              <a:spcPts val="900"/>
            </a:spcAft>
            <a:buClrTx/>
            <a:buSzTx/>
            <a:buFontTx/>
            <a:buNone/>
            <a:tabLst/>
            <a:defRPr/>
          </a:pPr>
          <a:r>
            <a:rPr lang="en-US" sz="2000" b="0">
              <a:effectLst/>
              <a:latin typeface="+mn-lt"/>
              <a:ea typeface="+mn-ea"/>
              <a:cs typeface="+mn-cs"/>
            </a:rPr>
            <a:t>OSSPI determines the size of the project activities (small or large). Agency size, scope of migration and complexity are all considered by OSSPI when making this determination.</a:t>
          </a:r>
        </a:p>
        <a:p>
          <a:pPr marL="0" marR="0" lvl="0" indent="-274320" algn="l" defTabSz="914400" eaLnBrk="1" fontAlgn="auto" latinLnBrk="0" hangingPunct="1">
            <a:lnSpc>
              <a:spcPct val="100000"/>
            </a:lnSpc>
            <a:spcBef>
              <a:spcPts val="0"/>
            </a:spcBef>
            <a:spcAft>
              <a:spcPts val="900"/>
            </a:spcAft>
            <a:buClrTx/>
            <a:buSzTx/>
            <a:buFontTx/>
            <a:buNone/>
            <a:tabLst/>
            <a:defRPr/>
          </a:pPr>
          <a:endParaRPr lang="en-US" sz="3600" b="1" dirty="0" err="1">
            <a:effectLst/>
            <a:latin typeface="+mn-lt"/>
            <a:ea typeface="+mn-ea"/>
            <a:cs typeface="+mn-cs"/>
          </a:endParaRPr>
        </a:p>
      </xdr:txBody>
    </xdr:sp>
    <xdr:clientData/>
  </xdr:twoCellAnchor>
  <xdr:twoCellAnchor>
    <xdr:from>
      <xdr:col>7</xdr:col>
      <xdr:colOff>459471</xdr:colOff>
      <xdr:row>245</xdr:row>
      <xdr:rowOff>34633</xdr:rowOff>
    </xdr:from>
    <xdr:to>
      <xdr:col>7</xdr:col>
      <xdr:colOff>989882</xdr:colOff>
      <xdr:row>246</xdr:row>
      <xdr:rowOff>90088</xdr:rowOff>
    </xdr:to>
    <xdr:sp macro="" textlink="">
      <xdr:nvSpPr>
        <xdr:cNvPr id="134" name="Oval 133">
          <a:extLst>
            <a:ext uri="{FF2B5EF4-FFF2-40B4-BE49-F238E27FC236}">
              <a16:creationId xmlns:a16="http://schemas.microsoft.com/office/drawing/2014/main" id="{00000000-0008-0000-0100-000086000000}"/>
            </a:ext>
          </a:extLst>
        </xdr:cNvPr>
        <xdr:cNvSpPr/>
      </xdr:nvSpPr>
      <xdr:spPr bwMode="ltGray">
        <a:xfrm>
          <a:off x="13032471" y="51469633"/>
          <a:ext cx="530411" cy="484080"/>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4</a:t>
          </a:r>
          <a:endParaRPr lang="en-US" sz="2400">
            <a:solidFill>
              <a:schemeClr val="lt1"/>
            </a:solidFill>
            <a:effectLst/>
            <a:latin typeface="+mn-lt"/>
            <a:ea typeface="+mn-ea"/>
            <a:cs typeface="+mn-cs"/>
          </a:endParaRPr>
        </a:p>
      </xdr:txBody>
    </xdr:sp>
    <xdr:clientData/>
  </xdr:twoCellAnchor>
  <xdr:twoCellAnchor>
    <xdr:from>
      <xdr:col>1</xdr:col>
      <xdr:colOff>545978</xdr:colOff>
      <xdr:row>251</xdr:row>
      <xdr:rowOff>145528</xdr:rowOff>
    </xdr:from>
    <xdr:to>
      <xdr:col>3</xdr:col>
      <xdr:colOff>2457175</xdr:colOff>
      <xdr:row>261</xdr:row>
      <xdr:rowOff>47625</xdr:rowOff>
    </xdr:to>
    <xdr:sp macro="" textlink="">
      <xdr:nvSpPr>
        <xdr:cNvPr id="98" name="TextBox 97">
          <a:extLst>
            <a:ext uri="{FF2B5EF4-FFF2-40B4-BE49-F238E27FC236}">
              <a16:creationId xmlns:a16="http://schemas.microsoft.com/office/drawing/2014/main" id="{00000000-0008-0000-0100-000062000000}"/>
            </a:ext>
          </a:extLst>
        </xdr:cNvPr>
        <xdr:cNvSpPr txBox="1"/>
      </xdr:nvSpPr>
      <xdr:spPr>
        <a:xfrm>
          <a:off x="807916" y="52961653"/>
          <a:ext cx="4530572" cy="1902347"/>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r>
            <a:rPr lang="en-US" sz="2000" b="0">
              <a:effectLst/>
              <a:latin typeface="+mn-lt"/>
              <a:ea typeface="+mn-ea"/>
              <a:cs typeface="+mn-cs"/>
            </a:rPr>
            <a:t>The migration taking place has five potential types, listed here.</a:t>
          </a:r>
        </a:p>
        <a:p>
          <a:r>
            <a:rPr lang="en-US" sz="2000" b="0">
              <a:effectLst/>
              <a:latin typeface="+mn-lt"/>
              <a:ea typeface="+mn-ea"/>
              <a:cs typeface="+mn-cs"/>
            </a:rPr>
            <a:t>Some projects involve multiple types; this example shows a migration that involves Financial Management and Grants. </a:t>
          </a:r>
        </a:p>
      </xdr:txBody>
    </xdr:sp>
    <xdr:clientData/>
  </xdr:twoCellAnchor>
  <xdr:twoCellAnchor>
    <xdr:from>
      <xdr:col>1</xdr:col>
      <xdr:colOff>158750</xdr:colOff>
      <xdr:row>249</xdr:row>
      <xdr:rowOff>31750</xdr:rowOff>
    </xdr:from>
    <xdr:to>
      <xdr:col>1</xdr:col>
      <xdr:colOff>691189</xdr:colOff>
      <xdr:row>252</xdr:row>
      <xdr:rowOff>35514</xdr:rowOff>
    </xdr:to>
    <xdr:sp macro="" textlink="">
      <xdr:nvSpPr>
        <xdr:cNvPr id="97" name="Oval 96">
          <a:extLst>
            <a:ext uri="{FF2B5EF4-FFF2-40B4-BE49-F238E27FC236}">
              <a16:creationId xmlns:a16="http://schemas.microsoft.com/office/drawing/2014/main" id="{00000000-0008-0000-0100-000061000000}"/>
            </a:ext>
          </a:extLst>
        </xdr:cNvPr>
        <xdr:cNvSpPr/>
      </xdr:nvSpPr>
      <xdr:spPr bwMode="ltGray">
        <a:xfrm>
          <a:off x="158750" y="12033250"/>
          <a:ext cx="532439" cy="527639"/>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1</a:t>
          </a:r>
          <a:endParaRPr lang="en-US" sz="2400">
            <a:solidFill>
              <a:schemeClr val="lt1"/>
            </a:solidFill>
            <a:effectLst/>
            <a:latin typeface="+mn-lt"/>
            <a:ea typeface="+mn-ea"/>
            <a:cs typeface="+mn-cs"/>
          </a:endParaRPr>
        </a:p>
      </xdr:txBody>
    </xdr:sp>
    <xdr:clientData/>
  </xdr:twoCellAnchor>
  <xdr:twoCellAnchor>
    <xdr:from>
      <xdr:col>6</xdr:col>
      <xdr:colOff>233795</xdr:colOff>
      <xdr:row>87</xdr:row>
      <xdr:rowOff>37238</xdr:rowOff>
    </xdr:from>
    <xdr:to>
      <xdr:col>8</xdr:col>
      <xdr:colOff>859377</xdr:colOff>
      <xdr:row>93</xdr:row>
      <xdr:rowOff>71441</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11235170" y="19563488"/>
          <a:ext cx="3792645" cy="1177203"/>
        </a:xfrm>
        <a:prstGeom prst="rect">
          <a:avLst/>
        </a:prstGeom>
        <a:solidFill>
          <a:schemeClr val="bg1">
            <a:lumMod val="75000"/>
          </a:schemeClr>
        </a:solidFill>
        <a:ln w="34925">
          <a:solidFill>
            <a:schemeClr val="tx1"/>
          </a:solidFill>
        </a:ln>
      </xdr:spPr>
      <xdr:txBody>
        <a:bodyPr vertOverflow="clip" horzOverflow="clip" wrap="square" lIns="0" tIns="0" rIns="0" bIns="0" rtlCol="0" anchor="t">
          <a:noAutofit/>
        </a:bodyPr>
        <a:lstStyle/>
        <a:p>
          <a:pPr marL="0" marR="0" lvl="0" indent="-274320" algn="l" defTabSz="914400" eaLnBrk="1" fontAlgn="auto" latinLnBrk="0" hangingPunct="1">
            <a:lnSpc>
              <a:spcPct val="100000"/>
            </a:lnSpc>
            <a:spcBef>
              <a:spcPts val="0"/>
            </a:spcBef>
            <a:spcAft>
              <a:spcPts val="900"/>
            </a:spcAft>
            <a:buClrTx/>
            <a:buSzTx/>
            <a:buFontTx/>
            <a:buNone/>
            <a:tabLst/>
            <a:defRPr/>
          </a:pPr>
          <a:r>
            <a:rPr lang="en-US" sz="2000" b="0">
              <a:effectLst/>
              <a:latin typeface="+mn-lt"/>
              <a:ea typeface="+mn-ea"/>
              <a:cs typeface="+mn-cs"/>
            </a:rPr>
            <a:t>Each Phase 'definition' (Objective) per the M3 Framework is inserted here, for reference.</a:t>
          </a:r>
        </a:p>
        <a:p>
          <a:pPr marL="0" marR="0" lvl="0" indent="-274320" algn="l" defTabSz="914400" eaLnBrk="1" fontAlgn="auto" latinLnBrk="0" hangingPunct="1">
            <a:lnSpc>
              <a:spcPct val="100000"/>
            </a:lnSpc>
            <a:spcBef>
              <a:spcPts val="0"/>
            </a:spcBef>
            <a:spcAft>
              <a:spcPts val="900"/>
            </a:spcAft>
            <a:buClrTx/>
            <a:buSzTx/>
            <a:buFontTx/>
            <a:buNone/>
            <a:tabLst/>
            <a:defRPr/>
          </a:pPr>
          <a:endParaRPr lang="en-US" sz="1800" b="1" dirty="0" err="1">
            <a:effectLst/>
            <a:latin typeface="+mn-lt"/>
            <a:ea typeface="+mn-ea"/>
            <a:cs typeface="+mn-cs"/>
          </a:endParaRPr>
        </a:p>
      </xdr:txBody>
    </xdr:sp>
    <xdr:clientData/>
  </xdr:twoCellAnchor>
  <xdr:twoCellAnchor>
    <xdr:from>
      <xdr:col>5</xdr:col>
      <xdr:colOff>1177636</xdr:colOff>
      <xdr:row>84</xdr:row>
      <xdr:rowOff>109105</xdr:rowOff>
    </xdr:from>
    <xdr:to>
      <xdr:col>6</xdr:col>
      <xdr:colOff>462825</xdr:colOff>
      <xdr:row>87</xdr:row>
      <xdr:rowOff>26837</xdr:rowOff>
    </xdr:to>
    <xdr:sp macro="" textlink="">
      <xdr:nvSpPr>
        <xdr:cNvPr id="107" name="Oval 106">
          <a:extLst>
            <a:ext uri="{FF2B5EF4-FFF2-40B4-BE49-F238E27FC236}">
              <a16:creationId xmlns:a16="http://schemas.microsoft.com/office/drawing/2014/main" id="{00000000-0008-0000-0100-00006B000000}"/>
            </a:ext>
          </a:extLst>
        </xdr:cNvPr>
        <xdr:cNvSpPr/>
      </xdr:nvSpPr>
      <xdr:spPr bwMode="ltGray">
        <a:xfrm>
          <a:off x="10988386" y="19101955"/>
          <a:ext cx="523439" cy="489232"/>
        </a:xfrm>
        <a:prstGeom prst="ellipse">
          <a:avLst/>
        </a:prstGeom>
        <a:solidFill>
          <a:srgbClr val="0070C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1">
              <a:solidFill>
                <a:schemeClr val="lt1"/>
              </a:solidFill>
              <a:effectLst/>
              <a:latin typeface="+mn-lt"/>
              <a:ea typeface="+mn-ea"/>
              <a:cs typeface="+mn-cs"/>
            </a:rPr>
            <a:t>3</a:t>
          </a:r>
          <a:endParaRPr lang="en-US" sz="2400">
            <a:solidFill>
              <a:schemeClr val="lt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0</xdr:colOff>
      <xdr:row>7</xdr:row>
      <xdr:rowOff>13751</xdr:rowOff>
    </xdr:to>
    <xdr:pic>
      <xdr:nvPicPr>
        <xdr:cNvPr id="2" name="Picture 1" descr="https://www.ussm.gov/files/2015/12/frontpageheader.png">
          <a:extLst>
            <a:ext uri="{FF2B5EF4-FFF2-40B4-BE49-F238E27FC236}">
              <a16:creationId xmlns:a16="http://schemas.microsoft.com/office/drawing/2014/main" id="{00000000-0008-0000-0700-000002000000}"/>
            </a:ext>
          </a:extLst>
        </xdr:cNvPr>
        <xdr:cNvPicPr preferRelativeResize="0">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2709071" cy="1252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179070</xdr:colOff>
      <xdr:row>24</xdr:row>
      <xdr:rowOff>148590</xdr:rowOff>
    </xdr:from>
    <xdr:to>
      <xdr:col>13</xdr:col>
      <xdr:colOff>1428750</xdr:colOff>
      <xdr:row>38</xdr:row>
      <xdr:rowOff>30480</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4329</xdr:colOff>
          <xdr:row>0</xdr:row>
          <xdr:rowOff>-124003</xdr:rowOff>
        </xdr:from>
        <xdr:to>
          <xdr:col>1</xdr:col>
          <xdr:colOff>4329</xdr:colOff>
          <xdr:row>0</xdr:row>
          <xdr:rowOff>-124003</xdr:rowOff>
        </xdr:to>
        <xdr:grpSp>
          <xdr:nvGrpSpPr>
            <xdr:cNvPr id="2" name="Group 1">
              <a:extLst>
                <a:ext uri="{FF2B5EF4-FFF2-40B4-BE49-F238E27FC236}">
                  <a16:creationId xmlns:a16="http://schemas.microsoft.com/office/drawing/2014/main" id="{00000000-0008-0000-0800-000002000000}"/>
                </a:ext>
              </a:extLst>
            </xdr:cNvPr>
            <xdr:cNvGrpSpPr/>
          </xdr:nvGrpSpPr>
          <xdr:grpSpPr>
            <a:xfrm>
              <a:off x="221817" y="-120828"/>
              <a:ext cx="0" cy="0"/>
              <a:chOff x="221817" y="-120828"/>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7620</xdr:colOff>
          <xdr:row>4</xdr:row>
          <xdr:rowOff>0</xdr:rowOff>
        </xdr:from>
        <xdr:to>
          <xdr:col>2</xdr:col>
          <xdr:colOff>0</xdr:colOff>
          <xdr:row>11</xdr:row>
          <xdr:rowOff>0</xdr:rowOff>
        </xdr:to>
        <xdr:grpSp>
          <xdr:nvGrpSpPr>
            <xdr:cNvPr id="6161" name="Group 17">
              <a:extLst>
                <a:ext uri="{FF2B5EF4-FFF2-40B4-BE49-F238E27FC236}">
                  <a16:creationId xmlns:a16="http://schemas.microsoft.com/office/drawing/2014/main" id="{00000000-0008-0000-0800-000011180000}"/>
                </a:ext>
              </a:extLst>
            </xdr:cNvPr>
            <xdr:cNvGrpSpPr>
              <a:grpSpLocks/>
            </xdr:cNvGrpSpPr>
          </xdr:nvGrpSpPr>
          <xdr:grpSpPr bwMode="auto">
            <a:xfrm>
              <a:off x="225108" y="904875"/>
              <a:ext cx="2810986" cy="1309688"/>
              <a:chOff x="0" y="9715"/>
              <a:chExt cx="13144" cy="7905"/>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4</xdr:row>
          <xdr:rowOff>57150</xdr:rowOff>
        </xdr:from>
        <xdr:to>
          <xdr:col>1</xdr:col>
          <xdr:colOff>1752600</xdr:colOff>
          <xdr:row>5</xdr:row>
          <xdr:rowOff>127000</xdr:rowOff>
        </xdr:to>
        <xdr:sp macro="" textlink="">
          <xdr:nvSpPr>
            <xdr:cNvPr id="4141" name="CheckBox6" hidden="1">
              <a:extLst>
                <a:ext uri="{63B3BB69-23CF-44E3-9099-C40C66FF867C}">
                  <a14:compatExt spid="_x0000_s4141"/>
                </a:ext>
                <a:ext uri="{FF2B5EF4-FFF2-40B4-BE49-F238E27FC236}">
                  <a16:creationId xmlns:a16="http://schemas.microsoft.com/office/drawing/2014/main" id="{00000000-0008-0000-0800-00002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5</xdr:row>
          <xdr:rowOff>95250</xdr:rowOff>
        </xdr:from>
        <xdr:to>
          <xdr:col>1</xdr:col>
          <xdr:colOff>1752600</xdr:colOff>
          <xdr:row>6</xdr:row>
          <xdr:rowOff>171450</xdr:rowOff>
        </xdr:to>
        <xdr:sp macro="" textlink="">
          <xdr:nvSpPr>
            <xdr:cNvPr id="4142" name="CheckBox7" hidden="1">
              <a:extLst>
                <a:ext uri="{63B3BB69-23CF-44E3-9099-C40C66FF867C}">
                  <a14:compatExt spid="_x0000_s4142"/>
                </a:ext>
                <a:ext uri="{FF2B5EF4-FFF2-40B4-BE49-F238E27FC236}">
                  <a16:creationId xmlns:a16="http://schemas.microsoft.com/office/drawing/2014/main" id="{00000000-0008-0000-0800-00002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6</xdr:row>
          <xdr:rowOff>152400</xdr:rowOff>
        </xdr:from>
        <xdr:to>
          <xdr:col>1</xdr:col>
          <xdr:colOff>1752600</xdr:colOff>
          <xdr:row>8</xdr:row>
          <xdr:rowOff>31750</xdr:rowOff>
        </xdr:to>
        <xdr:sp macro="" textlink="">
          <xdr:nvSpPr>
            <xdr:cNvPr id="4143" name="CheckBox8" hidden="1">
              <a:extLst>
                <a:ext uri="{63B3BB69-23CF-44E3-9099-C40C66FF867C}">
                  <a14:compatExt spid="_x0000_s4143"/>
                </a:ext>
                <a:ext uri="{FF2B5EF4-FFF2-40B4-BE49-F238E27FC236}">
                  <a16:creationId xmlns:a16="http://schemas.microsoft.com/office/drawing/2014/main" id="{00000000-0008-0000-0800-00002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8</xdr:row>
          <xdr:rowOff>0</xdr:rowOff>
        </xdr:from>
        <xdr:to>
          <xdr:col>1</xdr:col>
          <xdr:colOff>2800350</xdr:colOff>
          <xdr:row>9</xdr:row>
          <xdr:rowOff>69850</xdr:rowOff>
        </xdr:to>
        <xdr:sp macro="" textlink="">
          <xdr:nvSpPr>
            <xdr:cNvPr id="4144" name="CheckBox9" hidden="1">
              <a:extLst>
                <a:ext uri="{63B3BB69-23CF-44E3-9099-C40C66FF867C}">
                  <a14:compatExt spid="_x0000_s4144"/>
                </a:ext>
                <a:ext uri="{FF2B5EF4-FFF2-40B4-BE49-F238E27FC236}">
                  <a16:creationId xmlns:a16="http://schemas.microsoft.com/office/drawing/2014/main" id="{00000000-0008-0000-0800-00003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9</xdr:row>
          <xdr:rowOff>57150</xdr:rowOff>
        </xdr:from>
        <xdr:to>
          <xdr:col>1</xdr:col>
          <xdr:colOff>1752600</xdr:colOff>
          <xdr:row>10</xdr:row>
          <xdr:rowOff>127000</xdr:rowOff>
        </xdr:to>
        <xdr:sp macro="" textlink="">
          <xdr:nvSpPr>
            <xdr:cNvPr id="4145" name="CheckBox10" hidden="1">
              <a:extLst>
                <a:ext uri="{63B3BB69-23CF-44E3-9099-C40C66FF867C}">
                  <a14:compatExt spid="_x0000_s4145"/>
                </a:ext>
                <a:ext uri="{FF2B5EF4-FFF2-40B4-BE49-F238E27FC236}">
                  <a16:creationId xmlns:a16="http://schemas.microsoft.com/office/drawing/2014/main" id="{00000000-0008-0000-0800-00003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PwC">
  <a:themeElements>
    <a:clrScheme name="PwC Orange">
      <a:dk1>
        <a:srgbClr val="000000"/>
      </a:dk1>
      <a:lt1>
        <a:srgbClr val="FFFFFF"/>
      </a:lt1>
      <a:dk2>
        <a:srgbClr val="DC6900"/>
      </a:dk2>
      <a:lt2>
        <a:srgbClr val="FFFFFF"/>
      </a:lt2>
      <a:accent1>
        <a:srgbClr val="DC6900"/>
      </a:accent1>
      <a:accent2>
        <a:srgbClr val="FFB600"/>
      </a:accent2>
      <a:accent3>
        <a:srgbClr val="602320"/>
      </a:accent3>
      <a:accent4>
        <a:srgbClr val="E27588"/>
      </a:accent4>
      <a:accent5>
        <a:srgbClr val="A32020"/>
      </a:accent5>
      <a:accent6>
        <a:srgbClr val="E0301E"/>
      </a:accent6>
      <a:hlink>
        <a:srgbClr val="0000FF"/>
      </a:hlink>
      <a:folHlink>
        <a:srgbClr val="0000FF"/>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ussm.gov/m3phase1/"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ussm.gov/m3phase2/"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ussm.gov/m3phase3/"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ussm.gov/m3phase4/"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0.emf"/><Relationship Id="rId3" Type="http://schemas.openxmlformats.org/officeDocument/2006/relationships/vmlDrawing" Target="../drawings/vmlDrawing1.vml"/><Relationship Id="rId7" Type="http://schemas.openxmlformats.org/officeDocument/2006/relationships/image" Target="../media/image7.emf"/><Relationship Id="rId12" Type="http://schemas.openxmlformats.org/officeDocument/2006/relationships/control" Target="../activeX/activeX5.x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ntrol" Target="../activeX/activeX2.xml"/><Relationship Id="rId11" Type="http://schemas.openxmlformats.org/officeDocument/2006/relationships/image" Target="../media/image9.emf"/><Relationship Id="rId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8.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T32"/>
  <sheetViews>
    <sheetView showGridLines="0" topLeftCell="A4" zoomScale="81" zoomScaleNormal="75" workbookViewId="0">
      <selection activeCell="Q9" sqref="Q9"/>
    </sheetView>
  </sheetViews>
  <sheetFormatPr defaultColWidth="0" defaultRowHeight="14" zeroHeight="1"/>
  <cols>
    <col min="1" max="1" width="1" customWidth="1"/>
    <col min="2" max="2" width="3" customWidth="1"/>
    <col min="3" max="18" width="9" customWidth="1"/>
    <col min="19" max="19" width="54.4140625" customWidth="1"/>
    <col min="20" max="20" width="1.75" customWidth="1"/>
    <col min="21" max="16384" width="9" hidden="1"/>
  </cols>
  <sheetData>
    <row r="1" spans="2:19" ht="14.5" thickBot="1"/>
    <row r="2" spans="2:19" ht="25">
      <c r="B2" s="211" t="s">
        <v>102</v>
      </c>
      <c r="C2" s="212"/>
      <c r="D2" s="212"/>
      <c r="E2" s="212"/>
      <c r="F2" s="212"/>
      <c r="G2" s="212"/>
      <c r="H2" s="212"/>
      <c r="I2" s="212"/>
      <c r="J2" s="212"/>
      <c r="K2" s="212"/>
      <c r="L2" s="212"/>
      <c r="M2" s="212"/>
      <c r="N2" s="212"/>
      <c r="O2" s="212"/>
      <c r="P2" s="212"/>
      <c r="Q2" s="212"/>
      <c r="R2" s="212"/>
      <c r="S2" s="213"/>
    </row>
    <row r="3" spans="2:19" ht="14.5" thickBot="1">
      <c r="B3" s="136"/>
      <c r="C3" s="3"/>
      <c r="D3" s="3"/>
      <c r="E3" s="3"/>
      <c r="F3" s="3"/>
      <c r="G3" s="3"/>
      <c r="H3" s="3"/>
      <c r="I3" s="3"/>
      <c r="J3" s="3"/>
      <c r="K3" s="3"/>
      <c r="L3" s="3"/>
      <c r="M3" s="3"/>
      <c r="N3" s="3"/>
      <c r="O3" s="3"/>
      <c r="P3" s="3"/>
      <c r="Q3" s="3"/>
      <c r="R3" s="3"/>
      <c r="S3" s="139"/>
    </row>
    <row r="4" spans="2:19" ht="18" thickBot="1">
      <c r="B4" s="156" t="s">
        <v>93</v>
      </c>
      <c r="C4" s="209" t="s">
        <v>100</v>
      </c>
      <c r="D4" s="210"/>
      <c r="E4" s="149"/>
      <c r="F4" s="149"/>
      <c r="G4" s="149"/>
      <c r="H4" s="149"/>
      <c r="I4" s="149"/>
      <c r="J4" s="149"/>
      <c r="K4" s="149"/>
      <c r="L4" s="149"/>
      <c r="M4" s="149"/>
      <c r="N4" s="149"/>
      <c r="O4" s="149"/>
      <c r="P4" s="149"/>
      <c r="Q4" s="149"/>
      <c r="R4" s="149"/>
      <c r="S4" s="150"/>
    </row>
    <row r="5" spans="2:19" ht="14.5">
      <c r="B5" s="147"/>
      <c r="C5" s="3" t="s">
        <v>106</v>
      </c>
      <c r="D5" s="3"/>
      <c r="E5" s="3"/>
      <c r="F5" s="3"/>
      <c r="G5" s="148"/>
      <c r="H5" s="3"/>
      <c r="I5" s="3"/>
      <c r="J5" s="3"/>
      <c r="K5" s="3"/>
      <c r="L5" s="3"/>
      <c r="M5" s="3"/>
      <c r="N5" s="3"/>
      <c r="O5" s="3"/>
      <c r="P5" s="3"/>
      <c r="Q5" s="3"/>
      <c r="R5" s="3"/>
      <c r="S5" s="139"/>
    </row>
    <row r="6" spans="2:19" ht="15" thickBot="1">
      <c r="B6" s="136"/>
      <c r="C6" s="3"/>
      <c r="D6" s="3"/>
      <c r="E6" s="3"/>
      <c r="F6" s="3"/>
      <c r="G6" s="148"/>
      <c r="H6" s="3"/>
      <c r="I6" s="3"/>
      <c r="J6" s="3"/>
      <c r="K6" s="3"/>
      <c r="L6" s="3"/>
      <c r="M6" s="3"/>
      <c r="N6" s="3"/>
      <c r="O6" s="3"/>
      <c r="P6" s="3"/>
      <c r="Q6" s="3"/>
      <c r="R6" s="3"/>
      <c r="S6" s="139"/>
    </row>
    <row r="7" spans="2:19" ht="18" thickBot="1">
      <c r="B7" s="156" t="s">
        <v>94</v>
      </c>
      <c r="C7" s="209" t="s">
        <v>103</v>
      </c>
      <c r="D7" s="210"/>
      <c r="E7" s="210"/>
      <c r="F7" s="149"/>
      <c r="G7" s="151"/>
      <c r="H7" s="149"/>
      <c r="I7" s="149"/>
      <c r="J7" s="149"/>
      <c r="K7" s="149"/>
      <c r="L7" s="149"/>
      <c r="M7" s="149"/>
      <c r="N7" s="149"/>
      <c r="O7" s="149"/>
      <c r="P7" s="149"/>
      <c r="Q7" s="149"/>
      <c r="R7" s="149"/>
      <c r="S7" s="150"/>
    </row>
    <row r="8" spans="2:19" ht="14.5">
      <c r="B8" s="147"/>
      <c r="C8" s="3" t="s">
        <v>101</v>
      </c>
      <c r="D8" s="3"/>
      <c r="E8" s="3"/>
      <c r="F8" s="3"/>
      <c r="G8" s="3"/>
      <c r="H8" s="3"/>
      <c r="I8" s="3"/>
      <c r="J8" s="3"/>
      <c r="K8" s="3"/>
      <c r="L8" s="3"/>
      <c r="M8" s="3"/>
      <c r="N8" s="3"/>
      <c r="O8" s="3"/>
      <c r="P8" s="3"/>
      <c r="Q8" s="3"/>
      <c r="R8" s="3"/>
      <c r="S8" s="139"/>
    </row>
    <row r="9" spans="2:19" ht="14.5" thickBot="1">
      <c r="B9" s="147"/>
      <c r="C9" s="3"/>
      <c r="D9" s="3"/>
      <c r="E9" s="3"/>
      <c r="F9" s="3"/>
      <c r="G9" s="3"/>
      <c r="H9" s="3"/>
      <c r="I9" s="3"/>
      <c r="J9" s="3"/>
      <c r="K9" s="3"/>
      <c r="L9" s="3"/>
      <c r="M9" s="3"/>
      <c r="N9" s="3"/>
      <c r="O9" s="3"/>
      <c r="P9" s="3"/>
      <c r="Q9" s="3"/>
      <c r="R9" s="3"/>
      <c r="S9" s="139"/>
    </row>
    <row r="10" spans="2:19" ht="18" thickBot="1">
      <c r="B10" s="156" t="s">
        <v>95</v>
      </c>
      <c r="C10" s="209" t="s">
        <v>146</v>
      </c>
      <c r="D10" s="210"/>
      <c r="E10" s="210"/>
      <c r="F10" s="149"/>
      <c r="G10" s="149"/>
      <c r="H10" s="149"/>
      <c r="I10" s="149"/>
      <c r="J10" s="149"/>
      <c r="K10" s="149"/>
      <c r="L10" s="149"/>
      <c r="M10" s="149"/>
      <c r="N10" s="149"/>
      <c r="O10" s="149"/>
      <c r="P10" s="149"/>
      <c r="Q10" s="149"/>
      <c r="R10" s="149"/>
      <c r="S10" s="150"/>
    </row>
    <row r="11" spans="2:19" ht="14.5">
      <c r="B11" s="147"/>
      <c r="C11" s="3" t="s">
        <v>105</v>
      </c>
      <c r="D11" s="3"/>
      <c r="E11" s="3"/>
      <c r="F11" s="3"/>
      <c r="G11" s="3"/>
      <c r="H11" s="3"/>
      <c r="I11" s="3"/>
      <c r="J11" s="3"/>
      <c r="K11" s="3"/>
      <c r="L11" s="3"/>
      <c r="M11" s="3"/>
      <c r="N11" s="3"/>
      <c r="O11" s="3"/>
      <c r="P11" s="3"/>
      <c r="Q11" s="3"/>
      <c r="R11" s="3"/>
      <c r="S11" s="139"/>
    </row>
    <row r="12" spans="2:19" ht="14.5">
      <c r="B12" s="147"/>
      <c r="C12" s="208" t="s">
        <v>285</v>
      </c>
      <c r="D12" s="3"/>
      <c r="E12" s="3"/>
      <c r="F12" s="3"/>
      <c r="G12" s="3"/>
      <c r="H12" s="3"/>
      <c r="I12" s="3"/>
      <c r="J12" s="3"/>
      <c r="K12" s="3"/>
      <c r="L12" s="3"/>
      <c r="M12" s="3"/>
      <c r="N12" s="3"/>
      <c r="O12" s="3"/>
      <c r="P12" s="3"/>
      <c r="Q12" s="3"/>
      <c r="R12" s="3"/>
      <c r="S12" s="139"/>
    </row>
    <row r="13" spans="2:19" ht="14.5" thickBot="1">
      <c r="B13" s="136"/>
      <c r="C13" s="3"/>
      <c r="D13" s="3"/>
      <c r="E13" s="3"/>
      <c r="F13" s="3"/>
      <c r="G13" s="3"/>
      <c r="H13" s="3"/>
      <c r="I13" s="3"/>
      <c r="J13" s="3"/>
      <c r="K13" s="3"/>
      <c r="L13" s="3"/>
      <c r="M13" s="3"/>
      <c r="N13" s="3"/>
      <c r="O13" s="3"/>
      <c r="P13" s="3"/>
      <c r="Q13" s="3"/>
      <c r="R13" s="3"/>
      <c r="S13" s="139"/>
    </row>
    <row r="14" spans="2:19" ht="18" thickBot="1">
      <c r="B14" s="156" t="s">
        <v>96</v>
      </c>
      <c r="C14" s="209" t="s">
        <v>54</v>
      </c>
      <c r="D14" s="210"/>
      <c r="E14" s="149"/>
      <c r="F14" s="149"/>
      <c r="G14" s="149"/>
      <c r="H14" s="149"/>
      <c r="I14" s="149"/>
      <c r="J14" s="149"/>
      <c r="K14" s="149"/>
      <c r="L14" s="149"/>
      <c r="M14" s="149"/>
      <c r="N14" s="149"/>
      <c r="O14" s="149"/>
      <c r="P14" s="149"/>
      <c r="Q14" s="149"/>
      <c r="R14" s="149"/>
      <c r="S14" s="150"/>
    </row>
    <row r="15" spans="2:19" ht="29.25" customHeight="1">
      <c r="B15" s="147"/>
      <c r="C15" s="214" t="s">
        <v>107</v>
      </c>
      <c r="D15" s="215"/>
      <c r="E15" s="215"/>
      <c r="F15" s="215"/>
      <c r="G15" s="215"/>
      <c r="H15" s="215"/>
      <c r="I15" s="215"/>
      <c r="J15" s="215"/>
      <c r="K15" s="215"/>
      <c r="L15" s="215"/>
      <c r="M15" s="215"/>
      <c r="N15" s="215"/>
      <c r="O15" s="215"/>
      <c r="P15" s="215"/>
      <c r="Q15" s="215"/>
      <c r="R15" s="215"/>
      <c r="S15" s="216"/>
    </row>
    <row r="16" spans="2:19" ht="14.5" thickBot="1">
      <c r="B16" s="136"/>
      <c r="C16" s="3"/>
      <c r="D16" s="3"/>
      <c r="E16" s="3"/>
      <c r="F16" s="3"/>
      <c r="G16" s="3"/>
      <c r="H16" s="3"/>
      <c r="I16" s="3"/>
      <c r="J16" s="3"/>
      <c r="K16" s="3"/>
      <c r="L16" s="3"/>
      <c r="M16" s="3"/>
      <c r="N16" s="3"/>
      <c r="O16" s="3"/>
      <c r="P16" s="3"/>
      <c r="Q16" s="3"/>
      <c r="R16" s="3"/>
      <c r="S16" s="139"/>
    </row>
    <row r="17" spans="2:19" ht="18" thickBot="1">
      <c r="B17" s="156">
        <v>5</v>
      </c>
      <c r="C17" s="209" t="s">
        <v>108</v>
      </c>
      <c r="D17" s="210"/>
      <c r="E17" s="149"/>
      <c r="F17" s="149"/>
      <c r="G17" s="149"/>
      <c r="H17" s="149"/>
      <c r="I17" s="149"/>
      <c r="J17" s="149"/>
      <c r="K17" s="149"/>
      <c r="L17" s="149"/>
      <c r="M17" s="149"/>
      <c r="N17" s="149"/>
      <c r="O17" s="149"/>
      <c r="P17" s="149"/>
      <c r="Q17" s="149"/>
      <c r="R17" s="149"/>
      <c r="S17" s="150"/>
    </row>
    <row r="18" spans="2:19" ht="14.5">
      <c r="B18" s="147"/>
      <c r="C18" s="208" t="s">
        <v>282</v>
      </c>
      <c r="D18" s="3"/>
      <c r="E18" s="3"/>
      <c r="F18" s="3"/>
      <c r="G18" s="3"/>
      <c r="H18" s="3"/>
      <c r="I18" s="3"/>
      <c r="J18" s="3"/>
      <c r="K18" s="3"/>
      <c r="L18" s="3"/>
      <c r="M18" s="3"/>
      <c r="N18" s="3"/>
      <c r="O18" s="3"/>
      <c r="P18" s="3"/>
      <c r="Q18" s="3"/>
      <c r="R18" s="3"/>
      <c r="S18" s="139"/>
    </row>
    <row r="19" spans="2:19" ht="14.5">
      <c r="B19" s="147"/>
      <c r="C19" s="208" t="s">
        <v>283</v>
      </c>
      <c r="D19" s="3"/>
      <c r="E19" s="3"/>
      <c r="F19" s="3"/>
      <c r="G19" s="3"/>
      <c r="H19" s="3"/>
      <c r="I19" s="3"/>
      <c r="J19" s="3"/>
      <c r="K19" s="3"/>
      <c r="L19" s="3"/>
      <c r="M19" s="3"/>
      <c r="N19" s="3"/>
      <c r="O19" s="3"/>
      <c r="P19" s="3"/>
      <c r="Q19" s="3"/>
      <c r="R19" s="3"/>
      <c r="S19" s="139"/>
    </row>
    <row r="20" spans="2:19" ht="14.5">
      <c r="B20" s="147"/>
      <c r="C20" s="208" t="s">
        <v>284</v>
      </c>
      <c r="D20" s="3"/>
      <c r="E20" s="3"/>
      <c r="F20" s="3"/>
      <c r="G20" s="3"/>
      <c r="H20" s="3"/>
      <c r="I20" s="3"/>
      <c r="J20" s="3"/>
      <c r="K20" s="3"/>
      <c r="L20" s="3"/>
      <c r="M20" s="3"/>
      <c r="N20" s="3"/>
      <c r="O20" s="3"/>
      <c r="P20" s="3"/>
      <c r="Q20" s="3"/>
      <c r="R20" s="3"/>
      <c r="S20" s="139"/>
    </row>
    <row r="21" spans="2:19" ht="14.5">
      <c r="B21" s="147"/>
      <c r="C21" s="208" t="s">
        <v>104</v>
      </c>
      <c r="D21" s="3"/>
      <c r="E21" s="3"/>
      <c r="F21" s="3"/>
      <c r="G21" s="3"/>
      <c r="H21" s="3"/>
      <c r="I21" s="3"/>
      <c r="J21" s="3"/>
      <c r="K21" s="3"/>
      <c r="L21" s="3"/>
      <c r="M21" s="3"/>
      <c r="N21" s="3"/>
      <c r="O21" s="3"/>
      <c r="P21" s="3"/>
      <c r="Q21" s="3"/>
      <c r="R21" s="3"/>
      <c r="S21" s="139"/>
    </row>
    <row r="22" spans="2:19" ht="14.5" thickBot="1">
      <c r="B22" s="136"/>
      <c r="C22" s="3"/>
      <c r="D22" s="3"/>
      <c r="E22" s="3"/>
      <c r="F22" s="3"/>
      <c r="G22" s="3"/>
      <c r="H22" s="3"/>
      <c r="I22" s="3"/>
      <c r="J22" s="3"/>
      <c r="K22" s="3"/>
      <c r="L22" s="3"/>
      <c r="M22" s="3"/>
      <c r="N22" s="3"/>
      <c r="O22" s="3"/>
      <c r="P22" s="3"/>
      <c r="Q22" s="3"/>
      <c r="R22" s="3"/>
      <c r="S22" s="139"/>
    </row>
    <row r="23" spans="2:19" ht="18" thickBot="1">
      <c r="B23" s="156">
        <v>6</v>
      </c>
      <c r="C23" s="209" t="s">
        <v>97</v>
      </c>
      <c r="D23" s="210"/>
      <c r="E23" s="149"/>
      <c r="F23" s="149"/>
      <c r="G23" s="149"/>
      <c r="H23" s="149"/>
      <c r="I23" s="149"/>
      <c r="J23" s="149"/>
      <c r="K23" s="149"/>
      <c r="L23" s="149"/>
      <c r="M23" s="149"/>
      <c r="N23" s="149"/>
      <c r="O23" s="149"/>
      <c r="P23" s="149"/>
      <c r="Q23" s="149"/>
      <c r="R23" s="149"/>
      <c r="S23" s="150"/>
    </row>
    <row r="24" spans="2:19" ht="14.5">
      <c r="B24" s="147"/>
      <c r="C24" s="3" t="s">
        <v>99</v>
      </c>
      <c r="D24" s="3"/>
      <c r="E24" s="3"/>
      <c r="F24" s="3"/>
      <c r="G24" s="3"/>
      <c r="H24" s="3"/>
      <c r="I24" s="3"/>
      <c r="J24" s="3"/>
      <c r="K24" s="3"/>
      <c r="L24" s="3"/>
      <c r="M24" s="3"/>
      <c r="N24" s="3"/>
      <c r="O24" s="3"/>
      <c r="P24" s="3"/>
      <c r="Q24" s="3"/>
      <c r="R24" s="3"/>
      <c r="S24" s="139"/>
    </row>
    <row r="25" spans="2:19" ht="14.5">
      <c r="B25" s="147"/>
      <c r="C25" s="3" t="s">
        <v>98</v>
      </c>
      <c r="D25" s="3"/>
      <c r="E25" s="3"/>
      <c r="F25" s="3"/>
      <c r="G25" s="3"/>
      <c r="H25" s="3"/>
      <c r="I25" s="3"/>
      <c r="J25" s="3"/>
      <c r="K25" s="3"/>
      <c r="L25" s="3"/>
      <c r="M25" s="3"/>
      <c r="N25" s="3"/>
      <c r="O25" s="3"/>
      <c r="P25" s="3"/>
      <c r="Q25" s="3"/>
      <c r="R25" s="3"/>
      <c r="S25" s="139"/>
    </row>
    <row r="26" spans="2:19" ht="14.5" thickBot="1">
      <c r="B26" s="137"/>
      <c r="C26" s="138"/>
      <c r="D26" s="138"/>
      <c r="E26" s="138"/>
      <c r="F26" s="138"/>
      <c r="G26" s="138"/>
      <c r="H26" s="138"/>
      <c r="I26" s="138"/>
      <c r="J26" s="138"/>
      <c r="K26" s="138"/>
      <c r="L26" s="138"/>
      <c r="M26" s="138"/>
      <c r="N26" s="138"/>
      <c r="O26" s="138"/>
      <c r="P26" s="138"/>
      <c r="Q26" s="138"/>
      <c r="R26" s="138"/>
      <c r="S26" s="140"/>
    </row>
    <row r="27" spans="2:19"/>
    <row r="28" spans="2:19" hidden="1"/>
    <row r="29" spans="2:19" hidden="1"/>
    <row r="30" spans="2:19" hidden="1"/>
    <row r="31" spans="2:19" hidden="1"/>
    <row r="32" spans="2:19" hidden="1"/>
  </sheetData>
  <mergeCells count="8">
    <mergeCell ref="C17:D17"/>
    <mergeCell ref="C23:D23"/>
    <mergeCell ref="C14:D14"/>
    <mergeCell ref="B2:S2"/>
    <mergeCell ref="C4:D4"/>
    <mergeCell ref="C7:E7"/>
    <mergeCell ref="C10:E10"/>
    <mergeCell ref="C15:S15"/>
  </mergeCells>
  <pageMargins left="0.7" right="0.7" top="0.75" bottom="0.75" header="0.3" footer="0.3"/>
  <pageSetup scale="77"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8E00"/>
    <pageSetUpPr fitToPage="1"/>
  </sheetPr>
  <dimension ref="B1:AE459"/>
  <sheetViews>
    <sheetView showGridLines="0" topLeftCell="A194" zoomScale="38" zoomScaleNormal="40" workbookViewId="0">
      <selection activeCell="AG208" sqref="AG208"/>
    </sheetView>
  </sheetViews>
  <sheetFormatPr defaultColWidth="8.75" defaultRowHeight="14" zeroHeight="1"/>
  <cols>
    <col min="1" max="1" width="3.33203125" customWidth="1"/>
    <col min="2" max="2" width="26.58203125" customWidth="1"/>
    <col min="3" max="3" width="7.75" customWidth="1"/>
    <col min="4" max="4" width="54.08203125" customWidth="1"/>
    <col min="5" max="5" width="36.33203125" customWidth="1"/>
    <col min="6" max="6" width="16.08203125" customWidth="1"/>
    <col min="7" max="7" width="20.58203125" customWidth="1"/>
    <col min="8" max="8" width="21" customWidth="1"/>
    <col min="9" max="9" width="20.25" customWidth="1"/>
    <col min="10" max="32" width="8.75" customWidth="1"/>
  </cols>
  <sheetData>
    <row r="1" spans="2:31" ht="14.5" thickBot="1"/>
    <row r="2" spans="2:31" s="1" customFormat="1" ht="141" customHeight="1" thickBot="1">
      <c r="B2" s="217" t="s">
        <v>209</v>
      </c>
      <c r="C2" s="218"/>
      <c r="D2" s="219"/>
    </row>
    <row r="3" spans="2:31" s="1" customFormat="1" ht="56.25" customHeight="1" thickBot="1"/>
    <row r="4" spans="2:31" ht="35.5" thickBot="1">
      <c r="B4" s="189" t="s">
        <v>53</v>
      </c>
      <c r="C4" s="223" t="s">
        <v>64</v>
      </c>
      <c r="D4" s="224"/>
      <c r="E4" s="222"/>
      <c r="F4" s="222"/>
      <c r="G4" s="152"/>
      <c r="H4" s="153"/>
      <c r="I4" s="152"/>
      <c r="J4" s="149"/>
      <c r="K4" s="149"/>
      <c r="L4" s="149"/>
      <c r="M4" s="149"/>
      <c r="N4" s="149"/>
      <c r="O4" s="149"/>
      <c r="P4" s="149"/>
      <c r="Q4" s="149"/>
      <c r="R4" s="149"/>
      <c r="S4" s="149"/>
      <c r="T4" s="149"/>
      <c r="U4" s="149"/>
      <c r="V4" s="149"/>
      <c r="W4" s="149"/>
      <c r="X4" s="149"/>
      <c r="Y4" s="149"/>
      <c r="Z4" s="149"/>
      <c r="AA4" s="149"/>
      <c r="AB4" s="149"/>
      <c r="AC4" s="149"/>
      <c r="AD4" s="149"/>
      <c r="AE4" s="150"/>
    </row>
    <row r="5" spans="2:31" s="1" customFormat="1" ht="35">
      <c r="B5" s="66"/>
      <c r="C5" s="2"/>
      <c r="D5" s="2"/>
      <c r="E5" s="67"/>
      <c r="F5" s="67"/>
      <c r="G5" s="67"/>
      <c r="H5" s="67"/>
      <c r="I5" s="67"/>
      <c r="J5" s="2"/>
      <c r="K5" s="2"/>
      <c r="L5" s="2"/>
      <c r="M5" s="2"/>
      <c r="N5" s="2"/>
      <c r="O5" s="2"/>
      <c r="P5" s="2"/>
      <c r="Q5" s="2"/>
      <c r="R5" s="2"/>
      <c r="S5" s="2"/>
      <c r="T5" s="2"/>
      <c r="U5" s="2"/>
      <c r="V5" s="2"/>
      <c r="W5" s="2"/>
      <c r="X5" s="2"/>
      <c r="Y5" s="2"/>
      <c r="Z5" s="2"/>
      <c r="AA5" s="2"/>
      <c r="AB5" s="2"/>
      <c r="AC5" s="2"/>
      <c r="AD5" s="2"/>
      <c r="AE5" s="58"/>
    </row>
    <row r="6" spans="2:31" s="1" customFormat="1" ht="15" customHeight="1">
      <c r="B6" s="68"/>
      <c r="C6" s="69"/>
      <c r="D6" s="2"/>
      <c r="E6" s="70"/>
      <c r="F6" s="71"/>
      <c r="G6" s="72"/>
      <c r="H6" s="73"/>
      <c r="I6" s="74"/>
      <c r="J6" s="2"/>
      <c r="K6" s="2"/>
      <c r="L6" s="2"/>
      <c r="M6" s="2"/>
      <c r="N6" s="2"/>
      <c r="O6" s="2"/>
      <c r="P6" s="2"/>
      <c r="Q6" s="2"/>
      <c r="R6" s="2"/>
      <c r="S6" s="2"/>
      <c r="T6" s="2"/>
      <c r="U6" s="2"/>
      <c r="V6" s="2"/>
      <c r="W6" s="2"/>
      <c r="X6" s="2"/>
      <c r="Y6" s="2"/>
      <c r="Z6" s="2"/>
      <c r="AA6" s="2"/>
      <c r="AB6" s="2"/>
      <c r="AC6" s="2"/>
      <c r="AD6" s="2"/>
      <c r="AE6" s="58"/>
    </row>
    <row r="7" spans="2:31" s="1" customFormat="1">
      <c r="B7" s="68"/>
      <c r="C7" s="2"/>
      <c r="D7" s="91"/>
      <c r="E7" s="2"/>
      <c r="F7" s="2"/>
      <c r="G7" s="2"/>
      <c r="H7" s="2"/>
      <c r="I7" s="2"/>
      <c r="J7" s="2"/>
      <c r="K7" s="2"/>
      <c r="L7" s="2"/>
      <c r="M7" s="2"/>
      <c r="N7" s="2"/>
      <c r="O7" s="2"/>
      <c r="P7" s="2"/>
      <c r="Q7" s="2"/>
      <c r="R7" s="2"/>
      <c r="S7" s="2"/>
      <c r="T7" s="2"/>
      <c r="U7" s="2"/>
      <c r="V7" s="2"/>
      <c r="W7" s="2"/>
      <c r="X7" s="2"/>
      <c r="Y7" s="2"/>
      <c r="Z7" s="2"/>
      <c r="AA7" s="2"/>
      <c r="AB7" s="2"/>
      <c r="AC7" s="2"/>
      <c r="AD7" s="2"/>
      <c r="AE7" s="58"/>
    </row>
    <row r="8" spans="2:31" s="1" customFormat="1">
      <c r="B8" s="68"/>
      <c r="C8" s="2"/>
      <c r="D8" s="2"/>
      <c r="E8" s="2"/>
      <c r="F8" s="2"/>
      <c r="G8" s="2"/>
      <c r="H8" s="2"/>
      <c r="I8" s="2"/>
      <c r="J8" s="2"/>
      <c r="K8" s="2"/>
      <c r="L8" s="2"/>
      <c r="M8" s="2"/>
      <c r="N8" s="2"/>
      <c r="O8" s="2"/>
      <c r="P8" s="2"/>
      <c r="Q8" s="2"/>
      <c r="R8" s="2"/>
      <c r="S8" s="2"/>
      <c r="T8" s="2"/>
      <c r="U8" s="2"/>
      <c r="V8" s="2"/>
      <c r="W8" s="2"/>
      <c r="X8" s="2"/>
      <c r="Y8" s="2"/>
      <c r="Z8" s="2"/>
      <c r="AA8" s="2"/>
      <c r="AB8" s="2"/>
      <c r="AC8" s="2"/>
      <c r="AD8" s="2"/>
      <c r="AE8" s="58"/>
    </row>
    <row r="9" spans="2:31" s="1" customFormat="1">
      <c r="B9" s="68"/>
      <c r="C9" s="2"/>
      <c r="D9" s="2"/>
      <c r="E9" s="2"/>
      <c r="F9" s="2"/>
      <c r="G9" s="2"/>
      <c r="H9" s="2"/>
      <c r="I9" s="2"/>
      <c r="J9" s="2"/>
      <c r="K9" s="2"/>
      <c r="L9" s="2"/>
      <c r="M9" s="2"/>
      <c r="N9" s="2"/>
      <c r="O9" s="2"/>
      <c r="P9" s="2"/>
      <c r="Q9" s="2"/>
      <c r="R9" s="2"/>
      <c r="S9" s="2"/>
      <c r="T9" s="2"/>
      <c r="U9" s="2"/>
      <c r="V9" s="2"/>
      <c r="W9" s="2"/>
      <c r="X9" s="2"/>
      <c r="Y9" s="2"/>
      <c r="Z9" s="2"/>
      <c r="AA9" s="2"/>
      <c r="AB9" s="2"/>
      <c r="AC9" s="2"/>
      <c r="AD9" s="2"/>
      <c r="AE9" s="58"/>
    </row>
    <row r="10" spans="2:31" s="1" customFormat="1">
      <c r="B10" s="68"/>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58"/>
    </row>
    <row r="11" spans="2:31" s="1" customFormat="1">
      <c r="B11" s="68"/>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58"/>
    </row>
    <row r="12" spans="2:31" s="1" customFormat="1">
      <c r="B12" s="68"/>
      <c r="C12" s="2"/>
      <c r="D12" s="75"/>
      <c r="E12" s="69"/>
      <c r="F12" s="2"/>
      <c r="G12" s="2"/>
      <c r="H12" s="2"/>
      <c r="I12" s="2"/>
      <c r="J12" s="2"/>
      <c r="K12" s="2"/>
      <c r="L12" s="2"/>
      <c r="M12" s="2"/>
      <c r="N12" s="2"/>
      <c r="O12" s="2"/>
      <c r="P12" s="2"/>
      <c r="Q12" s="2"/>
      <c r="R12" s="2"/>
      <c r="S12" s="2"/>
      <c r="T12" s="2"/>
      <c r="U12" s="2"/>
      <c r="V12" s="2"/>
      <c r="W12" s="2"/>
      <c r="X12" s="2"/>
      <c r="Y12" s="2"/>
      <c r="Z12" s="2"/>
      <c r="AA12" s="2"/>
      <c r="AB12" s="2"/>
      <c r="AC12" s="2"/>
      <c r="AD12" s="2"/>
      <c r="AE12" s="58"/>
    </row>
    <row r="13" spans="2:31" s="1" customFormat="1">
      <c r="B13" s="68"/>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58"/>
    </row>
    <row r="14" spans="2:31" s="1" customFormat="1">
      <c r="B14" s="68"/>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58"/>
    </row>
    <row r="15" spans="2:31" s="1" customFormat="1">
      <c r="B15" s="68"/>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58"/>
    </row>
    <row r="16" spans="2:31" s="1" customFormat="1">
      <c r="B16" s="68"/>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58"/>
    </row>
    <row r="17" spans="2:31" s="1" customFormat="1">
      <c r="B17" s="68"/>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58"/>
    </row>
    <row r="18" spans="2:31" s="1" customFormat="1">
      <c r="B18" s="68"/>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58"/>
    </row>
    <row r="19" spans="2:31" s="1" customFormat="1">
      <c r="B19" s="68"/>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58"/>
    </row>
    <row r="20" spans="2:31" s="1" customFormat="1">
      <c r="B20" s="68"/>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58"/>
    </row>
    <row r="21" spans="2:31" s="1" customFormat="1">
      <c r="B21" s="68"/>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58"/>
    </row>
    <row r="22" spans="2:31" s="1" customFormat="1">
      <c r="B22" s="68"/>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58"/>
    </row>
    <row r="23" spans="2:31" s="1" customFormat="1">
      <c r="B23" s="68"/>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58"/>
    </row>
    <row r="24" spans="2:31" s="1" customFormat="1">
      <c r="B24" s="68"/>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58"/>
    </row>
    <row r="25" spans="2:31" s="1" customFormat="1">
      <c r="B25" s="68"/>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58"/>
    </row>
    <row r="26" spans="2:31" s="1" customFormat="1">
      <c r="B26" s="68"/>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58"/>
    </row>
    <row r="27" spans="2:31" s="1" customFormat="1">
      <c r="B27" s="68"/>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58"/>
    </row>
    <row r="28" spans="2:31" s="1" customFormat="1">
      <c r="B28" s="68"/>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58"/>
    </row>
    <row r="29" spans="2:31" s="1" customFormat="1">
      <c r="B29" s="68"/>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58"/>
    </row>
    <row r="30" spans="2:31" s="1" customFormat="1">
      <c r="B30" s="68"/>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58"/>
    </row>
    <row r="31" spans="2:31" s="1" customFormat="1">
      <c r="B31" s="68"/>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58"/>
    </row>
    <row r="32" spans="2:31" s="1" customFormat="1">
      <c r="B32" s="68"/>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58"/>
    </row>
    <row r="33" spans="2:31" s="1" customFormat="1">
      <c r="B33" s="68"/>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58"/>
    </row>
    <row r="34" spans="2:31" s="1" customFormat="1">
      <c r="B34" s="68"/>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58"/>
    </row>
    <row r="35" spans="2:31" s="1" customFormat="1">
      <c r="B35" s="68"/>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58"/>
    </row>
    <row r="36" spans="2:31" s="1" customFormat="1">
      <c r="B36" s="68"/>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58"/>
    </row>
    <row r="37" spans="2:31" s="1" customFormat="1">
      <c r="B37" s="68"/>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58"/>
    </row>
    <row r="38" spans="2:31" s="1" customFormat="1">
      <c r="B38" s="68"/>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58"/>
    </row>
    <row r="39" spans="2:31" s="1" customFormat="1">
      <c r="B39" s="68"/>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58"/>
    </row>
    <row r="40" spans="2:31" s="1" customFormat="1">
      <c r="B40" s="68"/>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58"/>
    </row>
    <row r="41" spans="2:31" s="1" customFormat="1">
      <c r="B41" s="68"/>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58"/>
    </row>
    <row r="42" spans="2:31" s="1" customFormat="1">
      <c r="B42" s="68"/>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58"/>
    </row>
    <row r="43" spans="2:31" s="1" customFormat="1">
      <c r="B43" s="68"/>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58"/>
    </row>
    <row r="44" spans="2:31" s="1" customFormat="1">
      <c r="B44" s="68"/>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58"/>
    </row>
    <row r="45" spans="2:31" s="1" customFormat="1">
      <c r="B45" s="68"/>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58"/>
    </row>
    <row r="46" spans="2:31" s="1" customFormat="1">
      <c r="B46" s="68"/>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58"/>
    </row>
    <row r="47" spans="2:31" s="1" customFormat="1">
      <c r="B47" s="68"/>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58"/>
    </row>
    <row r="48" spans="2:31" s="1" customFormat="1">
      <c r="B48" s="68"/>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58"/>
    </row>
    <row r="49" spans="2:31" s="1" customFormat="1">
      <c r="B49" s="68"/>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58"/>
    </row>
    <row r="50" spans="2:31" s="1" customFormat="1">
      <c r="B50" s="68"/>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58"/>
    </row>
    <row r="51" spans="2:31" s="1" customFormat="1">
      <c r="B51" s="68"/>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58"/>
    </row>
    <row r="52" spans="2:31" s="1" customFormat="1">
      <c r="B52" s="68"/>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58"/>
    </row>
    <row r="53" spans="2:31" s="1" customFormat="1">
      <c r="B53" s="68"/>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58"/>
    </row>
    <row r="54" spans="2:31" s="1" customFormat="1">
      <c r="B54" s="68"/>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58"/>
    </row>
    <row r="55" spans="2:31" s="1" customFormat="1">
      <c r="B55" s="68"/>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58"/>
    </row>
    <row r="56" spans="2:31" s="1" customFormat="1">
      <c r="B56" s="68"/>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58"/>
    </row>
    <row r="57" spans="2:31" s="1" customFormat="1">
      <c r="B57" s="68"/>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58"/>
    </row>
    <row r="58" spans="2:31" s="1" customFormat="1">
      <c r="B58" s="68"/>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58"/>
    </row>
    <row r="59" spans="2:31" s="1" customFormat="1">
      <c r="B59" s="68"/>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58"/>
    </row>
    <row r="60" spans="2:31" s="1" customFormat="1">
      <c r="B60" s="68"/>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58"/>
    </row>
    <row r="61" spans="2:31" s="1" customFormat="1">
      <c r="B61" s="68"/>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58"/>
    </row>
    <row r="62" spans="2:31" s="1" customFormat="1">
      <c r="B62" s="68"/>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58"/>
    </row>
    <row r="63" spans="2:31" s="1" customFormat="1">
      <c r="B63" s="68"/>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58"/>
    </row>
    <row r="64" spans="2:31" s="1" customFormat="1">
      <c r="B64" s="68"/>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58"/>
    </row>
    <row r="65" spans="2:31" s="1" customFormat="1">
      <c r="B65" s="68"/>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58"/>
    </row>
    <row r="66" spans="2:31" s="1" customFormat="1">
      <c r="B66" s="68"/>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58"/>
    </row>
    <row r="67" spans="2:31" s="1" customFormat="1">
      <c r="B67" s="68"/>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58"/>
    </row>
    <row r="68" spans="2:31" s="1" customFormat="1" ht="14.5" thickBot="1">
      <c r="B68" s="68"/>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58"/>
    </row>
    <row r="69" spans="2:31" ht="35.5" thickBot="1">
      <c r="B69" s="189" t="s">
        <v>53</v>
      </c>
      <c r="C69" s="223" t="s">
        <v>65</v>
      </c>
      <c r="D69" s="224"/>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c r="AD69" s="149"/>
      <c r="AE69" s="150"/>
    </row>
    <row r="70" spans="2:31" s="1" customFormat="1">
      <c r="B70" s="68"/>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58"/>
    </row>
    <row r="71" spans="2:31" s="1" customFormat="1" ht="20">
      <c r="B71" s="68"/>
      <c r="C71" s="2"/>
      <c r="D71" s="2"/>
      <c r="E71" s="92"/>
      <c r="F71" s="2"/>
      <c r="G71" s="2"/>
      <c r="H71" s="2"/>
      <c r="I71" s="2"/>
      <c r="J71" s="2"/>
      <c r="K71" s="2"/>
      <c r="L71" s="2"/>
      <c r="M71" s="2"/>
      <c r="N71" s="2"/>
      <c r="O71" s="2"/>
      <c r="P71" s="2"/>
      <c r="Q71" s="2"/>
      <c r="R71" s="2"/>
      <c r="S71" s="2"/>
      <c r="T71" s="2"/>
      <c r="U71" s="2"/>
      <c r="V71" s="2"/>
      <c r="W71" s="2"/>
      <c r="X71" s="2"/>
      <c r="Y71" s="2"/>
      <c r="Z71" s="2"/>
      <c r="AA71" s="2"/>
      <c r="AB71" s="2"/>
      <c r="AC71" s="2"/>
      <c r="AD71" s="2"/>
      <c r="AE71" s="58"/>
    </row>
    <row r="72" spans="2:31" s="1" customFormat="1">
      <c r="B72" s="68"/>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58"/>
    </row>
    <row r="73" spans="2:31" s="1" customFormat="1">
      <c r="B73" s="68"/>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58"/>
    </row>
    <row r="74" spans="2:31" s="1" customFormat="1">
      <c r="B74" s="68"/>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58"/>
    </row>
    <row r="75" spans="2:31" s="1" customFormat="1">
      <c r="B75" s="68"/>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58"/>
    </row>
    <row r="76" spans="2:31" s="1" customFormat="1">
      <c r="B76" s="68"/>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58"/>
    </row>
    <row r="77" spans="2:31" s="1" customFormat="1">
      <c r="B77" s="68"/>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58"/>
    </row>
    <row r="78" spans="2:31" s="1" customFormat="1">
      <c r="B78" s="68"/>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58"/>
    </row>
    <row r="79" spans="2:31" s="1" customFormat="1">
      <c r="B79" s="68"/>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58"/>
    </row>
    <row r="80" spans="2:31" s="1" customFormat="1">
      <c r="B80" s="68"/>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58"/>
    </row>
    <row r="81" spans="2:31" s="1" customFormat="1">
      <c r="B81" s="68"/>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58"/>
    </row>
    <row r="82" spans="2:31" s="1" customFormat="1">
      <c r="B82" s="68"/>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58"/>
    </row>
    <row r="83" spans="2:31" s="1" customFormat="1">
      <c r="B83" s="68"/>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58"/>
    </row>
    <row r="84" spans="2:31" s="1" customFormat="1">
      <c r="B84" s="68"/>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58"/>
    </row>
    <row r="85" spans="2:31" s="1" customFormat="1">
      <c r="B85" s="68"/>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58"/>
    </row>
    <row r="86" spans="2:31" s="1" customFormat="1">
      <c r="B86" s="68"/>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58"/>
    </row>
    <row r="87" spans="2:31" s="1" customFormat="1">
      <c r="B87" s="68"/>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58"/>
    </row>
    <row r="88" spans="2:31" s="1" customFormat="1">
      <c r="B88" s="68"/>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58"/>
    </row>
    <row r="89" spans="2:31" s="1" customFormat="1">
      <c r="B89" s="68"/>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58"/>
    </row>
    <row r="90" spans="2:31" s="1" customFormat="1">
      <c r="B90" s="68"/>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58"/>
    </row>
    <row r="91" spans="2:31" s="1" customFormat="1">
      <c r="B91" s="68"/>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58"/>
    </row>
    <row r="92" spans="2:31" s="1" customFormat="1">
      <c r="B92" s="68"/>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58"/>
    </row>
    <row r="93" spans="2:31" s="1" customFormat="1">
      <c r="B93" s="68"/>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58"/>
    </row>
    <row r="94" spans="2:31" s="1" customFormat="1">
      <c r="B94" s="68"/>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58"/>
    </row>
    <row r="95" spans="2:31" s="1" customFormat="1">
      <c r="B95" s="68"/>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58"/>
    </row>
    <row r="96" spans="2:31" s="1" customFormat="1">
      <c r="B96" s="68"/>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58"/>
    </row>
    <row r="97" spans="2:31" s="1" customFormat="1">
      <c r="B97" s="68"/>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58"/>
    </row>
    <row r="98" spans="2:31" s="1" customFormat="1">
      <c r="B98" s="68"/>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58"/>
    </row>
    <row r="99" spans="2:31" s="1" customFormat="1">
      <c r="B99" s="68"/>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58"/>
    </row>
    <row r="100" spans="2:31" s="1" customFormat="1">
      <c r="B100" s="68"/>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58"/>
    </row>
    <row r="101" spans="2:31" s="1" customFormat="1">
      <c r="B101" s="68"/>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58"/>
    </row>
    <row r="102" spans="2:31" s="1" customFormat="1">
      <c r="B102" s="68"/>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58"/>
    </row>
    <row r="103" spans="2:31" s="1" customFormat="1">
      <c r="B103" s="68"/>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58"/>
    </row>
    <row r="104" spans="2:31" s="1" customFormat="1">
      <c r="B104" s="68"/>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58"/>
    </row>
    <row r="105" spans="2:31" s="1" customFormat="1">
      <c r="B105" s="68"/>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58"/>
    </row>
    <row r="106" spans="2:31" s="1" customFormat="1">
      <c r="B106" s="68"/>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58"/>
    </row>
    <row r="107" spans="2:31" s="1" customFormat="1">
      <c r="B107" s="68"/>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58"/>
    </row>
    <row r="108" spans="2:31" s="1" customFormat="1">
      <c r="B108" s="68"/>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58"/>
    </row>
    <row r="109" spans="2:31" s="1" customFormat="1">
      <c r="B109" s="68"/>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58"/>
    </row>
    <row r="110" spans="2:31" s="1" customFormat="1">
      <c r="B110" s="68"/>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58"/>
    </row>
    <row r="111" spans="2:31" s="1" customFormat="1">
      <c r="B111" s="68"/>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58"/>
    </row>
    <row r="112" spans="2:31" s="1" customFormat="1">
      <c r="B112" s="68"/>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58"/>
    </row>
    <row r="113" spans="2:31" s="1" customFormat="1">
      <c r="B113" s="68"/>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58"/>
    </row>
    <row r="114" spans="2:31" s="1" customFormat="1">
      <c r="B114" s="68"/>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58"/>
    </row>
    <row r="115" spans="2:31" s="1" customFormat="1">
      <c r="B115" s="68"/>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58"/>
    </row>
    <row r="116" spans="2:31" s="1" customFormat="1">
      <c r="B116" s="68"/>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58"/>
    </row>
    <row r="117" spans="2:31" s="1" customFormat="1">
      <c r="B117" s="68"/>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58"/>
    </row>
    <row r="118" spans="2:31" s="1" customFormat="1">
      <c r="B118" s="68"/>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58"/>
    </row>
    <row r="119" spans="2:31" s="1" customFormat="1">
      <c r="B119" s="68"/>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58"/>
    </row>
    <row r="120" spans="2:31" s="1" customFormat="1">
      <c r="B120" s="68"/>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58"/>
    </row>
    <row r="121" spans="2:31" s="1" customFormat="1">
      <c r="B121" s="68"/>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58"/>
    </row>
    <row r="122" spans="2:31" s="1" customFormat="1">
      <c r="B122" s="68"/>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58"/>
    </row>
    <row r="123" spans="2:31" s="1" customFormat="1">
      <c r="B123" s="68"/>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58"/>
    </row>
    <row r="124" spans="2:31" s="1" customFormat="1">
      <c r="B124" s="68"/>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58"/>
    </row>
    <row r="125" spans="2:31" s="1" customFormat="1">
      <c r="B125" s="68"/>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58"/>
    </row>
    <row r="126" spans="2:31" s="1" customFormat="1">
      <c r="B126" s="68"/>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58"/>
    </row>
    <row r="127" spans="2:31" s="1" customFormat="1">
      <c r="B127" s="68"/>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58"/>
    </row>
    <row r="128" spans="2:31" s="1" customFormat="1">
      <c r="B128" s="68"/>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58"/>
    </row>
    <row r="129" spans="2:31" s="1" customFormat="1">
      <c r="B129" s="68"/>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58"/>
    </row>
    <row r="130" spans="2:31" s="1" customFormat="1">
      <c r="B130" s="68"/>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58"/>
    </row>
    <row r="131" spans="2:31" s="1" customFormat="1">
      <c r="B131" s="68"/>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58"/>
    </row>
    <row r="132" spans="2:31" s="1" customFormat="1">
      <c r="B132" s="76"/>
      <c r="C132" s="8"/>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58"/>
    </row>
    <row r="133" spans="2:31" s="1" customFormat="1">
      <c r="B133" s="68"/>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58"/>
    </row>
    <row r="134" spans="2:31" s="1" customFormat="1">
      <c r="B134" s="68"/>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58"/>
    </row>
    <row r="135" spans="2:31" s="1" customFormat="1">
      <c r="B135" s="68"/>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58"/>
    </row>
    <row r="136" spans="2:31" s="1" customFormat="1">
      <c r="B136" s="76"/>
      <c r="C136" s="8"/>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58"/>
    </row>
    <row r="137" spans="2:31" s="1" customFormat="1">
      <c r="B137" s="68"/>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58"/>
    </row>
    <row r="138" spans="2:31" s="1" customFormat="1">
      <c r="B138" s="76" t="s">
        <v>53</v>
      </c>
      <c r="C138" s="8"/>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58"/>
    </row>
    <row r="139" spans="2:31" s="1" customFormat="1">
      <c r="B139" s="68"/>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58"/>
    </row>
    <row r="140" spans="2:31" s="1" customFormat="1">
      <c r="B140" s="68"/>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58"/>
    </row>
    <row r="141" spans="2:31" s="1" customFormat="1">
      <c r="B141" s="68"/>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58"/>
    </row>
    <row r="142" spans="2:31" s="1" customFormat="1">
      <c r="B142" s="76" t="s">
        <v>53</v>
      </c>
      <c r="C142" s="8"/>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58"/>
    </row>
    <row r="143" spans="2:31" s="1" customFormat="1">
      <c r="B143" s="68"/>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58"/>
    </row>
    <row r="144" spans="2:31" s="1" customFormat="1">
      <c r="B144" s="68"/>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58"/>
    </row>
    <row r="145" spans="2:31" s="1" customFormat="1">
      <c r="B145" s="76" t="s">
        <v>53</v>
      </c>
      <c r="C145" s="8"/>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58"/>
    </row>
    <row r="146" spans="2:31" s="1" customFormat="1">
      <c r="B146" s="68"/>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58"/>
    </row>
    <row r="147" spans="2:31" s="1" customFormat="1">
      <c r="B147" s="68"/>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58"/>
    </row>
    <row r="148" spans="2:31" s="1" customFormat="1">
      <c r="B148" s="76" t="s">
        <v>53</v>
      </c>
      <c r="C148" s="8"/>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58"/>
    </row>
    <row r="149" spans="2:31" s="1" customFormat="1">
      <c r="B149" s="68"/>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58"/>
    </row>
    <row r="150" spans="2:31" s="1" customFormat="1">
      <c r="B150" s="68"/>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58"/>
    </row>
    <row r="151" spans="2:31" s="1" customFormat="1">
      <c r="B151" s="76" t="s">
        <v>53</v>
      </c>
      <c r="C151" s="8"/>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58"/>
    </row>
    <row r="152" spans="2:31" s="1" customFormat="1">
      <c r="B152" s="68"/>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58"/>
    </row>
    <row r="153" spans="2:31" s="1" customFormat="1">
      <c r="B153" s="68"/>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58"/>
    </row>
    <row r="154" spans="2:31" s="1" customFormat="1">
      <c r="B154" s="76" t="s">
        <v>53</v>
      </c>
      <c r="C154" s="8"/>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58"/>
    </row>
    <row r="155" spans="2:31" s="1" customFormat="1">
      <c r="B155" s="68"/>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58"/>
    </row>
    <row r="156" spans="2:31" s="1" customFormat="1">
      <c r="B156" s="76"/>
      <c r="C156" s="8"/>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58"/>
    </row>
    <row r="157" spans="2:31" s="1" customFormat="1">
      <c r="B157" s="68"/>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58"/>
    </row>
    <row r="158" spans="2:31" s="1" customFormat="1">
      <c r="B158" s="68"/>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58"/>
    </row>
    <row r="159" spans="2:31" s="1" customFormat="1">
      <c r="B159" s="68"/>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58"/>
    </row>
    <row r="160" spans="2:31" s="1" customFormat="1">
      <c r="B160" s="68"/>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58"/>
    </row>
    <row r="161" spans="2:31" s="1" customFormat="1">
      <c r="B161" s="68"/>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58"/>
    </row>
    <row r="162" spans="2:31" s="1" customFormat="1">
      <c r="B162" s="68"/>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58"/>
    </row>
    <row r="163" spans="2:31" s="1" customFormat="1">
      <c r="B163" s="68"/>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58"/>
    </row>
    <row r="164" spans="2:31" s="1" customFormat="1">
      <c r="B164" s="68"/>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58"/>
    </row>
    <row r="165" spans="2:31" s="1" customFormat="1">
      <c r="B165" s="68"/>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58"/>
    </row>
    <row r="166" spans="2:31" s="1" customFormat="1">
      <c r="B166" s="68"/>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58"/>
    </row>
    <row r="167" spans="2:31" s="1" customFormat="1">
      <c r="B167" s="68"/>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58"/>
    </row>
    <row r="168" spans="2:31" s="1" customFormat="1" ht="14.5" thickBot="1">
      <c r="B168" s="68"/>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58"/>
    </row>
    <row r="169" spans="2:31" ht="35.5" thickBot="1">
      <c r="B169" s="189" t="s">
        <v>53</v>
      </c>
      <c r="C169" s="223" t="s">
        <v>54</v>
      </c>
      <c r="D169" s="224"/>
      <c r="E169" s="154"/>
      <c r="F169" s="154"/>
      <c r="G169" s="154"/>
      <c r="H169" s="154"/>
      <c r="I169" s="154"/>
      <c r="J169" s="154"/>
      <c r="K169" s="154"/>
      <c r="L169" s="154"/>
      <c r="M169" s="154"/>
      <c r="N169" s="154"/>
      <c r="O169" s="154"/>
      <c r="P169" s="154"/>
      <c r="Q169" s="154"/>
      <c r="R169" s="154"/>
      <c r="S169" s="154"/>
      <c r="T169" s="154"/>
      <c r="U169" s="154"/>
      <c r="V169" s="154"/>
      <c r="W169" s="154"/>
      <c r="X169" s="154"/>
      <c r="Y169" s="154"/>
      <c r="Z169" s="154"/>
      <c r="AA169" s="154"/>
      <c r="AB169" s="154"/>
      <c r="AC169" s="154"/>
      <c r="AD169" s="154"/>
      <c r="AE169" s="155"/>
    </row>
    <row r="170" spans="2:31" s="1" customFormat="1">
      <c r="B170" s="68"/>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58"/>
    </row>
    <row r="171" spans="2:31" s="1" customFormat="1">
      <c r="B171" s="68"/>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58"/>
    </row>
    <row r="172" spans="2:31" s="1" customFormat="1">
      <c r="B172" s="68"/>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58"/>
    </row>
    <row r="173" spans="2:31" s="1" customFormat="1">
      <c r="B173" s="68"/>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58"/>
    </row>
    <row r="174" spans="2:31" s="1" customFormat="1">
      <c r="B174" s="68"/>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58"/>
    </row>
    <row r="175" spans="2:31" s="1" customFormat="1">
      <c r="B175" s="68"/>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58"/>
    </row>
    <row r="176" spans="2:31" s="1" customFormat="1">
      <c r="B176" s="68"/>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58"/>
    </row>
    <row r="177" spans="2:31" s="1" customFormat="1">
      <c r="B177" s="68"/>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58"/>
    </row>
    <row r="178" spans="2:31" s="1" customFormat="1">
      <c r="B178" s="68"/>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58"/>
    </row>
    <row r="179" spans="2:31" s="1" customFormat="1">
      <c r="B179" s="68"/>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58"/>
    </row>
    <row r="180" spans="2:31" s="1" customFormat="1">
      <c r="B180" s="68"/>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58"/>
    </row>
    <row r="181" spans="2:31" s="1" customFormat="1">
      <c r="B181" s="68"/>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58"/>
    </row>
    <row r="182" spans="2:31" s="1" customFormat="1">
      <c r="B182" s="68"/>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58"/>
    </row>
    <row r="183" spans="2:31" s="1" customFormat="1">
      <c r="B183" s="68"/>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58"/>
    </row>
    <row r="184" spans="2:31" s="1" customFormat="1">
      <c r="B184" s="68"/>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58"/>
    </row>
    <row r="185" spans="2:31" s="1" customFormat="1">
      <c r="B185" s="68"/>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58"/>
    </row>
    <row r="186" spans="2:31" s="1" customFormat="1">
      <c r="B186" s="68"/>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58"/>
    </row>
    <row r="187" spans="2:31" s="1" customFormat="1" ht="20">
      <c r="B187" s="68"/>
      <c r="C187" s="2"/>
      <c r="D187" s="2"/>
      <c r="E187" s="2"/>
      <c r="F187" s="2"/>
      <c r="G187" s="2"/>
      <c r="H187" s="2"/>
      <c r="I187" s="2"/>
      <c r="J187" s="2"/>
      <c r="K187" s="2"/>
      <c r="L187" s="2"/>
      <c r="M187" s="2"/>
      <c r="N187" s="2"/>
      <c r="O187" s="2"/>
      <c r="P187" s="2"/>
      <c r="Q187" s="2"/>
      <c r="R187" s="2"/>
      <c r="S187" s="2"/>
      <c r="T187" s="2"/>
      <c r="U187" s="92"/>
      <c r="V187" s="2"/>
      <c r="W187" s="2"/>
      <c r="X187" s="2"/>
      <c r="Y187" s="2"/>
      <c r="Z187" s="2"/>
      <c r="AA187" s="2"/>
      <c r="AB187" s="2"/>
      <c r="AC187" s="2"/>
      <c r="AD187" s="2"/>
      <c r="AE187" s="58"/>
    </row>
    <row r="188" spans="2:31" s="1" customFormat="1">
      <c r="B188" s="68"/>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58"/>
    </row>
    <row r="189" spans="2:31" s="1" customFormat="1" ht="20">
      <c r="B189" s="68"/>
      <c r="C189" s="2"/>
      <c r="D189" s="2"/>
      <c r="E189" s="2"/>
      <c r="F189" s="2"/>
      <c r="G189" s="2"/>
      <c r="H189" s="2"/>
      <c r="I189" s="2"/>
      <c r="J189" s="2"/>
      <c r="K189" s="2"/>
      <c r="L189" s="2"/>
      <c r="M189" s="2"/>
      <c r="N189" s="2"/>
      <c r="O189" s="2"/>
      <c r="P189" s="2"/>
      <c r="Q189" s="2"/>
      <c r="R189" s="2"/>
      <c r="S189" s="2"/>
      <c r="T189" s="2"/>
      <c r="U189" s="95"/>
      <c r="V189" s="2"/>
      <c r="W189" s="2"/>
      <c r="X189" s="2"/>
      <c r="Y189" s="2"/>
      <c r="Z189" s="2"/>
      <c r="AA189" s="2"/>
      <c r="AB189" s="2"/>
      <c r="AC189" s="2"/>
      <c r="AD189" s="2"/>
      <c r="AE189" s="58"/>
    </row>
    <row r="190" spans="2:31" s="1" customFormat="1">
      <c r="B190" s="68"/>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58"/>
    </row>
    <row r="191" spans="2:31" s="1" customFormat="1" ht="20">
      <c r="B191" s="68"/>
      <c r="C191" s="2"/>
      <c r="D191" s="2"/>
      <c r="E191" s="2"/>
      <c r="F191" s="2"/>
      <c r="G191" s="2"/>
      <c r="H191" s="2"/>
      <c r="I191" s="2"/>
      <c r="J191" s="2"/>
      <c r="K191" s="2"/>
      <c r="L191" s="2"/>
      <c r="M191" s="2"/>
      <c r="N191" s="2"/>
      <c r="O191" s="2"/>
      <c r="P191" s="2"/>
      <c r="Q191" s="2"/>
      <c r="R191" s="2"/>
      <c r="S191" s="2"/>
      <c r="T191" s="2"/>
      <c r="U191" s="92"/>
      <c r="V191" s="2"/>
      <c r="W191" s="2"/>
      <c r="X191" s="2"/>
      <c r="Y191" s="2"/>
      <c r="Z191" s="2"/>
      <c r="AA191" s="2"/>
      <c r="AB191" s="2"/>
      <c r="AC191" s="2"/>
      <c r="AD191" s="2"/>
      <c r="AE191" s="58"/>
    </row>
    <row r="192" spans="2:31" s="1" customFormat="1">
      <c r="B192" s="68"/>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58"/>
    </row>
    <row r="193" spans="2:31" s="1" customFormat="1">
      <c r="B193" s="68"/>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58"/>
    </row>
    <row r="194" spans="2:31" s="1" customFormat="1">
      <c r="B194" s="68"/>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58"/>
    </row>
    <row r="195" spans="2:31" s="1" customFormat="1">
      <c r="B195" s="68"/>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58"/>
    </row>
    <row r="196" spans="2:31" s="1" customFormat="1">
      <c r="B196" s="68"/>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58"/>
    </row>
    <row r="197" spans="2:31" s="1" customFormat="1">
      <c r="B197" s="68"/>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58"/>
    </row>
    <row r="198" spans="2:31" s="1" customFormat="1">
      <c r="B198" s="68"/>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58"/>
    </row>
    <row r="199" spans="2:31" s="1" customFormat="1">
      <c r="B199" s="68"/>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58"/>
    </row>
    <row r="200" spans="2:31" s="1" customFormat="1">
      <c r="B200" s="68"/>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58"/>
    </row>
    <row r="201" spans="2:31" s="1" customFormat="1">
      <c r="B201" s="68"/>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58"/>
    </row>
    <row r="202" spans="2:31" s="1" customFormat="1">
      <c r="B202" s="68"/>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58"/>
    </row>
    <row r="203" spans="2:31" s="1" customFormat="1">
      <c r="B203" s="68"/>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58"/>
    </row>
    <row r="204" spans="2:31" s="1" customFormat="1">
      <c r="B204" s="68"/>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58"/>
    </row>
    <row r="205" spans="2:31" s="1" customFormat="1">
      <c r="B205" s="68"/>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58"/>
    </row>
    <row r="206" spans="2:31" s="1" customFormat="1">
      <c r="B206" s="68"/>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58"/>
    </row>
    <row r="207" spans="2:31" s="1" customFormat="1">
      <c r="B207" s="68"/>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58"/>
    </row>
    <row r="208" spans="2:31" s="1" customFormat="1">
      <c r="B208" s="68"/>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58"/>
    </row>
    <row r="209" spans="2:31" s="1" customFormat="1">
      <c r="B209" s="68"/>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58"/>
    </row>
    <row r="210" spans="2:31" s="1" customFormat="1">
      <c r="B210" s="68"/>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58"/>
    </row>
    <row r="211" spans="2:31" s="1" customFormat="1">
      <c r="B211" s="68"/>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58"/>
    </row>
    <row r="212" spans="2:31" s="1" customFormat="1">
      <c r="B212" s="68"/>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58"/>
    </row>
    <row r="213" spans="2:31" s="1" customFormat="1">
      <c r="B213" s="68"/>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58"/>
    </row>
    <row r="214" spans="2:31" s="1" customFormat="1">
      <c r="B214" s="68"/>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58"/>
    </row>
    <row r="215" spans="2:31" s="1" customFormat="1">
      <c r="B215" s="68"/>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58"/>
    </row>
    <row r="216" spans="2:31" s="1" customFormat="1">
      <c r="B216" s="68"/>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58"/>
    </row>
    <row r="217" spans="2:31" s="1" customFormat="1">
      <c r="B217" s="68"/>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58"/>
    </row>
    <row r="218" spans="2:31" s="1" customFormat="1">
      <c r="B218" s="68"/>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58"/>
    </row>
    <row r="219" spans="2:31" s="1" customFormat="1">
      <c r="B219" s="68"/>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58"/>
    </row>
    <row r="220" spans="2:31" s="1" customFormat="1">
      <c r="B220" s="68"/>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58"/>
    </row>
    <row r="221" spans="2:31" s="1" customFormat="1">
      <c r="B221" s="68"/>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58"/>
    </row>
    <row r="222" spans="2:31" s="1" customFormat="1">
      <c r="B222" s="68"/>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58"/>
    </row>
    <row r="223" spans="2:31" s="1" customFormat="1">
      <c r="B223" s="68"/>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58"/>
    </row>
    <row r="224" spans="2:31" s="1" customFormat="1">
      <c r="B224" s="68"/>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58"/>
    </row>
    <row r="225" spans="2:31" s="1" customFormat="1">
      <c r="B225" s="68"/>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58"/>
    </row>
    <row r="226" spans="2:31" s="1" customFormat="1" ht="20">
      <c r="B226" s="94"/>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58"/>
    </row>
    <row r="227" spans="2:31" s="1" customFormat="1">
      <c r="B227" s="68"/>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58"/>
    </row>
    <row r="228" spans="2:31" s="1" customFormat="1" ht="93" customHeight="1">
      <c r="B228" s="68"/>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58"/>
    </row>
    <row r="229" spans="2:31" s="1" customFormat="1">
      <c r="B229" s="68"/>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58"/>
    </row>
    <row r="230" spans="2:31" s="1" customFormat="1">
      <c r="B230" s="68"/>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58"/>
    </row>
    <row r="231" spans="2:31" s="1" customFormat="1">
      <c r="B231" s="68"/>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58"/>
    </row>
    <row r="232" spans="2:31" s="1" customFormat="1">
      <c r="B232" s="68"/>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58"/>
    </row>
    <row r="233" spans="2:31" s="1" customFormat="1">
      <c r="B233" s="68"/>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58"/>
    </row>
    <row r="234" spans="2:31" s="1" customFormat="1">
      <c r="B234" s="68"/>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58"/>
    </row>
    <row r="235" spans="2:31" s="1" customFormat="1">
      <c r="B235" s="68"/>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58"/>
    </row>
    <row r="236" spans="2:31" s="1" customFormat="1">
      <c r="B236" s="68"/>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58"/>
    </row>
    <row r="237" spans="2:31" s="1" customFormat="1">
      <c r="B237" s="68"/>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58"/>
    </row>
    <row r="238" spans="2:31" s="1" customFormat="1">
      <c r="B238" s="68"/>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58"/>
    </row>
    <row r="239" spans="2:31" s="1" customFormat="1">
      <c r="B239" s="68"/>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58"/>
    </row>
    <row r="240" spans="2:31" s="1" customFormat="1">
      <c r="B240" s="68"/>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58"/>
    </row>
    <row r="241" spans="2:31" s="1" customFormat="1">
      <c r="B241" s="68"/>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58"/>
    </row>
    <row r="242" spans="2:31" s="1" customFormat="1">
      <c r="B242" s="68"/>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58"/>
    </row>
    <row r="243" spans="2:31" s="1" customFormat="1">
      <c r="B243" s="68"/>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58"/>
    </row>
    <row r="244" spans="2:31" s="1" customFormat="1" ht="14.5" thickBot="1">
      <c r="B244" s="77"/>
      <c r="C244" s="78"/>
      <c r="D244" s="78"/>
      <c r="E244" s="78"/>
      <c r="F244" s="78"/>
      <c r="G244" s="78"/>
      <c r="H244" s="78"/>
      <c r="I244" s="78"/>
      <c r="J244" s="78"/>
      <c r="K244" s="78"/>
      <c r="L244" s="78"/>
      <c r="M244" s="78"/>
      <c r="N244" s="78"/>
      <c r="O244" s="78"/>
      <c r="P244" s="78"/>
      <c r="Q244" s="78"/>
      <c r="R244" s="78"/>
      <c r="S244" s="78"/>
      <c r="T244" s="78"/>
      <c r="U244" s="78"/>
      <c r="V244" s="78"/>
      <c r="W244" s="78"/>
      <c r="X244" s="78"/>
      <c r="Y244" s="78"/>
      <c r="Z244" s="78"/>
      <c r="AA244" s="78"/>
      <c r="AB244" s="78"/>
      <c r="AC244" s="78"/>
      <c r="AD244" s="78"/>
      <c r="AE244" s="79"/>
    </row>
    <row r="245" spans="2:31" ht="35.5" thickBot="1">
      <c r="B245" s="189" t="s">
        <v>53</v>
      </c>
      <c r="C245" s="223" t="s">
        <v>109</v>
      </c>
      <c r="D245" s="224"/>
      <c r="E245" s="154"/>
      <c r="F245" s="154"/>
      <c r="G245" s="154"/>
      <c r="H245" s="154"/>
      <c r="I245" s="154"/>
      <c r="J245" s="154"/>
      <c r="K245" s="154"/>
      <c r="L245" s="154"/>
      <c r="M245" s="154"/>
      <c r="N245" s="154"/>
      <c r="O245" s="154"/>
      <c r="P245" s="154"/>
      <c r="Q245" s="154"/>
      <c r="R245" s="154"/>
      <c r="S245" s="154"/>
      <c r="T245" s="154"/>
      <c r="U245" s="154"/>
      <c r="V245" s="154"/>
      <c r="W245" s="154"/>
      <c r="X245" s="154"/>
      <c r="Y245" s="154"/>
      <c r="Z245" s="154"/>
      <c r="AA245" s="154"/>
      <c r="AB245" s="154"/>
      <c r="AC245" s="154"/>
      <c r="AD245" s="154"/>
      <c r="AE245" s="155"/>
    </row>
    <row r="246" spans="2:31" ht="35">
      <c r="B246" s="66"/>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58"/>
    </row>
    <row r="247" spans="2:31">
      <c r="B247" s="68"/>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58"/>
    </row>
    <row r="248" spans="2:31">
      <c r="B248" s="68"/>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58"/>
    </row>
    <row r="249" spans="2:31">
      <c r="B249" s="68"/>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58"/>
    </row>
    <row r="250" spans="2:31">
      <c r="B250" s="68"/>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58"/>
    </row>
    <row r="251" spans="2:31">
      <c r="B251" s="68"/>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58"/>
    </row>
    <row r="252" spans="2:31">
      <c r="B252" s="68"/>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58"/>
    </row>
    <row r="253" spans="2:31">
      <c r="B253" s="68"/>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58"/>
    </row>
    <row r="254" spans="2:31">
      <c r="B254" s="68"/>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58"/>
    </row>
    <row r="255" spans="2:31">
      <c r="B255" s="68"/>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58"/>
    </row>
    <row r="256" spans="2:31">
      <c r="B256" s="68"/>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58"/>
    </row>
    <row r="257" spans="2:31">
      <c r="B257" s="68"/>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58"/>
    </row>
    <row r="258" spans="2:31">
      <c r="B258" s="68"/>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58"/>
    </row>
    <row r="259" spans="2:31">
      <c r="B259" s="68"/>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58"/>
    </row>
    <row r="260" spans="2:31">
      <c r="B260" s="68"/>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58"/>
    </row>
    <row r="261" spans="2:31" ht="23">
      <c r="B261" s="68"/>
      <c r="C261" s="2"/>
      <c r="D261" s="2"/>
      <c r="E261" s="2"/>
      <c r="F261" s="2"/>
      <c r="G261" s="2"/>
      <c r="H261" s="2"/>
      <c r="I261" s="2"/>
      <c r="J261" s="2"/>
      <c r="K261" s="2"/>
      <c r="L261" s="2"/>
      <c r="M261" s="2"/>
      <c r="N261" s="2"/>
      <c r="O261" s="93"/>
      <c r="P261" s="2"/>
      <c r="Q261" s="2"/>
      <c r="R261" s="2"/>
      <c r="S261" s="2"/>
      <c r="T261" s="2"/>
      <c r="U261" s="2"/>
      <c r="V261" s="2"/>
      <c r="W261" s="2"/>
      <c r="X261" s="2"/>
      <c r="Y261" s="2"/>
      <c r="Z261" s="2"/>
      <c r="AA261" s="2"/>
      <c r="AB261" s="2"/>
      <c r="AC261" s="2"/>
      <c r="AD261" s="2"/>
      <c r="AE261" s="58"/>
    </row>
    <row r="262" spans="2:31">
      <c r="B262" s="68"/>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58"/>
    </row>
    <row r="263" spans="2:31">
      <c r="B263" s="68"/>
      <c r="C263" s="2"/>
      <c r="D263" s="2"/>
      <c r="E263" s="2"/>
      <c r="F263" s="2"/>
      <c r="G263" s="2"/>
      <c r="H263" s="2"/>
      <c r="I263" s="2"/>
      <c r="J263" s="2"/>
      <c r="K263" s="2"/>
      <c r="L263" s="2"/>
      <c r="M263" s="2"/>
      <c r="N263" s="2"/>
      <c r="O263" s="2"/>
      <c r="P263" s="1"/>
      <c r="Q263" s="2"/>
      <c r="R263" s="2"/>
      <c r="S263" s="2"/>
      <c r="T263" s="2"/>
      <c r="U263" s="2"/>
      <c r="V263" s="2"/>
      <c r="W263" s="2"/>
      <c r="X263" s="2"/>
      <c r="Y263" s="2"/>
      <c r="Z263" s="2"/>
      <c r="AA263" s="2"/>
      <c r="AB263" s="2"/>
      <c r="AC263" s="2"/>
      <c r="AD263" s="2"/>
      <c r="AE263" s="58"/>
    </row>
    <row r="264" spans="2:31">
      <c r="B264" s="68"/>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58"/>
    </row>
    <row r="265" spans="2:31">
      <c r="B265" s="68"/>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58"/>
    </row>
    <row r="266" spans="2:31">
      <c r="B266" s="68"/>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58"/>
    </row>
    <row r="267" spans="2:31">
      <c r="B267" s="68"/>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58"/>
    </row>
    <row r="268" spans="2:31">
      <c r="B268" s="68"/>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58"/>
    </row>
    <row r="269" spans="2:31">
      <c r="B269" s="68"/>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58"/>
    </row>
    <row r="270" spans="2:31">
      <c r="B270" s="68"/>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58"/>
    </row>
    <row r="271" spans="2:31">
      <c r="B271" s="68"/>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58"/>
    </row>
    <row r="272" spans="2:31">
      <c r="B272" s="68"/>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58"/>
    </row>
    <row r="273" spans="2:31">
      <c r="B273" s="68"/>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58"/>
    </row>
    <row r="274" spans="2:31">
      <c r="B274" s="68"/>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58"/>
    </row>
    <row r="275" spans="2:31">
      <c r="B275" s="68"/>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58"/>
    </row>
    <row r="276" spans="2:31">
      <c r="B276" s="68"/>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58"/>
    </row>
    <row r="277" spans="2:31">
      <c r="B277" s="68"/>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58"/>
    </row>
    <row r="278" spans="2:31">
      <c r="B278" s="68"/>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58"/>
    </row>
    <row r="279" spans="2:31">
      <c r="B279" s="68"/>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58"/>
    </row>
    <row r="280" spans="2:31">
      <c r="B280" s="68"/>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58"/>
    </row>
    <row r="281" spans="2:31">
      <c r="B281" s="68"/>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58"/>
    </row>
    <row r="282" spans="2:31">
      <c r="B282" s="68"/>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58"/>
    </row>
    <row r="283" spans="2:31">
      <c r="B283" s="68"/>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58"/>
    </row>
    <row r="284" spans="2:31">
      <c r="B284" s="68"/>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58"/>
    </row>
    <row r="285" spans="2:31">
      <c r="B285" s="68"/>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58"/>
    </row>
    <row r="286" spans="2:31">
      <c r="B286" s="68"/>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58"/>
    </row>
    <row r="287" spans="2:31">
      <c r="B287" s="68"/>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58"/>
    </row>
    <row r="288" spans="2:31">
      <c r="B288" s="68"/>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58"/>
    </row>
    <row r="289" spans="2:31">
      <c r="B289" s="68"/>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58"/>
    </row>
    <row r="290" spans="2:31">
      <c r="B290" s="68"/>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58"/>
    </row>
    <row r="291" spans="2:31">
      <c r="B291" s="68"/>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58"/>
    </row>
    <row r="292" spans="2:31">
      <c r="B292" s="68"/>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58"/>
    </row>
    <row r="293" spans="2:31">
      <c r="B293" s="68"/>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58"/>
    </row>
    <row r="294" spans="2:31">
      <c r="B294" s="68"/>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58"/>
    </row>
    <row r="295" spans="2:31">
      <c r="B295" s="68"/>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58"/>
    </row>
    <row r="296" spans="2:31">
      <c r="B296" s="68"/>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58"/>
    </row>
    <row r="297" spans="2:31">
      <c r="B297" s="68"/>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58"/>
    </row>
    <row r="298" spans="2:31">
      <c r="B298" s="68"/>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58"/>
    </row>
    <row r="299" spans="2:31">
      <c r="B299" s="68"/>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58"/>
    </row>
    <row r="300" spans="2:31">
      <c r="B300" s="68"/>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58"/>
    </row>
    <row r="301" spans="2:31">
      <c r="B301" s="68"/>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58"/>
    </row>
    <row r="302" spans="2:31">
      <c r="B302" s="68"/>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58"/>
    </row>
    <row r="303" spans="2:31">
      <c r="B303" s="68"/>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58"/>
    </row>
    <row r="304" spans="2:31">
      <c r="B304" s="68"/>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58"/>
    </row>
    <row r="305" spans="2:31">
      <c r="B305" s="68"/>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58"/>
    </row>
    <row r="306" spans="2:31">
      <c r="B306" s="68"/>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58"/>
    </row>
    <row r="307" spans="2:31">
      <c r="B307" s="68"/>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58"/>
    </row>
    <row r="308" spans="2:31">
      <c r="B308" s="68"/>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58"/>
    </row>
    <row r="309" spans="2:31">
      <c r="B309" s="68"/>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58"/>
    </row>
    <row r="310" spans="2:31">
      <c r="B310" s="68"/>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58"/>
    </row>
    <row r="311" spans="2:31">
      <c r="B311" s="68"/>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58"/>
    </row>
    <row r="312" spans="2:31">
      <c r="B312" s="68"/>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58"/>
    </row>
    <row r="313" spans="2:31">
      <c r="B313" s="68"/>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58"/>
    </row>
    <row r="314" spans="2:31">
      <c r="B314" s="68"/>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58"/>
    </row>
    <row r="315" spans="2:31">
      <c r="B315" s="68"/>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58"/>
    </row>
    <row r="316" spans="2:31" ht="14.5" thickBot="1">
      <c r="B316" s="68"/>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58"/>
    </row>
    <row r="317" spans="2:31" ht="35.5" thickBot="1">
      <c r="B317" s="189" t="s">
        <v>56</v>
      </c>
      <c r="C317" s="220"/>
      <c r="D317" s="221"/>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50"/>
    </row>
    <row r="318" spans="2:31"/>
    <row r="319" spans="2:31"/>
    <row r="320" spans="2:31"/>
    <row r="32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sheetData>
  <mergeCells count="7">
    <mergeCell ref="B2:D2"/>
    <mergeCell ref="C317:D317"/>
    <mergeCell ref="E4:F4"/>
    <mergeCell ref="C4:D4"/>
    <mergeCell ref="C245:D245"/>
    <mergeCell ref="C69:D69"/>
    <mergeCell ref="C169:D169"/>
  </mergeCells>
  <pageMargins left="0.7" right="0.7" top="0.75" bottom="0.75" header="0.3" footer="0.3"/>
  <pageSetup scale="20"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FB37"/>
  <sheetViews>
    <sheetView zoomScale="55" zoomScaleNormal="80" workbookViewId="0">
      <pane xSplit="2" ySplit="2" topLeftCell="C11" activePane="bottomRight" state="frozen"/>
      <selection activeCell="B1" sqref="B1"/>
      <selection pane="topRight" activeCell="B1" sqref="B1"/>
      <selection pane="bottomLeft" activeCell="B1" sqref="B1"/>
      <selection pane="bottomRight" activeCell="D6" sqref="D6"/>
    </sheetView>
  </sheetViews>
  <sheetFormatPr defaultColWidth="0" defaultRowHeight="14" zeroHeight="1"/>
  <cols>
    <col min="1" max="1" width="7.5" style="42" customWidth="1"/>
    <col min="2" max="2" width="22.83203125" style="43" customWidth="1"/>
    <col min="3" max="3" width="80.83203125" style="36" customWidth="1"/>
    <col min="4" max="4" width="37.75" style="37" customWidth="1"/>
    <col min="5" max="5" width="32.33203125" style="36" customWidth="1"/>
    <col min="6" max="6" width="8.75" style="1" customWidth="1"/>
    <col min="7" max="11" width="8.75" hidden="1"/>
    <col min="12" max="12" width="32.25" hidden="1"/>
    <col min="13" max="16382" width="8.75" hidden="1"/>
    <col min="16383" max="16384" width="2.75" hidden="1"/>
  </cols>
  <sheetData>
    <row r="1" spans="1:18" ht="15" thickBot="1">
      <c r="A1" s="225" t="s">
        <v>24</v>
      </c>
      <c r="B1" s="226"/>
      <c r="C1" s="80" t="s">
        <v>265</v>
      </c>
      <c r="D1" s="81"/>
      <c r="E1" s="82"/>
    </row>
    <row r="2" spans="1:18" s="32" customFormat="1">
      <c r="A2" s="83" t="s">
        <v>25</v>
      </c>
      <c r="B2" s="30" t="s">
        <v>26</v>
      </c>
      <c r="C2" s="31" t="s">
        <v>27</v>
      </c>
      <c r="D2" s="49" t="s">
        <v>28</v>
      </c>
      <c r="E2" s="84" t="s">
        <v>42</v>
      </c>
      <c r="F2" s="90"/>
    </row>
    <row r="3" spans="1:18" ht="147" customHeight="1">
      <c r="A3" s="85">
        <v>1</v>
      </c>
      <c r="B3" s="48" t="s">
        <v>39</v>
      </c>
      <c r="C3" s="101" t="s">
        <v>123</v>
      </c>
      <c r="D3" s="50" t="s">
        <v>134</v>
      </c>
      <c r="E3" s="102" t="s">
        <v>246</v>
      </c>
      <c r="H3" s="33"/>
    </row>
    <row r="4" spans="1:18" ht="154">
      <c r="A4" s="85">
        <v>2</v>
      </c>
      <c r="B4" s="48" t="s">
        <v>29</v>
      </c>
      <c r="C4" s="39" t="s">
        <v>215</v>
      </c>
      <c r="D4" s="51" t="s">
        <v>245</v>
      </c>
      <c r="E4" s="102" t="s">
        <v>142</v>
      </c>
    </row>
    <row r="5" spans="1:18" ht="154">
      <c r="A5" s="85">
        <v>3</v>
      </c>
      <c r="B5" s="48" t="s">
        <v>4</v>
      </c>
      <c r="C5" s="101" t="s">
        <v>216</v>
      </c>
      <c r="D5" s="50" t="s">
        <v>236</v>
      </c>
      <c r="E5" s="86" t="s">
        <v>207</v>
      </c>
    </row>
    <row r="6" spans="1:18" ht="154">
      <c r="A6" s="85">
        <v>4</v>
      </c>
      <c r="B6" s="48" t="s">
        <v>30</v>
      </c>
      <c r="C6" s="39" t="s">
        <v>217</v>
      </c>
      <c r="D6" s="50" t="s">
        <v>289</v>
      </c>
      <c r="E6" s="102" t="s">
        <v>153</v>
      </c>
    </row>
    <row r="7" spans="1:18" ht="221.25" customHeight="1">
      <c r="A7" s="85">
        <v>5</v>
      </c>
      <c r="B7" s="48" t="s">
        <v>31</v>
      </c>
      <c r="C7" s="39" t="s">
        <v>37</v>
      </c>
      <c r="D7" s="50" t="s">
        <v>290</v>
      </c>
      <c r="E7" s="102" t="s">
        <v>291</v>
      </c>
    </row>
    <row r="8" spans="1:18" ht="101.25" customHeight="1">
      <c r="A8" s="85">
        <v>6</v>
      </c>
      <c r="B8" s="48" t="s">
        <v>32</v>
      </c>
      <c r="C8" s="101" t="s">
        <v>218</v>
      </c>
      <c r="D8" s="103" t="s">
        <v>147</v>
      </c>
      <c r="E8" s="158"/>
    </row>
    <row r="9" spans="1:18" ht="111.75" customHeight="1">
      <c r="A9" s="85">
        <v>7</v>
      </c>
      <c r="B9" s="48" t="s">
        <v>5</v>
      </c>
      <c r="C9" s="101" t="s">
        <v>66</v>
      </c>
      <c r="D9" s="51" t="s">
        <v>139</v>
      </c>
      <c r="E9" s="143" t="s">
        <v>150</v>
      </c>
    </row>
    <row r="10" spans="1:18" ht="144" customHeight="1">
      <c r="A10" s="85">
        <v>8</v>
      </c>
      <c r="B10" s="48" t="s">
        <v>38</v>
      </c>
      <c r="C10" s="142" t="s">
        <v>219</v>
      </c>
      <c r="D10" s="103" t="s">
        <v>133</v>
      </c>
      <c r="E10" s="143" t="s">
        <v>155</v>
      </c>
    </row>
    <row r="11" spans="1:18" ht="155.25" customHeight="1">
      <c r="A11" s="85">
        <v>9</v>
      </c>
      <c r="B11" s="48" t="s">
        <v>41</v>
      </c>
      <c r="C11" s="39" t="s">
        <v>220</v>
      </c>
      <c r="D11" s="51" t="s">
        <v>221</v>
      </c>
      <c r="E11" s="144" t="s">
        <v>148</v>
      </c>
    </row>
    <row r="12" spans="1:18" s="1" customFormat="1" ht="174.75" customHeight="1">
      <c r="A12" s="85">
        <v>10</v>
      </c>
      <c r="B12" s="48" t="s">
        <v>6</v>
      </c>
      <c r="C12" s="101" t="s">
        <v>76</v>
      </c>
      <c r="D12" s="103" t="s">
        <v>140</v>
      </c>
      <c r="E12" s="143" t="s">
        <v>247</v>
      </c>
      <c r="G12"/>
      <c r="H12"/>
      <c r="I12"/>
      <c r="J12"/>
      <c r="K12"/>
      <c r="L12"/>
      <c r="M12"/>
      <c r="N12"/>
      <c r="O12"/>
      <c r="P12"/>
      <c r="Q12"/>
      <c r="R12"/>
    </row>
    <row r="13" spans="1:18" s="1" customFormat="1" ht="182">
      <c r="A13" s="85">
        <v>11</v>
      </c>
      <c r="B13" s="48" t="s">
        <v>43</v>
      </c>
      <c r="C13" s="101" t="s">
        <v>222</v>
      </c>
      <c r="D13" s="50" t="s">
        <v>138</v>
      </c>
      <c r="E13" s="145" t="s">
        <v>154</v>
      </c>
      <c r="G13"/>
      <c r="H13"/>
      <c r="I13"/>
      <c r="J13"/>
      <c r="K13"/>
      <c r="L13"/>
      <c r="M13"/>
      <c r="N13"/>
      <c r="O13"/>
      <c r="P13"/>
      <c r="Q13"/>
      <c r="R13"/>
    </row>
    <row r="14" spans="1:18" s="1" customFormat="1" ht="196.5" thickBot="1">
      <c r="A14" s="87">
        <v>12</v>
      </c>
      <c r="B14" s="88" t="s">
        <v>40</v>
      </c>
      <c r="C14" s="89" t="s">
        <v>210</v>
      </c>
      <c r="D14" s="104" t="s">
        <v>141</v>
      </c>
      <c r="E14" s="146" t="s">
        <v>206</v>
      </c>
      <c r="G14"/>
      <c r="H14"/>
      <c r="I14"/>
      <c r="J14"/>
      <c r="K14"/>
      <c r="L14"/>
      <c r="M14"/>
      <c r="N14"/>
      <c r="O14"/>
      <c r="P14"/>
      <c r="Q14"/>
      <c r="R14"/>
    </row>
    <row r="15" spans="1:18" s="1" customFormat="1">
      <c r="A15" s="40"/>
      <c r="B15" s="41"/>
      <c r="C15" s="34"/>
      <c r="D15" s="35"/>
      <c r="E15" s="34"/>
    </row>
    <row r="16" spans="1:18" s="1" customFormat="1">
      <c r="A16" s="40"/>
      <c r="B16" s="41"/>
      <c r="C16" s="34"/>
      <c r="D16" s="35"/>
      <c r="E16" s="34"/>
    </row>
    <row r="17" spans="1:5" s="1" customFormat="1" hidden="1">
      <c r="A17" s="40"/>
      <c r="B17" s="41"/>
      <c r="C17" s="34"/>
      <c r="D17" s="35"/>
      <c r="E17" s="34"/>
    </row>
    <row r="18" spans="1:5" s="1" customFormat="1" hidden="1">
      <c r="A18" s="40"/>
      <c r="B18" s="41"/>
      <c r="C18" s="34"/>
      <c r="D18" s="35"/>
      <c r="E18" s="34"/>
    </row>
    <row r="19" spans="1:5" s="1" customFormat="1" hidden="1">
      <c r="A19" s="40"/>
      <c r="B19" s="41"/>
      <c r="C19" s="34"/>
      <c r="D19" s="35"/>
      <c r="E19" s="34"/>
    </row>
    <row r="20" spans="1:5" s="1" customFormat="1" hidden="1">
      <c r="A20" s="40"/>
      <c r="B20" s="41"/>
      <c r="C20" s="34"/>
      <c r="D20" s="35"/>
      <c r="E20" s="34"/>
    </row>
    <row r="21" spans="1:5" s="1" customFormat="1" hidden="1">
      <c r="A21" s="40"/>
      <c r="B21" s="41"/>
      <c r="C21" s="34"/>
      <c r="D21" s="35"/>
      <c r="E21" s="34"/>
    </row>
    <row r="22" spans="1:5" s="1" customFormat="1" hidden="1">
      <c r="A22" s="40"/>
      <c r="B22" s="41"/>
      <c r="C22" s="34"/>
      <c r="D22" s="35"/>
      <c r="E22" s="34"/>
    </row>
    <row r="23" spans="1:5" s="1" customFormat="1" hidden="1">
      <c r="A23" s="40"/>
      <c r="B23" s="41"/>
      <c r="C23" s="34"/>
      <c r="D23" s="35"/>
      <c r="E23" s="34"/>
    </row>
    <row r="24" spans="1:5" s="1" customFormat="1" hidden="1">
      <c r="A24" s="40"/>
      <c r="B24" s="41"/>
      <c r="C24" s="34"/>
      <c r="D24" s="35"/>
      <c r="E24" s="34"/>
    </row>
    <row r="25" spans="1:5" s="1" customFormat="1" hidden="1">
      <c r="A25" s="40"/>
      <c r="B25" s="41"/>
      <c r="C25" s="34"/>
      <c r="D25" s="35"/>
      <c r="E25" s="34"/>
    </row>
    <row r="26" spans="1:5" s="1" customFormat="1" hidden="1">
      <c r="A26" s="40"/>
      <c r="B26" s="41"/>
      <c r="C26" s="34"/>
      <c r="D26" s="35"/>
      <c r="E26" s="34"/>
    </row>
    <row r="27" spans="1:5" hidden="1"/>
    <row r="28" spans="1:5" hidden="1"/>
    <row r="29" spans="1:5" hidden="1"/>
    <row r="30" spans="1:5" hidden="1"/>
    <row r="31" spans="1:5" hidden="1"/>
    <row r="32" spans="1:5" hidden="1"/>
    <row r="33" hidden="1"/>
    <row r="34" hidden="1"/>
    <row r="35" hidden="1"/>
    <row r="36" hidden="1"/>
    <row r="37" hidden="1"/>
  </sheetData>
  <autoFilter ref="A2:E2" xr:uid="{00000000-0009-0000-0000-000002000000}"/>
  <mergeCells count="1">
    <mergeCell ref="A1:B1"/>
  </mergeCells>
  <pageMargins left="0.7" right="0.7" top="0.75" bottom="0.75" header="0.3" footer="0.3"/>
  <pageSetup scale="4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A1:T41"/>
  <sheetViews>
    <sheetView zoomScale="80" zoomScaleNormal="80" workbookViewId="0">
      <pane xSplit="1" ySplit="7" topLeftCell="C18" activePane="bottomRight" state="frozen"/>
      <selection pane="topRight" activeCell="B1" sqref="B1"/>
      <selection pane="bottomLeft" activeCell="A3" sqref="A3"/>
      <selection pane="bottomRight" activeCell="C15" sqref="C15"/>
    </sheetView>
  </sheetViews>
  <sheetFormatPr defaultColWidth="0" defaultRowHeight="14" zeroHeight="1"/>
  <cols>
    <col min="1" max="1" width="27.83203125" style="2" customWidth="1"/>
    <col min="2" max="4" width="41.25" style="3" customWidth="1"/>
    <col min="5" max="5" width="13.5" style="3" customWidth="1"/>
    <col min="6" max="6" width="15.5" style="3" customWidth="1"/>
    <col min="7" max="7" width="15.58203125" style="3" hidden="1" customWidth="1"/>
    <col min="8" max="8" width="36.75" style="3" customWidth="1"/>
    <col min="9" max="9" width="14.08203125" style="11" customWidth="1"/>
    <col min="10" max="10" width="9.5" style="3" customWidth="1"/>
    <col min="11" max="11" width="9.5" style="3" hidden="1" customWidth="1"/>
    <col min="12" max="12" width="36.75" style="3" customWidth="1"/>
    <col min="13" max="13" width="4.83203125" style="2" customWidth="1"/>
    <col min="14" max="20" width="0" style="3" hidden="1" customWidth="1"/>
    <col min="21" max="16384" width="8.75" style="3" hidden="1"/>
  </cols>
  <sheetData>
    <row r="1" spans="1:14" s="2" customFormat="1" ht="7.5" customHeight="1" thickBot="1">
      <c r="I1" s="12"/>
    </row>
    <row r="2" spans="1:14" ht="15" customHeight="1">
      <c r="A2" s="20" t="s">
        <v>239</v>
      </c>
      <c r="B2" s="21" t="s">
        <v>240</v>
      </c>
      <c r="C2" s="241" t="s">
        <v>121</v>
      </c>
      <c r="D2" s="2"/>
      <c r="E2" s="232" t="s">
        <v>266</v>
      </c>
      <c r="F2" s="233"/>
      <c r="G2" s="233"/>
      <c r="H2" s="234"/>
      <c r="I2" s="12"/>
      <c r="J2" s="2"/>
      <c r="K2" s="2"/>
      <c r="L2" s="2"/>
    </row>
    <row r="3" spans="1:14">
      <c r="A3" s="28" t="s">
        <v>254</v>
      </c>
      <c r="B3" s="44" t="str">
        <f>IFERROR(AVERAGEIF(G8:G19,"&gt;0",G8:G19),"")</f>
        <v/>
      </c>
      <c r="C3" s="242"/>
      <c r="D3" s="2"/>
      <c r="E3" s="235"/>
      <c r="F3" s="236"/>
      <c r="G3" s="236"/>
      <c r="H3" s="237"/>
      <c r="I3" s="12"/>
      <c r="J3" s="2"/>
      <c r="K3" s="2"/>
      <c r="L3" s="2"/>
    </row>
    <row r="4" spans="1:14" ht="14.5" thickBot="1">
      <c r="A4" s="46" t="s">
        <v>267</v>
      </c>
      <c r="B4" s="19" t="str">
        <f>IFERROR(AVERAGEIF(K8:K19,"&gt;0",K8:K19),"")</f>
        <v/>
      </c>
      <c r="C4" s="243"/>
      <c r="D4" s="2"/>
      <c r="E4" s="238"/>
      <c r="F4" s="239"/>
      <c r="G4" s="239"/>
      <c r="H4" s="240"/>
      <c r="I4" s="12"/>
      <c r="J4" s="2"/>
      <c r="K4" s="2"/>
      <c r="L4" s="2"/>
    </row>
    <row r="5" spans="1:14" ht="13.5" customHeight="1" thickBot="1">
      <c r="B5" s="2"/>
      <c r="C5" s="2"/>
      <c r="D5" s="2"/>
      <c r="E5" s="244" t="s">
        <v>208</v>
      </c>
      <c r="F5" s="245"/>
      <c r="G5" s="245"/>
      <c r="H5" s="246"/>
      <c r="I5" s="12"/>
      <c r="J5" s="2"/>
      <c r="K5" s="2"/>
      <c r="L5" s="2"/>
    </row>
    <row r="6" spans="1:14">
      <c r="A6" s="227" t="s">
        <v>15</v>
      </c>
      <c r="B6" s="228"/>
      <c r="C6" s="228"/>
      <c r="D6" s="229"/>
      <c r="E6" s="230" t="s">
        <v>11</v>
      </c>
      <c r="F6" s="230"/>
      <c r="G6" s="230"/>
      <c r="H6" s="230"/>
      <c r="I6" s="230"/>
      <c r="J6" s="230"/>
      <c r="K6" s="230"/>
      <c r="L6" s="231"/>
      <c r="N6" s="2"/>
    </row>
    <row r="7" spans="1:14">
      <c r="A7" s="17" t="s">
        <v>10</v>
      </c>
      <c r="B7" s="4" t="s">
        <v>1</v>
      </c>
      <c r="C7" s="5" t="s">
        <v>8</v>
      </c>
      <c r="D7" s="15" t="s">
        <v>2</v>
      </c>
      <c r="E7" s="9" t="s">
        <v>7</v>
      </c>
      <c r="F7" s="9" t="s">
        <v>12</v>
      </c>
      <c r="G7" s="9" t="s">
        <v>49</v>
      </c>
      <c r="H7" s="16" t="s">
        <v>23</v>
      </c>
      <c r="I7" s="10" t="s">
        <v>268</v>
      </c>
      <c r="J7" s="9" t="s">
        <v>269</v>
      </c>
      <c r="K7" s="9" t="s">
        <v>270</v>
      </c>
      <c r="L7" s="16" t="s">
        <v>271</v>
      </c>
      <c r="N7" s="2"/>
    </row>
    <row r="8" spans="1:14" ht="128.25" customHeight="1">
      <c r="A8" s="110" t="s">
        <v>39</v>
      </c>
      <c r="B8" s="159" t="s">
        <v>248</v>
      </c>
      <c r="C8" s="159" t="s">
        <v>250</v>
      </c>
      <c r="D8" s="159" t="s">
        <v>249</v>
      </c>
      <c r="E8" s="112"/>
      <c r="F8" s="113" t="str">
        <f>IF(OR(B8="not assessed",C8="not assessed",D8="not assessed"),"N/A",IF(E8="Low",1,IF(E8="Medium",3,IF(E8="High",5,""))))</f>
        <v/>
      </c>
      <c r="G8" s="114" t="e">
        <f>F8*IF(Dashboard!$Q$22="Small",(Parameters!C16),IF(Dashboard!$Q$22="Large",(Parameters!D16)))</f>
        <v>#VALUE!</v>
      </c>
      <c r="H8" s="188" t="s">
        <v>241</v>
      </c>
      <c r="I8" s="116"/>
      <c r="J8" s="113" t="str">
        <f>IF(OR(B8="not assessed",C8="not assessed",D8="not assessed"),"N/A",IF(I8="Low",1,IF(I8="Medium with Accepted Risk Strategy",2,IF(I8="Medium",3,IF(I8="High with Accepted Risk Strategy",4,IF(I8="High",5,IF(I8="N/A","","")))))))</f>
        <v/>
      </c>
      <c r="K8" s="113" t="e">
        <f>(IF(J8="n/a","N/A",IF(Dashboard!$Q$22="Small",(Parameters!C16),IF(Dashboard!$Q$22="Large",(Parameters!D16)))*J8))</f>
        <v>#VALUE!</v>
      </c>
      <c r="L8" s="117"/>
    </row>
    <row r="9" spans="1:14" ht="104.25" customHeight="1">
      <c r="A9" s="110" t="s">
        <v>29</v>
      </c>
      <c r="B9" s="159" t="s">
        <v>251</v>
      </c>
      <c r="C9" s="159" t="s">
        <v>252</v>
      </c>
      <c r="D9" s="159" t="s">
        <v>253</v>
      </c>
      <c r="E9" s="112"/>
      <c r="F9" s="113" t="str">
        <f t="shared" ref="F9:F16" si="0">IF(OR(B9="not assessed",C9="not assessed",D9="not assessed"),"N/A",IF(E9="Low",1,IF(E9="Medium",3,IF(E9="High",5,""))))</f>
        <v/>
      </c>
      <c r="G9" s="114" t="e">
        <f>F9*IF(Dashboard!$Q$22="Small",(Parameters!C17),IF(Dashboard!$Q$22="Large",(Parameters!D17)))</f>
        <v>#VALUE!</v>
      </c>
      <c r="H9" s="188" t="s">
        <v>241</v>
      </c>
      <c r="I9" s="116"/>
      <c r="J9" s="113" t="str">
        <f t="shared" ref="J9:J16" si="1">IF(OR(B9="not assessed",C9="not assessed",D9="not assessed"),"N/A",IF(I9="Low",1,IF(I9="Medium with Accepted Risk Strategy",2,IF(I9="Medium",3,IF(I9="High with Accepted Risk Strategy",4,IF(I9="High",5,IF(I9="N/A","","")))))))</f>
        <v/>
      </c>
      <c r="K9" s="113" t="e">
        <f>(IF(J9="n/a","N/A",IF(Dashboard!$Q$22="Small",(Parameters!C17),IF(Dashboard!$Q$22="Large",(Parameters!D17)))*J9))</f>
        <v>#VALUE!</v>
      </c>
      <c r="L9" s="117"/>
    </row>
    <row r="10" spans="1:14" ht="126">
      <c r="A10" s="110" t="s">
        <v>4</v>
      </c>
      <c r="B10" s="135" t="s">
        <v>157</v>
      </c>
      <c r="C10" s="135" t="s">
        <v>120</v>
      </c>
      <c r="D10" s="135" t="s">
        <v>119</v>
      </c>
      <c r="E10" s="112"/>
      <c r="F10" s="113" t="str">
        <f t="shared" si="0"/>
        <v/>
      </c>
      <c r="G10" s="114" t="e">
        <f>F10*IF(Dashboard!$Q$22="Small",(Parameters!C18),IF(Dashboard!$Q$22="Large",(Parameters!D18)))</f>
        <v>#VALUE!</v>
      </c>
      <c r="H10" s="188" t="s">
        <v>241</v>
      </c>
      <c r="I10" s="116"/>
      <c r="J10" s="113" t="str">
        <f t="shared" si="1"/>
        <v/>
      </c>
      <c r="K10" s="113" t="e">
        <f>(IF(J10="n/a","N/A",IF(Dashboard!$Q$22="Small",(Parameters!C18),IF(Dashboard!$Q$22="Large",(Parameters!D18)))*J10))</f>
        <v>#VALUE!</v>
      </c>
      <c r="L10" s="117"/>
    </row>
    <row r="11" spans="1:14" ht="120" customHeight="1">
      <c r="A11" s="110" t="s">
        <v>30</v>
      </c>
      <c r="B11" s="135" t="s">
        <v>114</v>
      </c>
      <c r="C11" s="135" t="s">
        <v>115</v>
      </c>
      <c r="D11" s="135" t="s">
        <v>158</v>
      </c>
      <c r="E11" s="112"/>
      <c r="F11" s="113" t="str">
        <f t="shared" si="0"/>
        <v/>
      </c>
      <c r="G11" s="114" t="e">
        <f>F11*IF(Dashboard!$Q$22="Small",(Parameters!C19),IF(Dashboard!$Q$22="Large",(Parameters!D19)))</f>
        <v>#VALUE!</v>
      </c>
      <c r="H11" s="188" t="s">
        <v>241</v>
      </c>
      <c r="I11" s="116"/>
      <c r="J11" s="113" t="str">
        <f t="shared" si="1"/>
        <v/>
      </c>
      <c r="K11" s="113" t="e">
        <f>(IF(J11="n/a","N/A",IF(Dashboard!$Q$22="Small",(Parameters!C19),IF(Dashboard!$Q$22="Large",(Parameters!D19)))*J11))</f>
        <v>#VALUE!</v>
      </c>
      <c r="L11" s="117"/>
    </row>
    <row r="12" spans="1:14" ht="116.15" customHeight="1">
      <c r="A12" s="110" t="s">
        <v>31</v>
      </c>
      <c r="B12" s="159" t="s">
        <v>257</v>
      </c>
      <c r="C12" s="159" t="s">
        <v>258</v>
      </c>
      <c r="D12" s="159" t="s">
        <v>259</v>
      </c>
      <c r="E12" s="112"/>
      <c r="F12" s="113" t="str">
        <f t="shared" si="0"/>
        <v/>
      </c>
      <c r="G12" s="114" t="e">
        <f>F12*IF(Dashboard!$Q$22="Small",(Parameters!C20),IF(Dashboard!$Q$22="Large",(Parameters!D20)))</f>
        <v>#VALUE!</v>
      </c>
      <c r="H12" s="188" t="s">
        <v>241</v>
      </c>
      <c r="I12" s="116"/>
      <c r="J12" s="113" t="str">
        <f t="shared" si="1"/>
        <v/>
      </c>
      <c r="K12" s="113" t="e">
        <f>(IF(J12="n/a","N/A",IF(Dashboard!$Q$22="Small",(Parameters!C20),IF(Dashboard!$Q$22="Large",(Parameters!D20)))*J12))</f>
        <v>#VALUE!</v>
      </c>
      <c r="L12" s="117"/>
    </row>
    <row r="13" spans="1:14" ht="112">
      <c r="A13" s="110" t="s">
        <v>32</v>
      </c>
      <c r="B13" s="159" t="s">
        <v>242</v>
      </c>
      <c r="C13" s="159" t="s">
        <v>243</v>
      </c>
      <c r="D13" s="159" t="s">
        <v>244</v>
      </c>
      <c r="E13" s="112"/>
      <c r="F13" s="113" t="str">
        <f t="shared" si="0"/>
        <v/>
      </c>
      <c r="G13" s="114" t="e">
        <f>F13*IF(Dashboard!$Q$22="Small",(Parameters!C21),IF(Dashboard!$Q$22="Large",(Parameters!D21)))</f>
        <v>#VALUE!</v>
      </c>
      <c r="H13" s="188" t="s">
        <v>241</v>
      </c>
      <c r="I13" s="116"/>
      <c r="J13" s="113" t="str">
        <f t="shared" si="1"/>
        <v/>
      </c>
      <c r="K13" s="113" t="e">
        <f>(IF(J13="n/a","N/A",IF(Dashboard!$Q$22="Small",(Parameters!C21),IF(Dashboard!$Q$22="Large",(Parameters!D21)))*J13))</f>
        <v>#VALUE!</v>
      </c>
      <c r="L13" s="117"/>
    </row>
    <row r="14" spans="1:14" ht="132.75" customHeight="1">
      <c r="A14" s="110" t="s">
        <v>5</v>
      </c>
      <c r="B14" s="159" t="s">
        <v>223</v>
      </c>
      <c r="C14" s="159" t="s">
        <v>224</v>
      </c>
      <c r="D14" s="159" t="s">
        <v>225</v>
      </c>
      <c r="E14" s="112"/>
      <c r="F14" s="113" t="str">
        <f t="shared" si="0"/>
        <v/>
      </c>
      <c r="G14" s="114" t="e">
        <f>F14*IF(Dashboard!$Q$22="Small",(Parameters!C22),IF(Dashboard!$Q$22="Large",(Parameters!D22)))</f>
        <v>#VALUE!</v>
      </c>
      <c r="H14" s="188" t="s">
        <v>241</v>
      </c>
      <c r="I14" s="116"/>
      <c r="J14" s="113" t="str">
        <f t="shared" si="1"/>
        <v/>
      </c>
      <c r="K14" s="113" t="e">
        <f>(IF(J14="n/a","N/A",IF(Dashboard!$Q$22="Small",(Parameters!C22),IF(Dashboard!$Q$22="Large",(Parameters!D22)))*J14))</f>
        <v>#VALUE!</v>
      </c>
      <c r="L14" s="117"/>
    </row>
    <row r="15" spans="1:14" ht="252">
      <c r="A15" s="110" t="s">
        <v>38</v>
      </c>
      <c r="B15" s="159" t="s">
        <v>226</v>
      </c>
      <c r="C15" s="135" t="s">
        <v>159</v>
      </c>
      <c r="D15" s="135" t="s">
        <v>286</v>
      </c>
      <c r="E15" s="112"/>
      <c r="F15" s="113" t="str">
        <f t="shared" si="0"/>
        <v/>
      </c>
      <c r="G15" s="114" t="e">
        <f>F15*IF(Dashboard!$Q$22="Small",(Parameters!C23),IF(Dashboard!$Q$22="Large",(Parameters!D23)))</f>
        <v>#VALUE!</v>
      </c>
      <c r="H15" s="188" t="s">
        <v>241</v>
      </c>
      <c r="I15" s="116"/>
      <c r="J15" s="113" t="str">
        <f t="shared" si="1"/>
        <v/>
      </c>
      <c r="K15" s="113" t="e">
        <f>(IF(J15="n/a","N/A",IF(Dashboard!$Q$22="Small",(Parameters!C23),IF(Dashboard!$Q$22="Large",(Parameters!D23)))*J15))</f>
        <v>#VALUE!</v>
      </c>
      <c r="L15" s="117"/>
    </row>
    <row r="16" spans="1:14" ht="112">
      <c r="A16" s="110" t="s">
        <v>41</v>
      </c>
      <c r="B16" s="159" t="s">
        <v>228</v>
      </c>
      <c r="C16" s="159" t="s">
        <v>161</v>
      </c>
      <c r="D16" s="159" t="s">
        <v>227</v>
      </c>
      <c r="E16" s="112"/>
      <c r="F16" s="113" t="str">
        <f t="shared" si="0"/>
        <v/>
      </c>
      <c r="G16" s="114" t="e">
        <f>F16*IF(Dashboard!$Q$22="Small",(Parameters!C24),IF(Dashboard!$Q$22="Large",(Parameters!D24)))</f>
        <v>#VALUE!</v>
      </c>
      <c r="H16" s="188" t="s">
        <v>241</v>
      </c>
      <c r="I16" s="116"/>
      <c r="J16" s="113" t="str">
        <f t="shared" si="1"/>
        <v/>
      </c>
      <c r="K16" s="113" t="e">
        <f>(IF(J16="n/a","N/A",IF(Dashboard!$Q$22="Small",(Parameters!C24),IF(Dashboard!$Q$22="Large",(Parameters!D24)))*J16))</f>
        <v>#VALUE!</v>
      </c>
      <c r="L16" s="117"/>
    </row>
    <row r="17" spans="1:12" ht="14.5">
      <c r="A17" s="110" t="s">
        <v>6</v>
      </c>
      <c r="B17" s="135" t="s">
        <v>3</v>
      </c>
      <c r="C17" s="135" t="s">
        <v>3</v>
      </c>
      <c r="D17" s="135" t="s">
        <v>3</v>
      </c>
      <c r="E17" s="112" t="s">
        <v>74</v>
      </c>
      <c r="F17" s="113" t="str">
        <f t="shared" ref="F17" si="2">IF(OR(B17="not assessed",C17="not assessed",D17="not assessed"),"N/A",IF(E17="Low",1,IF(E17="Medium",3,IF(E17="High",5,""))))</f>
        <v>N/A</v>
      </c>
      <c r="G17" s="114" t="e">
        <f>F17*IF(Dashboard!$Q$22="Small",(Parameters!C25),IF(Dashboard!$Q$22="Large",(Parameters!D25)))</f>
        <v>#VALUE!</v>
      </c>
      <c r="H17" s="188"/>
      <c r="I17" s="116" t="s">
        <v>74</v>
      </c>
      <c r="J17" s="113" t="str">
        <f t="shared" ref="J17" si="3">IF(OR(B17="not assessed",C17="not assessed",D17="not assessed"),"N/A",IF(I17="Low",1,IF(I17="Medium with Accepted Risk Strategy",2,IF(I17="Medium",3,IF(I17="High with Accepted Risk Strategy",4,IF(I17="High",5,IF(I17="N/A","","")))))))</f>
        <v>N/A</v>
      </c>
      <c r="K17" s="113" t="str">
        <f>(IF(J17="n/a","N/A",IF(Dashboard!$Q$22="Small",(Parameters!C25),IF(Dashboard!$Q$22="Large",(Parameters!D25)))*J17))</f>
        <v>N/A</v>
      </c>
      <c r="L17" s="117"/>
    </row>
    <row r="18" spans="1:12" ht="216" customHeight="1">
      <c r="A18" s="110" t="s">
        <v>43</v>
      </c>
      <c r="B18" s="159" t="s">
        <v>260</v>
      </c>
      <c r="C18" s="159" t="s">
        <v>261</v>
      </c>
      <c r="D18" s="159" t="s">
        <v>262</v>
      </c>
      <c r="E18" s="112"/>
      <c r="F18" s="113"/>
      <c r="G18" s="114">
        <f>F18*IF(Dashboard!$Q$22="Small",(Parameters!C26),IF(Dashboard!$Q$22="Large",(Parameters!D26)))</f>
        <v>0</v>
      </c>
      <c r="H18" s="188" t="s">
        <v>241</v>
      </c>
      <c r="I18" s="116"/>
      <c r="J18" s="113"/>
      <c r="K18" s="113">
        <f>(IF(J18="n/a","N/A",IF(Dashboard!$Q$22="Small",(Parameters!C26),IF(Dashboard!$Q$22="Large",(Parameters!D26)))*J18))</f>
        <v>0</v>
      </c>
      <c r="L18" s="117"/>
    </row>
    <row r="19" spans="1:12" ht="150.75" customHeight="1">
      <c r="A19" s="110" t="s">
        <v>40</v>
      </c>
      <c r="B19" s="135" t="s">
        <v>211</v>
      </c>
      <c r="C19" s="135" t="s">
        <v>162</v>
      </c>
      <c r="D19" s="135" t="s">
        <v>163</v>
      </c>
      <c r="E19" s="112"/>
      <c r="F19" s="113"/>
      <c r="G19" s="114">
        <f>F19*IF(Dashboard!$Q$22="Small",(Parameters!C27),IF(Dashboard!$Q$22="Large",(Parameters!D27)))</f>
        <v>0</v>
      </c>
      <c r="H19" s="188" t="s">
        <v>241</v>
      </c>
      <c r="I19" s="116"/>
      <c r="J19" s="113"/>
      <c r="K19" s="113">
        <f>(IF(J19="n/a","N/A",IF(Dashboard!$Q$22="Small",(Parameters!C27),IF(Dashboard!$Q$22="Large",(Parameters!D27)))*J19))</f>
        <v>0</v>
      </c>
      <c r="L19" s="117"/>
    </row>
    <row r="20" spans="1:12" s="2" customFormat="1">
      <c r="I20" s="12"/>
    </row>
    <row r="21" spans="1:12" s="2" customFormat="1">
      <c r="I21" s="12"/>
    </row>
    <row r="22" spans="1:12" s="2" customFormat="1">
      <c r="I22" s="12"/>
    </row>
    <row r="23" spans="1:12" hidden="1"/>
    <row r="24" spans="1:12" ht="14.5" hidden="1" customHeight="1"/>
    <row r="25" spans="1:12" hidden="1"/>
    <row r="26" spans="1:12" hidden="1"/>
    <row r="27" spans="1:12" hidden="1"/>
    <row r="28" spans="1:12" hidden="1"/>
    <row r="29" spans="1:12" hidden="1"/>
    <row r="30" spans="1:12" hidden="1"/>
    <row r="31" spans="1:12" hidden="1"/>
    <row r="32" spans="1:12" hidden="1"/>
    <row r="33" spans="5:9" hidden="1"/>
    <row r="34" spans="5:9" hidden="1">
      <c r="E34" s="3" t="s">
        <v>9</v>
      </c>
      <c r="I34" s="11" t="s">
        <v>9</v>
      </c>
    </row>
    <row r="35" spans="5:9" ht="42" hidden="1">
      <c r="E35" s="3" t="s">
        <v>8</v>
      </c>
      <c r="I35" s="11" t="s">
        <v>13</v>
      </c>
    </row>
    <row r="36" spans="5:9" hidden="1">
      <c r="E36" s="3" t="s">
        <v>2</v>
      </c>
      <c r="I36" s="13" t="s">
        <v>8</v>
      </c>
    </row>
    <row r="37" spans="5:9" ht="42" hidden="1">
      <c r="E37" s="130" t="s">
        <v>74</v>
      </c>
      <c r="I37" s="13" t="s">
        <v>14</v>
      </c>
    </row>
    <row r="38" spans="5:9" hidden="1">
      <c r="I38" s="13" t="s">
        <v>2</v>
      </c>
    </row>
    <row r="39" spans="5:9" hidden="1">
      <c r="I39" s="11" t="s">
        <v>74</v>
      </c>
    </row>
    <row r="40" spans="5:9" hidden="1"/>
    <row r="41" spans="5:9" hidden="1"/>
  </sheetData>
  <mergeCells count="5">
    <mergeCell ref="A6:D6"/>
    <mergeCell ref="E6:L6"/>
    <mergeCell ref="E2:H4"/>
    <mergeCell ref="C2:C4"/>
    <mergeCell ref="E5:H5"/>
  </mergeCells>
  <conditionalFormatting sqref="B3:B4">
    <cfRule type="colorScale" priority="46">
      <colorScale>
        <cfvo type="num" val="1"/>
        <cfvo type="num" val="3"/>
        <cfvo type="num" val="5"/>
        <color rgb="FFEEF3D3"/>
        <color rgb="FFFFEFBF"/>
        <color rgb="FFFFBFBF"/>
      </colorScale>
    </cfRule>
  </conditionalFormatting>
  <conditionalFormatting sqref="E8:E19">
    <cfRule type="expression" dxfId="231" priority="32">
      <formula>$E8="High"</formula>
    </cfRule>
    <cfRule type="expression" dxfId="230" priority="33">
      <formula>$E8="Medium"</formula>
    </cfRule>
    <cfRule type="expression" dxfId="229" priority="34">
      <formula>E8="Low"</formula>
    </cfRule>
  </conditionalFormatting>
  <conditionalFormatting sqref="I8:I19">
    <cfRule type="expression" dxfId="228" priority="27">
      <formula>$I8="Medium"</formula>
    </cfRule>
    <cfRule type="expression" dxfId="227" priority="28">
      <formula>I8="High"</formula>
    </cfRule>
    <cfRule type="expression" dxfId="226" priority="29">
      <formula>$I8="High with Accepted Risk Strategy"</formula>
    </cfRule>
    <cfRule type="expression" dxfId="225" priority="30">
      <formula>$I8="Medium with Accepted Risk Strategy"</formula>
    </cfRule>
    <cfRule type="expression" dxfId="224" priority="31">
      <formula>$I8="Low"</formula>
    </cfRule>
  </conditionalFormatting>
  <conditionalFormatting sqref="A12:A13 A18 A9 A8:E8 J17:L19 E9 A10:E11 E12:E13 A17:I17 E18:I18 A19:I19 A14:E16 G8:I16 K8:L16">
    <cfRule type="cellIs" dxfId="223" priority="26" operator="equal">
      <formula>"n/a"</formula>
    </cfRule>
  </conditionalFormatting>
  <conditionalFormatting sqref="F17:F19">
    <cfRule type="expression" dxfId="222" priority="25">
      <formula>F17="n/a"</formula>
    </cfRule>
  </conditionalFormatting>
  <conditionalFormatting sqref="A12:A13 A18 A9 A8:E8 J17:L19 E9 A10:E11 E12:E13 A17:I17 E18:I18 A19:I19 A14:E16 G8:I16 K8:L16">
    <cfRule type="expression" dxfId="221" priority="24">
      <formula>$F8="n/a"</formula>
    </cfRule>
  </conditionalFormatting>
  <conditionalFormatting sqref="C18:D18">
    <cfRule type="expression" dxfId="220" priority="12">
      <formula>$F18="n/a"</formula>
    </cfRule>
  </conditionalFormatting>
  <conditionalFormatting sqref="B12">
    <cfRule type="cellIs" dxfId="219" priority="23" operator="equal">
      <formula>"n/a"</formula>
    </cfRule>
  </conditionalFormatting>
  <conditionalFormatting sqref="B12">
    <cfRule type="expression" dxfId="218" priority="22">
      <formula>$F12="n/a"</formula>
    </cfRule>
  </conditionalFormatting>
  <conditionalFormatting sqref="C12">
    <cfRule type="cellIs" dxfId="217" priority="21" operator="equal">
      <formula>"n/a"</formula>
    </cfRule>
  </conditionalFormatting>
  <conditionalFormatting sqref="C12">
    <cfRule type="expression" dxfId="216" priority="20">
      <formula>$F12="n/a"</formula>
    </cfRule>
  </conditionalFormatting>
  <conditionalFormatting sqref="D12">
    <cfRule type="cellIs" dxfId="215" priority="19" operator="equal">
      <formula>"n/a"</formula>
    </cfRule>
  </conditionalFormatting>
  <conditionalFormatting sqref="D12">
    <cfRule type="expression" dxfId="214" priority="18">
      <formula>$F12="n/a"</formula>
    </cfRule>
  </conditionalFormatting>
  <conditionalFormatting sqref="B13:D13">
    <cfRule type="cellIs" dxfId="213" priority="17" operator="equal">
      <formula>"n/a"</formula>
    </cfRule>
  </conditionalFormatting>
  <conditionalFormatting sqref="B13:D13">
    <cfRule type="expression" dxfId="212" priority="16">
      <formula>$F13="n/a"</formula>
    </cfRule>
  </conditionalFormatting>
  <conditionalFormatting sqref="B18">
    <cfRule type="cellIs" dxfId="211" priority="15" operator="equal">
      <formula>"n/a"</formula>
    </cfRule>
  </conditionalFormatting>
  <conditionalFormatting sqref="B18">
    <cfRule type="expression" dxfId="210" priority="14">
      <formula>$F18="n/a"</formula>
    </cfRule>
  </conditionalFormatting>
  <conditionalFormatting sqref="C18:D18">
    <cfRule type="cellIs" dxfId="209" priority="13" operator="equal">
      <formula>"n/a"</formula>
    </cfRule>
  </conditionalFormatting>
  <conditionalFormatting sqref="B9:D9">
    <cfRule type="cellIs" dxfId="208" priority="7" operator="equal">
      <formula>"n/a"</formula>
    </cfRule>
  </conditionalFormatting>
  <conditionalFormatting sqref="B9:D9">
    <cfRule type="expression" dxfId="207" priority="6">
      <formula>$F9="n/a"</formula>
    </cfRule>
  </conditionalFormatting>
  <conditionalFormatting sqref="F8:F16">
    <cfRule type="cellIs" dxfId="206" priority="5" operator="equal">
      <formula>"n/a"</formula>
    </cfRule>
  </conditionalFormatting>
  <conditionalFormatting sqref="F8:F16">
    <cfRule type="expression" dxfId="205" priority="4">
      <formula>F8="n/a"</formula>
    </cfRule>
  </conditionalFormatting>
  <conditionalFormatting sqref="F8:F16">
    <cfRule type="expression" dxfId="204" priority="3">
      <formula>$F8="n/a"</formula>
    </cfRule>
  </conditionalFormatting>
  <conditionalFormatting sqref="J8:J16">
    <cfRule type="cellIs" dxfId="203" priority="2" operator="equal">
      <formula>"n/a"</formula>
    </cfRule>
  </conditionalFormatting>
  <conditionalFormatting sqref="J8:J16">
    <cfRule type="expression" dxfId="202" priority="1">
      <formula>$F8="n/a"</formula>
    </cfRule>
  </conditionalFormatting>
  <dataValidations count="3">
    <dataValidation type="list" showInputMessage="1" showErrorMessage="1" sqref="I8:I19" xr:uid="{00000000-0002-0000-0300-000000000000}">
      <formula1>$I$34:$I$39</formula1>
    </dataValidation>
    <dataValidation type="list" showInputMessage="1" showErrorMessage="1" sqref="E8:E19" xr:uid="{00000000-0002-0000-0300-000001000000}">
      <formula1>$E$34:$E$37</formula1>
    </dataValidation>
    <dataValidation allowBlank="1" showInputMessage="1" showErrorMessage="1" prompt="USSM Risk Ratings are adjusted for the type of migration, and the Agency Size.  All adjustments are visible in the Parameters Tab below." sqref="J18:J19 J8:J16" xr:uid="{00000000-0002-0000-0300-000002000000}"/>
  </dataValidations>
  <hyperlinks>
    <hyperlink ref="E5" r:id="rId1" xr:uid="{00000000-0004-0000-0300-000000000000}"/>
  </hyperlinks>
  <pageMargins left="0.7" right="0.7" top="0.75" bottom="0.75" header="0.3" footer="0.3"/>
  <pageSetup scale="39" fitToHeight="0" orientation="landscape" verticalDpi="599"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Q42"/>
  <sheetViews>
    <sheetView zoomScale="96" zoomScaleNormal="80" workbookViewId="0">
      <pane xSplit="1" ySplit="7" topLeftCell="B8" activePane="bottomRight" state="frozen"/>
      <selection sqref="A1:B1"/>
      <selection pane="topRight" sqref="A1:B1"/>
      <selection pane="bottomLeft" sqref="A1:B1"/>
      <selection pane="bottomRight" activeCell="B8" sqref="B8"/>
    </sheetView>
  </sheetViews>
  <sheetFormatPr defaultColWidth="0" defaultRowHeight="14" zeroHeight="1"/>
  <cols>
    <col min="1" max="1" width="30.58203125" style="2" customWidth="1"/>
    <col min="2" max="4" width="41.25" style="3" customWidth="1"/>
    <col min="5" max="5" width="13.5" style="3" customWidth="1"/>
    <col min="6" max="6" width="13.58203125" style="3" customWidth="1"/>
    <col min="7" max="7" width="13.58203125" style="3" hidden="1" customWidth="1"/>
    <col min="8" max="8" width="39.58203125" style="3" customWidth="1"/>
    <col min="9" max="9" width="14.08203125" style="11" customWidth="1"/>
    <col min="10" max="10" width="12.25" style="3" customWidth="1"/>
    <col min="11" max="11" width="12.25" style="3" hidden="1" customWidth="1"/>
    <col min="12" max="12" width="36.75" style="3" customWidth="1"/>
    <col min="13" max="13" width="4.83203125" style="2" customWidth="1"/>
    <col min="14" max="17" width="0" style="3" hidden="1" customWidth="1"/>
    <col min="18" max="16384" width="8.75" style="3" hidden="1"/>
  </cols>
  <sheetData>
    <row r="1" spans="1:14" s="2" customFormat="1" ht="9" customHeight="1" thickBot="1">
      <c r="I1" s="12"/>
    </row>
    <row r="2" spans="1:14" ht="15" customHeight="1">
      <c r="A2" s="186" t="s">
        <v>238</v>
      </c>
      <c r="B2" s="185" t="s">
        <v>240</v>
      </c>
      <c r="C2" s="241" t="s">
        <v>145</v>
      </c>
      <c r="D2" s="2"/>
      <c r="E2" s="232" t="s">
        <v>266</v>
      </c>
      <c r="F2" s="233"/>
      <c r="G2" s="233"/>
      <c r="H2" s="234"/>
      <c r="I2" s="12"/>
      <c r="J2" s="2"/>
      <c r="K2" s="2"/>
      <c r="L2" s="2"/>
    </row>
    <row r="3" spans="1:14">
      <c r="A3" s="45" t="s">
        <v>255</v>
      </c>
      <c r="B3" s="44" t="str">
        <f>IFERROR(AVERAGEIF(G8:G19,"&gt;0",G8:G19),"")</f>
        <v/>
      </c>
      <c r="C3" s="242"/>
      <c r="D3" s="2"/>
      <c r="E3" s="235"/>
      <c r="F3" s="236"/>
      <c r="G3" s="236"/>
      <c r="H3" s="237"/>
      <c r="I3" s="12"/>
      <c r="J3" s="2"/>
      <c r="K3" s="2"/>
      <c r="L3" s="2"/>
    </row>
    <row r="4" spans="1:14" ht="18" customHeight="1" thickBot="1">
      <c r="A4" s="29" t="s">
        <v>267</v>
      </c>
      <c r="B4" s="19" t="str">
        <f>IFERROR(AVERAGEIF(K8:K19,"&gt;0",K8:K19),"")</f>
        <v/>
      </c>
      <c r="C4" s="243"/>
      <c r="D4" s="2"/>
      <c r="E4" s="238"/>
      <c r="F4" s="239"/>
      <c r="G4" s="239"/>
      <c r="H4" s="240"/>
      <c r="I4" s="12"/>
      <c r="J4" s="2"/>
      <c r="K4" s="2"/>
      <c r="L4" s="2"/>
    </row>
    <row r="5" spans="1:14" ht="16.5" customHeight="1" thickBot="1">
      <c r="B5" s="2"/>
      <c r="C5" s="2"/>
      <c r="D5" s="2"/>
      <c r="E5" s="244" t="s">
        <v>208</v>
      </c>
      <c r="F5" s="245"/>
      <c r="G5" s="245"/>
      <c r="H5" s="246"/>
      <c r="I5" s="12"/>
      <c r="J5" s="2"/>
      <c r="K5" s="2"/>
      <c r="L5" s="2"/>
    </row>
    <row r="6" spans="1:14">
      <c r="A6" s="227" t="s">
        <v>16</v>
      </c>
      <c r="B6" s="228"/>
      <c r="C6" s="228"/>
      <c r="D6" s="229"/>
      <c r="E6" s="230" t="s">
        <v>11</v>
      </c>
      <c r="F6" s="230"/>
      <c r="G6" s="230"/>
      <c r="H6" s="230"/>
      <c r="I6" s="230"/>
      <c r="J6" s="230"/>
      <c r="K6" s="230"/>
      <c r="L6" s="231"/>
      <c r="N6" s="2"/>
    </row>
    <row r="7" spans="1:14">
      <c r="A7" s="195" t="s">
        <v>10</v>
      </c>
      <c r="B7" s="197" t="s">
        <v>1</v>
      </c>
      <c r="C7" s="198" t="s">
        <v>8</v>
      </c>
      <c r="D7" s="199" t="s">
        <v>2</v>
      </c>
      <c r="E7" s="9" t="s">
        <v>7</v>
      </c>
      <c r="F7" s="9" t="s">
        <v>12</v>
      </c>
      <c r="G7" s="9" t="s">
        <v>49</v>
      </c>
      <c r="H7" s="16" t="s">
        <v>23</v>
      </c>
      <c r="I7" s="10" t="s">
        <v>268</v>
      </c>
      <c r="J7" s="9" t="s">
        <v>269</v>
      </c>
      <c r="K7" s="9" t="s">
        <v>270</v>
      </c>
      <c r="L7" s="16" t="s">
        <v>271</v>
      </c>
      <c r="N7" s="2"/>
    </row>
    <row r="8" spans="1:14" ht="191.25" customHeight="1">
      <c r="A8" s="110" t="s">
        <v>39</v>
      </c>
      <c r="B8" s="196" t="s">
        <v>144</v>
      </c>
      <c r="C8" s="196" t="s">
        <v>135</v>
      </c>
      <c r="D8" s="196" t="s">
        <v>112</v>
      </c>
      <c r="E8" s="112"/>
      <c r="F8" s="113" t="str">
        <f>IF(OR(B8="not assessed",C8="not assessed",D8="not assessed"),"N/A",IF(E8="Low",1,IF(E8="Medium",3,IF(E8="High",5,""))))</f>
        <v/>
      </c>
      <c r="G8" s="114" t="e">
        <f>F8*IF(Dashboard!$Q$22="Small",(Parameters!E16),IF(Dashboard!$Q$22="Large",(Parameters!F16)))</f>
        <v>#VALUE!</v>
      </c>
      <c r="H8" s="188" t="s">
        <v>241</v>
      </c>
      <c r="I8" s="116"/>
      <c r="J8" s="113" t="str">
        <f>IF(OR(B8="not assessed",C8="not assessed",D8="not assessed"),"N/A",IF(I8="Low",1,IF(I8="Medium with Accepted Risk Strategy",2,IF(I8="Medium",3,IF(I8="High with Accepted Risk Strategy",4,IF(I8="High",5,IF(I8="N/A","","")))))))</f>
        <v/>
      </c>
      <c r="K8" s="113" t="e">
        <f>(IF(J8="n/a",0,IF(Dashboard!$Q$22="Small",(Parameters!E16),IF(Dashboard!$Q$22="Large",(Parameters!F16)))*J8))</f>
        <v>#VALUE!</v>
      </c>
      <c r="L8" s="167"/>
    </row>
    <row r="9" spans="1:14" ht="155.25" customHeight="1">
      <c r="A9" s="110" t="s">
        <v>29</v>
      </c>
      <c r="B9" s="135" t="s">
        <v>156</v>
      </c>
      <c r="C9" s="135" t="s">
        <v>164</v>
      </c>
      <c r="D9" s="135" t="s">
        <v>165</v>
      </c>
      <c r="E9" s="112"/>
      <c r="F9" s="113" t="str">
        <f t="shared" ref="F9:F19" si="0">IF(OR(B9="not assessed",C9="not assessed",D9="not assessed"),"N/A",IF(E9="Low",1,IF(E9="Medium",3,IF(E9="High",5,""))))</f>
        <v/>
      </c>
      <c r="G9" s="114" t="e">
        <f>F9*IF(Dashboard!$Q$22="Small",(Parameters!E17),IF(Dashboard!$Q$22="Large",(Parameters!F17)))</f>
        <v>#VALUE!</v>
      </c>
      <c r="H9" s="188" t="s">
        <v>241</v>
      </c>
      <c r="I9" s="116"/>
      <c r="J9" s="113" t="str">
        <f>IF(OR(B9="not assessed",C9="not assessed",D9="not assessed"),"N/A",IF(I9="Low",1,IF(I9="Medium with Accepted Risk Strategy",2,IF(I9="Medium",3,IF(I9="High with Accepted Risk Strategy",4,IF(I9="High",5,IF(I9="N/A","","")))))))</f>
        <v/>
      </c>
      <c r="K9" s="113" t="e">
        <f>(IF(J9="n/a",0,IF(Dashboard!$Q$22="Small",(Parameters!E17),IF(Dashboard!$Q$22="Large",(Parameters!F17)))*J9))</f>
        <v>#VALUE!</v>
      </c>
      <c r="L9" s="167"/>
    </row>
    <row r="10" spans="1:14" ht="296.25" customHeight="1">
      <c r="A10" s="110" t="s">
        <v>4</v>
      </c>
      <c r="B10" s="135" t="s">
        <v>166</v>
      </c>
      <c r="C10" s="135" t="s">
        <v>167</v>
      </c>
      <c r="D10" s="159" t="s">
        <v>168</v>
      </c>
      <c r="E10" s="112"/>
      <c r="F10" s="113" t="str">
        <f t="shared" si="0"/>
        <v/>
      </c>
      <c r="G10" s="114" t="e">
        <f>F10*IF(Dashboard!$Q$22="Small",(Parameters!E18),IF(Dashboard!$Q$22="Large",(Parameters!F18)))</f>
        <v>#VALUE!</v>
      </c>
      <c r="H10" s="188" t="s">
        <v>241</v>
      </c>
      <c r="I10" s="116"/>
      <c r="J10" s="113" t="str">
        <f t="shared" ref="J10:J19" si="1">IF(OR(B10="not assessed",C10="not assessed",D10="not assessed"),"N/A",IF(I10="Low",1,IF(I10="Medium with Accepted Risk Strategy",2,IF(I10="Medium",3,IF(I10="High with Accepted Risk Strategy",4,IF(I10="High",5,IF(I10="N/A","","")))))))</f>
        <v/>
      </c>
      <c r="K10" s="113" t="e">
        <f>(IF(J10="n/a",0,IF(Dashboard!$Q$22="Small",(Parameters!E18),IF(Dashboard!$Q$22="Large",(Parameters!F18)))*J10))</f>
        <v>#VALUE!</v>
      </c>
      <c r="L10" s="167"/>
    </row>
    <row r="11" spans="1:14" ht="153" customHeight="1">
      <c r="A11" s="110" t="s">
        <v>30</v>
      </c>
      <c r="B11" s="135" t="s">
        <v>116</v>
      </c>
      <c r="C11" s="135" t="s">
        <v>127</v>
      </c>
      <c r="D11" s="135" t="s">
        <v>149</v>
      </c>
      <c r="E11" s="112"/>
      <c r="F11" s="113" t="str">
        <f t="shared" si="0"/>
        <v/>
      </c>
      <c r="G11" s="114" t="e">
        <f>F11*IF(Dashboard!$Q$22="Small",(Parameters!E19),IF(Dashboard!$Q$22="Large",(Parameters!F19)))</f>
        <v>#VALUE!</v>
      </c>
      <c r="H11" s="188" t="s">
        <v>241</v>
      </c>
      <c r="I11" s="116"/>
      <c r="J11" s="113" t="str">
        <f t="shared" si="1"/>
        <v/>
      </c>
      <c r="K11" s="113" t="e">
        <f>(IF(J11="n/a",0,IF(Dashboard!$Q$22="Small",(Parameters!E19),IF(Dashboard!$Q$22="Large",(Parameters!F19)))*J11))</f>
        <v>#VALUE!</v>
      </c>
      <c r="L11" s="167"/>
    </row>
    <row r="12" spans="1:14" ht="70">
      <c r="A12" s="110" t="s">
        <v>31</v>
      </c>
      <c r="B12" s="159" t="s">
        <v>202</v>
      </c>
      <c r="C12" s="135" t="s">
        <v>143</v>
      </c>
      <c r="D12" s="135" t="s">
        <v>132</v>
      </c>
      <c r="E12" s="112"/>
      <c r="F12" s="113" t="str">
        <f t="shared" si="0"/>
        <v/>
      </c>
      <c r="G12" s="114" t="e">
        <f>F12*IF(Dashboard!$Q$22="Small",(Parameters!E20),IF(Dashboard!$Q$22="Large",(Parameters!F20)))</f>
        <v>#VALUE!</v>
      </c>
      <c r="H12" s="188" t="s">
        <v>241</v>
      </c>
      <c r="I12" s="116"/>
      <c r="J12" s="113" t="str">
        <f t="shared" si="1"/>
        <v/>
      </c>
      <c r="K12" s="113" t="e">
        <f>(IF(J12="n/a",0,IF(Dashboard!$Q$22="Small",(Parameters!E20),IF(Dashboard!$Q$22="Large",(Parameters!F20)))*J12))</f>
        <v>#VALUE!</v>
      </c>
      <c r="L12" s="167"/>
    </row>
    <row r="13" spans="1:14" ht="152.25" customHeight="1">
      <c r="A13" s="110" t="s">
        <v>32</v>
      </c>
      <c r="B13" s="135" t="s">
        <v>201</v>
      </c>
      <c r="C13" s="135" t="s">
        <v>169</v>
      </c>
      <c r="D13" s="135" t="s">
        <v>170</v>
      </c>
      <c r="E13" s="112"/>
      <c r="F13" s="113" t="str">
        <f t="shared" si="0"/>
        <v/>
      </c>
      <c r="G13" s="114" t="e">
        <f>F13*IF(Dashboard!$Q$22="Small",(Parameters!E21),IF(Dashboard!$Q$22="Large",(Parameters!F21)))</f>
        <v>#VALUE!</v>
      </c>
      <c r="H13" s="188" t="s">
        <v>241</v>
      </c>
      <c r="I13" s="116"/>
      <c r="J13" s="113" t="str">
        <f t="shared" si="1"/>
        <v/>
      </c>
      <c r="K13" s="113" t="e">
        <f>(IF(J13="n/a",0,IF(Dashboard!$Q$22="Small",(Parameters!E21),IF(Dashboard!$Q$22="Large",(Parameters!F21)))*J13))</f>
        <v>#VALUE!</v>
      </c>
      <c r="L13" s="167"/>
    </row>
    <row r="14" spans="1:14" ht="126">
      <c r="A14" s="110" t="s">
        <v>5</v>
      </c>
      <c r="B14" s="135" t="s">
        <v>272</v>
      </c>
      <c r="C14" s="135" t="s">
        <v>68</v>
      </c>
      <c r="D14" s="135" t="s">
        <v>205</v>
      </c>
      <c r="E14" s="112"/>
      <c r="F14" s="113" t="str">
        <f t="shared" si="0"/>
        <v/>
      </c>
      <c r="G14" s="114" t="e">
        <f>F14*IF(Dashboard!$Q$22="Small",(Parameters!E22),IF(Dashboard!$Q$22="Large",(Parameters!F22)))</f>
        <v>#VALUE!</v>
      </c>
      <c r="H14" s="188" t="s">
        <v>241</v>
      </c>
      <c r="I14" s="116"/>
      <c r="J14" s="113" t="str">
        <f t="shared" si="1"/>
        <v/>
      </c>
      <c r="K14" s="113" t="e">
        <f>(IF(J14="n/a",0,IF(Dashboard!$Q$22="Small",(Parameters!E22),IF(Dashboard!$Q$22="Large",(Parameters!F22)))*J14))</f>
        <v>#VALUE!</v>
      </c>
      <c r="L14" s="167"/>
    </row>
    <row r="15" spans="1:14" ht="266">
      <c r="A15" s="110" t="s">
        <v>38</v>
      </c>
      <c r="B15" s="135" t="s">
        <v>171</v>
      </c>
      <c r="C15" s="135" t="s">
        <v>172</v>
      </c>
      <c r="D15" s="135" t="s">
        <v>160</v>
      </c>
      <c r="E15" s="112"/>
      <c r="F15" s="113" t="str">
        <f t="shared" si="0"/>
        <v/>
      </c>
      <c r="G15" s="114" t="e">
        <f>F15*IF(Dashboard!$Q$22="Small",(Parameters!E23),IF(Dashboard!$Q$22="Large",(Parameters!F23)))</f>
        <v>#VALUE!</v>
      </c>
      <c r="H15" s="188" t="s">
        <v>241</v>
      </c>
      <c r="I15" s="116"/>
      <c r="J15" s="113" t="str">
        <f t="shared" si="1"/>
        <v/>
      </c>
      <c r="K15" s="113" t="e">
        <f>(IF(J15="n/a",0,IF(Dashboard!$Q$22="Small",(Parameters!E23),IF(Dashboard!$Q$22="Large",(Parameters!F23)))*J15))</f>
        <v>#VALUE!</v>
      </c>
      <c r="L15" s="167"/>
    </row>
    <row r="16" spans="1:14" ht="112.5" customHeight="1">
      <c r="A16" s="110" t="s">
        <v>41</v>
      </c>
      <c r="B16" s="135" t="s">
        <v>228</v>
      </c>
      <c r="C16" s="135" t="s">
        <v>230</v>
      </c>
      <c r="D16" s="135" t="s">
        <v>229</v>
      </c>
      <c r="E16" s="112"/>
      <c r="F16" s="113" t="str">
        <f t="shared" si="0"/>
        <v/>
      </c>
      <c r="G16" s="114" t="e">
        <f>F16*IF(Dashboard!$Q$22="Small",(Parameters!E24),IF(Dashboard!$Q$22="Large",(Parameters!F24)))</f>
        <v>#VALUE!</v>
      </c>
      <c r="H16" s="188" t="s">
        <v>241</v>
      </c>
      <c r="I16" s="116"/>
      <c r="J16" s="113" t="str">
        <f t="shared" si="1"/>
        <v/>
      </c>
      <c r="K16" s="113" t="e">
        <f>(IF(J16="n/a",0,IF(Dashboard!$Q$22="Small",(Parameters!E24),IF(Dashboard!$Q$22="Large",(Parameters!F24)))*J16))</f>
        <v>#VALUE!</v>
      </c>
      <c r="L16" s="167"/>
    </row>
    <row r="17" spans="1:12" ht="224">
      <c r="A17" s="110" t="s">
        <v>6</v>
      </c>
      <c r="B17" s="159" t="s">
        <v>174</v>
      </c>
      <c r="C17" s="200" t="s">
        <v>263</v>
      </c>
      <c r="D17" s="200" t="s">
        <v>264</v>
      </c>
      <c r="E17" s="112"/>
      <c r="F17" s="113" t="str">
        <f t="shared" si="0"/>
        <v/>
      </c>
      <c r="G17" s="114" t="e">
        <f>F17*IF(Dashboard!$Q$22="Small",(Parameters!E25),IF(Dashboard!$Q$22="Large",(Parameters!F25)))</f>
        <v>#VALUE!</v>
      </c>
      <c r="H17" s="188" t="s">
        <v>241</v>
      </c>
      <c r="I17" s="116"/>
      <c r="J17" s="113" t="str">
        <f t="shared" si="1"/>
        <v/>
      </c>
      <c r="K17" s="113" t="e">
        <f>(IF(J17="n/a",0,IF(Dashboard!$Q$22="Small",(Parameters!E25),IF(Dashboard!$Q$22="Large",(Parameters!F25)))*J17))</f>
        <v>#VALUE!</v>
      </c>
      <c r="L17" s="167"/>
    </row>
    <row r="18" spans="1:12" ht="249" customHeight="1">
      <c r="A18" s="110" t="s">
        <v>43</v>
      </c>
      <c r="B18" s="159" t="s">
        <v>174</v>
      </c>
      <c r="C18" s="159" t="s">
        <v>137</v>
      </c>
      <c r="D18" s="159" t="s">
        <v>175</v>
      </c>
      <c r="E18" s="112"/>
      <c r="F18" s="113" t="str">
        <f t="shared" si="0"/>
        <v/>
      </c>
      <c r="G18" s="114" t="e">
        <f>F18*IF(Dashboard!$Q$22="Small",(Parameters!E26),IF(Dashboard!$Q$22="Large",(Parameters!F26)))</f>
        <v>#VALUE!</v>
      </c>
      <c r="H18" s="188" t="s">
        <v>241</v>
      </c>
      <c r="I18" s="116"/>
      <c r="J18" s="113" t="str">
        <f t="shared" si="1"/>
        <v/>
      </c>
      <c r="K18" s="113" t="e">
        <f>(IF(J18="n/a",0,IF(Dashboard!$Q$22="Small",(Parameters!E26),IF(Dashboard!$Q$22="Large",(Parameters!F26)))*J18))</f>
        <v>#VALUE!</v>
      </c>
      <c r="L18" s="167"/>
    </row>
    <row r="19" spans="1:12" ht="116.25" customHeight="1">
      <c r="A19" s="110" t="s">
        <v>40</v>
      </c>
      <c r="B19" s="135" t="s">
        <v>212</v>
      </c>
      <c r="C19" s="135" t="s">
        <v>173</v>
      </c>
      <c r="D19" s="135" t="s">
        <v>176</v>
      </c>
      <c r="E19" s="112"/>
      <c r="F19" s="113" t="str">
        <f t="shared" si="0"/>
        <v/>
      </c>
      <c r="G19" s="114" t="e">
        <f>F19*IF(Dashboard!$Q$22="Small",(Parameters!E27),IF(Dashboard!$Q$22="Large",(Parameters!F27)))</f>
        <v>#VALUE!</v>
      </c>
      <c r="H19" s="188" t="s">
        <v>241</v>
      </c>
      <c r="I19" s="116"/>
      <c r="J19" s="113" t="str">
        <f t="shared" si="1"/>
        <v/>
      </c>
      <c r="K19" s="113" t="e">
        <f>(IF(J19="n/a",0,IF(Dashboard!$Q$22="Small",(Parameters!E27),IF(Dashboard!$Q$22="Large",(Parameters!F27)))*J19))</f>
        <v>#VALUE!</v>
      </c>
      <c r="L19" s="167"/>
    </row>
    <row r="20" spans="1:12" s="2" customFormat="1" ht="14.5">
      <c r="D20" s="6"/>
      <c r="E20" s="7"/>
      <c r="H20" s="188"/>
      <c r="I20" s="12"/>
    </row>
    <row r="21" spans="1:12" s="2" customFormat="1">
      <c r="A21" s="8"/>
      <c r="I21" s="12"/>
    </row>
    <row r="22" spans="1:12" s="2" customFormat="1">
      <c r="I22" s="12"/>
    </row>
    <row r="23" spans="1:12" s="2" customFormat="1">
      <c r="I23" s="12"/>
    </row>
    <row r="24" spans="1:12" s="2" customFormat="1">
      <c r="I24" s="12"/>
    </row>
    <row r="25" spans="1:12" s="2" customFormat="1" hidden="1">
      <c r="I25" s="12"/>
    </row>
    <row r="26" spans="1:12" hidden="1"/>
    <row r="27" spans="1:12" ht="14.5" hidden="1" customHeight="1"/>
    <row r="28" spans="1:12" hidden="1"/>
    <row r="29" spans="1:12" hidden="1"/>
    <row r="30" spans="1:12" hidden="1"/>
    <row r="31" spans="1:12" hidden="1"/>
    <row r="32" spans="1:12" hidden="1"/>
    <row r="33" spans="5:9" hidden="1"/>
    <row r="34" spans="5:9" hidden="1"/>
    <row r="35" spans="5:9" hidden="1"/>
    <row r="36" spans="5:9" hidden="1"/>
    <row r="37" spans="5:9" hidden="1">
      <c r="E37" s="3" t="s">
        <v>9</v>
      </c>
      <c r="I37" s="11" t="s">
        <v>9</v>
      </c>
    </row>
    <row r="38" spans="5:9" ht="42" hidden="1">
      <c r="E38" s="3" t="s">
        <v>8</v>
      </c>
      <c r="I38" s="11" t="s">
        <v>13</v>
      </c>
    </row>
    <row r="39" spans="5:9" hidden="1">
      <c r="E39" s="3" t="s">
        <v>2</v>
      </c>
      <c r="I39" s="13" t="s">
        <v>8</v>
      </c>
    </row>
    <row r="40" spans="5:9" ht="42" hidden="1">
      <c r="E40" s="130" t="s">
        <v>74</v>
      </c>
      <c r="I40" s="13" t="s">
        <v>14</v>
      </c>
    </row>
    <row r="41" spans="5:9" hidden="1">
      <c r="I41" s="13" t="s">
        <v>2</v>
      </c>
    </row>
    <row r="42" spans="5:9" hidden="1">
      <c r="I42" s="11" t="s">
        <v>74</v>
      </c>
    </row>
  </sheetData>
  <mergeCells count="5">
    <mergeCell ref="A6:D6"/>
    <mergeCell ref="E6:L6"/>
    <mergeCell ref="E2:H4"/>
    <mergeCell ref="C2:C4"/>
    <mergeCell ref="E5:H5"/>
  </mergeCells>
  <conditionalFormatting sqref="B3:B4">
    <cfRule type="colorScale" priority="100">
      <colorScale>
        <cfvo type="num" val="1"/>
        <cfvo type="num" val="3"/>
        <cfvo type="num" val="5"/>
        <color rgb="FFEEF3D3"/>
        <color rgb="FFFFEFBF"/>
        <color rgb="FFFFBFBF"/>
      </colorScale>
    </cfRule>
  </conditionalFormatting>
  <conditionalFormatting sqref="E9:E19">
    <cfRule type="expression" dxfId="201" priority="81">
      <formula>$E9="High"</formula>
    </cfRule>
    <cfRule type="expression" dxfId="200" priority="82">
      <formula>$E9="Medium"</formula>
    </cfRule>
    <cfRule type="expression" dxfId="199" priority="83">
      <formula>E9="Low"</formula>
    </cfRule>
  </conditionalFormatting>
  <conditionalFormatting sqref="I8:I19">
    <cfRule type="expression" dxfId="198" priority="76">
      <formula>$I8="Medium"</formula>
    </cfRule>
    <cfRule type="expression" dxfId="197" priority="77">
      <formula>I8="High"</formula>
    </cfRule>
    <cfRule type="expression" dxfId="196" priority="78">
      <formula>$I8="High with Accepted Risk Strategy"</formula>
    </cfRule>
    <cfRule type="expression" dxfId="195" priority="79">
      <formula>$I8="Medium with Accepted Risk Strategy"</formula>
    </cfRule>
    <cfRule type="expression" dxfId="194" priority="80">
      <formula>$I8="Low"</formula>
    </cfRule>
  </conditionalFormatting>
  <conditionalFormatting sqref="A14:G14 A12:A13 A11:G11 A8:A10 A17:G17 A15:A16 A18:A19 E12:G13 E15:G16 E18:G19 E9:G10 I8:L9 I10:K10 I11:L19 G8">
    <cfRule type="cellIs" dxfId="193" priority="75" operator="equal">
      <formula>"n/a"</formula>
    </cfRule>
  </conditionalFormatting>
  <conditionalFormatting sqref="F9:F19">
    <cfRule type="expression" dxfId="192" priority="74">
      <formula>F9="n/a"</formula>
    </cfRule>
  </conditionalFormatting>
  <conditionalFormatting sqref="A14:G14 A12:A13 A11:G11 A8:A10 A17:G17 A15:A16 A18:A19 E12:G13 E15:G16 E18:G19 E9:G10 I8:L9 I10:K10 I11:L19 G8">
    <cfRule type="expression" dxfId="191" priority="73">
      <formula>$F8="n/a"</formula>
    </cfRule>
  </conditionalFormatting>
  <conditionalFormatting sqref="C12">
    <cfRule type="cellIs" dxfId="190" priority="70" operator="equal">
      <formula>"n/a"</formula>
    </cfRule>
  </conditionalFormatting>
  <conditionalFormatting sqref="C12">
    <cfRule type="expression" dxfId="189" priority="69">
      <formula>$F12="n/a"</formula>
    </cfRule>
  </conditionalFormatting>
  <conditionalFormatting sqref="D12">
    <cfRule type="cellIs" dxfId="188" priority="68" operator="equal">
      <formula>"n/a"</formula>
    </cfRule>
  </conditionalFormatting>
  <conditionalFormatting sqref="D12">
    <cfRule type="expression" dxfId="187" priority="67">
      <formula>$F12="n/a"</formula>
    </cfRule>
  </conditionalFormatting>
  <conditionalFormatting sqref="B9:D9">
    <cfRule type="cellIs" dxfId="186" priority="64" operator="equal">
      <formula>"n/a"</formula>
    </cfRule>
  </conditionalFormatting>
  <conditionalFormatting sqref="B9:D9">
    <cfRule type="expression" dxfId="185" priority="63">
      <formula>$F9="n/a"</formula>
    </cfRule>
  </conditionalFormatting>
  <conditionalFormatting sqref="B8:D8">
    <cfRule type="cellIs" dxfId="184" priority="62" operator="equal">
      <formula>"n/a"</formula>
    </cfRule>
  </conditionalFormatting>
  <conditionalFormatting sqref="B8:D8">
    <cfRule type="expression" dxfId="183" priority="61">
      <formula>$F8="n/a"</formula>
    </cfRule>
  </conditionalFormatting>
  <conditionalFormatting sqref="B10:D10">
    <cfRule type="cellIs" dxfId="182" priority="60" operator="equal">
      <formula>"n/a"</formula>
    </cfRule>
  </conditionalFormatting>
  <conditionalFormatting sqref="B10:D10">
    <cfRule type="expression" dxfId="181" priority="59">
      <formula>$F10="n/a"</formula>
    </cfRule>
  </conditionalFormatting>
  <conditionalFormatting sqref="B13:D13">
    <cfRule type="cellIs" dxfId="180" priority="58" operator="equal">
      <formula>"n/a"</formula>
    </cfRule>
  </conditionalFormatting>
  <conditionalFormatting sqref="B13:D13">
    <cfRule type="expression" dxfId="179" priority="57">
      <formula>$F13="n/a"</formula>
    </cfRule>
  </conditionalFormatting>
  <conditionalFormatting sqref="C16">
    <cfRule type="cellIs" dxfId="178" priority="52" operator="equal">
      <formula>"n/a"</formula>
    </cfRule>
  </conditionalFormatting>
  <conditionalFormatting sqref="C16">
    <cfRule type="expression" dxfId="177" priority="51">
      <formula>$F16="n/a"</formula>
    </cfRule>
  </conditionalFormatting>
  <conditionalFormatting sqref="D16">
    <cfRule type="cellIs" dxfId="176" priority="50" operator="equal">
      <formula>"n/a"</formula>
    </cfRule>
  </conditionalFormatting>
  <conditionalFormatting sqref="D16">
    <cfRule type="expression" dxfId="175" priority="49">
      <formula>$F16="n/a"</formula>
    </cfRule>
  </conditionalFormatting>
  <conditionalFormatting sqref="C18:D18">
    <cfRule type="expression" dxfId="174" priority="45">
      <formula>$F18="n/a"</formula>
    </cfRule>
  </conditionalFormatting>
  <conditionalFormatting sqref="B18">
    <cfRule type="cellIs" dxfId="173" priority="48" operator="equal">
      <formula>"n/a"</formula>
    </cfRule>
  </conditionalFormatting>
  <conditionalFormatting sqref="B18">
    <cfRule type="expression" dxfId="172" priority="47">
      <formula>$F18="n/a"</formula>
    </cfRule>
  </conditionalFormatting>
  <conditionalFormatting sqref="C18:D18">
    <cfRule type="cellIs" dxfId="171" priority="46" operator="equal">
      <formula>"n/a"</formula>
    </cfRule>
  </conditionalFormatting>
  <conditionalFormatting sqref="B19:D19">
    <cfRule type="cellIs" dxfId="170" priority="44" operator="equal">
      <formula>"n/a"</formula>
    </cfRule>
  </conditionalFormatting>
  <conditionalFormatting sqref="B19:D19">
    <cfRule type="expression" dxfId="169" priority="43">
      <formula>$F19="n/a"</formula>
    </cfRule>
  </conditionalFormatting>
  <conditionalFormatting sqref="B15:D15">
    <cfRule type="cellIs" dxfId="168" priority="42" operator="equal">
      <formula>"n/a"</formula>
    </cfRule>
  </conditionalFormatting>
  <conditionalFormatting sqref="B15:D15">
    <cfRule type="expression" dxfId="167" priority="41">
      <formula>$F15="n/a"</formula>
    </cfRule>
  </conditionalFormatting>
  <conditionalFormatting sqref="B12">
    <cfRule type="cellIs" dxfId="166" priority="40" operator="equal">
      <formula>"n/a"</formula>
    </cfRule>
  </conditionalFormatting>
  <conditionalFormatting sqref="B12">
    <cfRule type="expression" dxfId="165" priority="39">
      <formula>$F12="n/a"</formula>
    </cfRule>
  </conditionalFormatting>
  <conditionalFormatting sqref="L10">
    <cfRule type="cellIs" dxfId="164" priority="38" operator="equal">
      <formula>"n/a"</formula>
    </cfRule>
  </conditionalFormatting>
  <conditionalFormatting sqref="L10">
    <cfRule type="expression" dxfId="163" priority="37">
      <formula>$F10="n/a"</formula>
    </cfRule>
  </conditionalFormatting>
  <conditionalFormatting sqref="B16">
    <cfRule type="cellIs" dxfId="162" priority="36" operator="equal">
      <formula>"n/a"</formula>
    </cfRule>
  </conditionalFormatting>
  <conditionalFormatting sqref="B16">
    <cfRule type="expression" dxfId="161" priority="35">
      <formula>$F16="n/a"</formula>
    </cfRule>
  </conditionalFormatting>
  <conditionalFormatting sqref="H13">
    <cfRule type="cellIs" dxfId="160" priority="34" operator="equal">
      <formula>"n/a"</formula>
    </cfRule>
  </conditionalFormatting>
  <conditionalFormatting sqref="H13">
    <cfRule type="expression" dxfId="159" priority="33">
      <formula>$F13="n/a"</formula>
    </cfRule>
  </conditionalFormatting>
  <conditionalFormatting sqref="H14">
    <cfRule type="cellIs" dxfId="158" priority="32" operator="equal">
      <formula>"n/a"</formula>
    </cfRule>
  </conditionalFormatting>
  <conditionalFormatting sqref="H14">
    <cfRule type="expression" dxfId="157" priority="31">
      <formula>$F14="n/a"</formula>
    </cfRule>
  </conditionalFormatting>
  <conditionalFormatting sqref="H15">
    <cfRule type="cellIs" dxfId="156" priority="30" operator="equal">
      <formula>"n/a"</formula>
    </cfRule>
  </conditionalFormatting>
  <conditionalFormatting sqref="H15">
    <cfRule type="expression" dxfId="155" priority="29">
      <formula>$F15="n/a"</formula>
    </cfRule>
  </conditionalFormatting>
  <conditionalFormatting sqref="H16">
    <cfRule type="cellIs" dxfId="154" priority="28" operator="equal">
      <formula>"n/a"</formula>
    </cfRule>
  </conditionalFormatting>
  <conditionalFormatting sqref="H16">
    <cfRule type="expression" dxfId="153" priority="27">
      <formula>$F16="n/a"</formula>
    </cfRule>
  </conditionalFormatting>
  <conditionalFormatting sqref="H17">
    <cfRule type="cellIs" dxfId="152" priority="26" operator="equal">
      <formula>"n/a"</formula>
    </cfRule>
  </conditionalFormatting>
  <conditionalFormatting sqref="H17">
    <cfRule type="expression" dxfId="151" priority="25">
      <formula>$F17="n/a"</formula>
    </cfRule>
  </conditionalFormatting>
  <conditionalFormatting sqref="H18">
    <cfRule type="cellIs" dxfId="150" priority="24" operator="equal">
      <formula>"n/a"</formula>
    </cfRule>
  </conditionalFormatting>
  <conditionalFormatting sqref="H18">
    <cfRule type="expression" dxfId="149" priority="23">
      <formula>$F18="n/a"</formula>
    </cfRule>
  </conditionalFormatting>
  <conditionalFormatting sqref="H19">
    <cfRule type="cellIs" dxfId="148" priority="22" operator="equal">
      <formula>"n/a"</formula>
    </cfRule>
  </conditionalFormatting>
  <conditionalFormatting sqref="H19">
    <cfRule type="expression" dxfId="147" priority="21">
      <formula>$F19="n/a"</formula>
    </cfRule>
  </conditionalFormatting>
  <conditionalFormatting sqref="H20">
    <cfRule type="cellIs" dxfId="146" priority="20" operator="equal">
      <formula>"n/a"</formula>
    </cfRule>
  </conditionalFormatting>
  <conditionalFormatting sqref="H20">
    <cfRule type="expression" dxfId="145" priority="19">
      <formula>$F20="n/a"</formula>
    </cfRule>
  </conditionalFormatting>
  <conditionalFormatting sqref="H8">
    <cfRule type="cellIs" dxfId="144" priority="18" operator="equal">
      <formula>"n/a"</formula>
    </cfRule>
  </conditionalFormatting>
  <conditionalFormatting sqref="H8">
    <cfRule type="expression" dxfId="143" priority="17">
      <formula>$F8="n/a"</formula>
    </cfRule>
  </conditionalFormatting>
  <conditionalFormatting sqref="H9">
    <cfRule type="cellIs" dxfId="142" priority="16" operator="equal">
      <formula>"n/a"</formula>
    </cfRule>
  </conditionalFormatting>
  <conditionalFormatting sqref="H9">
    <cfRule type="expression" dxfId="141" priority="15">
      <formula>$F9="n/a"</formula>
    </cfRule>
  </conditionalFormatting>
  <conditionalFormatting sqref="H10">
    <cfRule type="cellIs" dxfId="140" priority="14" operator="equal">
      <formula>"n/a"</formula>
    </cfRule>
  </conditionalFormatting>
  <conditionalFormatting sqref="H10">
    <cfRule type="expression" dxfId="139" priority="13">
      <formula>$F10="n/a"</formula>
    </cfRule>
  </conditionalFormatting>
  <conditionalFormatting sqref="H11">
    <cfRule type="cellIs" dxfId="138" priority="12" operator="equal">
      <formula>"n/a"</formula>
    </cfRule>
  </conditionalFormatting>
  <conditionalFormatting sqref="H11">
    <cfRule type="expression" dxfId="137" priority="11">
      <formula>$F11="n/a"</formula>
    </cfRule>
  </conditionalFormatting>
  <conditionalFormatting sqref="H12">
    <cfRule type="cellIs" dxfId="136" priority="10" operator="equal">
      <formula>"n/a"</formula>
    </cfRule>
  </conditionalFormatting>
  <conditionalFormatting sqref="H12">
    <cfRule type="expression" dxfId="135" priority="9">
      <formula>$F12="n/a"</formula>
    </cfRule>
  </conditionalFormatting>
  <conditionalFormatting sqref="E8">
    <cfRule type="expression" dxfId="134" priority="6">
      <formula>$E8="High"</formula>
    </cfRule>
    <cfRule type="expression" dxfId="133" priority="7">
      <formula>$E8="Medium"</formula>
    </cfRule>
    <cfRule type="expression" dxfId="132" priority="8">
      <formula>E8="Low"</formula>
    </cfRule>
  </conditionalFormatting>
  <conditionalFormatting sqref="E8">
    <cfRule type="cellIs" dxfId="131" priority="5" operator="equal">
      <formula>"n/a"</formula>
    </cfRule>
  </conditionalFormatting>
  <conditionalFormatting sqref="E8">
    <cfRule type="expression" dxfId="130" priority="4">
      <formula>$F8="n/a"</formula>
    </cfRule>
  </conditionalFormatting>
  <conditionalFormatting sqref="F8">
    <cfRule type="cellIs" dxfId="129" priority="3" operator="equal">
      <formula>"n/a"</formula>
    </cfRule>
  </conditionalFormatting>
  <conditionalFormatting sqref="F8">
    <cfRule type="expression" dxfId="128" priority="2">
      <formula>F8="n/a"</formula>
    </cfRule>
  </conditionalFormatting>
  <conditionalFormatting sqref="F8">
    <cfRule type="expression" dxfId="127" priority="1">
      <formula>$F8="n/a"</formula>
    </cfRule>
  </conditionalFormatting>
  <dataValidations count="4">
    <dataValidation type="list" showInputMessage="1" showErrorMessage="1" sqref="E8:E19" xr:uid="{00000000-0002-0000-0400-000000000000}">
      <formula1>$E$37:$E$40</formula1>
    </dataValidation>
    <dataValidation type="list" showInputMessage="1" showErrorMessage="1" sqref="I8:I19" xr:uid="{00000000-0002-0000-0400-000001000000}">
      <formula1>$I$37:$I$42</formula1>
    </dataValidation>
    <dataValidation allowBlank="1" showInputMessage="1" showErrorMessage="1" prompt="USSM Risk Ratings are adjusted for the type of migration, and the Agency Size.  All adjustments are visible in the Parameters Tab below." sqref="J10:J19 J8" xr:uid="{00000000-0002-0000-0400-000002000000}"/>
    <dataValidation allowBlank="1" showInputMessage="1" showErrorMessage="1" prompt="USSM Risk Ratings are adjusted for the type of migration, and the Agency Size.  All adjustments are visible in the Parameters Tab below._x000a_" sqref="J9" xr:uid="{00000000-0002-0000-0400-000003000000}"/>
  </dataValidations>
  <hyperlinks>
    <hyperlink ref="E5" r:id="rId1" xr:uid="{00000000-0004-0000-0400-000000000000}"/>
  </hyperlinks>
  <pageMargins left="0.7" right="0.7" top="0.75" bottom="0.75" header="0.3" footer="0.3"/>
  <pageSetup scale="39" fitToHeight="0" orientation="landscape" verticalDpi="599"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pageSetUpPr fitToPage="1"/>
  </sheetPr>
  <dimension ref="A1:N42"/>
  <sheetViews>
    <sheetView tabSelected="1" zoomScale="80" zoomScaleNormal="80" workbookViewId="0">
      <pane xSplit="1" ySplit="7" topLeftCell="C14" activePane="bottomRight" state="frozen"/>
      <selection sqref="A1:B1"/>
      <selection pane="topRight" sqref="A1:B1"/>
      <selection pane="bottomLeft" sqref="A1:B1"/>
      <selection pane="bottomRight" activeCell="E2" sqref="E2:H4"/>
    </sheetView>
  </sheetViews>
  <sheetFormatPr defaultColWidth="0" defaultRowHeight="14" zeroHeight="1"/>
  <cols>
    <col min="1" max="1" width="23.25" style="2" customWidth="1"/>
    <col min="2" max="4" width="41.25" style="3" customWidth="1"/>
    <col min="5" max="5" width="13.5" style="3" customWidth="1"/>
    <col min="6" max="6" width="14" style="3" customWidth="1"/>
    <col min="7" max="7" width="14" style="3" hidden="1" customWidth="1"/>
    <col min="8" max="8" width="45.33203125" style="3" customWidth="1"/>
    <col min="9" max="9" width="14.08203125" style="11" customWidth="1"/>
    <col min="10" max="10" width="14.08203125" style="3" customWidth="1"/>
    <col min="11" max="11" width="14.08203125" style="3" hidden="1" customWidth="1"/>
    <col min="12" max="12" width="43.75" style="3" customWidth="1"/>
    <col min="13" max="13" width="4.83203125" style="2" customWidth="1"/>
    <col min="14" max="16384" width="8.75" style="3" hidden="1"/>
  </cols>
  <sheetData>
    <row r="1" spans="1:14" s="2" customFormat="1" ht="7.5" customHeight="1" thickBot="1">
      <c r="I1" s="12"/>
    </row>
    <row r="2" spans="1:14" ht="15" customHeight="1">
      <c r="A2" s="20" t="s">
        <v>21</v>
      </c>
      <c r="B2" s="21" t="s">
        <v>240</v>
      </c>
      <c r="C2" s="241" t="s">
        <v>113</v>
      </c>
      <c r="D2" s="2"/>
      <c r="E2" s="232" t="s">
        <v>266</v>
      </c>
      <c r="F2" s="233"/>
      <c r="G2" s="233"/>
      <c r="H2" s="234"/>
      <c r="I2" s="12"/>
      <c r="J2" s="2"/>
      <c r="K2" s="2"/>
      <c r="L2" s="2"/>
    </row>
    <row r="3" spans="1:14">
      <c r="A3" s="45" t="s">
        <v>256</v>
      </c>
      <c r="B3" s="18" t="str">
        <f>IFERROR(AVERAGEIF(G8:G19,"&gt;0",G8:G19),"")</f>
        <v/>
      </c>
      <c r="C3" s="242"/>
      <c r="D3" s="2"/>
      <c r="E3" s="235"/>
      <c r="F3" s="236"/>
      <c r="G3" s="236"/>
      <c r="H3" s="237"/>
      <c r="I3" s="12"/>
      <c r="J3" s="2"/>
      <c r="K3" s="2"/>
      <c r="L3" s="2"/>
    </row>
    <row r="4" spans="1:14" ht="14.5" thickBot="1">
      <c r="A4" s="29" t="s">
        <v>267</v>
      </c>
      <c r="B4" s="47" t="str">
        <f>IFERROR(AVERAGEIF(K8:K19,"&gt;0",K8:K19),"")</f>
        <v/>
      </c>
      <c r="C4" s="243"/>
      <c r="D4" s="2"/>
      <c r="E4" s="238"/>
      <c r="F4" s="239"/>
      <c r="G4" s="239"/>
      <c r="H4" s="240"/>
      <c r="I4" s="12"/>
      <c r="J4" s="2"/>
      <c r="K4" s="2"/>
      <c r="L4" s="2"/>
    </row>
    <row r="5" spans="1:14" ht="15.75" customHeight="1" thickBot="1">
      <c r="B5" s="2"/>
      <c r="C5" s="2"/>
      <c r="D5" s="2"/>
      <c r="E5" s="244" t="s">
        <v>208</v>
      </c>
      <c r="F5" s="245"/>
      <c r="G5" s="245"/>
      <c r="H5" s="246"/>
      <c r="I5" s="12"/>
      <c r="J5" s="2"/>
      <c r="K5" s="2"/>
      <c r="L5" s="2"/>
    </row>
    <row r="6" spans="1:14" ht="15" customHeight="1">
      <c r="A6" s="227" t="s">
        <v>17</v>
      </c>
      <c r="B6" s="228"/>
      <c r="C6" s="228"/>
      <c r="D6" s="229"/>
      <c r="E6" s="230" t="s">
        <v>11</v>
      </c>
      <c r="F6" s="230"/>
      <c r="G6" s="230"/>
      <c r="H6" s="230"/>
      <c r="I6" s="230"/>
      <c r="J6" s="230"/>
      <c r="K6" s="230"/>
      <c r="L6" s="231"/>
      <c r="N6" s="2"/>
    </row>
    <row r="7" spans="1:14">
      <c r="A7" s="17" t="s">
        <v>10</v>
      </c>
      <c r="B7" s="4" t="s">
        <v>1</v>
      </c>
      <c r="C7" s="5" t="s">
        <v>8</v>
      </c>
      <c r="D7" s="15" t="s">
        <v>2</v>
      </c>
      <c r="E7" s="9" t="s">
        <v>7</v>
      </c>
      <c r="F7" s="9" t="s">
        <v>12</v>
      </c>
      <c r="G7" s="9" t="s">
        <v>49</v>
      </c>
      <c r="H7" s="16" t="s">
        <v>23</v>
      </c>
      <c r="I7" s="10" t="s">
        <v>268</v>
      </c>
      <c r="J7" s="9" t="s">
        <v>269</v>
      </c>
      <c r="K7" s="9" t="s">
        <v>270</v>
      </c>
      <c r="L7" s="16" t="s">
        <v>271</v>
      </c>
      <c r="N7" s="2"/>
    </row>
    <row r="8" spans="1:14" ht="198" customHeight="1">
      <c r="A8" s="110" t="s">
        <v>39</v>
      </c>
      <c r="B8" s="135" t="s">
        <v>177</v>
      </c>
      <c r="C8" s="135" t="s">
        <v>178</v>
      </c>
      <c r="D8" s="135" t="s">
        <v>125</v>
      </c>
      <c r="E8" s="112"/>
      <c r="F8" s="113" t="str">
        <f>IF(OR(B8="not assessed",C8="not assessed",D8="not assessed"),"N/A",IF(E8="Low",1,IF(E8="Medium",3,IF(E8="High",5,""))))</f>
        <v/>
      </c>
      <c r="G8" s="114" t="e">
        <f>F8*IF(Dashboard!$Q$22="Small",(Parameters!G16),IF(Dashboard!$Q$22="Large",(Parameters!H16)))</f>
        <v>#VALUE!</v>
      </c>
      <c r="H8" s="188" t="s">
        <v>241</v>
      </c>
      <c r="I8" s="116"/>
      <c r="J8" s="113"/>
      <c r="K8" s="113">
        <f>(IF(J8="n/a",0,IF(Dashboard!$Q$22="Small",(Parameters!G16),IF(Dashboard!$Q$22="Large",(Parameters!H16)))*J8))</f>
        <v>0</v>
      </c>
      <c r="L8" s="117"/>
    </row>
    <row r="9" spans="1:14" ht="95.25" customHeight="1">
      <c r="A9" s="110" t="s">
        <v>29</v>
      </c>
      <c r="B9" s="135" t="s">
        <v>179</v>
      </c>
      <c r="C9" s="135" t="s">
        <v>128</v>
      </c>
      <c r="D9" s="135" t="s">
        <v>124</v>
      </c>
      <c r="E9" s="112"/>
      <c r="F9" s="113" t="str">
        <f t="shared" ref="F9:F19" si="0">IF(OR(B9="not assessed",C9="not assessed",D9="not assessed"),"N/A",IF(E9="Low",1,IF(E9="Medium",3,IF(E9="High",5,""))))</f>
        <v/>
      </c>
      <c r="G9" s="114" t="e">
        <f>F9*IF(Dashboard!$Q$22="Small",(Parameters!G17),IF(Dashboard!$Q$22="Large",(Parameters!H17)))</f>
        <v>#VALUE!</v>
      </c>
      <c r="H9" s="188" t="s">
        <v>241</v>
      </c>
      <c r="I9" s="116"/>
      <c r="J9" s="113"/>
      <c r="K9" s="113">
        <f>(IF(J9="n/a",0,IF(Dashboard!$Q$22="Small",(Parameters!G17),IF(Dashboard!$Q$22="Large",(Parameters!H17)))*J9))</f>
        <v>0</v>
      </c>
      <c r="L9" s="117"/>
    </row>
    <row r="10" spans="1:14" ht="164.25" customHeight="1">
      <c r="A10" s="110" t="s">
        <v>4</v>
      </c>
      <c r="B10" s="135" t="s">
        <v>126</v>
      </c>
      <c r="C10" s="135" t="s">
        <v>180</v>
      </c>
      <c r="D10" s="135" t="s">
        <v>181</v>
      </c>
      <c r="E10" s="112"/>
      <c r="F10" s="113" t="str">
        <f t="shared" si="0"/>
        <v/>
      </c>
      <c r="G10" s="114" t="e">
        <f>F10*IF(Dashboard!$Q$22="Small",(Parameters!G18),IF(Dashboard!$Q$22="Large",(Parameters!H18)))</f>
        <v>#VALUE!</v>
      </c>
      <c r="H10" s="188" t="s">
        <v>241</v>
      </c>
      <c r="I10" s="116"/>
      <c r="J10" s="113"/>
      <c r="K10" s="113">
        <f>(IF(J10="n/a",0,IF(Dashboard!$Q$22="Small",(Parameters!G18),IF(Dashboard!$Q$22="Large",(Parameters!H18)))*J10))</f>
        <v>0</v>
      </c>
      <c r="L10" s="117"/>
    </row>
    <row r="11" spans="1:14" ht="123.75" customHeight="1">
      <c r="A11" s="110" t="s">
        <v>30</v>
      </c>
      <c r="B11" s="135" t="s">
        <v>116</v>
      </c>
      <c r="C11" s="135" t="s">
        <v>131</v>
      </c>
      <c r="D11" s="135" t="s">
        <v>149</v>
      </c>
      <c r="E11" s="112"/>
      <c r="F11" s="113" t="str">
        <f t="shared" si="0"/>
        <v/>
      </c>
      <c r="G11" s="114" t="e">
        <f>F11*IF(Dashboard!$Q$22="Small",(Parameters!G19),IF(Dashboard!$Q$22="Large",(Parameters!H19)))</f>
        <v>#VALUE!</v>
      </c>
      <c r="H11" s="188" t="s">
        <v>241</v>
      </c>
      <c r="I11" s="116"/>
      <c r="J11" s="113"/>
      <c r="K11" s="113">
        <f>(IF(J11="n/a",0,IF(Dashboard!$Q$22="Small",(Parameters!G19),IF(Dashboard!$Q$22="Large",(Parameters!H19)))*J11))</f>
        <v>0</v>
      </c>
      <c r="L11" s="117"/>
    </row>
    <row r="12" spans="1:14" ht="183.75" customHeight="1">
      <c r="A12" s="110" t="s">
        <v>31</v>
      </c>
      <c r="B12" s="135" t="s">
        <v>130</v>
      </c>
      <c r="C12" s="135" t="s">
        <v>182</v>
      </c>
      <c r="D12" s="135" t="s">
        <v>183</v>
      </c>
      <c r="E12" s="112"/>
      <c r="F12" s="113" t="str">
        <f t="shared" si="0"/>
        <v/>
      </c>
      <c r="G12" s="114" t="e">
        <f>F12*IF(Dashboard!$Q$22="Small",(Parameters!G20),IF(Dashboard!$Q$22="Large",(Parameters!H20)))</f>
        <v>#VALUE!</v>
      </c>
      <c r="H12" s="188" t="s">
        <v>241</v>
      </c>
      <c r="I12" s="116"/>
      <c r="J12" s="113"/>
      <c r="K12" s="113">
        <f>(IF(J12="n/a",0,IF(Dashboard!$Q$22="Small",(Parameters!G20),IF(Dashboard!$Q$22="Large",(Parameters!H20)))*J12))</f>
        <v>0</v>
      </c>
      <c r="L12" s="117"/>
    </row>
    <row r="13" spans="1:14" ht="85.5" customHeight="1">
      <c r="A13" s="110" t="s">
        <v>32</v>
      </c>
      <c r="B13" s="135" t="s">
        <v>117</v>
      </c>
      <c r="C13" s="135" t="s">
        <v>184</v>
      </c>
      <c r="D13" s="135" t="s">
        <v>185</v>
      </c>
      <c r="E13" s="112"/>
      <c r="F13" s="113" t="str">
        <f t="shared" si="0"/>
        <v/>
      </c>
      <c r="G13" s="114" t="e">
        <f>F13*IF(Dashboard!$Q$22="Small",(Parameters!G21),IF(Dashboard!$Q$22="Large",(Parameters!H21)))</f>
        <v>#VALUE!</v>
      </c>
      <c r="H13" s="188" t="s">
        <v>241</v>
      </c>
      <c r="I13" s="116"/>
      <c r="J13" s="113"/>
      <c r="K13" s="113">
        <f>(IF(J13="n/a",0,IF(Dashboard!$Q$22="Small",(Parameters!G21),IF(Dashboard!$Q$22="Large",(Parameters!H21)))*J13))</f>
        <v>0</v>
      </c>
      <c r="L13" s="117"/>
    </row>
    <row r="14" spans="1:14" ht="234" customHeight="1">
      <c r="A14" s="110" t="s">
        <v>5</v>
      </c>
      <c r="B14" s="111" t="s">
        <v>186</v>
      </c>
      <c r="C14" s="111" t="s">
        <v>110</v>
      </c>
      <c r="D14" s="135" t="s">
        <v>118</v>
      </c>
      <c r="E14" s="112"/>
      <c r="F14" s="113" t="str">
        <f t="shared" si="0"/>
        <v/>
      </c>
      <c r="G14" s="114" t="e">
        <f>F14*IF(Dashboard!$Q$22="Small",(Parameters!G22),IF(Dashboard!$Q$22="Large",(Parameters!H22)))</f>
        <v>#VALUE!</v>
      </c>
      <c r="H14" s="188" t="s">
        <v>241</v>
      </c>
      <c r="I14" s="116"/>
      <c r="J14" s="113"/>
      <c r="K14" s="113">
        <f>(IF(J14="n/a",0,IF(Dashboard!$Q$22="Small",(Parameters!G22),IF(Dashboard!$Q$22="Large",(Parameters!H22)))*J14))</f>
        <v>0</v>
      </c>
      <c r="L14" s="117"/>
    </row>
    <row r="15" spans="1:14" ht="178" customHeight="1">
      <c r="A15" s="110" t="s">
        <v>38</v>
      </c>
      <c r="B15" s="135" t="s">
        <v>187</v>
      </c>
      <c r="C15" s="135" t="s">
        <v>188</v>
      </c>
      <c r="D15" s="135" t="s">
        <v>189</v>
      </c>
      <c r="E15" s="112"/>
      <c r="F15" s="113" t="str">
        <f t="shared" si="0"/>
        <v/>
      </c>
      <c r="G15" s="114" t="e">
        <f>F15*IF(Dashboard!$Q$22="Small",(Parameters!G23),IF(Dashboard!$Q$22="Large",(Parameters!H23)))</f>
        <v>#VALUE!</v>
      </c>
      <c r="H15" s="188" t="s">
        <v>241</v>
      </c>
      <c r="I15" s="116"/>
      <c r="J15" s="113"/>
      <c r="K15" s="113">
        <f>(IF(J15="n/a",0,IF(Dashboard!$Q$22="Small",(Parameters!G23),IF(Dashboard!$Q$22="Large",(Parameters!H23)))*J15))</f>
        <v>0</v>
      </c>
      <c r="L15" s="117"/>
    </row>
    <row r="16" spans="1:14" ht="98">
      <c r="A16" s="110" t="s">
        <v>41</v>
      </c>
      <c r="B16" s="135" t="s">
        <v>231</v>
      </c>
      <c r="C16" s="135" t="s">
        <v>232</v>
      </c>
      <c r="D16" s="135" t="s">
        <v>233</v>
      </c>
      <c r="E16" s="112"/>
      <c r="F16" s="113" t="str">
        <f t="shared" si="0"/>
        <v/>
      </c>
      <c r="G16" s="114" t="e">
        <f>F16*IF(Dashboard!$Q$22="Small",(Parameters!G24),IF(Dashboard!$Q$22="Large",(Parameters!H24)))</f>
        <v>#VALUE!</v>
      </c>
      <c r="H16" s="188" t="s">
        <v>241</v>
      </c>
      <c r="I16" s="116"/>
      <c r="J16" s="113"/>
      <c r="K16" s="113">
        <f>(IF(J16="n/a",0,IF(Dashboard!$Q$22="Small",(Parameters!G24),IF(Dashboard!$Q$22="Large",(Parameters!H24)))*J16))</f>
        <v>0</v>
      </c>
      <c r="L16" s="117"/>
    </row>
    <row r="17" spans="1:12" ht="84">
      <c r="A17" s="110" t="s">
        <v>6</v>
      </c>
      <c r="B17" s="111" t="s">
        <v>82</v>
      </c>
      <c r="C17" s="111" t="s">
        <v>235</v>
      </c>
      <c r="D17" s="111" t="s">
        <v>234</v>
      </c>
      <c r="E17" s="112"/>
      <c r="F17" s="113" t="str">
        <f t="shared" si="0"/>
        <v/>
      </c>
      <c r="G17" s="114" t="e">
        <f>F17*IF(Dashboard!$Q$22="Small",(Parameters!G25),IF(Dashboard!$Q$22="Large",(Parameters!H25)))</f>
        <v>#VALUE!</v>
      </c>
      <c r="H17" s="188" t="s">
        <v>241</v>
      </c>
      <c r="I17" s="116"/>
      <c r="J17" s="113" t="str">
        <f>IFERROR(IF(OR(B17="not assessed",C17="not assessed",D17="not assessed"),"N/A",IF(I17="Low",1,IF(I17="Medium with Accepted Risk Strategy",2,IF(I17="Medium",3,IF(I17="High with Accepted Risk Strategy",4,IF(I17="High",5,"")))))),"")</f>
        <v/>
      </c>
      <c r="K17" s="113" t="e">
        <f>(IF(J17="n/a",0,IF(Dashboard!$Q$22="Small",(Parameters!G25),IF(Dashboard!$Q$22="Large",(Parameters!H25)))*J17))</f>
        <v>#VALUE!</v>
      </c>
      <c r="L17" s="117"/>
    </row>
    <row r="18" spans="1:12" ht="275.25" customHeight="1">
      <c r="A18" s="110" t="s">
        <v>43</v>
      </c>
      <c r="B18" s="159" t="s">
        <v>152</v>
      </c>
      <c r="C18" s="159" t="s">
        <v>151</v>
      </c>
      <c r="D18" s="159" t="s">
        <v>190</v>
      </c>
      <c r="E18" s="112"/>
      <c r="F18" s="113" t="str">
        <f t="shared" si="0"/>
        <v/>
      </c>
      <c r="G18" s="114" t="e">
        <f>F18*IF(Dashboard!$Q$22="Small",(Parameters!G26),IF(Dashboard!$Q$22="Large",(Parameters!H26)))</f>
        <v>#VALUE!</v>
      </c>
      <c r="H18" s="188" t="s">
        <v>241</v>
      </c>
      <c r="I18" s="116"/>
      <c r="J18" s="113" t="str">
        <f>IFERROR(IF(OR(B18="not assessed",C18="not assessed",D18="not assessed"),"N/A",IF(I18="Low",1,IF(I18="Medium with Accepted Risk Strategy",2,IF(I18="Medium",3,IF(I18="High with Accepted Risk Strategy",4,IF(I18="High",5,"")))))),"")</f>
        <v/>
      </c>
      <c r="K18" s="113" t="e">
        <f>(IF(J18="n/a",0,IF(Dashboard!$Q$22="Small",(Parameters!G26),IF(Dashboard!$Q$22="Large",(Parameters!H26)))*J18))</f>
        <v>#VALUE!</v>
      </c>
      <c r="L18" s="117"/>
    </row>
    <row r="19" spans="1:12" ht="253.5" customHeight="1">
      <c r="A19" s="110" t="s">
        <v>40</v>
      </c>
      <c r="B19" s="160" t="s">
        <v>213</v>
      </c>
      <c r="C19" s="161" t="s">
        <v>111</v>
      </c>
      <c r="D19" s="162" t="s">
        <v>191</v>
      </c>
      <c r="E19" s="112"/>
      <c r="F19" s="113" t="str">
        <f t="shared" si="0"/>
        <v/>
      </c>
      <c r="G19" s="114" t="e">
        <f>F19*IF(Dashboard!$Q$22="Small",(Parameters!G27),IF(Dashboard!$Q$22="Large",(Parameters!H27)))</f>
        <v>#VALUE!</v>
      </c>
      <c r="H19" s="188" t="s">
        <v>241</v>
      </c>
      <c r="I19" s="116"/>
      <c r="J19" s="113" t="str">
        <f>IFERROR(IF(OR(B19="not assessed",C19="not assessed",D19="not assessed"),"N/A",IF(I19="Low",1,IF(I19="Medium with Accepted Risk Strategy",2,IF(I19="Medium",3,IF(I19="High with Accepted Risk Strategy",4,IF(I19="High",5,"")))))),"")</f>
        <v/>
      </c>
      <c r="K19" s="113" t="e">
        <f>(IF(J19="n/a",0,IF(Dashboard!$Q$22="Small",(Parameters!G27),IF(Dashboard!$Q$22="Large",(Parameters!H27)))*J19))</f>
        <v>#VALUE!</v>
      </c>
      <c r="L19" s="117"/>
    </row>
    <row r="20" spans="1:12" s="2" customFormat="1">
      <c r="D20" s="6"/>
      <c r="E20" s="7"/>
      <c r="I20" s="12"/>
    </row>
    <row r="21" spans="1:12" s="2" customFormat="1">
      <c r="A21" s="8"/>
      <c r="I21" s="12"/>
    </row>
    <row r="22" spans="1:12" s="2" customFormat="1" ht="18.75" customHeight="1">
      <c r="I22" s="12"/>
    </row>
    <row r="23" spans="1:12" s="2" customFormat="1" ht="1.5" customHeight="1">
      <c r="I23" s="12"/>
    </row>
    <row r="24" spans="1:12" s="2" customFormat="1">
      <c r="I24" s="12"/>
    </row>
    <row r="25" spans="1:12" s="2" customFormat="1" hidden="1">
      <c r="I25" s="12"/>
    </row>
    <row r="26" spans="1:12" hidden="1"/>
    <row r="27" spans="1:12" ht="14.5" hidden="1" customHeight="1"/>
    <row r="28" spans="1:12" hidden="1"/>
    <row r="29" spans="1:12" hidden="1"/>
    <row r="30" spans="1:12" hidden="1"/>
    <row r="31" spans="1:12" hidden="1"/>
    <row r="32" spans="1:12" hidden="1"/>
    <row r="33" spans="5:9" hidden="1"/>
    <row r="34" spans="5:9" hidden="1"/>
    <row r="35" spans="5:9" hidden="1"/>
    <row r="36" spans="5:9" hidden="1"/>
    <row r="37" spans="5:9" hidden="1">
      <c r="E37" s="3" t="s">
        <v>9</v>
      </c>
      <c r="I37" s="11" t="s">
        <v>9</v>
      </c>
    </row>
    <row r="38" spans="5:9" ht="42" hidden="1">
      <c r="E38" s="3" t="s">
        <v>8</v>
      </c>
      <c r="I38" s="11" t="s">
        <v>13</v>
      </c>
    </row>
    <row r="39" spans="5:9" hidden="1">
      <c r="E39" s="3" t="s">
        <v>2</v>
      </c>
      <c r="I39" s="13" t="s">
        <v>8</v>
      </c>
    </row>
    <row r="40" spans="5:9" ht="42" hidden="1">
      <c r="E40" s="130" t="s">
        <v>74</v>
      </c>
      <c r="I40" s="13" t="s">
        <v>14</v>
      </c>
    </row>
    <row r="41" spans="5:9" hidden="1">
      <c r="I41" s="13" t="s">
        <v>2</v>
      </c>
    </row>
    <row r="42" spans="5:9" hidden="1">
      <c r="I42" s="11" t="s">
        <v>74</v>
      </c>
    </row>
  </sheetData>
  <mergeCells count="5">
    <mergeCell ref="A6:D6"/>
    <mergeCell ref="E6:L6"/>
    <mergeCell ref="E2:H4"/>
    <mergeCell ref="C2:C4"/>
    <mergeCell ref="E5:H5"/>
  </mergeCells>
  <conditionalFormatting sqref="B3:B4">
    <cfRule type="colorScale" priority="97">
      <colorScale>
        <cfvo type="num" val="1"/>
        <cfvo type="num" val="3"/>
        <cfvo type="num" val="5"/>
        <color rgb="FFEEF3D3"/>
        <color rgb="FFFFEFBF"/>
        <color rgb="FFFFBFBF"/>
      </colorScale>
    </cfRule>
  </conditionalFormatting>
  <conditionalFormatting sqref="E8:E19">
    <cfRule type="expression" dxfId="126" priority="78">
      <formula>$E8="High"</formula>
    </cfRule>
    <cfRule type="expression" dxfId="125" priority="79">
      <formula>$E8="Medium"</formula>
    </cfRule>
    <cfRule type="expression" dxfId="124" priority="80">
      <formula>E8="Low"</formula>
    </cfRule>
  </conditionalFormatting>
  <conditionalFormatting sqref="I8:I19">
    <cfRule type="expression" dxfId="123" priority="73">
      <formula>$I8="Medium"</formula>
    </cfRule>
    <cfRule type="expression" dxfId="122" priority="74">
      <formula>I8="High"</formula>
    </cfRule>
    <cfRule type="expression" dxfId="121" priority="75">
      <formula>$I8="High with Accepted Risk Strategy"</formula>
    </cfRule>
    <cfRule type="expression" dxfId="120" priority="76">
      <formula>$I8="Medium with Accepted Risk Strategy"</formula>
    </cfRule>
    <cfRule type="expression" dxfId="119" priority="77">
      <formula>$I8="Low"</formula>
    </cfRule>
  </conditionalFormatting>
  <conditionalFormatting sqref="A18 A8:A13 A16 E16:G16 A17:G17 E18:G18 A19:G19 E8:G13 A14:G15 I8:L19">
    <cfRule type="cellIs" dxfId="118" priority="72" operator="equal">
      <formula>"n/a"</formula>
    </cfRule>
  </conditionalFormatting>
  <conditionalFormatting sqref="F8:F19">
    <cfRule type="expression" dxfId="117" priority="71">
      <formula>F8="n/a"</formula>
    </cfRule>
  </conditionalFormatting>
  <conditionalFormatting sqref="A18 A8:A13 A16 E16:G16 A17:G17 E18:G18 A19:G19 E8:G13 A14:G15 I8:L19">
    <cfRule type="expression" dxfId="116" priority="70">
      <formula>$F8="n/a"</formula>
    </cfRule>
  </conditionalFormatting>
  <conditionalFormatting sqref="B8:D8">
    <cfRule type="cellIs" dxfId="115" priority="65" operator="equal">
      <formula>"n/a"</formula>
    </cfRule>
  </conditionalFormatting>
  <conditionalFormatting sqref="B8:D8">
    <cfRule type="expression" dxfId="114" priority="64">
      <formula>$F8="n/a"</formula>
    </cfRule>
  </conditionalFormatting>
  <conditionalFormatting sqref="B9:D9">
    <cfRule type="cellIs" dxfId="113" priority="63" operator="equal">
      <formula>"n/a"</formula>
    </cfRule>
  </conditionalFormatting>
  <conditionalFormatting sqref="B9:D9">
    <cfRule type="expression" dxfId="112" priority="62">
      <formula>$F9="n/a"</formula>
    </cfRule>
  </conditionalFormatting>
  <conditionalFormatting sqref="B10:D10">
    <cfRule type="cellIs" dxfId="111" priority="61" operator="equal">
      <formula>"n/a"</formula>
    </cfRule>
  </conditionalFormatting>
  <conditionalFormatting sqref="B10:D10">
    <cfRule type="expression" dxfId="110" priority="60">
      <formula>$F10="n/a"</formula>
    </cfRule>
  </conditionalFormatting>
  <conditionalFormatting sqref="B12">
    <cfRule type="cellIs" dxfId="109" priority="51" operator="equal">
      <formula>"n/a"</formula>
    </cfRule>
  </conditionalFormatting>
  <conditionalFormatting sqref="B12">
    <cfRule type="expression" dxfId="108" priority="50">
      <formula>$F12="n/a"</formula>
    </cfRule>
  </conditionalFormatting>
  <conditionalFormatting sqref="C12">
    <cfRule type="cellIs" dxfId="107" priority="49" operator="equal">
      <formula>"n/a"</formula>
    </cfRule>
  </conditionalFormatting>
  <conditionalFormatting sqref="C12">
    <cfRule type="expression" dxfId="106" priority="48">
      <formula>$F12="n/a"</formula>
    </cfRule>
  </conditionalFormatting>
  <conditionalFormatting sqref="D12">
    <cfRule type="cellIs" dxfId="105" priority="47" operator="equal">
      <formula>"n/a"</formula>
    </cfRule>
  </conditionalFormatting>
  <conditionalFormatting sqref="D12">
    <cfRule type="expression" dxfId="104" priority="46">
      <formula>$F12="n/a"</formula>
    </cfRule>
  </conditionalFormatting>
  <conditionalFormatting sqref="B13:D13">
    <cfRule type="cellIs" dxfId="103" priority="45" operator="equal">
      <formula>"n/a"</formula>
    </cfRule>
  </conditionalFormatting>
  <conditionalFormatting sqref="B13:D13">
    <cfRule type="expression" dxfId="102" priority="44">
      <formula>$F13="n/a"</formula>
    </cfRule>
  </conditionalFormatting>
  <conditionalFormatting sqref="C18:D18">
    <cfRule type="expression" dxfId="101" priority="40">
      <formula>$F18="n/a"</formula>
    </cfRule>
  </conditionalFormatting>
  <conditionalFormatting sqref="B18">
    <cfRule type="cellIs" dxfId="100" priority="43" operator="equal">
      <formula>"n/a"</formula>
    </cfRule>
  </conditionalFormatting>
  <conditionalFormatting sqref="B18">
    <cfRule type="expression" dxfId="99" priority="42">
      <formula>$F18="n/a"</formula>
    </cfRule>
  </conditionalFormatting>
  <conditionalFormatting sqref="C18:D18">
    <cfRule type="cellIs" dxfId="98" priority="41" operator="equal">
      <formula>"n/a"</formula>
    </cfRule>
  </conditionalFormatting>
  <conditionalFormatting sqref="C16">
    <cfRule type="cellIs" dxfId="97" priority="39" operator="equal">
      <formula>"n/a"</formula>
    </cfRule>
  </conditionalFormatting>
  <conditionalFormatting sqref="C16">
    <cfRule type="expression" dxfId="96" priority="38">
      <formula>$F16="n/a"</formula>
    </cfRule>
  </conditionalFormatting>
  <conditionalFormatting sqref="D16">
    <cfRule type="cellIs" dxfId="95" priority="37" operator="equal">
      <formula>"n/a"</formula>
    </cfRule>
  </conditionalFormatting>
  <conditionalFormatting sqref="D16">
    <cfRule type="expression" dxfId="94" priority="36">
      <formula>$F16="n/a"</formula>
    </cfRule>
  </conditionalFormatting>
  <conditionalFormatting sqref="B16">
    <cfRule type="cellIs" dxfId="93" priority="35" operator="equal">
      <formula>"n/a"</formula>
    </cfRule>
  </conditionalFormatting>
  <conditionalFormatting sqref="B16">
    <cfRule type="expression" dxfId="92" priority="34">
      <formula>$F16="n/a"</formula>
    </cfRule>
  </conditionalFormatting>
  <conditionalFormatting sqref="B11:D11">
    <cfRule type="cellIs" dxfId="91" priority="33" operator="equal">
      <formula>"n/a"</formula>
    </cfRule>
  </conditionalFormatting>
  <conditionalFormatting sqref="B11:D11">
    <cfRule type="expression" dxfId="90" priority="32">
      <formula>$F11="n/a"</formula>
    </cfRule>
  </conditionalFormatting>
  <conditionalFormatting sqref="H8">
    <cfRule type="cellIs" dxfId="89" priority="24" operator="equal">
      <formula>"n/a"</formula>
    </cfRule>
  </conditionalFormatting>
  <conditionalFormatting sqref="H8">
    <cfRule type="expression" dxfId="88" priority="23">
      <formula>$F8="n/a"</formula>
    </cfRule>
  </conditionalFormatting>
  <conditionalFormatting sqref="H9">
    <cfRule type="cellIs" dxfId="87" priority="22" operator="equal">
      <formula>"n/a"</formula>
    </cfRule>
  </conditionalFormatting>
  <conditionalFormatting sqref="H9">
    <cfRule type="expression" dxfId="86" priority="21">
      <formula>$F9="n/a"</formula>
    </cfRule>
  </conditionalFormatting>
  <conditionalFormatting sqref="H10">
    <cfRule type="cellIs" dxfId="85" priority="20" operator="equal">
      <formula>"n/a"</formula>
    </cfRule>
  </conditionalFormatting>
  <conditionalFormatting sqref="H10">
    <cfRule type="expression" dxfId="84" priority="19">
      <formula>$F10="n/a"</formula>
    </cfRule>
  </conditionalFormatting>
  <conditionalFormatting sqref="H11">
    <cfRule type="cellIs" dxfId="83" priority="18" operator="equal">
      <formula>"n/a"</formula>
    </cfRule>
  </conditionalFormatting>
  <conditionalFormatting sqref="H11">
    <cfRule type="expression" dxfId="82" priority="17">
      <formula>$F11="n/a"</formula>
    </cfRule>
  </conditionalFormatting>
  <conditionalFormatting sqref="H12">
    <cfRule type="cellIs" dxfId="81" priority="16" operator="equal">
      <formula>"n/a"</formula>
    </cfRule>
  </conditionalFormatting>
  <conditionalFormatting sqref="H12">
    <cfRule type="expression" dxfId="80" priority="15">
      <formula>$F12="n/a"</formula>
    </cfRule>
  </conditionalFormatting>
  <conditionalFormatting sqref="H13">
    <cfRule type="cellIs" dxfId="79" priority="14" operator="equal">
      <formula>"n/a"</formula>
    </cfRule>
  </conditionalFormatting>
  <conditionalFormatting sqref="H13">
    <cfRule type="expression" dxfId="78" priority="13">
      <formula>$F13="n/a"</formula>
    </cfRule>
  </conditionalFormatting>
  <conditionalFormatting sqref="H14">
    <cfRule type="cellIs" dxfId="77" priority="12" operator="equal">
      <formula>"n/a"</formula>
    </cfRule>
  </conditionalFormatting>
  <conditionalFormatting sqref="H14">
    <cfRule type="expression" dxfId="76" priority="11">
      <formula>$F14="n/a"</formula>
    </cfRule>
  </conditionalFormatting>
  <conditionalFormatting sqref="H15">
    <cfRule type="cellIs" dxfId="75" priority="10" operator="equal">
      <formula>"n/a"</formula>
    </cfRule>
  </conditionalFormatting>
  <conditionalFormatting sqref="H15">
    <cfRule type="expression" dxfId="74" priority="9">
      <formula>$F15="n/a"</formula>
    </cfRule>
  </conditionalFormatting>
  <conditionalFormatting sqref="H16">
    <cfRule type="cellIs" dxfId="73" priority="8" operator="equal">
      <formula>"n/a"</formula>
    </cfRule>
  </conditionalFormatting>
  <conditionalFormatting sqref="H16">
    <cfRule type="expression" dxfId="72" priority="7">
      <formula>$F16="n/a"</formula>
    </cfRule>
  </conditionalFormatting>
  <conditionalFormatting sqref="H17">
    <cfRule type="cellIs" dxfId="71" priority="6" operator="equal">
      <formula>"n/a"</formula>
    </cfRule>
  </conditionalFormatting>
  <conditionalFormatting sqref="H17">
    <cfRule type="expression" dxfId="70" priority="5">
      <formula>$F17="n/a"</formula>
    </cfRule>
  </conditionalFormatting>
  <conditionalFormatting sqref="H18">
    <cfRule type="cellIs" dxfId="69" priority="4" operator="equal">
      <formula>"n/a"</formula>
    </cfRule>
  </conditionalFormatting>
  <conditionalFormatting sqref="H18">
    <cfRule type="expression" dxfId="68" priority="3">
      <formula>$F18="n/a"</formula>
    </cfRule>
  </conditionalFormatting>
  <conditionalFormatting sqref="H19">
    <cfRule type="cellIs" dxfId="67" priority="2" operator="equal">
      <formula>"n/a"</formula>
    </cfRule>
  </conditionalFormatting>
  <conditionalFormatting sqref="H19">
    <cfRule type="expression" dxfId="66" priority="1">
      <formula>$F19="n/a"</formula>
    </cfRule>
  </conditionalFormatting>
  <dataValidations count="3">
    <dataValidation type="list" showInputMessage="1" showErrorMessage="1" sqref="I8:I19" xr:uid="{00000000-0002-0000-0500-000000000000}">
      <formula1>$I$37:$I$42</formula1>
    </dataValidation>
    <dataValidation type="list" showInputMessage="1" showErrorMessage="1" sqref="E8:E19" xr:uid="{00000000-0002-0000-0500-000001000000}">
      <formula1>$E$37:$E$40</formula1>
    </dataValidation>
    <dataValidation allowBlank="1" showInputMessage="1" showErrorMessage="1" prompt="USSM Risk Ratings are adjusted for the type of migration, and the Agency Size.  All adjustments are visible in the Parameters Tab below." sqref="J8:J19" xr:uid="{00000000-0002-0000-0500-000003000000}"/>
  </dataValidations>
  <hyperlinks>
    <hyperlink ref="E5" r:id="rId1" xr:uid="{00000000-0004-0000-0500-000000000000}"/>
  </hyperlinks>
  <pageMargins left="0.7" right="0.7" top="0.75" bottom="0.75" header="0.3" footer="0.3"/>
  <pageSetup scale="39" fitToHeight="0" orientation="landscape" verticalDpi="599"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XFC43"/>
  <sheetViews>
    <sheetView zoomScale="80" zoomScaleNormal="80" workbookViewId="0">
      <pane xSplit="1" ySplit="7" topLeftCell="B8" activePane="bottomRight" state="frozen"/>
      <selection sqref="A1:B1"/>
      <selection pane="topRight" sqref="A1:B1"/>
      <selection pane="bottomLeft" sqref="A1:B1"/>
      <selection pane="bottomRight" activeCell="H8" sqref="H8"/>
    </sheetView>
  </sheetViews>
  <sheetFormatPr defaultColWidth="0" defaultRowHeight="14" zeroHeight="1"/>
  <cols>
    <col min="1" max="1" width="25.5" style="2" customWidth="1"/>
    <col min="2" max="4" width="41.25" style="3" customWidth="1"/>
    <col min="5" max="5" width="13.5" style="3" customWidth="1"/>
    <col min="6" max="6" width="16.08203125" style="3" customWidth="1"/>
    <col min="7" max="7" width="16.08203125" style="3" hidden="1" customWidth="1"/>
    <col min="8" max="8" width="40.5" style="3" customWidth="1"/>
    <col min="9" max="9" width="14.08203125" style="11" customWidth="1"/>
    <col min="10" max="10" width="16.08203125" style="3" customWidth="1"/>
    <col min="11" max="11" width="16.08203125" style="3" hidden="1" customWidth="1"/>
    <col min="12" max="12" width="36.75" style="3" customWidth="1"/>
    <col min="13" max="13" width="4.08203125" style="2" customWidth="1"/>
    <col min="14" max="18" width="0" style="3" hidden="1" customWidth="1"/>
    <col min="19" max="16383" width="8.75" style="3" hidden="1"/>
    <col min="16384" max="16384" width="16" style="3" hidden="1" customWidth="1"/>
  </cols>
  <sheetData>
    <row r="1" spans="1:14" s="2" customFormat="1" ht="7.5" customHeight="1" thickBot="1">
      <c r="E1" s="132"/>
      <c r="F1" s="132"/>
      <c r="I1" s="12"/>
    </row>
    <row r="2" spans="1:14" ht="15" customHeight="1">
      <c r="A2" s="118" t="s">
        <v>48</v>
      </c>
      <c r="B2" s="119" t="s">
        <v>240</v>
      </c>
      <c r="C2" s="241" t="s">
        <v>122</v>
      </c>
      <c r="D2" s="2"/>
      <c r="E2" s="232" t="s">
        <v>266</v>
      </c>
      <c r="F2" s="233"/>
      <c r="G2" s="233"/>
      <c r="H2" s="234"/>
      <c r="I2" s="12"/>
      <c r="J2" s="2"/>
      <c r="K2" s="2"/>
      <c r="L2" s="2"/>
    </row>
    <row r="3" spans="1:14">
      <c r="A3" s="28" t="s">
        <v>256</v>
      </c>
      <c r="B3" s="44" t="str">
        <f>IFERROR(AVERAGEIF(G8:G19,"&gt;0",G8:G19),"")</f>
        <v/>
      </c>
      <c r="C3" s="242"/>
      <c r="D3" s="2"/>
      <c r="E3" s="235"/>
      <c r="F3" s="236"/>
      <c r="G3" s="236"/>
      <c r="H3" s="237"/>
      <c r="I3" s="12"/>
      <c r="J3" s="2"/>
      <c r="K3" s="2"/>
      <c r="L3" s="2"/>
    </row>
    <row r="4" spans="1:14" ht="14.5" thickBot="1">
      <c r="A4" s="46" t="s">
        <v>267</v>
      </c>
      <c r="B4" s="19" t="str">
        <f>IFERROR(AVERAGEIF(K8:K19,"&gt;0",K8:K19),"")</f>
        <v/>
      </c>
      <c r="C4" s="243"/>
      <c r="D4" s="2"/>
      <c r="E4" s="238"/>
      <c r="F4" s="239"/>
      <c r="G4" s="239"/>
      <c r="H4" s="240"/>
      <c r="I4" s="12"/>
      <c r="J4" s="2"/>
      <c r="K4" s="2"/>
      <c r="L4" s="2"/>
    </row>
    <row r="5" spans="1:14" ht="14.25" customHeight="1" thickBot="1">
      <c r="B5" s="2"/>
      <c r="C5" s="2"/>
      <c r="D5" s="2"/>
      <c r="E5" s="244" t="s">
        <v>208</v>
      </c>
      <c r="F5" s="245"/>
      <c r="G5" s="245"/>
      <c r="H5" s="246"/>
      <c r="I5" s="12"/>
      <c r="J5" s="2"/>
      <c r="K5" s="2"/>
      <c r="L5" s="2"/>
    </row>
    <row r="6" spans="1:14">
      <c r="A6" s="227" t="s">
        <v>18</v>
      </c>
      <c r="B6" s="228"/>
      <c r="C6" s="228"/>
      <c r="D6" s="229"/>
      <c r="E6" s="230" t="s">
        <v>11</v>
      </c>
      <c r="F6" s="230"/>
      <c r="G6" s="230"/>
      <c r="H6" s="230"/>
      <c r="I6" s="230"/>
      <c r="J6" s="230"/>
      <c r="K6" s="230"/>
      <c r="L6" s="231"/>
      <c r="N6" s="2"/>
    </row>
    <row r="7" spans="1:14">
      <c r="A7" s="17" t="s">
        <v>10</v>
      </c>
      <c r="B7" s="4" t="s">
        <v>1</v>
      </c>
      <c r="C7" s="5" t="s">
        <v>8</v>
      </c>
      <c r="D7" s="15" t="s">
        <v>2</v>
      </c>
      <c r="E7" s="9" t="s">
        <v>7</v>
      </c>
      <c r="F7" s="9" t="s">
        <v>12</v>
      </c>
      <c r="G7" s="9" t="s">
        <v>49</v>
      </c>
      <c r="H7" s="16" t="s">
        <v>23</v>
      </c>
      <c r="I7" s="10" t="s">
        <v>268</v>
      </c>
      <c r="J7" s="9" t="s">
        <v>269</v>
      </c>
      <c r="K7" s="9" t="s">
        <v>270</v>
      </c>
      <c r="L7" s="16" t="s">
        <v>271</v>
      </c>
      <c r="N7" s="2"/>
    </row>
    <row r="8" spans="1:14" ht="168">
      <c r="A8" s="110" t="s">
        <v>39</v>
      </c>
      <c r="B8" s="14" t="s">
        <v>129</v>
      </c>
      <c r="C8" s="14" t="s">
        <v>92</v>
      </c>
      <c r="D8" s="165" t="s">
        <v>203</v>
      </c>
      <c r="E8" s="112"/>
      <c r="F8" s="113" t="str">
        <f>IF(OR(B8="not assessed",C8="not assessed",D8="not assessed"),"N/A",IF(E8="Low",1,IF(E8="Medium",3,IF(E8="High",5,""))))</f>
        <v/>
      </c>
      <c r="G8" s="114" t="e">
        <f>F8*IF(Dashboard!$Q$22="Small",(Parameters!I16),IF(Dashboard!$Q$22="Large",(Parameters!J16)))</f>
        <v>#VALUE!</v>
      </c>
      <c r="H8" s="188" t="s">
        <v>288</v>
      </c>
      <c r="I8" s="116"/>
      <c r="J8" s="113" t="str">
        <f>IF(OR(B8="not assessed",C8="not assessed",D8="not assessed"),"N/A",IF(I8="Low",1,IF(I8="Medium with Accepted Risk Strategy",2,IF(I8="Medium",3,IF(I8="High with Accepted Risk Strategy",4,IF(I8="High",5,""))))))</f>
        <v/>
      </c>
      <c r="K8" s="113" t="e">
        <f>(IF(J8="n/a",0,IF(Dashboard!$Q$22="Small",(Parameters!I16),IF(Dashboard!$Q$22="Large",(Parameters!J16)))*J8))</f>
        <v>#VALUE!</v>
      </c>
      <c r="L8" s="117"/>
    </row>
    <row r="9" spans="1:14" ht="43.5">
      <c r="A9" s="110" t="s">
        <v>29</v>
      </c>
      <c r="B9" s="14" t="s">
        <v>80</v>
      </c>
      <c r="C9" s="14" t="s">
        <v>78</v>
      </c>
      <c r="D9" s="22" t="s">
        <v>79</v>
      </c>
      <c r="E9" s="112"/>
      <c r="F9" s="113" t="str">
        <f t="shared" ref="F9:F19" si="0">IF(OR(B9="not assessed",C9="not assessed",D9="not assessed"),"N/A",IF(E9="Low",1,IF(E9="Medium",3,IF(E9="High",5,""))))</f>
        <v/>
      </c>
      <c r="G9" s="114" t="e">
        <f>F9*IF(Dashboard!$Q$22="Small",(Parameters!I17),IF(Dashboard!$Q$22="Large",(Parameters!J17)))</f>
        <v>#VALUE!</v>
      </c>
      <c r="H9" s="188" t="s">
        <v>288</v>
      </c>
      <c r="I9" s="116"/>
      <c r="J9" s="113" t="str">
        <f t="shared" ref="J9:J19" si="1">IF(OR(B9="not assessed",C9="not assessed",D9="not assessed"),"N/A",IF(I9="Low",1,IF(I9="Medium with Accepted Risk Strategy",2,IF(I9="Medium",3,IF(I9="High with Accepted Risk Strategy",4,IF(I9="High",5,""))))))</f>
        <v/>
      </c>
      <c r="K9" s="113" t="e">
        <f>(IF(J9="n/a",0,IF(Dashboard!$Q$22="Small",(Parameters!I17),IF(Dashboard!$Q$22="Large",(Parameters!J17)))*J9))</f>
        <v>#VALUE!</v>
      </c>
      <c r="L9" s="117"/>
    </row>
    <row r="10" spans="1:14" ht="79.5" customHeight="1">
      <c r="A10" s="110" t="s">
        <v>4</v>
      </c>
      <c r="B10" s="111" t="s">
        <v>87</v>
      </c>
      <c r="C10" s="135" t="s">
        <v>192</v>
      </c>
      <c r="D10" s="135" t="s">
        <v>193</v>
      </c>
      <c r="E10" s="112"/>
      <c r="F10" s="113" t="str">
        <f t="shared" si="0"/>
        <v/>
      </c>
      <c r="G10" s="114" t="e">
        <f>F10*IF(Dashboard!$Q$22="Small",(Parameters!I18),IF(Dashboard!$Q$22="Large",(Parameters!J18)))</f>
        <v>#VALUE!</v>
      </c>
      <c r="H10" s="188" t="s">
        <v>288</v>
      </c>
      <c r="I10" s="116"/>
      <c r="J10" s="113" t="str">
        <f t="shared" si="1"/>
        <v/>
      </c>
      <c r="K10" s="113" t="e">
        <f>(IF(J10="n/a",0,IF(Dashboard!$Q$22="Small",(Parameters!I18),IF(Dashboard!$Q$22="Large",(Parameters!J18)))*J10))</f>
        <v>#VALUE!</v>
      </c>
      <c r="L10" s="117"/>
    </row>
    <row r="11" spans="1:14" ht="56">
      <c r="A11" s="110" t="s">
        <v>30</v>
      </c>
      <c r="B11" s="111" t="s">
        <v>83</v>
      </c>
      <c r="C11" s="111" t="s">
        <v>72</v>
      </c>
      <c r="D11" s="111" t="s">
        <v>71</v>
      </c>
      <c r="E11" s="112"/>
      <c r="F11" s="113" t="str">
        <f t="shared" si="0"/>
        <v/>
      </c>
      <c r="G11" s="114" t="e">
        <f>F11*IF(Dashboard!$Q$22="Small",(Parameters!I19),IF(Dashboard!$Q$22="Large",(Parameters!J19)))</f>
        <v>#VALUE!</v>
      </c>
      <c r="H11" s="188" t="s">
        <v>288</v>
      </c>
      <c r="I11" s="116"/>
      <c r="J11" s="113" t="str">
        <f t="shared" si="1"/>
        <v/>
      </c>
      <c r="K11" s="113" t="e">
        <f>(IF(J11="n/a",0,IF(Dashboard!$Q$22="Small",(Parameters!I19),IF(Dashboard!$Q$22="Large",(Parameters!J19)))*J11))</f>
        <v>#VALUE!</v>
      </c>
      <c r="L11" s="117"/>
    </row>
    <row r="12" spans="1:14" ht="140">
      <c r="A12" s="110" t="s">
        <v>31</v>
      </c>
      <c r="B12" s="135" t="s">
        <v>194</v>
      </c>
      <c r="C12" s="135" t="s">
        <v>195</v>
      </c>
      <c r="D12" s="111" t="s">
        <v>90</v>
      </c>
      <c r="E12" s="112"/>
      <c r="F12" s="113" t="str">
        <f t="shared" si="0"/>
        <v/>
      </c>
      <c r="G12" s="114" t="e">
        <f>F12*IF(Dashboard!$Q$22="Small",(Parameters!I20),IF(Dashboard!$Q$22="Large",(Parameters!J20)))</f>
        <v>#VALUE!</v>
      </c>
      <c r="H12" s="188" t="s">
        <v>288</v>
      </c>
      <c r="I12" s="116"/>
      <c r="J12" s="113" t="str">
        <f t="shared" si="1"/>
        <v/>
      </c>
      <c r="K12" s="113" t="e">
        <f>(IF(J12="n/a",0,IF(Dashboard!$Q$22="Small",(Parameters!I20),IF(Dashboard!$Q$22="Large",(Parameters!J20)))*J12))</f>
        <v>#VALUE!</v>
      </c>
      <c r="L12" s="117"/>
    </row>
    <row r="13" spans="1:14" ht="43.5">
      <c r="A13" s="110" t="s">
        <v>32</v>
      </c>
      <c r="B13" s="14" t="s">
        <v>91</v>
      </c>
      <c r="C13" s="14" t="s">
        <v>88</v>
      </c>
      <c r="D13" s="22" t="s">
        <v>89</v>
      </c>
      <c r="E13" s="112"/>
      <c r="F13" s="113" t="str">
        <f t="shared" si="0"/>
        <v/>
      </c>
      <c r="G13" s="114" t="e">
        <f>F13*IF(Dashboard!$Q$22="Small",(Parameters!I21),IF(Dashboard!$Q$22="Large",(Parameters!J21)))</f>
        <v>#VALUE!</v>
      </c>
      <c r="H13" s="188" t="s">
        <v>288</v>
      </c>
      <c r="I13" s="116"/>
      <c r="J13" s="113" t="str">
        <f t="shared" si="1"/>
        <v/>
      </c>
      <c r="K13" s="113" t="e">
        <f>(IF(J13="n/a",0,IF(Dashboard!$Q$22="Small",(Parameters!I21),IF(Dashboard!$Q$22="Large",(Parameters!J21)))*J13))</f>
        <v>#VALUE!</v>
      </c>
      <c r="L13" s="117"/>
    </row>
    <row r="14" spans="1:14" ht="112">
      <c r="A14" s="110" t="s">
        <v>5</v>
      </c>
      <c r="B14" s="14" t="s">
        <v>273</v>
      </c>
      <c r="C14" s="14" t="s">
        <v>274</v>
      </c>
      <c r="D14" s="22" t="s">
        <v>275</v>
      </c>
      <c r="E14" s="112"/>
      <c r="F14" s="113" t="str">
        <f t="shared" si="0"/>
        <v/>
      </c>
      <c r="G14" s="114" t="e">
        <f>F14*IF(Dashboard!$Q$22="Small",(Parameters!I22),IF(Dashboard!$Q$22="Large",(Parameters!J22)))</f>
        <v>#VALUE!</v>
      </c>
      <c r="H14" s="188" t="s">
        <v>288</v>
      </c>
      <c r="I14" s="116"/>
      <c r="J14" s="113" t="str">
        <f t="shared" si="1"/>
        <v/>
      </c>
      <c r="K14" s="113" t="e">
        <f>(IF(J14="n/a",0,IF(Dashboard!$Q$22="Small",(Parameters!I22),IF(Dashboard!$Q$22="Large",(Parameters!J22)))*J14))</f>
        <v>#VALUE!</v>
      </c>
      <c r="L14" s="117"/>
    </row>
    <row r="15" spans="1:14" ht="178.5" customHeight="1">
      <c r="A15" s="110" t="s">
        <v>38</v>
      </c>
      <c r="B15" s="111" t="s">
        <v>84</v>
      </c>
      <c r="C15" s="111" t="s">
        <v>86</v>
      </c>
      <c r="D15" s="111" t="s">
        <v>85</v>
      </c>
      <c r="E15" s="112"/>
      <c r="F15" s="113" t="str">
        <f t="shared" si="0"/>
        <v/>
      </c>
      <c r="G15" s="114" t="e">
        <f>F15*IF(Dashboard!$Q$22="Small",(Parameters!I23),IF(Dashboard!$Q$22="Large",(Parameters!J23)))</f>
        <v>#VALUE!</v>
      </c>
      <c r="H15" s="188" t="s">
        <v>288</v>
      </c>
      <c r="I15" s="116"/>
      <c r="J15" s="113" t="str">
        <f t="shared" si="1"/>
        <v/>
      </c>
      <c r="K15" s="113" t="e">
        <f>(IF(J15="n/a",0,IF(Dashboard!$Q$22="Small",(Parameters!I23),IF(Dashboard!$Q$22="Large",(Parameters!J23)))*J15))</f>
        <v>#VALUE!</v>
      </c>
      <c r="L15" s="117"/>
    </row>
    <row r="16" spans="1:14">
      <c r="A16" s="110" t="s">
        <v>41</v>
      </c>
      <c r="B16" s="111" t="s">
        <v>73</v>
      </c>
      <c r="C16" s="111" t="s">
        <v>73</v>
      </c>
      <c r="D16" s="111" t="s">
        <v>73</v>
      </c>
      <c r="E16" s="112" t="s">
        <v>74</v>
      </c>
      <c r="F16" s="113" t="str">
        <f>IF(OR(B16="not assessed",C16="not assessed",D16="not assessed"),"N/A",IF(E16="Low",1,IF(E16="Medium",3,IF(E16="High",5,""))))</f>
        <v>N/A</v>
      </c>
      <c r="G16" s="114" t="e">
        <f>F16*IF(Dashboard!$Q$22="Small",(Parameters!I24),IF(Dashboard!$Q$22="Large",(Parameters!J24)))</f>
        <v>#VALUE!</v>
      </c>
      <c r="H16" s="115"/>
      <c r="I16" s="116" t="s">
        <v>74</v>
      </c>
      <c r="J16" s="113" t="str">
        <f>IF(OR(B16="not assessed",C16="not assessed",D16="not assessed"),"N/A",IF(I16="Low",1,IF(I16="Medium with Accepted Risk Strategy",2,IF(I16="Medium",3,IF(I16="High with Accepted Risk Strategy",4,IF(I16="High",5,""))))))</f>
        <v>N/A</v>
      </c>
      <c r="K16" s="113" t="str">
        <f>(IF(J16="n/a","N/A",IF(Dashboard!$Q$22="Small",(Parameters!I24),IF(Dashboard!$Q$22="Large",(Parameters!J24)))*J16))</f>
        <v>N/A</v>
      </c>
      <c r="L16" s="117"/>
    </row>
    <row r="17" spans="1:12" ht="43.5">
      <c r="A17" s="110" t="s">
        <v>6</v>
      </c>
      <c r="B17" s="111" t="s">
        <v>70</v>
      </c>
      <c r="C17" s="111" t="s">
        <v>77</v>
      </c>
      <c r="D17" s="111" t="s">
        <v>69</v>
      </c>
      <c r="E17" s="112"/>
      <c r="F17" s="113" t="str">
        <f t="shared" si="0"/>
        <v/>
      </c>
      <c r="G17" s="114" t="e">
        <f>F17*IF(Dashboard!$Q$22="Small",(Parameters!I25),IF(Dashboard!$Q$22="Large",(Parameters!J25)))</f>
        <v>#VALUE!</v>
      </c>
      <c r="H17" s="188" t="s">
        <v>288</v>
      </c>
      <c r="I17" s="116"/>
      <c r="J17" s="113" t="str">
        <f t="shared" si="1"/>
        <v/>
      </c>
      <c r="K17" s="113" t="e">
        <f>(IF(J17="n/a",0,IF(Dashboard!$Q$22="Small",(Parameters!I25),IF(Dashboard!$Q$22="Large",(Parameters!J25)))*J17))</f>
        <v>#VALUE!</v>
      </c>
      <c r="L17" s="117"/>
    </row>
    <row r="18" spans="1:12" ht="98">
      <c r="A18" s="110" t="s">
        <v>43</v>
      </c>
      <c r="B18" s="135" t="s">
        <v>196</v>
      </c>
      <c r="C18" s="135" t="s">
        <v>197</v>
      </c>
      <c r="D18" s="163" t="s">
        <v>198</v>
      </c>
      <c r="E18" s="112"/>
      <c r="F18" s="113" t="str">
        <f t="shared" si="0"/>
        <v/>
      </c>
      <c r="G18" s="114" t="e">
        <f>F18*IF(Dashboard!$Q$22="Small",(Parameters!I26),IF(Dashboard!$Q$22="Large",(Parameters!J26)))</f>
        <v>#VALUE!</v>
      </c>
      <c r="H18" s="188" t="s">
        <v>288</v>
      </c>
      <c r="I18" s="116"/>
      <c r="J18" s="113" t="str">
        <f t="shared" si="1"/>
        <v/>
      </c>
      <c r="K18" s="113" t="e">
        <f>(IF(J18="n/a",0,IF(Dashboard!$Q$22="Small",(Parameters!I26),IF(Dashboard!$Q$22="Large",(Parameters!J26)))*J18))</f>
        <v>#VALUE!</v>
      </c>
      <c r="L18" s="117"/>
    </row>
    <row r="19" spans="1:12" ht="224">
      <c r="A19" s="110" t="s">
        <v>40</v>
      </c>
      <c r="B19" s="164" t="s">
        <v>214</v>
      </c>
      <c r="C19" s="165" t="s">
        <v>199</v>
      </c>
      <c r="D19" s="166" t="s">
        <v>200</v>
      </c>
      <c r="E19" s="131"/>
      <c r="F19" s="113" t="str">
        <f t="shared" si="0"/>
        <v/>
      </c>
      <c r="G19" s="114" t="e">
        <f>F19*IF(Dashboard!$Q$22="Small",(Parameters!I27),IF(Dashboard!$Q$22="Large",(Parameters!J27)))</f>
        <v>#VALUE!</v>
      </c>
      <c r="H19" s="188" t="s">
        <v>288</v>
      </c>
      <c r="I19" s="116"/>
      <c r="J19" s="113" t="str">
        <f t="shared" si="1"/>
        <v/>
      </c>
      <c r="K19" s="113" t="e">
        <f>(IF(J19="n/a",0,IF(Dashboard!$Q$22="Small",(Parameters!I27),IF(Dashboard!$Q$22="Large",(Parameters!J27)))*J19))</f>
        <v>#VALUE!</v>
      </c>
      <c r="L19" s="117"/>
    </row>
    <row r="20" spans="1:12" s="2" customFormat="1">
      <c r="D20" s="6"/>
      <c r="E20" s="7"/>
      <c r="I20" s="12"/>
    </row>
    <row r="21" spans="1:12" s="2" customFormat="1">
      <c r="A21" s="8"/>
      <c r="I21" s="12"/>
    </row>
    <row r="22" spans="1:12" s="2" customFormat="1">
      <c r="I22" s="12"/>
    </row>
    <row r="23" spans="1:12" s="2" customFormat="1">
      <c r="I23" s="12"/>
    </row>
    <row r="24" spans="1:12" s="2" customFormat="1">
      <c r="I24" s="12"/>
    </row>
    <row r="25" spans="1:12" s="2" customFormat="1">
      <c r="I25" s="12"/>
    </row>
    <row r="26" spans="1:12" hidden="1"/>
    <row r="27" spans="1:12" ht="14.5" hidden="1" customHeight="1"/>
    <row r="28" spans="1:12" hidden="1"/>
    <row r="29" spans="1:12" hidden="1"/>
    <row r="30" spans="1:12" hidden="1"/>
    <row r="31" spans="1:12" hidden="1"/>
    <row r="32" spans="1:12" hidden="1"/>
    <row r="33" spans="5:9" hidden="1"/>
    <row r="34" spans="5:9" hidden="1"/>
    <row r="35" spans="5:9" hidden="1"/>
    <row r="36" spans="5:9" hidden="1"/>
    <row r="37" spans="5:9" hidden="1">
      <c r="E37" s="3" t="s">
        <v>9</v>
      </c>
      <c r="I37" s="11" t="s">
        <v>9</v>
      </c>
    </row>
    <row r="38" spans="5:9" ht="42" hidden="1">
      <c r="E38" s="3" t="s">
        <v>8</v>
      </c>
      <c r="I38" s="11" t="s">
        <v>13</v>
      </c>
    </row>
    <row r="39" spans="5:9" hidden="1">
      <c r="E39" s="3" t="s">
        <v>2</v>
      </c>
      <c r="I39" s="13" t="s">
        <v>8</v>
      </c>
    </row>
    <row r="40" spans="5:9" ht="42" hidden="1">
      <c r="E40" s="130" t="s">
        <v>74</v>
      </c>
      <c r="I40" s="13" t="s">
        <v>14</v>
      </c>
    </row>
    <row r="41" spans="5:9" hidden="1">
      <c r="I41" s="13" t="s">
        <v>2</v>
      </c>
    </row>
    <row r="42" spans="5:9" hidden="1">
      <c r="I42" s="11" t="s">
        <v>74</v>
      </c>
    </row>
    <row r="43" spans="5:9"/>
  </sheetData>
  <mergeCells count="5">
    <mergeCell ref="E2:H4"/>
    <mergeCell ref="A6:D6"/>
    <mergeCell ref="E6:L6"/>
    <mergeCell ref="C2:C4"/>
    <mergeCell ref="E5:H5"/>
  </mergeCells>
  <conditionalFormatting sqref="B3:B4">
    <cfRule type="colorScale" priority="76">
      <colorScale>
        <cfvo type="num" val="1"/>
        <cfvo type="num" val="3"/>
        <cfvo type="num" val="5"/>
        <color rgb="FFEEF3D3"/>
        <color rgb="FFFFDE6F"/>
        <color rgb="FFFFBFBF"/>
      </colorScale>
    </cfRule>
  </conditionalFormatting>
  <conditionalFormatting sqref="E8:E19">
    <cfRule type="expression" dxfId="65" priority="55">
      <formula>$E8="High"</formula>
    </cfRule>
    <cfRule type="expression" dxfId="64" priority="56">
      <formula>$E8="Medium"</formula>
    </cfRule>
    <cfRule type="expression" dxfId="63" priority="57">
      <formula>E8="Low"</formula>
    </cfRule>
  </conditionalFormatting>
  <conditionalFormatting sqref="I8:I19">
    <cfRule type="expression" dxfId="62" priority="50">
      <formula>$I8="Medium"</formula>
    </cfRule>
    <cfRule type="expression" dxfId="61" priority="51">
      <formula>I8="High"</formula>
    </cfRule>
    <cfRule type="expression" dxfId="60" priority="52">
      <formula>$I8="High with Accepted Risk Strategy"</formula>
    </cfRule>
    <cfRule type="expression" dxfId="59" priority="53">
      <formula>$I8="Medium with Accepted Risk Strategy"</formula>
    </cfRule>
    <cfRule type="expression" dxfId="58" priority="54">
      <formula>$I8="Low"</formula>
    </cfRule>
  </conditionalFormatting>
  <conditionalFormatting sqref="A16:L16 B15:G15 B17:G17 E8:G9 B10:G12 E13:G14 I8:L15 E18:G19 I17:L19">
    <cfRule type="cellIs" dxfId="57" priority="49" operator="equal">
      <formula>"n/a"</formula>
    </cfRule>
  </conditionalFormatting>
  <conditionalFormatting sqref="F8:F19">
    <cfRule type="expression" dxfId="56" priority="48">
      <formula>F8="n/a"</formula>
    </cfRule>
  </conditionalFormatting>
  <conditionalFormatting sqref="A16:L16 B15:G15 B17:G17 E8:G9 B10:G12 E13:G14 I8:L15 E18:G19 I17:L19">
    <cfRule type="expression" dxfId="55" priority="47">
      <formula>$F8="n/a"</formula>
    </cfRule>
  </conditionalFormatting>
  <conditionalFormatting sqref="A11">
    <cfRule type="cellIs" dxfId="54" priority="46" operator="equal">
      <formula>"n/a"</formula>
    </cfRule>
  </conditionalFormatting>
  <conditionalFormatting sqref="A11">
    <cfRule type="expression" dxfId="53" priority="45">
      <formula>$F11="n/a"</formula>
    </cfRule>
  </conditionalFormatting>
  <conditionalFormatting sqref="A12">
    <cfRule type="cellIs" dxfId="52" priority="44" operator="equal">
      <formula>"n/a"</formula>
    </cfRule>
  </conditionalFormatting>
  <conditionalFormatting sqref="A12">
    <cfRule type="expression" dxfId="51" priority="43">
      <formula>$F12="n/a"</formula>
    </cfRule>
  </conditionalFormatting>
  <conditionalFormatting sqref="A13">
    <cfRule type="cellIs" dxfId="50" priority="42" operator="equal">
      <formula>"n/a"</formula>
    </cfRule>
  </conditionalFormatting>
  <conditionalFormatting sqref="A13">
    <cfRule type="expression" dxfId="49" priority="41">
      <formula>$F13="n/a"</formula>
    </cfRule>
  </conditionalFormatting>
  <conditionalFormatting sqref="A14">
    <cfRule type="cellIs" dxfId="48" priority="40" operator="equal">
      <formula>"n/a"</formula>
    </cfRule>
  </conditionalFormatting>
  <conditionalFormatting sqref="A14">
    <cfRule type="expression" dxfId="47" priority="39">
      <formula>$F14="n/a"</formula>
    </cfRule>
  </conditionalFormatting>
  <conditionalFormatting sqref="A15">
    <cfRule type="cellIs" dxfId="46" priority="38" operator="equal">
      <formula>"n/a"</formula>
    </cfRule>
  </conditionalFormatting>
  <conditionalFormatting sqref="A15">
    <cfRule type="expression" dxfId="45" priority="37">
      <formula>$F15="n/a"</formula>
    </cfRule>
  </conditionalFormatting>
  <conditionalFormatting sqref="A17">
    <cfRule type="cellIs" dxfId="44" priority="36" operator="equal">
      <formula>"n/a"</formula>
    </cfRule>
  </conditionalFormatting>
  <conditionalFormatting sqref="A17">
    <cfRule type="expression" dxfId="43" priority="35">
      <formula>$F17="n/a"</formula>
    </cfRule>
  </conditionalFormatting>
  <conditionalFormatting sqref="A18">
    <cfRule type="cellIs" dxfId="42" priority="34" operator="equal">
      <formula>"n/a"</formula>
    </cfRule>
  </conditionalFormatting>
  <conditionalFormatting sqref="A18">
    <cfRule type="expression" dxfId="41" priority="33">
      <formula>$F18="n/a"</formula>
    </cfRule>
  </conditionalFormatting>
  <conditionalFormatting sqref="A19">
    <cfRule type="cellIs" dxfId="40" priority="32" operator="equal">
      <formula>"n/a"</formula>
    </cfRule>
  </conditionalFormatting>
  <conditionalFormatting sqref="A19">
    <cfRule type="expression" dxfId="39" priority="31">
      <formula>$F19="n/a"</formula>
    </cfRule>
  </conditionalFormatting>
  <conditionalFormatting sqref="A8">
    <cfRule type="cellIs" dxfId="38" priority="30" operator="equal">
      <formula>"n/a"</formula>
    </cfRule>
  </conditionalFormatting>
  <conditionalFormatting sqref="A8">
    <cfRule type="expression" dxfId="37" priority="29">
      <formula>$F8="n/a"</formula>
    </cfRule>
  </conditionalFormatting>
  <conditionalFormatting sqref="A10">
    <cfRule type="cellIs" dxfId="36" priority="28" operator="equal">
      <formula>"n/a"</formula>
    </cfRule>
  </conditionalFormatting>
  <conditionalFormatting sqref="A10">
    <cfRule type="expression" dxfId="35" priority="27">
      <formula>$F10="n/a"</formula>
    </cfRule>
  </conditionalFormatting>
  <conditionalFormatting sqref="A9">
    <cfRule type="cellIs" dxfId="34" priority="26" operator="equal">
      <formula>"n/a"</formula>
    </cfRule>
  </conditionalFormatting>
  <conditionalFormatting sqref="A9">
    <cfRule type="expression" dxfId="33" priority="25">
      <formula>$F9="n/a"</formula>
    </cfRule>
  </conditionalFormatting>
  <conditionalFormatting sqref="B18:D18">
    <cfRule type="cellIs" dxfId="32" priority="24" operator="equal">
      <formula>"n/a"</formula>
    </cfRule>
  </conditionalFormatting>
  <conditionalFormatting sqref="B18:D18">
    <cfRule type="expression" dxfId="31" priority="23">
      <formula>$F18="n/a"</formula>
    </cfRule>
  </conditionalFormatting>
  <conditionalFormatting sqref="H8">
    <cfRule type="cellIs" dxfId="30" priority="22" operator="equal">
      <formula>"n/a"</formula>
    </cfRule>
  </conditionalFormatting>
  <conditionalFormatting sqref="H8">
    <cfRule type="expression" dxfId="29" priority="21">
      <formula>$F8="n/a"</formula>
    </cfRule>
  </conditionalFormatting>
  <conditionalFormatting sqref="H9">
    <cfRule type="cellIs" dxfId="28" priority="20" operator="equal">
      <formula>"n/a"</formula>
    </cfRule>
  </conditionalFormatting>
  <conditionalFormatting sqref="H9">
    <cfRule type="expression" dxfId="27" priority="19">
      <formula>$F9="n/a"</formula>
    </cfRule>
  </conditionalFormatting>
  <conditionalFormatting sqref="H10">
    <cfRule type="cellIs" dxfId="26" priority="18" operator="equal">
      <formula>"n/a"</formula>
    </cfRule>
  </conditionalFormatting>
  <conditionalFormatting sqref="H10">
    <cfRule type="expression" dxfId="25" priority="17">
      <formula>$F10="n/a"</formula>
    </cfRule>
  </conditionalFormatting>
  <conditionalFormatting sqref="H11">
    <cfRule type="cellIs" dxfId="24" priority="16" operator="equal">
      <formula>"n/a"</formula>
    </cfRule>
  </conditionalFormatting>
  <conditionalFormatting sqref="H11">
    <cfRule type="expression" dxfId="23" priority="15">
      <formula>$F11="n/a"</formula>
    </cfRule>
  </conditionalFormatting>
  <conditionalFormatting sqref="H12">
    <cfRule type="cellIs" dxfId="22" priority="14" operator="equal">
      <formula>"n/a"</formula>
    </cfRule>
  </conditionalFormatting>
  <conditionalFormatting sqref="H12">
    <cfRule type="expression" dxfId="21" priority="13">
      <formula>$F12="n/a"</formula>
    </cfRule>
  </conditionalFormatting>
  <conditionalFormatting sqref="H13">
    <cfRule type="cellIs" dxfId="20" priority="12" operator="equal">
      <formula>"n/a"</formula>
    </cfRule>
  </conditionalFormatting>
  <conditionalFormatting sqref="H13">
    <cfRule type="expression" dxfId="19" priority="11">
      <formula>$F13="n/a"</formula>
    </cfRule>
  </conditionalFormatting>
  <conditionalFormatting sqref="H14">
    <cfRule type="cellIs" dxfId="18" priority="10" operator="equal">
      <formula>"n/a"</formula>
    </cfRule>
  </conditionalFormatting>
  <conditionalFormatting sqref="H14">
    <cfRule type="expression" dxfId="17" priority="9">
      <formula>$F14="n/a"</formula>
    </cfRule>
  </conditionalFormatting>
  <conditionalFormatting sqref="H15">
    <cfRule type="cellIs" dxfId="16" priority="8" operator="equal">
      <formula>"n/a"</formula>
    </cfRule>
  </conditionalFormatting>
  <conditionalFormatting sqref="H15">
    <cfRule type="expression" dxfId="15" priority="7">
      <formula>$F15="n/a"</formula>
    </cfRule>
  </conditionalFormatting>
  <conditionalFormatting sqref="H17">
    <cfRule type="cellIs" dxfId="14" priority="6" operator="equal">
      <formula>"n/a"</formula>
    </cfRule>
  </conditionalFormatting>
  <conditionalFormatting sqref="H17">
    <cfRule type="expression" dxfId="13" priority="5">
      <formula>$F17="n/a"</formula>
    </cfRule>
  </conditionalFormatting>
  <conditionalFormatting sqref="H18">
    <cfRule type="cellIs" dxfId="12" priority="4" operator="equal">
      <formula>"n/a"</formula>
    </cfRule>
  </conditionalFormatting>
  <conditionalFormatting sqref="H18">
    <cfRule type="expression" dxfId="11" priority="3">
      <formula>$F18="n/a"</formula>
    </cfRule>
  </conditionalFormatting>
  <conditionalFormatting sqref="H19">
    <cfRule type="cellIs" dxfId="10" priority="2" operator="equal">
      <formula>"n/a"</formula>
    </cfRule>
  </conditionalFormatting>
  <conditionalFormatting sqref="H19">
    <cfRule type="expression" dxfId="9" priority="1">
      <formula>$F19="n/a"</formula>
    </cfRule>
  </conditionalFormatting>
  <dataValidations count="3">
    <dataValidation type="list" showInputMessage="1" showErrorMessage="1" sqref="E8:E19" xr:uid="{00000000-0002-0000-0600-000000000000}">
      <formula1>$E$37:$E$40</formula1>
    </dataValidation>
    <dataValidation type="list" showInputMessage="1" showErrorMessage="1" sqref="I8:I19" xr:uid="{00000000-0002-0000-0600-000001000000}">
      <formula1>$I$37:$I$42</formula1>
    </dataValidation>
    <dataValidation allowBlank="1" showInputMessage="1" showErrorMessage="1" prompt="USSM Risk Ratings are adjusted for the type of migration, and the Agency Size.  All adjustments are visible in the Parameters Tab below." sqref="J17:J19 J8:J15" xr:uid="{00000000-0002-0000-0600-000002000000}"/>
  </dataValidations>
  <hyperlinks>
    <hyperlink ref="E5" r:id="rId1" xr:uid="{00000000-0004-0000-0600-000000000000}"/>
  </hyperlinks>
  <pageMargins left="0.7" right="0.7" top="0.75" bottom="0.75" header="0.3" footer="0.3"/>
  <pageSetup scale="39" fitToHeight="0" orientation="landscape" verticalDpi="599"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U50"/>
  <sheetViews>
    <sheetView showGridLines="0" zoomScale="80" zoomScaleNormal="80" workbookViewId="0">
      <selection activeCell="H13" sqref="H13"/>
    </sheetView>
  </sheetViews>
  <sheetFormatPr defaultColWidth="0" defaultRowHeight="14" zeroHeight="1"/>
  <cols>
    <col min="1" max="1" width="1.08203125" style="1" customWidth="1"/>
    <col min="2" max="2" width="3.75" style="1" customWidth="1"/>
    <col min="3" max="3" width="5.83203125" style="1" customWidth="1"/>
    <col min="4" max="4" width="23.83203125" style="1" customWidth="1"/>
    <col min="5" max="5" width="15" style="1" customWidth="1"/>
    <col min="6" max="6" width="13.5" style="1" customWidth="1"/>
    <col min="7" max="7" width="15.75" style="1" customWidth="1"/>
    <col min="8" max="8" width="13" style="1" customWidth="1"/>
    <col min="9" max="9" width="13.33203125" style="1" customWidth="1"/>
    <col min="10" max="10" width="13" style="1" customWidth="1"/>
    <col min="11" max="11" width="13.75" style="1" customWidth="1"/>
    <col min="12" max="12" width="3.25" style="1" customWidth="1"/>
    <col min="13" max="13" width="8.75" style="1" customWidth="1"/>
    <col min="14" max="14" width="22.08203125" style="1" customWidth="1"/>
    <col min="15" max="15" width="0.5" style="1" customWidth="1"/>
    <col min="16" max="16" width="8.75" style="1" hidden="1" customWidth="1"/>
    <col min="17" max="17" width="8.08203125" style="1" hidden="1" customWidth="1"/>
    <col min="18" max="18" width="3.58203125" style="1" hidden="1" customWidth="1"/>
    <col min="19" max="21" width="8.75" style="1" hidden="1" customWidth="1"/>
    <col min="22" max="16384" width="0" style="1" hidden="1"/>
  </cols>
  <sheetData>
    <row r="1" spans="1:15" customFormat="1"/>
    <row r="2" spans="1:15" customFormat="1"/>
    <row r="3" spans="1:15" customFormat="1"/>
    <row r="4" spans="1:15" customFormat="1"/>
    <row r="5" spans="1:15" customFormat="1"/>
    <row r="6" spans="1:15" customFormat="1"/>
    <row r="7" spans="1:15" customFormat="1"/>
    <row r="8" spans="1:15" customFormat="1" ht="46.9" customHeight="1">
      <c r="A8" s="248" t="s">
        <v>287</v>
      </c>
      <c r="B8" s="249"/>
      <c r="C8" s="249"/>
      <c r="D8" s="249"/>
      <c r="E8" s="249"/>
      <c r="F8" s="249"/>
      <c r="G8" s="249"/>
      <c r="H8" s="249"/>
      <c r="I8" s="249"/>
      <c r="J8" s="249"/>
      <c r="K8" s="249"/>
      <c r="L8" s="249"/>
      <c r="M8" s="249"/>
      <c r="N8" s="249"/>
      <c r="O8" s="249"/>
    </row>
    <row r="9" spans="1:15" ht="6" customHeight="1" thickBot="1">
      <c r="B9" s="53"/>
      <c r="C9" s="53"/>
      <c r="D9" s="65"/>
      <c r="F9" s="53"/>
      <c r="G9" s="53"/>
      <c r="H9" s="53"/>
      <c r="K9" s="53"/>
    </row>
    <row r="10" spans="1:15" ht="30.75" customHeight="1" thickBot="1">
      <c r="B10" s="53"/>
      <c r="C10" s="53"/>
      <c r="D10" s="251" t="s">
        <v>276</v>
      </c>
      <c r="E10" s="252"/>
      <c r="F10" s="252"/>
      <c r="G10" s="253"/>
      <c r="H10" s="53"/>
      <c r="I10" s="56" t="s">
        <v>57</v>
      </c>
    </row>
    <row r="11" spans="1:15" ht="36" customHeight="1" thickBot="1">
      <c r="B11" s="53"/>
      <c r="C11" s="53"/>
      <c r="D11" s="254"/>
      <c r="E11" s="255"/>
      <c r="F11" s="255"/>
      <c r="G11" s="256"/>
      <c r="H11" s="53"/>
      <c r="J11" s="63" t="s">
        <v>46</v>
      </c>
      <c r="K11" s="64" t="str">
        <f>Parameters!D4</f>
        <v>Large</v>
      </c>
      <c r="M11" s="257" t="s">
        <v>75</v>
      </c>
      <c r="N11" s="258"/>
    </row>
    <row r="12" spans="1:15">
      <c r="B12" s="53"/>
      <c r="C12" s="53"/>
      <c r="F12" s="53"/>
      <c r="G12" s="53"/>
      <c r="H12" s="53"/>
      <c r="K12" s="53"/>
      <c r="M12" s="124" t="s">
        <v>63</v>
      </c>
      <c r="N12" s="121"/>
    </row>
    <row r="13" spans="1:15">
      <c r="B13" s="53"/>
      <c r="C13" s="53"/>
      <c r="F13" s="53"/>
      <c r="G13" s="53"/>
      <c r="H13" s="53"/>
      <c r="K13" s="53"/>
      <c r="M13" s="125"/>
      <c r="N13" s="122"/>
    </row>
    <row r="14" spans="1:15">
      <c r="B14" s="53"/>
      <c r="C14" s="53"/>
      <c r="F14" s="53"/>
      <c r="G14" s="53"/>
      <c r="H14" s="53"/>
      <c r="K14" s="53"/>
      <c r="M14" s="125" t="s">
        <v>60</v>
      </c>
      <c r="N14" s="122"/>
    </row>
    <row r="15" spans="1:15">
      <c r="B15" s="53"/>
      <c r="C15" s="53"/>
      <c r="F15" s="53"/>
      <c r="G15" s="53"/>
      <c r="H15" s="53"/>
      <c r="K15" s="53"/>
      <c r="M15" s="125" t="s">
        <v>237</v>
      </c>
      <c r="N15" s="122"/>
    </row>
    <row r="16" spans="1:15" ht="15.75" customHeight="1" thickBot="1">
      <c r="B16" s="53"/>
      <c r="C16" s="53"/>
      <c r="D16" s="261" t="s">
        <v>240</v>
      </c>
      <c r="E16" s="261"/>
      <c r="F16" s="261"/>
      <c r="G16" s="261"/>
      <c r="H16" s="261"/>
      <c r="I16" s="187"/>
      <c r="J16" s="187"/>
      <c r="K16" s="53"/>
      <c r="M16" s="126"/>
      <c r="N16" s="123"/>
    </row>
    <row r="17" spans="2:21" ht="20.25" customHeight="1">
      <c r="B17" s="53"/>
      <c r="C17" s="53"/>
      <c r="D17" s="186"/>
      <c r="E17" s="184" t="s">
        <v>19</v>
      </c>
      <c r="F17" s="184" t="s">
        <v>20</v>
      </c>
      <c r="G17" s="184" t="s">
        <v>21</v>
      </c>
      <c r="H17" s="185" t="s">
        <v>22</v>
      </c>
      <c r="I17" s="97"/>
      <c r="J17" s="53"/>
      <c r="K17" s="2"/>
      <c r="L17" s="2"/>
    </row>
    <row r="18" spans="2:21">
      <c r="B18" s="53"/>
      <c r="C18" s="53"/>
      <c r="D18" s="45" t="s">
        <v>256</v>
      </c>
      <c r="E18" s="25" t="str">
        <f>'Phase 1'!B3</f>
        <v/>
      </c>
      <c r="F18" s="23" t="str">
        <f>'Phase 2'!B3</f>
        <v/>
      </c>
      <c r="G18" s="23" t="str">
        <f>'Phase 3'!B3</f>
        <v/>
      </c>
      <c r="H18" s="99" t="str">
        <f>'Phase 4'!B3</f>
        <v/>
      </c>
      <c r="I18" s="98"/>
      <c r="J18" s="53"/>
      <c r="K18" s="53"/>
      <c r="P18" s="1" t="s">
        <v>44</v>
      </c>
    </row>
    <row r="19" spans="2:21" ht="14.5" thickBot="1">
      <c r="D19" s="29" t="s">
        <v>267</v>
      </c>
      <c r="E19" s="24" t="str">
        <f>'Phase 1'!B4</f>
        <v/>
      </c>
      <c r="F19" s="26" t="str">
        <f>'Phase 2'!B4</f>
        <v/>
      </c>
      <c r="G19" s="26" t="str">
        <f>'Phase 3'!B4</f>
        <v/>
      </c>
      <c r="H19" s="100" t="str">
        <f>'Phase 4'!B4</f>
        <v/>
      </c>
      <c r="I19" s="98"/>
      <c r="P19" s="1" t="s">
        <v>45</v>
      </c>
    </row>
    <row r="20" spans="2:21" ht="14.5" thickBot="1">
      <c r="B20" s="53"/>
      <c r="M20" s="108" t="s">
        <v>35</v>
      </c>
      <c r="N20" s="96" t="s">
        <v>36</v>
      </c>
    </row>
    <row r="21" spans="2:21">
      <c r="M21" s="127" t="s">
        <v>9</v>
      </c>
      <c r="N21" s="133" t="s">
        <v>81</v>
      </c>
      <c r="Q21" s="1" t="str">
        <f>""</f>
        <v/>
      </c>
    </row>
    <row r="22" spans="2:21">
      <c r="M22" s="128" t="s">
        <v>8</v>
      </c>
      <c r="N22" s="134" t="s">
        <v>33</v>
      </c>
      <c r="Q22" s="54" t="str">
        <f>K11</f>
        <v>Large</v>
      </c>
    </row>
    <row r="23" spans="2:21" ht="16.5" customHeight="1">
      <c r="B23" s="92"/>
      <c r="L23" s="62"/>
      <c r="M23" s="157" t="s">
        <v>2</v>
      </c>
      <c r="N23" s="134" t="s">
        <v>34</v>
      </c>
      <c r="Q23" s="54"/>
    </row>
    <row r="24" spans="2:21" ht="18" customHeight="1" thickBot="1">
      <c r="B24" s="105"/>
      <c r="L24" s="62"/>
      <c r="M24" s="129" t="s">
        <v>74</v>
      </c>
      <c r="N24" s="120" t="s">
        <v>3</v>
      </c>
      <c r="Q24" s="54"/>
    </row>
    <row r="25" spans="2:21" ht="71.25" customHeight="1" thickBot="1">
      <c r="D25" s="259" t="s">
        <v>51</v>
      </c>
      <c r="E25" s="259"/>
      <c r="F25" s="260"/>
      <c r="G25" s="168" t="s">
        <v>204</v>
      </c>
    </row>
    <row r="26" spans="2:21" ht="15.75" customHeight="1">
      <c r="D26" s="250" t="s">
        <v>50</v>
      </c>
      <c r="E26" s="230"/>
      <c r="F26" s="230"/>
      <c r="G26" s="52" t="s">
        <v>19</v>
      </c>
      <c r="H26" s="38"/>
      <c r="I26" s="38"/>
      <c r="J26" s="38"/>
    </row>
    <row r="27" spans="2:21" ht="21" customHeight="1">
      <c r="D27" s="247" t="s">
        <v>39</v>
      </c>
      <c r="E27" s="247"/>
      <c r="F27" s="247"/>
      <c r="G27" s="57" t="e">
        <f>IF($G$26="Phase 0",#REF!,IF($G$26="Phase 1",'Phase 1'!K8,IF($G$26="Phase 2",'Phase 2'!K8,IF($G$26="Phase 3",'Phase 3'!K8,IF($G$26="Phase 4",'Phase 4'!K8, )))))</f>
        <v>#VALUE!</v>
      </c>
    </row>
    <row r="28" spans="2:21" ht="21" customHeight="1">
      <c r="D28" s="247" t="s">
        <v>29</v>
      </c>
      <c r="E28" s="247"/>
      <c r="F28" s="247"/>
      <c r="G28" s="57" t="e">
        <f>IF($G$26="Phase 0",#REF!,IF($G$26="Phase 1",'Phase 1'!K9,IF($G$26="Phase 2",'Phase 2'!K9,IF($G$26="Phase 3",'Phase 3'!K9,IF($G$26="Phase 4",'Phase 4'!K9, IF(G28=0,"N/A",""))))))</f>
        <v>#VALUE!</v>
      </c>
      <c r="Q28" s="1" t="s">
        <v>0</v>
      </c>
    </row>
    <row r="29" spans="2:21" ht="21" customHeight="1">
      <c r="D29" s="247" t="s">
        <v>4</v>
      </c>
      <c r="E29" s="247"/>
      <c r="F29" s="247"/>
      <c r="G29" s="57" t="e">
        <f>IF($G$26="Phase 0",#REF!,IF($G$26="Phase 1",'Phase 1'!K10,IF($G$26="Phase 2",'Phase 2'!K10,IF($G$26="Phase 3",'Phase 3'!K10,IF($G$26="Phase 4",'Phase 4'!K10, IF(G29=0,"N/A",""))))))</f>
        <v>#VALUE!</v>
      </c>
      <c r="Q29" s="1" t="s">
        <v>19</v>
      </c>
    </row>
    <row r="30" spans="2:21" ht="21" customHeight="1">
      <c r="D30" s="247" t="s">
        <v>30</v>
      </c>
      <c r="E30" s="247"/>
      <c r="F30" s="247"/>
      <c r="G30" s="57" t="e">
        <f>IF($G$26="Phase 0",#REF!,IF($G$26="Phase 1",'Phase 1'!K11,IF($G$26="Phase 2",'Phase 2'!K11,IF($G$26="Phase 3",'Phase 3'!K11,IF($G$26="Phase 4",'Phase 4'!K11, IF(G30=0,"N/A",""))))))</f>
        <v>#VALUE!</v>
      </c>
      <c r="H30" s="55"/>
      <c r="I30" s="55"/>
      <c r="Q30" s="1" t="s">
        <v>20</v>
      </c>
      <c r="U30" s="4" t="s">
        <v>1</v>
      </c>
    </row>
    <row r="31" spans="2:21" ht="21" customHeight="1">
      <c r="D31" s="247" t="s">
        <v>31</v>
      </c>
      <c r="E31" s="247"/>
      <c r="F31" s="247"/>
      <c r="G31" s="57" t="e">
        <f>IF($G$26="Phase 0",#REF!,IF($G$26="Phase 1",'Phase 1'!K12,IF($G$26="Phase 2",'Phase 2'!K12,IF($G$26="Phase 3",'Phase 3'!K12,IF($G$26="Phase 4",'Phase 4'!K12, IF(G31=0,"N/A",""))))))</f>
        <v>#VALUE!</v>
      </c>
      <c r="Q31" s="1" t="s">
        <v>47</v>
      </c>
      <c r="U31" s="106" t="s">
        <v>8</v>
      </c>
    </row>
    <row r="32" spans="2:21" ht="21" customHeight="1">
      <c r="D32" s="247" t="s">
        <v>32</v>
      </c>
      <c r="E32" s="247"/>
      <c r="F32" s="247"/>
      <c r="G32" s="57" t="e">
        <f>IF($G$26="Phase 0",#REF!,IF($G$26="Phase 1",'Phase 1'!K13,IF($G$26="Phase 2",'Phase 2'!K13,IF($G$26="Phase 3",'Phase 3'!K13,IF($G$26="Phase 4",'Phase 4'!K13, IF(G32=0,"N/A",""))))))</f>
        <v>#VALUE!</v>
      </c>
      <c r="Q32" s="1" t="s">
        <v>48</v>
      </c>
      <c r="U32" s="107" t="s">
        <v>2</v>
      </c>
    </row>
    <row r="33" spans="4:17" ht="21" customHeight="1">
      <c r="D33" s="247" t="s">
        <v>5</v>
      </c>
      <c r="E33" s="247"/>
      <c r="F33" s="247"/>
      <c r="G33" s="57" t="e">
        <f>IF($G$26="Phase 0",#REF!,IF($G$26="Phase 1",'Phase 1'!K14,IF($G$26="Phase 2",'Phase 2'!K14,IF($G$26="Phase 3",'Phase 3'!K14,IF($G$26="Phase 4",'Phase 4'!K14, IF(G33=0,"N/A",""))))))</f>
        <v>#VALUE!</v>
      </c>
    </row>
    <row r="34" spans="4:17" ht="21" customHeight="1">
      <c r="D34" s="247" t="s">
        <v>38</v>
      </c>
      <c r="E34" s="247"/>
      <c r="F34" s="247"/>
      <c r="G34" s="57" t="e">
        <f>IF($G$26="Phase 0",#REF!,IF($G$26="Phase 1",'Phase 1'!K15,IF($G$26="Phase 2",'Phase 2'!K15,IF($G$26="Phase 3",'Phase 3'!K15,IF($G$26="Phase 4",'Phase 4'!K15, IF(G34=0,"N/A",""))))))</f>
        <v>#VALUE!</v>
      </c>
    </row>
    <row r="35" spans="4:17" ht="21" customHeight="1">
      <c r="D35" s="247" t="s">
        <v>41</v>
      </c>
      <c r="E35" s="247"/>
      <c r="F35" s="247"/>
      <c r="G35" s="57" t="e">
        <f>IF($G$26="Phase 0",#REF!,IF($G$26="Phase 1",'Phase 1'!K16,IF($G$26="Phase 2",'Phase 2'!K16,IF($G$26="Phase 3",'Phase 3'!K16,IF($G$26="Phase 4",'Phase 4'!K16, IF(G35=0,"N/A",""))))))</f>
        <v>#VALUE!</v>
      </c>
      <c r="M35" s="38"/>
    </row>
    <row r="36" spans="4:17" ht="21" customHeight="1">
      <c r="D36" s="247" t="s">
        <v>6</v>
      </c>
      <c r="E36" s="247"/>
      <c r="F36" s="247"/>
      <c r="G36" s="57" t="str">
        <f>IF($G$26="Phase 0",#REF!,IF($G$26="Phase 1",'Phase 1'!K17,IF($G$26="Phase 2",'Phase 2'!K17,IF($G$26="Phase 3",'Phase 3'!K17,IF($G$26="Phase 4",'Phase 4'!K17, IF(G36=0,"N/A",""))))))</f>
        <v>N/A</v>
      </c>
      <c r="Q36" s="1" t="s">
        <v>74</v>
      </c>
    </row>
    <row r="37" spans="4:17" ht="21" customHeight="1">
      <c r="D37" s="247" t="s">
        <v>43</v>
      </c>
      <c r="E37" s="247"/>
      <c r="F37" s="247"/>
      <c r="G37" s="57">
        <f>IF($G$26="Phase 0",#REF!,IF($G$26="Phase 1",'Phase 1'!K18,IF($G$26="Phase 2",'Phase 2'!K18,IF($G$26="Phase 3",'Phase 3'!K18,IF($G$26="Phase 4",'Phase 4'!K18, IF(G37=0,"N/A",""))))))</f>
        <v>0</v>
      </c>
    </row>
    <row r="38" spans="4:17" ht="21" customHeight="1">
      <c r="D38" s="247" t="s">
        <v>40</v>
      </c>
      <c r="E38" s="247"/>
      <c r="F38" s="247"/>
      <c r="G38" s="57">
        <f>IF($G$26="Phase 0",#REF!,IF($G$26="Phase 1",'Phase 1'!K19,IF($G$26="Phase 2",'Phase 2'!K19,IF($G$26="Phase 3",'Phase 3'!K19,IF($G$26="Phase 4",'Phase 4'!K19, IF(G38=0,"N/A",""))))))</f>
        <v>0</v>
      </c>
    </row>
    <row r="39" spans="4:17"/>
    <row r="40" spans="4:17" hidden="1"/>
    <row r="41" spans="4:17" hidden="1"/>
    <row r="42" spans="4:17" hidden="1"/>
    <row r="43" spans="4:17" hidden="1"/>
    <row r="44" spans="4:17" hidden="1"/>
    <row r="45" spans="4:17" hidden="1"/>
    <row r="46" spans="4:17" hidden="1"/>
    <row r="47" spans="4:17" hidden="1"/>
    <row r="48" spans="4:17" hidden="1"/>
    <row r="49" hidden="1"/>
    <row r="50"/>
  </sheetData>
  <sheetProtection selectLockedCells="1"/>
  <mergeCells count="18">
    <mergeCell ref="A8:O8"/>
    <mergeCell ref="D28:F28"/>
    <mergeCell ref="D27:F27"/>
    <mergeCell ref="D26:F26"/>
    <mergeCell ref="D10:G11"/>
    <mergeCell ref="M11:N11"/>
    <mergeCell ref="D25:F25"/>
    <mergeCell ref="D16:H16"/>
    <mergeCell ref="D38:F38"/>
    <mergeCell ref="D37:F37"/>
    <mergeCell ref="D36:F36"/>
    <mergeCell ref="D35:F35"/>
    <mergeCell ref="D34:F34"/>
    <mergeCell ref="D33:F33"/>
    <mergeCell ref="D32:F32"/>
    <mergeCell ref="D31:F31"/>
    <mergeCell ref="D29:F29"/>
    <mergeCell ref="D30:F30"/>
  </mergeCells>
  <conditionalFormatting sqref="E18:I19">
    <cfRule type="colorScale" priority="17">
      <colorScale>
        <cfvo type="num" val="1"/>
        <cfvo type="num" val="3"/>
        <cfvo type="num" val="5"/>
        <color rgb="FFEEF3D3"/>
        <color rgb="FFFFEFBF"/>
        <color rgb="FFFFBFBF"/>
      </colorScale>
    </cfRule>
  </conditionalFormatting>
  <conditionalFormatting sqref="G27">
    <cfRule type="cellIs" dxfId="8" priority="11" operator="equal">
      <formula>0</formula>
    </cfRule>
    <cfRule type="colorScale" priority="16">
      <colorScale>
        <cfvo type="num" val="1"/>
        <cfvo type="num" val="3"/>
        <cfvo type="num" val="5"/>
        <color rgb="FFEEF3D3"/>
        <color rgb="FFFFEFBF"/>
        <color rgb="FFFFBFBF"/>
      </colorScale>
    </cfRule>
  </conditionalFormatting>
  <conditionalFormatting sqref="G27">
    <cfRule type="expression" dxfId="7" priority="12">
      <formula>$G27="N/A"</formula>
    </cfRule>
  </conditionalFormatting>
  <conditionalFormatting sqref="D27:G27">
    <cfRule type="expression" dxfId="6" priority="5">
      <formula>$G27="N/A"</formula>
    </cfRule>
  </conditionalFormatting>
  <conditionalFormatting sqref="G28:G38">
    <cfRule type="cellIs" dxfId="5" priority="2" operator="equal">
      <formula>0</formula>
    </cfRule>
    <cfRule type="colorScale" priority="4">
      <colorScale>
        <cfvo type="num" val="1"/>
        <cfvo type="num" val="3"/>
        <cfvo type="num" val="5"/>
        <color rgb="FFEEF3D3"/>
        <color rgb="FFFFEFBF"/>
        <color rgb="FFFFBFBF"/>
      </colorScale>
    </cfRule>
  </conditionalFormatting>
  <conditionalFormatting sqref="G28:G38">
    <cfRule type="expression" dxfId="4" priority="3">
      <formula>$G28="N/A"</formula>
    </cfRule>
  </conditionalFormatting>
  <conditionalFormatting sqref="D28:G38">
    <cfRule type="expression" dxfId="3" priority="1">
      <formula>$G28="N/A"</formula>
    </cfRule>
  </conditionalFormatting>
  <conditionalFormatting sqref="M21">
    <cfRule type="expression" dxfId="2" priority="75">
      <formula>#REF!="High"</formula>
    </cfRule>
    <cfRule type="expression" dxfId="1" priority="76">
      <formula>#REF!="Medium"</formula>
    </cfRule>
    <cfRule type="expression" dxfId="0" priority="77">
      <formula>M21="Low"</formula>
    </cfRule>
  </conditionalFormatting>
  <dataValidations count="1">
    <dataValidation type="list" allowBlank="1" showInputMessage="1" showErrorMessage="1" sqref="G26" xr:uid="{00000000-0002-0000-0700-000000000000}">
      <formula1>$Q$29:$Q$33</formula1>
    </dataValidation>
  </dataValidations>
  <pageMargins left="0.7" right="0.7" top="0.75" bottom="0.75" header="0.3" footer="0.3"/>
  <pageSetup scale="72" orientation="landscape" verticalDpi="599"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Output">
    <pageSetUpPr fitToPage="1"/>
  </sheetPr>
  <dimension ref="A1:P49"/>
  <sheetViews>
    <sheetView showGridLines="0" zoomScale="80" zoomScaleNormal="80" workbookViewId="0">
      <selection activeCell="F12" sqref="F12"/>
    </sheetView>
  </sheetViews>
  <sheetFormatPr defaultColWidth="0" defaultRowHeight="14" zeroHeight="1"/>
  <cols>
    <col min="1" max="1" width="2.83203125" style="169" customWidth="1"/>
    <col min="2" max="2" width="37" style="175" customWidth="1"/>
    <col min="3" max="11" width="8.75" style="175" customWidth="1"/>
    <col min="12" max="12" width="8.75" style="175" hidden="1" customWidth="1"/>
    <col min="13" max="16" width="8.75" style="169" hidden="1" customWidth="1"/>
    <col min="17" max="16384" width="8.75" style="175" hidden="1"/>
  </cols>
  <sheetData>
    <row r="1" spans="2:15" s="169" customFormat="1" ht="17.5">
      <c r="B1" s="170" t="s">
        <v>277</v>
      </c>
    </row>
    <row r="2" spans="2:15" s="169" customFormat="1" ht="14.5">
      <c r="B2" s="171" t="s">
        <v>67</v>
      </c>
    </row>
    <row r="3" spans="2:15" s="169" customFormat="1" ht="14.5" thickBot="1">
      <c r="B3" s="109"/>
    </row>
    <row r="4" spans="2:15" s="169" customFormat="1" ht="26.25" customHeight="1" thickBot="1">
      <c r="B4" s="201" t="s">
        <v>58</v>
      </c>
      <c r="C4" s="202" t="s">
        <v>46</v>
      </c>
      <c r="D4" s="205" t="s">
        <v>45</v>
      </c>
    </row>
    <row r="5" spans="2:15" s="169" customFormat="1" ht="15" customHeight="1">
      <c r="B5" s="172"/>
      <c r="C5" s="203"/>
      <c r="D5" s="206"/>
      <c r="N5" s="169" t="s">
        <v>44</v>
      </c>
      <c r="O5" s="169" t="s">
        <v>63</v>
      </c>
    </row>
    <row r="6" spans="2:15" s="169" customFormat="1">
      <c r="B6" s="172"/>
      <c r="C6" s="203"/>
      <c r="D6" s="206"/>
      <c r="N6" s="169" t="s">
        <v>45</v>
      </c>
      <c r="O6" s="169" t="s">
        <v>59</v>
      </c>
    </row>
    <row r="7" spans="2:15" s="169" customFormat="1" ht="15" customHeight="1">
      <c r="B7" s="172"/>
      <c r="C7" s="203"/>
      <c r="D7" s="206"/>
      <c r="O7" s="169" t="s">
        <v>60</v>
      </c>
    </row>
    <row r="8" spans="2:15" s="169" customFormat="1" ht="15" customHeight="1">
      <c r="B8" s="172"/>
      <c r="C8" s="203"/>
      <c r="D8" s="206"/>
    </row>
    <row r="9" spans="2:15" s="169" customFormat="1" ht="15" customHeight="1">
      <c r="B9" s="172"/>
      <c r="C9" s="203"/>
      <c r="D9" s="206"/>
    </row>
    <row r="10" spans="2:15" s="169" customFormat="1" ht="15" customHeight="1">
      <c r="B10" s="172"/>
      <c r="C10" s="203"/>
      <c r="D10" s="206"/>
    </row>
    <row r="11" spans="2:15" s="169" customFormat="1" ht="14.5" thickBot="1">
      <c r="B11" s="173"/>
      <c r="C11" s="204"/>
      <c r="D11" s="207"/>
      <c r="O11" s="169" t="s">
        <v>61</v>
      </c>
    </row>
    <row r="12" spans="2:15" s="169" customFormat="1">
      <c r="B12" s="174"/>
    </row>
    <row r="13" spans="2:15" s="169" customFormat="1" ht="14.5" thickBot="1">
      <c r="B13" s="109"/>
      <c r="C13" s="192"/>
      <c r="D13" s="192"/>
      <c r="E13" s="192"/>
      <c r="F13" s="192"/>
      <c r="G13" s="192"/>
      <c r="H13" s="192"/>
      <c r="I13" s="192"/>
      <c r="J13" s="192"/>
      <c r="O13" s="169" t="s">
        <v>62</v>
      </c>
    </row>
    <row r="14" spans="2:15">
      <c r="B14" s="176"/>
      <c r="C14" s="194" t="s">
        <v>44</v>
      </c>
      <c r="D14" s="191" t="s">
        <v>45</v>
      </c>
      <c r="E14" s="194" t="s">
        <v>44</v>
      </c>
      <c r="F14" s="191" t="s">
        <v>45</v>
      </c>
      <c r="G14" s="194" t="s">
        <v>44</v>
      </c>
      <c r="H14" s="191" t="s">
        <v>45</v>
      </c>
      <c r="I14" s="194" t="s">
        <v>44</v>
      </c>
      <c r="J14" s="191" t="s">
        <v>45</v>
      </c>
      <c r="K14" s="174"/>
      <c r="L14" s="174"/>
    </row>
    <row r="15" spans="2:15">
      <c r="B15" s="190" t="s">
        <v>10</v>
      </c>
      <c r="C15" s="271" t="s">
        <v>19</v>
      </c>
      <c r="D15" s="272"/>
      <c r="E15" s="271" t="s">
        <v>20</v>
      </c>
      <c r="F15" s="272"/>
      <c r="G15" s="271" t="s">
        <v>47</v>
      </c>
      <c r="H15" s="272"/>
      <c r="I15" s="271" t="s">
        <v>48</v>
      </c>
      <c r="J15" s="272"/>
      <c r="K15" s="169"/>
      <c r="L15" s="169"/>
    </row>
    <row r="16" spans="2:15">
      <c r="B16" s="193" t="s">
        <v>39</v>
      </c>
      <c r="C16" s="177">
        <v>1</v>
      </c>
      <c r="D16" s="178">
        <v>1</v>
      </c>
      <c r="E16" s="177">
        <v>1</v>
      </c>
      <c r="F16" s="178">
        <v>1</v>
      </c>
      <c r="G16" s="177">
        <v>1</v>
      </c>
      <c r="H16" s="178">
        <v>1</v>
      </c>
      <c r="I16" s="177">
        <v>1</v>
      </c>
      <c r="J16" s="178">
        <v>1</v>
      </c>
      <c r="K16" s="169"/>
      <c r="L16" s="169"/>
    </row>
    <row r="17" spans="2:12">
      <c r="B17" s="193" t="s">
        <v>29</v>
      </c>
      <c r="C17" s="177">
        <v>1</v>
      </c>
      <c r="D17" s="178">
        <v>1</v>
      </c>
      <c r="E17" s="177">
        <v>1</v>
      </c>
      <c r="F17" s="178">
        <v>1</v>
      </c>
      <c r="G17" s="177">
        <v>1</v>
      </c>
      <c r="H17" s="178">
        <v>1</v>
      </c>
      <c r="I17" s="177">
        <v>1</v>
      </c>
      <c r="J17" s="178">
        <v>1</v>
      </c>
      <c r="K17" s="169"/>
      <c r="L17" s="169"/>
    </row>
    <row r="18" spans="2:12">
      <c r="B18" s="193" t="s">
        <v>4</v>
      </c>
      <c r="C18" s="177">
        <v>1</v>
      </c>
      <c r="D18" s="178">
        <v>1</v>
      </c>
      <c r="E18" s="177">
        <v>1</v>
      </c>
      <c r="F18" s="178">
        <v>1</v>
      </c>
      <c r="G18" s="177">
        <v>1</v>
      </c>
      <c r="H18" s="178">
        <v>1</v>
      </c>
      <c r="I18" s="177">
        <v>1</v>
      </c>
      <c r="J18" s="178">
        <v>1</v>
      </c>
      <c r="K18" s="169"/>
      <c r="L18" s="169"/>
    </row>
    <row r="19" spans="2:12">
      <c r="B19" s="193" t="s">
        <v>30</v>
      </c>
      <c r="C19" s="177">
        <v>1</v>
      </c>
      <c r="D19" s="178">
        <v>0.5</v>
      </c>
      <c r="E19" s="177">
        <v>1</v>
      </c>
      <c r="F19" s="178">
        <v>1</v>
      </c>
      <c r="G19" s="177">
        <v>1</v>
      </c>
      <c r="H19" s="178">
        <v>1</v>
      </c>
      <c r="I19" s="177">
        <v>1</v>
      </c>
      <c r="J19" s="178">
        <v>1</v>
      </c>
      <c r="K19" s="169"/>
      <c r="L19" s="169"/>
    </row>
    <row r="20" spans="2:12">
      <c r="B20" s="193" t="s">
        <v>31</v>
      </c>
      <c r="C20" s="177">
        <v>1</v>
      </c>
      <c r="D20" s="178">
        <v>1</v>
      </c>
      <c r="E20" s="177">
        <v>1</v>
      </c>
      <c r="F20" s="178">
        <v>0.5</v>
      </c>
      <c r="G20" s="177">
        <v>1</v>
      </c>
      <c r="H20" s="178">
        <v>1</v>
      </c>
      <c r="I20" s="177">
        <v>1</v>
      </c>
      <c r="J20" s="178">
        <v>1</v>
      </c>
      <c r="K20" s="169"/>
      <c r="L20" s="169"/>
    </row>
    <row r="21" spans="2:12">
      <c r="B21" s="193" t="s">
        <v>32</v>
      </c>
      <c r="C21" s="177">
        <v>1</v>
      </c>
      <c r="D21" s="178">
        <v>1</v>
      </c>
      <c r="E21" s="177">
        <v>1</v>
      </c>
      <c r="F21" s="178">
        <v>0.5</v>
      </c>
      <c r="G21" s="177">
        <v>1</v>
      </c>
      <c r="H21" s="178">
        <v>1</v>
      </c>
      <c r="I21" s="177">
        <v>1</v>
      </c>
      <c r="J21" s="178">
        <v>1</v>
      </c>
      <c r="K21" s="169"/>
      <c r="L21" s="169"/>
    </row>
    <row r="22" spans="2:12">
      <c r="B22" s="193" t="s">
        <v>5</v>
      </c>
      <c r="C22" s="177">
        <v>1</v>
      </c>
      <c r="D22" s="178">
        <v>1</v>
      </c>
      <c r="E22" s="177">
        <v>1</v>
      </c>
      <c r="F22" s="178">
        <v>1</v>
      </c>
      <c r="G22" s="177">
        <v>1</v>
      </c>
      <c r="H22" s="178">
        <v>0.5</v>
      </c>
      <c r="I22" s="177">
        <v>1</v>
      </c>
      <c r="J22" s="178">
        <v>1</v>
      </c>
      <c r="K22" s="169"/>
      <c r="L22" s="169"/>
    </row>
    <row r="23" spans="2:12">
      <c r="B23" s="193" t="s">
        <v>38</v>
      </c>
      <c r="C23" s="177">
        <v>1</v>
      </c>
      <c r="D23" s="178">
        <v>1</v>
      </c>
      <c r="E23" s="177">
        <v>1</v>
      </c>
      <c r="F23" s="178">
        <v>1</v>
      </c>
      <c r="G23" s="177">
        <v>1</v>
      </c>
      <c r="H23" s="178">
        <v>0.5</v>
      </c>
      <c r="I23" s="177">
        <v>1</v>
      </c>
      <c r="J23" s="178">
        <v>1</v>
      </c>
      <c r="K23" s="169"/>
      <c r="L23" s="169"/>
    </row>
    <row r="24" spans="2:12">
      <c r="B24" s="193" t="s">
        <v>41</v>
      </c>
      <c r="C24" s="177">
        <v>1</v>
      </c>
      <c r="D24" s="178">
        <v>1</v>
      </c>
      <c r="E24" s="177">
        <v>1</v>
      </c>
      <c r="F24" s="178">
        <v>1</v>
      </c>
      <c r="G24" s="177">
        <v>1</v>
      </c>
      <c r="H24" s="178">
        <v>1</v>
      </c>
      <c r="I24" s="177">
        <v>1</v>
      </c>
      <c r="J24" s="178">
        <v>0.5</v>
      </c>
      <c r="K24" s="169"/>
      <c r="L24" s="169"/>
    </row>
    <row r="25" spans="2:12">
      <c r="B25" s="193" t="s">
        <v>6</v>
      </c>
      <c r="C25" s="177">
        <v>1</v>
      </c>
      <c r="D25" s="178">
        <v>1</v>
      </c>
      <c r="E25" s="177">
        <v>1</v>
      </c>
      <c r="F25" s="178">
        <v>1</v>
      </c>
      <c r="G25" s="177">
        <v>1</v>
      </c>
      <c r="H25" s="178">
        <v>1</v>
      </c>
      <c r="I25" s="177">
        <v>1</v>
      </c>
      <c r="J25" s="178">
        <v>0.5</v>
      </c>
      <c r="K25" s="169"/>
      <c r="L25" s="169"/>
    </row>
    <row r="26" spans="2:12">
      <c r="B26" s="193" t="s">
        <v>43</v>
      </c>
      <c r="C26" s="177">
        <v>1</v>
      </c>
      <c r="D26" s="178">
        <v>1</v>
      </c>
      <c r="E26" s="177">
        <v>1</v>
      </c>
      <c r="F26" s="178">
        <v>1</v>
      </c>
      <c r="G26" s="177">
        <v>1</v>
      </c>
      <c r="H26" s="178">
        <v>1</v>
      </c>
      <c r="I26" s="177">
        <v>1</v>
      </c>
      <c r="J26" s="178">
        <v>0.5</v>
      </c>
      <c r="K26" s="169"/>
      <c r="L26" s="169"/>
    </row>
    <row r="27" spans="2:12" ht="14.5" thickBot="1">
      <c r="B27" s="193" t="s">
        <v>40</v>
      </c>
      <c r="C27" s="179">
        <v>1</v>
      </c>
      <c r="D27" s="180">
        <v>1</v>
      </c>
      <c r="E27" s="179">
        <v>1</v>
      </c>
      <c r="F27" s="180">
        <v>1</v>
      </c>
      <c r="G27" s="179">
        <v>1</v>
      </c>
      <c r="H27" s="180">
        <v>1</v>
      </c>
      <c r="I27" s="179">
        <v>1</v>
      </c>
      <c r="J27" s="180">
        <v>0.5</v>
      </c>
      <c r="K27" s="169"/>
      <c r="L27" s="169"/>
    </row>
    <row r="28" spans="2:12" s="169" customFormat="1">
      <c r="B28" s="181"/>
      <c r="C28" s="182"/>
      <c r="D28" s="182"/>
      <c r="E28" s="182"/>
      <c r="F28" s="182"/>
      <c r="G28" s="182"/>
      <c r="H28" s="182"/>
      <c r="I28" s="182"/>
      <c r="J28" s="182"/>
    </row>
    <row r="29" spans="2:12" s="169" customFormat="1" ht="14.5" thickBot="1">
      <c r="B29" s="183"/>
      <c r="C29" s="183"/>
      <c r="D29" s="183"/>
      <c r="E29" s="183"/>
      <c r="F29" s="183"/>
      <c r="G29" s="183"/>
      <c r="H29" s="183"/>
      <c r="I29" s="183"/>
      <c r="J29" s="183"/>
    </row>
    <row r="30" spans="2:12" s="169" customFormat="1">
      <c r="B30" s="262" t="s">
        <v>55</v>
      </c>
      <c r="C30" s="263"/>
      <c r="D30" s="263"/>
      <c r="E30" s="263"/>
      <c r="F30" s="264"/>
      <c r="G30" s="183"/>
      <c r="H30" s="183"/>
      <c r="I30" s="183"/>
      <c r="J30" s="183"/>
    </row>
    <row r="31" spans="2:12" s="169" customFormat="1">
      <c r="B31" s="265"/>
      <c r="C31" s="266"/>
      <c r="D31" s="266"/>
      <c r="E31" s="266"/>
      <c r="F31" s="267"/>
      <c r="G31" s="183"/>
      <c r="H31" s="183"/>
      <c r="I31" s="183"/>
      <c r="J31" s="183"/>
    </row>
    <row r="32" spans="2:12" s="169" customFormat="1">
      <c r="B32" s="265"/>
      <c r="C32" s="266"/>
      <c r="D32" s="266"/>
      <c r="E32" s="266"/>
      <c r="F32" s="267"/>
      <c r="G32" s="183"/>
      <c r="H32" s="183"/>
      <c r="I32" s="183"/>
      <c r="J32" s="183"/>
    </row>
    <row r="33" spans="2:12" s="169" customFormat="1" ht="14.5" thickBot="1">
      <c r="B33" s="268"/>
      <c r="C33" s="269"/>
      <c r="D33" s="269"/>
      <c r="E33" s="269"/>
      <c r="F33" s="270"/>
      <c r="G33" s="183"/>
      <c r="H33" s="183"/>
      <c r="I33" s="183"/>
      <c r="J33" s="183"/>
    </row>
    <row r="34" spans="2:12" s="169" customFormat="1">
      <c r="B34" s="183"/>
      <c r="C34" s="183"/>
      <c r="D34" s="183"/>
      <c r="E34" s="183"/>
      <c r="F34" s="183"/>
      <c r="G34" s="183"/>
      <c r="H34" s="183"/>
      <c r="I34" s="183"/>
      <c r="J34" s="183"/>
      <c r="K34" s="175"/>
    </row>
    <row r="35" spans="2:12" s="169" customFormat="1">
      <c r="K35" s="175"/>
      <c r="L35" s="175"/>
    </row>
    <row r="36" spans="2:12"/>
    <row r="37" spans="2:12" hidden="1"/>
    <row r="38" spans="2:12" hidden="1"/>
    <row r="39" spans="2:12" hidden="1">
      <c r="B39" s="175" t="s">
        <v>63</v>
      </c>
    </row>
    <row r="40" spans="2:12" hidden="1">
      <c r="B40" s="175" t="s">
        <v>59</v>
      </c>
    </row>
    <row r="41" spans="2:12" hidden="1">
      <c r="B41" s="175" t="s">
        <v>60</v>
      </c>
    </row>
    <row r="42" spans="2:12" hidden="1">
      <c r="B42" s="175" t="s">
        <v>61</v>
      </c>
    </row>
    <row r="43" spans="2:12" hidden="1">
      <c r="B43" s="175" t="s">
        <v>62</v>
      </c>
    </row>
    <row r="44" spans="2:12" hidden="1"/>
    <row r="45" spans="2:12" hidden="1"/>
    <row r="46" spans="2:12"/>
    <row r="47" spans="2:12"/>
    <row r="48" spans="2:12"/>
    <row r="49"/>
  </sheetData>
  <sheetProtection password="CB43" sheet="1" objects="1" scenarios="1" selectLockedCells="1"/>
  <mergeCells count="5">
    <mergeCell ref="B30:F33"/>
    <mergeCell ref="I15:J15"/>
    <mergeCell ref="C15:D15"/>
    <mergeCell ref="E15:F15"/>
    <mergeCell ref="G15:H15"/>
  </mergeCells>
  <dataValidations count="1">
    <dataValidation type="list" allowBlank="1" showInputMessage="1" showErrorMessage="1" sqref="D4" xr:uid="{00000000-0002-0000-0800-000000000000}">
      <formula1>$N$5:$N$6</formula1>
    </dataValidation>
  </dataValidations>
  <pageMargins left="0.7" right="0.7" top="0.75" bottom="0.75" header="0.3" footer="0.3"/>
  <pageSetup scale="85" fitToHeight="0" orientation="landscape" r:id="rId1"/>
  <drawing r:id="rId2"/>
  <legacyDrawing r:id="rId3"/>
  <controls>
    <mc:AlternateContent xmlns:mc="http://schemas.openxmlformats.org/markup-compatibility/2006">
      <mc:Choice Requires="x14">
        <control shapeId="4145" r:id="rId4" name="CheckBox10">
          <controlPr autoLine="0" r:id="rId5">
            <anchor>
              <from>
                <xdr:col>1</xdr:col>
                <xdr:colOff>38100</xdr:colOff>
                <xdr:row>9</xdr:row>
                <xdr:rowOff>57150</xdr:rowOff>
              </from>
              <to>
                <xdr:col>1</xdr:col>
                <xdr:colOff>1752600</xdr:colOff>
                <xdr:row>10</xdr:row>
                <xdr:rowOff>127000</xdr:rowOff>
              </to>
            </anchor>
          </controlPr>
        </control>
      </mc:Choice>
      <mc:Fallback>
        <control shapeId="4145" r:id="rId4" name="CheckBox10"/>
      </mc:Fallback>
    </mc:AlternateContent>
    <mc:AlternateContent xmlns:mc="http://schemas.openxmlformats.org/markup-compatibility/2006">
      <mc:Choice Requires="x14">
        <control shapeId="4144" r:id="rId6" name="CheckBox9">
          <controlPr autoLine="0" r:id="rId7">
            <anchor>
              <from>
                <xdr:col>1</xdr:col>
                <xdr:colOff>38100</xdr:colOff>
                <xdr:row>8</xdr:row>
                <xdr:rowOff>0</xdr:rowOff>
              </from>
              <to>
                <xdr:col>1</xdr:col>
                <xdr:colOff>2800350</xdr:colOff>
                <xdr:row>9</xdr:row>
                <xdr:rowOff>69850</xdr:rowOff>
              </to>
            </anchor>
          </controlPr>
        </control>
      </mc:Choice>
      <mc:Fallback>
        <control shapeId="4144" r:id="rId6" name="CheckBox9"/>
      </mc:Fallback>
    </mc:AlternateContent>
    <mc:AlternateContent xmlns:mc="http://schemas.openxmlformats.org/markup-compatibility/2006">
      <mc:Choice Requires="x14">
        <control shapeId="4143" r:id="rId8" name="CheckBox8">
          <controlPr autoLine="0" r:id="rId9">
            <anchor>
              <from>
                <xdr:col>1</xdr:col>
                <xdr:colOff>38100</xdr:colOff>
                <xdr:row>6</xdr:row>
                <xdr:rowOff>152400</xdr:rowOff>
              </from>
              <to>
                <xdr:col>1</xdr:col>
                <xdr:colOff>1752600</xdr:colOff>
                <xdr:row>8</xdr:row>
                <xdr:rowOff>31750</xdr:rowOff>
              </to>
            </anchor>
          </controlPr>
        </control>
      </mc:Choice>
      <mc:Fallback>
        <control shapeId="4143" r:id="rId8" name="CheckBox8"/>
      </mc:Fallback>
    </mc:AlternateContent>
    <mc:AlternateContent xmlns:mc="http://schemas.openxmlformats.org/markup-compatibility/2006">
      <mc:Choice Requires="x14">
        <control shapeId="4142" r:id="rId10" name="CheckBox7">
          <controlPr autoLine="0" r:id="rId11">
            <anchor>
              <from>
                <xdr:col>1</xdr:col>
                <xdr:colOff>38100</xdr:colOff>
                <xdr:row>5</xdr:row>
                <xdr:rowOff>95250</xdr:rowOff>
              </from>
              <to>
                <xdr:col>1</xdr:col>
                <xdr:colOff>1752600</xdr:colOff>
                <xdr:row>6</xdr:row>
                <xdr:rowOff>171450</xdr:rowOff>
              </to>
            </anchor>
          </controlPr>
        </control>
      </mc:Choice>
      <mc:Fallback>
        <control shapeId="4142" r:id="rId10" name="CheckBox7"/>
      </mc:Fallback>
    </mc:AlternateContent>
    <mc:AlternateContent xmlns:mc="http://schemas.openxmlformats.org/markup-compatibility/2006">
      <mc:Choice Requires="x14">
        <control shapeId="4141" r:id="rId12" name="CheckBox6">
          <controlPr autoLine="0" r:id="rId13">
            <anchor>
              <from>
                <xdr:col>1</xdr:col>
                <xdr:colOff>38100</xdr:colOff>
                <xdr:row>4</xdr:row>
                <xdr:rowOff>57150</xdr:rowOff>
              </from>
              <to>
                <xdr:col>1</xdr:col>
                <xdr:colOff>1752600</xdr:colOff>
                <xdr:row>5</xdr:row>
                <xdr:rowOff>127000</xdr:rowOff>
              </to>
            </anchor>
          </controlPr>
        </control>
      </mc:Choice>
      <mc:Fallback>
        <control shapeId="4141" r:id="rId12" name="CheckBox6"/>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E9"/>
  <sheetViews>
    <sheetView zoomScale="80" zoomScaleNormal="80" workbookViewId="0">
      <selection activeCell="C3" sqref="C3"/>
    </sheetView>
  </sheetViews>
  <sheetFormatPr defaultColWidth="0" defaultRowHeight="14" zeroHeight="1"/>
  <cols>
    <col min="1" max="1" width="3.83203125" style="1" customWidth="1"/>
    <col min="2" max="2" width="98.33203125" customWidth="1"/>
    <col min="3" max="3" width="34.08203125" style="1" customWidth="1"/>
    <col min="4" max="5" width="0" hidden="1" customWidth="1"/>
    <col min="6" max="16384" width="8.75" hidden="1"/>
  </cols>
  <sheetData>
    <row r="1" spans="1:2" ht="23.5" customHeight="1" thickBot="1">
      <c r="A1" s="58"/>
      <c r="B1" s="61" t="s">
        <v>278</v>
      </c>
    </row>
    <row r="2" spans="1:2" ht="69.75" customHeight="1">
      <c r="A2" s="58"/>
      <c r="B2" s="59" t="s">
        <v>279</v>
      </c>
    </row>
    <row r="3" spans="1:2" ht="112">
      <c r="A3" s="58"/>
      <c r="B3" s="60" t="s">
        <v>280</v>
      </c>
    </row>
    <row r="4" spans="1:2" ht="56">
      <c r="A4" s="58"/>
      <c r="B4" s="60" t="s">
        <v>52</v>
      </c>
    </row>
    <row r="5" spans="1:2" ht="70">
      <c r="A5" s="58"/>
      <c r="B5" s="60" t="s">
        <v>281</v>
      </c>
    </row>
    <row r="6" spans="1:2" ht="128" thickBot="1">
      <c r="A6" s="58"/>
      <c r="B6" s="141" t="s">
        <v>136</v>
      </c>
    </row>
    <row r="7" spans="1:2" s="1" customFormat="1">
      <c r="A7" s="2"/>
      <c r="B7" s="27"/>
    </row>
    <row r="8" spans="1:2" s="1" customFormat="1"/>
    <row r="9" spans="1:2" hidden="1">
      <c r="B9" s="3"/>
    </row>
  </sheetData>
  <pageMargins left="0.7" right="0.7" top="0.75" bottom="0.75" header="0.3" footer="0.3"/>
  <pageSetup orientation="portrait" verticalDpi="599"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11F7F4B96AD0A40B1B838A293BDFF99" ma:contentTypeVersion="10" ma:contentTypeDescription="Create a new document." ma:contentTypeScope="" ma:versionID="599375ded8528ba3fe5c16c233fe1e8c">
  <xsd:schema xmlns:xsd="http://www.w3.org/2001/XMLSchema" xmlns:xs="http://www.w3.org/2001/XMLSchema" xmlns:p="http://schemas.microsoft.com/office/2006/metadata/properties" xmlns:ns2="e060d27a-5161-4296-b561-dd0197b40dbe" xmlns:ns3="d38f0a99-75fa-4a74-962a-27f662799a1f" targetNamespace="http://schemas.microsoft.com/office/2006/metadata/properties" ma:root="true" ma:fieldsID="f96cd62eae24cfa17d66aae213cf508f" ns2:_="" ns3:_="">
    <xsd:import namespace="e060d27a-5161-4296-b561-dd0197b40dbe"/>
    <xsd:import namespace="d38f0a99-75fa-4a74-962a-27f662799a1f"/>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060d27a-5161-4296-b561-dd0197b40d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38f0a99-75fa-4a74-962a-27f662799a1f"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35BE34E-53D9-4A40-9692-55832CD7D0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060d27a-5161-4296-b561-dd0197b40dbe"/>
    <ds:schemaRef ds:uri="d38f0a99-75fa-4a74-962a-27f662799a1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D90BAC6-0637-4D18-B03A-A6E04690E7D7}">
  <ds:schemaRefs>
    <ds:schemaRef ds:uri="http://schemas.microsoft.com/sharepoint/v3/contenttype/forms"/>
  </ds:schemaRefs>
</ds:datastoreItem>
</file>

<file path=customXml/itemProps3.xml><?xml version="1.0" encoding="utf-8"?>
<ds:datastoreItem xmlns:ds="http://schemas.openxmlformats.org/officeDocument/2006/customXml" ds:itemID="{CF0D5176-56EB-40FA-B7A1-81B327E46AC6}">
  <ds:schemaRefs>
    <ds:schemaRef ds:uri="http://purl.org/dc/dcmitype/"/>
    <ds:schemaRef ds:uri="e060d27a-5161-4296-b561-dd0197b40dbe"/>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terms/"/>
    <ds:schemaRef ds:uri="http://schemas.openxmlformats.org/package/2006/metadata/core-properties"/>
    <ds:schemaRef ds:uri="d38f0a99-75fa-4a74-962a-27f662799a1f"/>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Table of Contents</vt:lpstr>
      <vt:lpstr>Overview</vt:lpstr>
      <vt:lpstr>Risk Descriptions</vt:lpstr>
      <vt:lpstr>Phase 1</vt:lpstr>
      <vt:lpstr>Phase 2</vt:lpstr>
      <vt:lpstr>Phase 3</vt:lpstr>
      <vt:lpstr>Phase 4</vt:lpstr>
      <vt:lpstr>Dashboard</vt:lpstr>
      <vt:lpstr>Parameters</vt:lpstr>
      <vt:lpstr>Approach</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G Winter</dc:creator>
  <cp:lastModifiedBy>Lee, Lauren</cp:lastModifiedBy>
  <cp:lastPrinted>2017-01-09T03:03:18Z</cp:lastPrinted>
  <dcterms:created xsi:type="dcterms:W3CDTF">2014-11-18T17:16:50Z</dcterms:created>
  <dcterms:modified xsi:type="dcterms:W3CDTF">2021-06-09T14:29:10Z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0x010100D11F7F4B96AD0A40B1B838A293BDFF99</vt:lpwstr>
  </property>
</Properties>
</file>